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№6'!$A$6:$H$270</definedName>
  </definedNames>
  <calcPr calcId="145621"/>
</workbook>
</file>

<file path=xl/calcChain.xml><?xml version="1.0" encoding="utf-8"?>
<calcChain xmlns="http://schemas.openxmlformats.org/spreadsheetml/2006/main">
  <c r="J268" i="1" l="1"/>
  <c r="I268" i="1"/>
  <c r="H268" i="1"/>
  <c r="G268" i="1"/>
  <c r="J266" i="1"/>
  <c r="I266" i="1"/>
  <c r="H266" i="1"/>
  <c r="G266" i="1"/>
  <c r="J263" i="1"/>
  <c r="I263" i="1"/>
  <c r="H263" i="1"/>
  <c r="G263" i="1"/>
  <c r="J259" i="1"/>
  <c r="I259" i="1"/>
  <c r="H259" i="1"/>
  <c r="G259" i="1"/>
  <c r="J255" i="1"/>
  <c r="I255" i="1"/>
  <c r="H255" i="1"/>
  <c r="G255" i="1"/>
  <c r="J253" i="1"/>
  <c r="I253" i="1"/>
  <c r="H253" i="1"/>
  <c r="G253" i="1"/>
  <c r="J251" i="1"/>
  <c r="I251" i="1"/>
  <c r="H251" i="1"/>
  <c r="G251" i="1"/>
  <c r="J247" i="1"/>
  <c r="I247" i="1"/>
  <c r="H247" i="1"/>
  <c r="G247" i="1"/>
  <c r="J245" i="1"/>
  <c r="I245" i="1"/>
  <c r="H245" i="1"/>
  <c r="G245" i="1"/>
  <c r="J242" i="1"/>
  <c r="I242" i="1"/>
  <c r="H242" i="1"/>
  <c r="G242" i="1"/>
  <c r="J239" i="1"/>
  <c r="I239" i="1"/>
  <c r="H239" i="1"/>
  <c r="G239" i="1"/>
  <c r="J235" i="1"/>
  <c r="I235" i="1"/>
  <c r="H235" i="1"/>
  <c r="G235" i="1"/>
  <c r="J232" i="1"/>
  <c r="I232" i="1"/>
  <c r="H232" i="1"/>
  <c r="G232" i="1"/>
  <c r="J228" i="1"/>
  <c r="I228" i="1"/>
  <c r="H228" i="1"/>
  <c r="G228" i="1"/>
  <c r="J226" i="1"/>
  <c r="I226" i="1"/>
  <c r="H226" i="1"/>
  <c r="G226" i="1"/>
  <c r="J223" i="1"/>
  <c r="I223" i="1"/>
  <c r="H223" i="1"/>
  <c r="G223" i="1"/>
  <c r="J220" i="1"/>
  <c r="I220" i="1"/>
  <c r="H220" i="1"/>
  <c r="G220" i="1"/>
  <c r="J218" i="1"/>
  <c r="I218" i="1"/>
  <c r="H218" i="1"/>
  <c r="G218" i="1"/>
  <c r="J216" i="1"/>
  <c r="I216" i="1"/>
  <c r="H216" i="1"/>
  <c r="G216" i="1"/>
  <c r="J213" i="1"/>
  <c r="I213" i="1"/>
  <c r="H213" i="1"/>
  <c r="G213" i="1"/>
  <c r="J210" i="1"/>
  <c r="I210" i="1"/>
  <c r="H210" i="1"/>
  <c r="G210" i="1"/>
  <c r="J208" i="1"/>
  <c r="I208" i="1"/>
  <c r="H208" i="1"/>
  <c r="G208" i="1"/>
  <c r="J205" i="1"/>
  <c r="I205" i="1"/>
  <c r="H205" i="1"/>
  <c r="G205" i="1"/>
  <c r="J201" i="1"/>
  <c r="I201" i="1"/>
  <c r="H201" i="1"/>
  <c r="G201" i="1"/>
  <c r="J197" i="1"/>
  <c r="I197" i="1"/>
  <c r="H197" i="1"/>
  <c r="G197" i="1"/>
  <c r="J195" i="1"/>
  <c r="I195" i="1"/>
  <c r="H195" i="1"/>
  <c r="G195" i="1"/>
  <c r="J193" i="1"/>
  <c r="I193" i="1"/>
  <c r="H193" i="1"/>
  <c r="G193" i="1"/>
  <c r="J190" i="1"/>
  <c r="I190" i="1"/>
  <c r="H190" i="1"/>
  <c r="G190" i="1"/>
  <c r="J184" i="1"/>
  <c r="I184" i="1"/>
  <c r="H184" i="1"/>
  <c r="G184" i="1"/>
  <c r="J180" i="1"/>
  <c r="I180" i="1"/>
  <c r="H180" i="1"/>
  <c r="G180" i="1"/>
  <c r="J178" i="1"/>
  <c r="I178" i="1"/>
  <c r="H178" i="1"/>
  <c r="G178" i="1"/>
  <c r="J174" i="1"/>
  <c r="I174" i="1"/>
  <c r="H174" i="1"/>
  <c r="G174" i="1"/>
  <c r="J170" i="1"/>
  <c r="I170" i="1"/>
  <c r="H170" i="1"/>
  <c r="G170" i="1"/>
  <c r="J166" i="1"/>
  <c r="I166" i="1"/>
  <c r="H166" i="1"/>
  <c r="G166" i="1"/>
  <c r="J164" i="1"/>
  <c r="I164" i="1"/>
  <c r="H164" i="1"/>
  <c r="G164" i="1"/>
  <c r="J162" i="1"/>
  <c r="I162" i="1"/>
  <c r="H162" i="1"/>
  <c r="G162" i="1"/>
  <c r="J159" i="1"/>
  <c r="I159" i="1"/>
  <c r="H159" i="1"/>
  <c r="G159" i="1"/>
  <c r="J155" i="1"/>
  <c r="I155" i="1"/>
  <c r="H155" i="1"/>
  <c r="G155" i="1"/>
  <c r="J153" i="1"/>
  <c r="I153" i="1"/>
  <c r="H153" i="1"/>
  <c r="G153" i="1"/>
  <c r="J151" i="1"/>
  <c r="I151" i="1"/>
  <c r="H151" i="1"/>
  <c r="G151" i="1"/>
  <c r="J147" i="1"/>
  <c r="I147" i="1"/>
  <c r="H147" i="1"/>
  <c r="G147" i="1"/>
  <c r="J145" i="1"/>
  <c r="I145" i="1"/>
  <c r="H145" i="1"/>
  <c r="G145" i="1"/>
  <c r="J143" i="1"/>
  <c r="I143" i="1"/>
  <c r="H143" i="1"/>
  <c r="G143" i="1"/>
  <c r="J139" i="1"/>
  <c r="I139" i="1"/>
  <c r="H139" i="1"/>
  <c r="G139" i="1"/>
  <c r="J137" i="1"/>
  <c r="I137" i="1"/>
  <c r="H137" i="1"/>
  <c r="G137" i="1"/>
  <c r="J135" i="1"/>
  <c r="I135" i="1"/>
  <c r="H135" i="1"/>
  <c r="G135" i="1"/>
  <c r="J132" i="1"/>
  <c r="I132" i="1"/>
  <c r="H132" i="1"/>
  <c r="G132" i="1"/>
  <c r="J129" i="1"/>
  <c r="I129" i="1"/>
  <c r="H129" i="1"/>
  <c r="G129" i="1"/>
  <c r="J126" i="1"/>
  <c r="I126" i="1"/>
  <c r="H126" i="1"/>
  <c r="G126" i="1"/>
  <c r="J123" i="1"/>
  <c r="I123" i="1"/>
  <c r="H123" i="1"/>
  <c r="G123" i="1"/>
  <c r="J121" i="1"/>
  <c r="I121" i="1"/>
  <c r="H121" i="1"/>
  <c r="G121" i="1"/>
  <c r="J117" i="1"/>
  <c r="I117" i="1"/>
  <c r="H117" i="1"/>
  <c r="G117" i="1"/>
  <c r="J115" i="1"/>
  <c r="I115" i="1"/>
  <c r="H115" i="1"/>
  <c r="G115" i="1"/>
  <c r="J113" i="1"/>
  <c r="I113" i="1"/>
  <c r="H113" i="1"/>
  <c r="G113" i="1"/>
  <c r="J110" i="1"/>
  <c r="I110" i="1"/>
  <c r="H110" i="1"/>
  <c r="G110" i="1"/>
  <c r="J107" i="1"/>
  <c r="I107" i="1"/>
  <c r="H107" i="1"/>
  <c r="G107" i="1"/>
  <c r="J104" i="1"/>
  <c r="I104" i="1"/>
  <c r="H104" i="1"/>
  <c r="G104" i="1"/>
  <c r="J101" i="1"/>
  <c r="I101" i="1"/>
  <c r="H101" i="1"/>
  <c r="G101" i="1"/>
  <c r="J98" i="1"/>
  <c r="I98" i="1"/>
  <c r="H98" i="1"/>
  <c r="G98" i="1"/>
  <c r="J91" i="1"/>
  <c r="I91" i="1"/>
  <c r="H91" i="1"/>
  <c r="G91" i="1"/>
  <c r="J89" i="1"/>
  <c r="I89" i="1"/>
  <c r="H89" i="1"/>
  <c r="G89" i="1"/>
  <c r="J85" i="1"/>
  <c r="I85" i="1"/>
  <c r="H85" i="1"/>
  <c r="G85" i="1"/>
  <c r="J83" i="1"/>
  <c r="I83" i="1"/>
  <c r="H83" i="1"/>
  <c r="G83" i="1"/>
  <c r="J81" i="1"/>
  <c r="I81" i="1"/>
  <c r="H81" i="1"/>
  <c r="G81" i="1"/>
  <c r="J78" i="1"/>
  <c r="I78" i="1"/>
  <c r="H78" i="1"/>
  <c r="G78" i="1"/>
  <c r="J76" i="1"/>
  <c r="I76" i="1"/>
  <c r="H76" i="1"/>
  <c r="G76" i="1"/>
  <c r="J71" i="1"/>
  <c r="I71" i="1"/>
  <c r="H71" i="1"/>
  <c r="G71" i="1"/>
  <c r="J66" i="1"/>
  <c r="I66" i="1"/>
  <c r="H66" i="1"/>
  <c r="G66" i="1"/>
  <c r="J64" i="1"/>
  <c r="I64" i="1"/>
  <c r="H64" i="1"/>
  <c r="G64" i="1"/>
  <c r="J61" i="1"/>
  <c r="I61" i="1"/>
  <c r="H61" i="1"/>
  <c r="G61" i="1"/>
  <c r="J59" i="1"/>
  <c r="I59" i="1"/>
  <c r="H59" i="1"/>
  <c r="G59" i="1"/>
  <c r="J57" i="1"/>
  <c r="I57" i="1"/>
  <c r="H57" i="1"/>
  <c r="G57" i="1"/>
  <c r="J55" i="1"/>
  <c r="I55" i="1"/>
  <c r="H55" i="1"/>
  <c r="G55" i="1"/>
  <c r="J53" i="1"/>
  <c r="I53" i="1"/>
  <c r="H53" i="1"/>
  <c r="G53" i="1"/>
  <c r="J50" i="1"/>
  <c r="I50" i="1"/>
  <c r="H50" i="1"/>
  <c r="G50" i="1"/>
  <c r="J45" i="1"/>
  <c r="I45" i="1"/>
  <c r="H45" i="1"/>
  <c r="G45" i="1"/>
  <c r="J43" i="1"/>
  <c r="I43" i="1"/>
  <c r="H43" i="1"/>
  <c r="G43" i="1"/>
  <c r="J41" i="1"/>
  <c r="I41" i="1"/>
  <c r="H41" i="1"/>
  <c r="G41" i="1"/>
  <c r="J38" i="1"/>
  <c r="I38" i="1"/>
  <c r="H38" i="1"/>
  <c r="G38" i="1"/>
  <c r="J31" i="1"/>
  <c r="I31" i="1"/>
  <c r="H31" i="1"/>
  <c r="G31" i="1"/>
  <c r="J29" i="1"/>
  <c r="I29" i="1"/>
  <c r="H29" i="1"/>
  <c r="G29" i="1"/>
  <c r="J27" i="1"/>
  <c r="I27" i="1"/>
  <c r="H27" i="1"/>
  <c r="G27" i="1"/>
  <c r="J22" i="1"/>
  <c r="I22" i="1"/>
  <c r="H22" i="1"/>
  <c r="G22" i="1"/>
  <c r="J20" i="1"/>
  <c r="I20" i="1"/>
  <c r="H20" i="1"/>
  <c r="G20" i="1"/>
  <c r="G265" i="1" l="1"/>
  <c r="H262" i="1"/>
  <c r="G262" i="1"/>
  <c r="H258" i="1"/>
  <c r="G258" i="1"/>
  <c r="G207" i="1"/>
  <c r="H204" i="1"/>
  <c r="G204" i="1"/>
  <c r="H200" i="1"/>
  <c r="G200" i="1"/>
  <c r="H183" i="1"/>
  <c r="H169" i="1"/>
  <c r="G169" i="1"/>
  <c r="H158" i="1"/>
  <c r="G112" i="1"/>
  <c r="H109" i="1"/>
  <c r="G109" i="1"/>
  <c r="G100" i="1"/>
  <c r="H97" i="1"/>
  <c r="G97" i="1"/>
  <c r="H88" i="1"/>
  <c r="G88" i="1"/>
  <c r="G75" i="1"/>
  <c r="H70" i="1"/>
  <c r="G70" i="1"/>
  <c r="G52" i="1"/>
  <c r="H49" i="1"/>
  <c r="G49" i="1"/>
  <c r="G40" i="1"/>
  <c r="H37" i="1"/>
  <c r="G37" i="1"/>
  <c r="G26" i="1"/>
  <c r="H16" i="1"/>
  <c r="H15" i="1" s="1"/>
  <c r="G16" i="1"/>
  <c r="G15" i="1" s="1"/>
  <c r="J265" i="1"/>
  <c r="J262" i="1"/>
  <c r="I262" i="1"/>
  <c r="J258" i="1"/>
  <c r="I258" i="1"/>
  <c r="J222" i="1"/>
  <c r="J204" i="1"/>
  <c r="I204" i="1"/>
  <c r="J200" i="1"/>
  <c r="I200" i="1"/>
  <c r="I183" i="1"/>
  <c r="J173" i="1"/>
  <c r="I173" i="1"/>
  <c r="J169" i="1"/>
  <c r="I169" i="1"/>
  <c r="I158" i="1"/>
  <c r="J150" i="1"/>
  <c r="I150" i="1"/>
  <c r="J109" i="1"/>
  <c r="I109" i="1"/>
  <c r="J97" i="1"/>
  <c r="I97" i="1"/>
  <c r="J80" i="1"/>
  <c r="I80" i="1"/>
  <c r="J75" i="1"/>
  <c r="J70" i="1"/>
  <c r="I70" i="1"/>
  <c r="J49" i="1"/>
  <c r="I49" i="1"/>
  <c r="J37" i="1"/>
  <c r="I37" i="1"/>
  <c r="J19" i="1"/>
  <c r="I19" i="1"/>
  <c r="I88" i="1" l="1"/>
  <c r="I222" i="1"/>
  <c r="G158" i="1"/>
  <c r="G183" i="1"/>
  <c r="G182" i="1" s="1"/>
  <c r="J88" i="1"/>
  <c r="J158" i="1"/>
  <c r="J183" i="1"/>
  <c r="H26" i="1"/>
  <c r="H40" i="1"/>
  <c r="H52" i="1"/>
  <c r="H75" i="1"/>
  <c r="H100" i="1"/>
  <c r="H112" i="1"/>
  <c r="H207" i="1"/>
  <c r="H265" i="1"/>
  <c r="J112" i="1"/>
  <c r="H131" i="1"/>
  <c r="H238" i="1"/>
  <c r="H237" i="1" s="1"/>
  <c r="H250" i="1"/>
  <c r="I26" i="1"/>
  <c r="I40" i="1"/>
  <c r="I52" i="1"/>
  <c r="I75" i="1"/>
  <c r="I100" i="1"/>
  <c r="I112" i="1"/>
  <c r="I207" i="1"/>
  <c r="I265" i="1"/>
  <c r="G120" i="1"/>
  <c r="G131" i="1"/>
  <c r="G142" i="1"/>
  <c r="G215" i="1"/>
  <c r="G238" i="1"/>
  <c r="G250" i="1"/>
  <c r="G249" i="1" s="1"/>
  <c r="J26" i="1"/>
  <c r="J52" i="1"/>
  <c r="H120" i="1"/>
  <c r="J120" i="1"/>
  <c r="J131" i="1"/>
  <c r="J142" i="1"/>
  <c r="J215" i="1"/>
  <c r="J238" i="1"/>
  <c r="J250" i="1"/>
  <c r="H19" i="1"/>
  <c r="H80" i="1"/>
  <c r="H150" i="1"/>
  <c r="H149" i="1" s="1"/>
  <c r="H173" i="1"/>
  <c r="H222" i="1"/>
  <c r="J40" i="1"/>
  <c r="J100" i="1"/>
  <c r="J207" i="1"/>
  <c r="H142" i="1"/>
  <c r="H215" i="1"/>
  <c r="I120" i="1"/>
  <c r="I131" i="1"/>
  <c r="I142" i="1"/>
  <c r="I215" i="1"/>
  <c r="I238" i="1"/>
  <c r="I237" i="1" s="1"/>
  <c r="I250" i="1"/>
  <c r="I249" i="1" s="1"/>
  <c r="G19" i="1"/>
  <c r="G80" i="1"/>
  <c r="G150" i="1"/>
  <c r="G149" i="1" s="1"/>
  <c r="G173" i="1"/>
  <c r="G222" i="1"/>
  <c r="H69" i="1"/>
  <c r="G69" i="1"/>
  <c r="H249" i="1"/>
  <c r="G203" i="1"/>
  <c r="H199" i="1"/>
  <c r="H257" i="1"/>
  <c r="G199" i="1"/>
  <c r="G257" i="1"/>
  <c r="G261" i="1"/>
  <c r="H261" i="1"/>
  <c r="H182" i="1"/>
  <c r="G87" i="1"/>
  <c r="G237" i="1"/>
  <c r="J182" i="1"/>
  <c r="I182" i="1"/>
  <c r="J16" i="1"/>
  <c r="J15" i="1" s="1"/>
  <c r="I16" i="1"/>
  <c r="I15" i="1" s="1"/>
  <c r="H87" i="1" l="1"/>
  <c r="I261" i="1"/>
  <c r="G14" i="1"/>
  <c r="G74" i="1"/>
  <c r="H203" i="1"/>
  <c r="I74" i="1"/>
  <c r="G157" i="1"/>
  <c r="H157" i="1"/>
  <c r="H74" i="1"/>
  <c r="H119" i="1"/>
  <c r="I203" i="1"/>
  <c r="G119" i="1"/>
  <c r="H14" i="1"/>
  <c r="J87" i="1"/>
  <c r="J199" i="1"/>
  <c r="I87" i="1"/>
  <c r="J237" i="1"/>
  <c r="J249" i="1"/>
  <c r="J261" i="1"/>
  <c r="J69" i="1"/>
  <c r="J119" i="1"/>
  <c r="J149" i="1"/>
  <c r="I199" i="1"/>
  <c r="I69" i="1"/>
  <c r="J257" i="1"/>
  <c r="I119" i="1"/>
  <c r="I149" i="1"/>
  <c r="J203" i="1"/>
  <c r="I257" i="1"/>
  <c r="J74" i="1"/>
  <c r="J157" i="1"/>
  <c r="I157" i="1"/>
  <c r="G270" i="1" l="1"/>
  <c r="H270" i="1"/>
  <c r="I14" i="1"/>
  <c r="J14" i="1"/>
  <c r="J270" i="1" l="1"/>
  <c r="I270" i="1"/>
  <c r="G14" i="2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<sst xmlns="http://schemas.openxmlformats.org/spreadsheetml/2006/main" count="1197" uniqueCount="221">
  <si>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</si>
  <si>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</si>
  <si>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</si>
  <si>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</si>
  <si>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</si>
  <si>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</si>
  <si>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</si>
  <si>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</si>
  <si>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</si>
  <si>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</si>
  <si>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</si>
  <si>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</si>
  <si>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</si>
  <si>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</si>
  <si>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</si>
  <si>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</si>
  <si>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</si>
  <si>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</si>
  <si>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</si>
  <si>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</si>
  <si>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</si>
  <si>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</si>
  <si>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</si>
  <si>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</si>
  <si>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</si>
  <si>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</si>
  <si>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</si>
  <si>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</si>
  <si>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</si>
  <si>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</si>
  <si>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</si>
  <si>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</si>
  <si>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</si>
  <si>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</si>
  <si>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</si>
  <si>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</si>
  <si>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</si>
  <si>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</si>
  <si>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</si>
  <si>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</si>
  <si>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</si>
  <si>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</si>
  <si>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</si>
  <si>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</si>
  <si>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</si>
  <si>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</si>
  <si>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</si>
  <si>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</si>
  <si>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</si>
  <si>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</si>
  <si>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</si>
  <si>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</si>
  <si>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</si>
  <si>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</si>
  <si>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</si>
  <si>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</si>
  <si>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</si>
  <si>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</si>
  <si>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</si>
  <si>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</si>
  <si>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</si>
  <si>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</si>
  <si>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</si>
  <si>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</si>
  <si>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</si>
  <si>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</si>
  <si>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</si>
  <si>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</si>
  <si>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</si>
  <si>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</si>
  <si>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</si>
  <si>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</si>
  <si>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</si>
  <si>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</si>
  <si>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</si>
  <si>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</si>
  <si>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</si>
  <si>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</si>
  <si>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</si>
  <si>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</si>
  <si>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</si>
  <si>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</si>
  <si>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</si>
  <si>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</si>
  <si>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</si>
  <si>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</si>
  <si>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</si>
  <si>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</si>
  <si>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</si>
  <si>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</si>
  <si>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</si>
  <si>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</si>
  <si>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</si>
  <si>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</si>
  <si>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</si>
  <si>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</si>
  <si>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</si>
  <si>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</si>
  <si>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</si>
  <si>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</si>
  <si>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</si>
  <si>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</si>
  <si>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</si>
  <si>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</si>
  <si>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</si>
  <si>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</si>
  <si>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</si>
  <si>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</si>
  <si>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</si>
  <si>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</si>
  <si>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</si>
  <si>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</si>
  <si>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</si>
  <si>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</si>
  <si>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</si>
  <si>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</si>
  <si>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</si>
  <si>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</si>
  <si>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</si>
  <si>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</si>
  <si>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</si>
  <si>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</si>
  <si>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</si>
  <si>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</si>
  <si>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</si>
  <si>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</si>
  <si>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</si>
  <si>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</si>
  <si>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</si>
  <si>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</si>
  <si>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</si>
  <si>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</si>
  <si>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</si>
  <si>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</si>
  <si>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</si>
  <si>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</si>
  <si>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</si>
  <si>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</si>
  <si>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</si>
  <si>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</si>
  <si>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</si>
  <si>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</si>
  <si>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</si>
  <si>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</si>
  <si>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</si>
  <si>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</si>
  <si>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</si>
  <si>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</si>
  <si>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</si>
  <si>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</si>
  <si>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</si>
  <si>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</si>
  <si>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</si>
  <si>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</si>
  <si>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</si>
  <si>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</si>
  <si>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</si>
  <si>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</si>
  <si>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</si>
  <si>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</si>
  <si>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</si>
  <si>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</si>
  <si>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</si>
  <si>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</si>
  <si>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</si>
  <si>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</si>
  <si>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</si>
  <si>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</si>
  <si>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</si>
  <si>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</si>
  <si>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</si>
  <si>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</si>
  <si>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</si>
  <si>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</si>
  <si>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</si>
  <si>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</si>
  <si>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</si>
  <si>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</si>
  <si>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</si>
  <si>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</si>
  <si>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</si>
  <si>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</si>
  <si>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</si>
  <si>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</si>
  <si>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</si>
  <si>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</si>
  <si>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</si>
  <si>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</si>
  <si>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</si>
  <si>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</si>
  <si>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</si>
  <si>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</si>
  <si>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</si>
  <si>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</si>
  <si>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</si>
  <si>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</si>
  <si>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</si>
  <si>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</si>
  <si>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</si>
  <si>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</si>
  <si>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</si>
  <si>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</si>
  <si>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</si>
  <si>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</si>
  <si>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</si>
  <si>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</si>
  <si>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</si>
  <si>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</si>
  <si>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</si>
  <si>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</si>
  <si>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</si>
  <si>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</si>
  <si>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</si>
  <si>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</si>
  <si>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</si>
  <si>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</si>
  <si>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</si>
  <si>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</si>
  <si>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</si>
  <si>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</si>
  <si>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"Модернизация и развитие автомобильных дорог общего пользования местного значения муниципального района Кинельский на 2021-2023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</si>
</sst>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0"/>
  <sheetViews>
    <sheetView tabSelected="1" topLeftCell="B256" zoomScale="85" zoomScaleNormal="85" zoomScaleSheetLayoutView="85" zoomScalePageLayoutView="85" workbookViewId="0">
      <selection activeCell="B1" sqref="B1:J270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9.140625" style="21"/>
    <col min="12" max="12" width="15.7109375" style="21" customWidth="1"/>
    <col min="13" max="13" width="13.28515625" style="21" customWidth="1"/>
    <col min="14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121</v>
      </c>
      <c r="J1" s="51"/>
    </row>
    <row r="2" spans="1:10" ht="104.45" customHeight="1" x14ac:dyDescent="0.25">
      <c r="E2" s="50"/>
      <c r="F2" s="50"/>
      <c r="G2" s="61" t="s">
        <v>182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211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SUMIFS(G15:G1075,$C15:$C1075,$C15)/3</f>
        <v>110288.70000000003</v>
      </c>
      <c r="H14" s="28">
        <f>SUMIFS(H15:H1065,$C15:$C1065,$C15)/3</f>
        <v>2889.2999999999997</v>
      </c>
      <c r="I14" s="28">
        <f>SUMIFS(I15:I1075,$C15:$C1075,$C15)/3</f>
        <v>110988.30000000003</v>
      </c>
      <c r="J14" s="28">
        <f>SUMIFS(J15:J1065,$C15:$C1065,$C15)/3</f>
        <v>2889.2999999999997</v>
      </c>
    </row>
    <row r="15" spans="1:10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SUMIFS(G16:G1065,$C16:$C1065,$C16,$D16:$D1065,$D16)/2</f>
        <v>2624</v>
      </c>
      <c r="H15" s="31">
        <f>SUMIFS(H16:H1065,$C16:$C1065,$C16,$D16:$D1065,$D16)/2</f>
        <v>0</v>
      </c>
      <c r="I15" s="31">
        <f>SUMIFS(I16:I1065,$C16:$C1065,$C16,$D16:$D1065,$D16)/2</f>
        <v>2626.8</v>
      </c>
      <c r="J15" s="31">
        <f>SUMIFS(J16:J1065,$C16:$C1065,$C16,$D16:$D1065,$D16)/2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SUMIFS(G17:G1062,$C17:$C1062,$C17,$D17:$D1062,$D17,$E17:$E1062,$E17)</f>
        <v>2624</v>
      </c>
      <c r="H16" s="34">
        <f>SUMIFS(H17:H1062,$C17:$C1062,$C17,$D17:$D1062,$D17,$E17:$E1062,$E17)</f>
        <v>0</v>
      </c>
      <c r="I16" s="34">
        <f>SUMIFS(I17:I1062,$C17:$C1062,$C17,$D17:$D1062,$D17,$E17:$E1062,$E17)</f>
        <v>2626.8</v>
      </c>
      <c r="J16" s="34">
        <f>SUMIFS(J17:J1062,$C17:$C1062,$C17,$D17:$D1062,$D17,$E17:$E1062,$E17)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2624</v>
      </c>
      <c r="H17" s="24"/>
      <c r="I17" s="24">
        <v>2624</v>
      </c>
      <c r="J17" s="24"/>
    </row>
    <row r="18" spans="1:10" s="13" customFormat="1" ht="47.25" x14ac:dyDescent="0.25">
      <c r="A18" s="17">
        <v>3</v>
      </c>
      <c r="B18" s="22" t="s">
        <v>11</v>
      </c>
      <c r="C18" s="23" t="s">
        <v>74</v>
      </c>
      <c r="D18" s="23" t="s">
        <v>93</v>
      </c>
      <c r="E18" s="23" t="s">
        <v>127</v>
      </c>
      <c r="F18" s="23" t="s">
        <v>78</v>
      </c>
      <c r="G18" s="24"/>
      <c r="H18" s="24"/>
      <c r="I18" s="24">
        <v>2.8</v>
      </c>
      <c r="J18" s="24"/>
    </row>
    <row r="19" spans="1:10" s="13" customFormat="1" ht="63" x14ac:dyDescent="0.25">
      <c r="A19" s="15">
        <v>1</v>
      </c>
      <c r="B19" s="29" t="s">
        <v>20</v>
      </c>
      <c r="C19" s="30" t="s">
        <v>74</v>
      </c>
      <c r="D19" s="30" t="s">
        <v>83</v>
      </c>
      <c r="E19" s="30" t="s">
        <v>6</v>
      </c>
      <c r="F19" s="30" t="s">
        <v>76</v>
      </c>
      <c r="G19" s="31">
        <f>SUMIFS(G20:G1068,$C20:$C1068,$C20,$D20:$D1068,$D20)/2</f>
        <v>738.1</v>
      </c>
      <c r="H19" s="31">
        <f>SUMIFS(H20:H1068,$C20:$C1068,$C20,$D20:$D1068,$D20)/2</f>
        <v>0</v>
      </c>
      <c r="I19" s="31">
        <f>SUMIFS(I20:I1068,$C20:$C1068,$C20,$D20:$D1068,$D20)/2</f>
        <v>738.1</v>
      </c>
      <c r="J19" s="31">
        <f>SUMIFS(J20:J1068,$C20:$C1068,$C20,$D20:$D1068,$D20)/2</f>
        <v>0</v>
      </c>
    </row>
    <row r="20" spans="1:10" s="13" customFormat="1" ht="63" x14ac:dyDescent="0.25">
      <c r="A20" s="16">
        <v>2</v>
      </c>
      <c r="B20" s="39" t="s">
        <v>140</v>
      </c>
      <c r="C20" s="33" t="s">
        <v>74</v>
      </c>
      <c r="D20" s="33" t="s">
        <v>83</v>
      </c>
      <c r="E20" s="33" t="s">
        <v>14</v>
      </c>
      <c r="F20" s="33"/>
      <c r="G20" s="34">
        <f>SUMIFS(G21:G1065,$C21:$C1065,$C21,$D21:$D1065,$D21,$E21:$E1065,$E21)</f>
        <v>0</v>
      </c>
      <c r="H20" s="34">
        <f>SUMIFS(H21:H1065,$C21:$C1065,$C21,$D21:$D1065,$D21,$E21:$E1065,$E21)</f>
        <v>0</v>
      </c>
      <c r="I20" s="34">
        <f>SUMIFS(I21:I1065,$C21:$C1065,$C21,$D21:$D1065,$D21,$E21:$E1065,$E21)</f>
        <v>0</v>
      </c>
      <c r="J20" s="34">
        <f>SUMIFS(J21:J1065,$C21:$C1065,$C21,$D21:$D1065,$D21,$E21:$E1065,$E21)</f>
        <v>0</v>
      </c>
    </row>
    <row r="21" spans="1:10" s="13" customFormat="1" ht="47.25" x14ac:dyDescent="0.25">
      <c r="A21" s="17">
        <v>3</v>
      </c>
      <c r="B21" s="22" t="s">
        <v>11</v>
      </c>
      <c r="C21" s="23" t="s">
        <v>74</v>
      </c>
      <c r="D21" s="23" t="s">
        <v>83</v>
      </c>
      <c r="E21" s="23" t="s">
        <v>14</v>
      </c>
      <c r="F21" s="23" t="s">
        <v>78</v>
      </c>
      <c r="G21" s="24"/>
      <c r="H21" s="24"/>
      <c r="I21" s="24"/>
      <c r="J21" s="24"/>
    </row>
    <row r="22" spans="1:10" s="13" customFormat="1" ht="78.75" x14ac:dyDescent="0.25">
      <c r="A22" s="16">
        <v>2</v>
      </c>
      <c r="B22" s="32" t="s">
        <v>8</v>
      </c>
      <c r="C22" s="33" t="s">
        <v>74</v>
      </c>
      <c r="D22" s="33" t="s">
        <v>83</v>
      </c>
      <c r="E22" s="33" t="s">
        <v>127</v>
      </c>
      <c r="F22" s="33" t="s">
        <v>76</v>
      </c>
      <c r="G22" s="34">
        <f>SUMIFS(G23:G1067,$C23:$C1067,$C23,$D23:$D1067,$D23,$E23:$E1067,$E23)</f>
        <v>738.09999999999991</v>
      </c>
      <c r="H22" s="34">
        <f>SUMIFS(H23:H1067,$C23:$C1067,$C23,$D23:$D1067,$D23,$E23:$E1067,$E23)</f>
        <v>0</v>
      </c>
      <c r="I22" s="34">
        <f>SUMIFS(I23:I1067,$C23:$C1067,$C23,$D23:$D1067,$D23,$E23:$E1067,$E23)</f>
        <v>738.09999999999991</v>
      </c>
      <c r="J22" s="34">
        <f>SUMIFS(J23:J1067,$C23:$C1067,$C23,$D23:$D1067,$D23,$E23:$E1067,$E23)</f>
        <v>0</v>
      </c>
    </row>
    <row r="23" spans="1:10" s="13" customFormat="1" ht="31.5" x14ac:dyDescent="0.25">
      <c r="A23" s="17">
        <v>3</v>
      </c>
      <c r="B23" s="22" t="s">
        <v>10</v>
      </c>
      <c r="C23" s="23" t="s">
        <v>74</v>
      </c>
      <c r="D23" s="23" t="s">
        <v>83</v>
      </c>
      <c r="E23" s="23" t="s">
        <v>127</v>
      </c>
      <c r="F23" s="23" t="s">
        <v>77</v>
      </c>
      <c r="G23" s="24">
        <v>592.4</v>
      </c>
      <c r="H23" s="24"/>
      <c r="I23" s="24">
        <v>592.4</v>
      </c>
      <c r="J23" s="24"/>
    </row>
    <row r="24" spans="1:10" s="13" customFormat="1" ht="47.25" x14ac:dyDescent="0.25">
      <c r="A24" s="17">
        <v>3</v>
      </c>
      <c r="B24" s="22" t="s">
        <v>11</v>
      </c>
      <c r="C24" s="23" t="s">
        <v>74</v>
      </c>
      <c r="D24" s="23" t="s">
        <v>83</v>
      </c>
      <c r="E24" s="23" t="s">
        <v>127</v>
      </c>
      <c r="F24" s="23" t="s">
        <v>78</v>
      </c>
      <c r="G24" s="24">
        <v>145.69999999999999</v>
      </c>
      <c r="H24" s="24"/>
      <c r="I24" s="24">
        <v>145.69999999999999</v>
      </c>
      <c r="J24" s="24"/>
    </row>
    <row r="25" spans="1:10" s="13" customFormat="1" ht="15.75" x14ac:dyDescent="0.25">
      <c r="A25" s="17">
        <v>3</v>
      </c>
      <c r="B25" s="22" t="s">
        <v>12</v>
      </c>
      <c r="C25" s="23" t="s">
        <v>74</v>
      </c>
      <c r="D25" s="23" t="s">
        <v>83</v>
      </c>
      <c r="E25" s="23" t="s">
        <v>127</v>
      </c>
      <c r="F25" s="23" t="s">
        <v>79</v>
      </c>
      <c r="G25" s="24"/>
      <c r="H25" s="24"/>
      <c r="I25" s="24"/>
      <c r="J25" s="24"/>
    </row>
    <row r="26" spans="1:10" s="13" customFormat="1" ht="63" x14ac:dyDescent="0.25">
      <c r="A26" s="15">
        <v>1</v>
      </c>
      <c r="B26" s="29" t="s">
        <v>34</v>
      </c>
      <c r="C26" s="30" t="s">
        <v>74</v>
      </c>
      <c r="D26" s="30" t="s">
        <v>91</v>
      </c>
      <c r="E26" s="30" t="s">
        <v>6</v>
      </c>
      <c r="F26" s="30" t="s">
        <v>76</v>
      </c>
      <c r="G26" s="31">
        <f>SUMIFS(G27:G1075,$C27:$C1075,$C27,$D27:$D1075,$D27)/2</f>
        <v>31165.200000000001</v>
      </c>
      <c r="H26" s="31">
        <f>SUMIFS(H27:H1075,$C27:$C1075,$C27,$D27:$D1075,$D27)/2</f>
        <v>2202.1999999999998</v>
      </c>
      <c r="I26" s="31">
        <f>SUMIFS(I27:I1075,$C27:$C1075,$C27,$D27:$D1075,$D27)/2</f>
        <v>31766.400000000001</v>
      </c>
      <c r="J26" s="31">
        <f>SUMIFS(J27:J1075,$C27:$C1075,$C27,$D27:$D1075,$D27)/2</f>
        <v>2202.1999999999998</v>
      </c>
    </row>
    <row r="27" spans="1:10" s="13" customFormat="1" ht="63" x14ac:dyDescent="0.25">
      <c r="A27" s="16">
        <v>2</v>
      </c>
      <c r="B27" s="39" t="s">
        <v>140</v>
      </c>
      <c r="C27" s="33" t="s">
        <v>74</v>
      </c>
      <c r="D27" s="33" t="s">
        <v>91</v>
      </c>
      <c r="E27" s="33" t="s">
        <v>14</v>
      </c>
      <c r="F27" s="33"/>
      <c r="G27" s="34">
        <f>SUMIFS(G28:G1072,$C28:$C1072,$C28,$D28:$D1072,$D28,$E28:$E1072,$E28)</f>
        <v>522.29999999999995</v>
      </c>
      <c r="H27" s="34">
        <f>SUMIFS(H28:H1072,$C28:$C1072,$C28,$D28:$D1072,$D28,$E28:$E1072,$E28)</f>
        <v>0</v>
      </c>
      <c r="I27" s="34">
        <f>SUMIFS(I28:I1072,$C28:$C1072,$C28,$D28:$D1072,$D28,$E28:$E1072,$E28)</f>
        <v>429.8</v>
      </c>
      <c r="J27" s="34">
        <f>SUMIFS(J28:J1072,$C28:$C1072,$C28,$D28:$D1072,$D28,$E28:$E1072,$E28)</f>
        <v>0</v>
      </c>
    </row>
    <row r="28" spans="1:10" s="13" customFormat="1" ht="47.25" x14ac:dyDescent="0.25">
      <c r="A28" s="17">
        <v>3</v>
      </c>
      <c r="B28" s="22" t="s">
        <v>11</v>
      </c>
      <c r="C28" s="23" t="s">
        <v>74</v>
      </c>
      <c r="D28" s="23" t="s">
        <v>91</v>
      </c>
      <c r="E28" s="23" t="s">
        <v>14</v>
      </c>
      <c r="F28" s="23" t="s">
        <v>78</v>
      </c>
      <c r="G28" s="24">
        <v>522.29999999999995</v>
      </c>
      <c r="H28" s="24"/>
      <c r="I28" s="24">
        <v>429.8</v>
      </c>
      <c r="J28" s="24"/>
    </row>
    <row r="29" spans="1:10" s="13" customFormat="1" ht="63" x14ac:dyDescent="0.25">
      <c r="A29" s="16">
        <v>2</v>
      </c>
      <c r="B29" s="39" t="s">
        <v>141</v>
      </c>
      <c r="C29" s="33" t="s">
        <v>74</v>
      </c>
      <c r="D29" s="33" t="s">
        <v>91</v>
      </c>
      <c r="E29" s="33" t="s">
        <v>42</v>
      </c>
      <c r="F29" s="33"/>
      <c r="G29" s="34">
        <f>SUMIFS(G30:G1074,$C30:$C1074,$C30,$D30:$D1074,$D30,$E30:$E1074,$E30)</f>
        <v>100.2</v>
      </c>
      <c r="H29" s="34">
        <f>SUMIFS(H30:H1074,$C30:$C1074,$C30,$D30:$D1074,$D30,$E30:$E1074,$E30)</f>
        <v>0</v>
      </c>
      <c r="I29" s="34">
        <f>SUMIFS(I30:I1074,$C30:$C1074,$C30,$D30:$D1074,$D30,$E30:$E1074,$E30)</f>
        <v>100.2</v>
      </c>
      <c r="J29" s="34">
        <f>SUMIFS(J30:J1074,$C30:$C1074,$C30,$D30:$D1074,$D30,$E30:$E1074,$E30)</f>
        <v>0</v>
      </c>
    </row>
    <row r="30" spans="1:10" s="13" customFormat="1" ht="47.25" x14ac:dyDescent="0.25">
      <c r="A30" s="17">
        <v>3</v>
      </c>
      <c r="B30" s="22" t="s">
        <v>11</v>
      </c>
      <c r="C30" s="23" t="s">
        <v>74</v>
      </c>
      <c r="D30" s="23" t="s">
        <v>91</v>
      </c>
      <c r="E30" s="23" t="s">
        <v>42</v>
      </c>
      <c r="F30" s="23" t="s">
        <v>78</v>
      </c>
      <c r="G30" s="24">
        <v>100.2</v>
      </c>
      <c r="H30" s="24"/>
      <c r="I30" s="24">
        <v>100.2</v>
      </c>
      <c r="J30" s="24"/>
    </row>
    <row r="31" spans="1:10" s="13" customFormat="1" ht="78.75" x14ac:dyDescent="0.25">
      <c r="A31" s="16">
        <v>2</v>
      </c>
      <c r="B31" s="32" t="s">
        <v>8</v>
      </c>
      <c r="C31" s="33" t="s">
        <v>74</v>
      </c>
      <c r="D31" s="33" t="s">
        <v>91</v>
      </c>
      <c r="E31" s="33" t="s">
        <v>127</v>
      </c>
      <c r="F31" s="33" t="s">
        <v>76</v>
      </c>
      <c r="G31" s="34">
        <f>SUMIFS(G32:G1076,$C32:$C1076,$C32,$D32:$D1076,$D32,$E32:$E1076,$E32)</f>
        <v>30542.7</v>
      </c>
      <c r="H31" s="34">
        <f>SUMIFS(H32:H1076,$C32:$C1076,$C32,$D32:$D1076,$D32,$E32:$E1076,$E32)</f>
        <v>2202.1999999999998</v>
      </c>
      <c r="I31" s="34">
        <f>SUMIFS(I32:I1076,$C32:$C1076,$C32,$D32:$D1076,$D32,$E32:$E1076,$E32)</f>
        <v>31236.400000000001</v>
      </c>
      <c r="J31" s="34">
        <f>SUMIFS(J32:J1076,$C32:$C1076,$C32,$D32:$D1076,$D32,$E32:$E1076,$E32)</f>
        <v>2202.1999999999998</v>
      </c>
    </row>
    <row r="32" spans="1:10" s="13" customFormat="1" ht="31.5" x14ac:dyDescent="0.25">
      <c r="A32" s="17">
        <v>3</v>
      </c>
      <c r="B32" s="22" t="s">
        <v>10</v>
      </c>
      <c r="C32" s="23" t="s">
        <v>74</v>
      </c>
      <c r="D32" s="23" t="s">
        <v>91</v>
      </c>
      <c r="E32" s="23" t="s">
        <v>127</v>
      </c>
      <c r="F32" s="23" t="s">
        <v>77</v>
      </c>
      <c r="G32" s="24">
        <v>28114.3</v>
      </c>
      <c r="H32" s="24">
        <v>1930.3</v>
      </c>
      <c r="I32" s="24">
        <v>28775</v>
      </c>
      <c r="J32" s="24">
        <v>1930.3</v>
      </c>
    </row>
    <row r="33" spans="1:10" s="13" customFormat="1" ht="47.25" x14ac:dyDescent="0.25">
      <c r="A33" s="17">
        <v>3</v>
      </c>
      <c r="B33" s="22" t="s">
        <v>11</v>
      </c>
      <c r="C33" s="23" t="s">
        <v>74</v>
      </c>
      <c r="D33" s="23" t="s">
        <v>91</v>
      </c>
      <c r="E33" s="23" t="s">
        <v>127</v>
      </c>
      <c r="F33" s="23" t="s">
        <v>78</v>
      </c>
      <c r="G33" s="24">
        <v>2366.9</v>
      </c>
      <c r="H33" s="24">
        <v>271.89999999999998</v>
      </c>
      <c r="I33" s="24">
        <v>2399.9</v>
      </c>
      <c r="J33" s="24">
        <v>271.89999999999998</v>
      </c>
    </row>
    <row r="34" spans="1:10" s="13" customFormat="1" ht="31.5" x14ac:dyDescent="0.25">
      <c r="A34" s="17">
        <v>3</v>
      </c>
      <c r="B34" s="22" t="s">
        <v>21</v>
      </c>
      <c r="C34" s="23" t="s">
        <v>74</v>
      </c>
      <c r="D34" s="23" t="s">
        <v>91</v>
      </c>
      <c r="E34" s="23" t="s">
        <v>127</v>
      </c>
      <c r="F34" s="23" t="s">
        <v>85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154</v>
      </c>
      <c r="C35" s="23" t="s">
        <v>74</v>
      </c>
      <c r="D35" s="23" t="s">
        <v>91</v>
      </c>
      <c r="E35" s="23" t="s">
        <v>127</v>
      </c>
      <c r="F35" s="23" t="s">
        <v>153</v>
      </c>
      <c r="G35" s="24"/>
      <c r="H35" s="24"/>
      <c r="I35" s="24"/>
      <c r="J35" s="24"/>
    </row>
    <row r="36" spans="1:10" s="13" customFormat="1" ht="15.75" x14ac:dyDescent="0.25">
      <c r="A36" s="17">
        <v>3</v>
      </c>
      <c r="B36" s="22" t="s">
        <v>12</v>
      </c>
      <c r="C36" s="23" t="s">
        <v>74</v>
      </c>
      <c r="D36" s="23" t="s">
        <v>91</v>
      </c>
      <c r="E36" s="23" t="s">
        <v>127</v>
      </c>
      <c r="F36" s="23" t="s">
        <v>79</v>
      </c>
      <c r="G36" s="24">
        <v>61.5</v>
      </c>
      <c r="H36" s="24"/>
      <c r="I36" s="24">
        <v>61.5</v>
      </c>
      <c r="J36" s="24"/>
    </row>
    <row r="37" spans="1:10" s="13" customFormat="1" ht="15.75" x14ac:dyDescent="0.25">
      <c r="A37" s="15">
        <v>1</v>
      </c>
      <c r="B37" s="40" t="s">
        <v>163</v>
      </c>
      <c r="C37" s="44" t="s">
        <v>74</v>
      </c>
      <c r="D37" s="44" t="s">
        <v>97</v>
      </c>
      <c r="E37" s="44" t="s">
        <v>6</v>
      </c>
      <c r="F37" s="44" t="s">
        <v>76</v>
      </c>
      <c r="G37" s="31">
        <f>SUMIFS(G38:G1086,$C38:$C1086,$C38,$D38:$D1086,$D38)/2</f>
        <v>11.7</v>
      </c>
      <c r="H37" s="31">
        <f>SUMIFS(H38:H1086,$C38:$C1086,$C38,$D38:$D1086,$D38)/2</f>
        <v>11.7</v>
      </c>
      <c r="I37" s="31">
        <f>SUMIFS(I38:I1086,$C38:$C1086,$C38,$D38:$D1086,$D38)/2</f>
        <v>11.7</v>
      </c>
      <c r="J37" s="31">
        <f>SUMIFS(J38:J1086,$C38:$C1086,$C38,$D38:$D1086,$D38)/2</f>
        <v>11.7</v>
      </c>
    </row>
    <row r="38" spans="1:10" s="13" customFormat="1" ht="31.5" x14ac:dyDescent="0.25">
      <c r="A38" s="16">
        <v>2</v>
      </c>
      <c r="B38" s="39" t="s">
        <v>164</v>
      </c>
      <c r="C38" s="42" t="s">
        <v>74</v>
      </c>
      <c r="D38" s="42" t="s">
        <v>97</v>
      </c>
      <c r="E38" s="42" t="s">
        <v>165</v>
      </c>
      <c r="F38" s="42" t="s">
        <v>76</v>
      </c>
      <c r="G38" s="34">
        <f>SUMIFS(G39:G1083,$C39:$C1083,$C39,$D39:$D1083,$D39,$E39:$E1083,$E39)</f>
        <v>11.7</v>
      </c>
      <c r="H38" s="34">
        <f>SUMIFS(H39:H1083,$C39:$C1083,$C39,$D39:$D1083,$D39,$E39:$E1083,$E39)</f>
        <v>11.7</v>
      </c>
      <c r="I38" s="34">
        <f>SUMIFS(I39:I1083,$C39:$C1083,$C39,$D39:$D1083,$D39,$E39:$E1083,$E39)</f>
        <v>11.7</v>
      </c>
      <c r="J38" s="34">
        <f>SUMIFS(J39:J1083,$C39:$C1083,$C39,$D39:$D1083,$D39,$E39:$E1083,$E39)</f>
        <v>11.7</v>
      </c>
    </row>
    <row r="39" spans="1:10" s="13" customFormat="1" ht="47.25" x14ac:dyDescent="0.25">
      <c r="A39" s="17">
        <v>3</v>
      </c>
      <c r="B39" s="47" t="s">
        <v>11</v>
      </c>
      <c r="C39" s="23" t="s">
        <v>74</v>
      </c>
      <c r="D39" s="23" t="s">
        <v>97</v>
      </c>
      <c r="E39" s="23" t="s">
        <v>165</v>
      </c>
      <c r="F39" s="23" t="s">
        <v>78</v>
      </c>
      <c r="G39" s="24">
        <v>11.7</v>
      </c>
      <c r="H39" s="24">
        <v>11.7</v>
      </c>
      <c r="I39" s="24">
        <v>11.7</v>
      </c>
      <c r="J39" s="24">
        <v>11.7</v>
      </c>
    </row>
    <row r="40" spans="1:10" s="13" customFormat="1" ht="47.25" x14ac:dyDescent="0.25">
      <c r="A40" s="15">
        <v>1</v>
      </c>
      <c r="B40" s="29" t="s">
        <v>7</v>
      </c>
      <c r="C40" s="30" t="s">
        <v>74</v>
      </c>
      <c r="D40" s="30" t="s">
        <v>75</v>
      </c>
      <c r="E40" s="30"/>
      <c r="F40" s="30" t="s">
        <v>76</v>
      </c>
      <c r="G40" s="31">
        <f>SUMIFS(G41:G1089,$C41:$C1089,$C41,$D41:$D1089,$D41)/2</f>
        <v>13778.300000000001</v>
      </c>
      <c r="H40" s="31">
        <f>SUMIFS(H41:H1089,$C41:$C1089,$C41,$D41:$D1089,$D41)/2</f>
        <v>0</v>
      </c>
      <c r="I40" s="31">
        <f>SUMIFS(I41:I1089,$C41:$C1089,$C41,$D41:$D1089,$D41)/2</f>
        <v>13868.6</v>
      </c>
      <c r="J40" s="31">
        <f>SUMIFS(J41:J1089,$C41:$C1089,$C41,$D41:$D1089,$D41)/2</f>
        <v>0</v>
      </c>
    </row>
    <row r="41" spans="1:10" s="13" customFormat="1" ht="63" x14ac:dyDescent="0.25">
      <c r="A41" s="16">
        <v>2</v>
      </c>
      <c r="B41" s="39" t="s">
        <v>140</v>
      </c>
      <c r="C41" s="33" t="s">
        <v>74</v>
      </c>
      <c r="D41" s="33" t="s">
        <v>75</v>
      </c>
      <c r="E41" s="33" t="s">
        <v>14</v>
      </c>
      <c r="F41" s="33" t="s">
        <v>76</v>
      </c>
      <c r="G41" s="34">
        <f>SUMIFS(G42:G1086,$C42:$C1086,$C42,$D42:$D1086,$D42,$E42:$E1086,$E42)</f>
        <v>35</v>
      </c>
      <c r="H41" s="34">
        <f>SUMIFS(H42:H1086,$C42:$C1086,$C42,$D42:$D1086,$D42,$E42:$E1086,$E42)</f>
        <v>0</v>
      </c>
      <c r="I41" s="34">
        <f>SUMIFS(I42:I1086,$C42:$C1086,$C42,$D42:$D1086,$D42,$E42:$E1086,$E42)</f>
        <v>34.799999999999997</v>
      </c>
      <c r="J41" s="34">
        <f>SUMIFS(J42:J1086,$C42:$C1086,$C42,$D42:$D1086,$D42,$E42:$E1086,$E42)</f>
        <v>0</v>
      </c>
    </row>
    <row r="42" spans="1:10" s="13" customFormat="1" ht="47.25" x14ac:dyDescent="0.25">
      <c r="A42" s="17">
        <v>3</v>
      </c>
      <c r="B42" s="22" t="s">
        <v>11</v>
      </c>
      <c r="C42" s="23" t="s">
        <v>74</v>
      </c>
      <c r="D42" s="23" t="s">
        <v>75</v>
      </c>
      <c r="E42" s="23" t="s">
        <v>14</v>
      </c>
      <c r="F42" s="23" t="s">
        <v>78</v>
      </c>
      <c r="G42" s="24">
        <v>35</v>
      </c>
      <c r="H42" s="24"/>
      <c r="I42" s="24">
        <v>34.799999999999997</v>
      </c>
      <c r="J42" s="24"/>
    </row>
    <row r="43" spans="1:10" s="13" customFormat="1" ht="63" x14ac:dyDescent="0.25">
      <c r="A43" s="16">
        <v>2</v>
      </c>
      <c r="B43" s="39" t="s">
        <v>152</v>
      </c>
      <c r="C43" s="33" t="s">
        <v>74</v>
      </c>
      <c r="D43" s="33" t="s">
        <v>75</v>
      </c>
      <c r="E43" s="33" t="s">
        <v>42</v>
      </c>
      <c r="F43" s="33" t="s">
        <v>76</v>
      </c>
      <c r="G43" s="34">
        <f>SUMIFS(G44:G1088,$C44:$C1088,$C44,$D44:$D1088,$D44,$E44:$E1088,$E44)</f>
        <v>18.8</v>
      </c>
      <c r="H43" s="34">
        <f>SUMIFS(H44:H1088,$C44:$C1088,$C44,$D44:$D1088,$D44,$E44:$E1088,$E44)</f>
        <v>0</v>
      </c>
      <c r="I43" s="34">
        <f>SUMIFS(I44:I1088,$C44:$C1088,$C44,$D44:$D1088,$D44,$E44:$E1088,$E44)</f>
        <v>18.8</v>
      </c>
      <c r="J43" s="34">
        <f>SUMIFS(J44:J1088,$C44:$C1088,$C44,$D44:$D1088,$D44,$E44:$E1088,$E44)</f>
        <v>0</v>
      </c>
    </row>
    <row r="44" spans="1:10" s="13" customFormat="1" ht="47.25" x14ac:dyDescent="0.25">
      <c r="A44" s="17">
        <v>3</v>
      </c>
      <c r="B44" s="22" t="s">
        <v>11</v>
      </c>
      <c r="C44" s="23" t="s">
        <v>74</v>
      </c>
      <c r="D44" s="23" t="s">
        <v>75</v>
      </c>
      <c r="E44" s="23" t="s">
        <v>42</v>
      </c>
      <c r="F44" s="23" t="s">
        <v>78</v>
      </c>
      <c r="G44" s="24">
        <v>18.8</v>
      </c>
      <c r="H44" s="24"/>
      <c r="I44" s="24">
        <v>18.8</v>
      </c>
      <c r="J44" s="24"/>
    </row>
    <row r="45" spans="1:10" s="13" customFormat="1" ht="78.75" x14ac:dyDescent="0.25">
      <c r="A45" s="16">
        <v>2</v>
      </c>
      <c r="B45" s="32" t="s">
        <v>8</v>
      </c>
      <c r="C45" s="33" t="s">
        <v>74</v>
      </c>
      <c r="D45" s="33" t="s">
        <v>75</v>
      </c>
      <c r="E45" s="33" t="s">
        <v>127</v>
      </c>
      <c r="F45" s="33" t="s">
        <v>76</v>
      </c>
      <c r="G45" s="34">
        <f>SUMIFS(G46:G1090,$C46:$C1090,$C46,$D46:$D1090,$D46,$E46:$E1090,$E46)</f>
        <v>13724.5</v>
      </c>
      <c r="H45" s="34">
        <f>SUMIFS(H46:H1090,$C46:$C1090,$C46,$D46:$D1090,$D46,$E46:$E1090,$E46)</f>
        <v>0</v>
      </c>
      <c r="I45" s="34">
        <f>SUMIFS(I46:I1090,$C46:$C1090,$C46,$D46:$D1090,$D46,$E46:$E1090,$E46)</f>
        <v>13815</v>
      </c>
      <c r="J45" s="34">
        <f>SUMIFS(J46:J1090,$C46:$C1090,$C46,$D46:$D1090,$D46,$E46:$E1090,$E46)</f>
        <v>0</v>
      </c>
    </row>
    <row r="46" spans="1:10" s="13" customFormat="1" ht="31.5" x14ac:dyDescent="0.25">
      <c r="A46" s="17">
        <v>3</v>
      </c>
      <c r="B46" s="22" t="s">
        <v>10</v>
      </c>
      <c r="C46" s="23" t="s">
        <v>74</v>
      </c>
      <c r="D46" s="23" t="s">
        <v>75</v>
      </c>
      <c r="E46" s="23" t="s">
        <v>127</v>
      </c>
      <c r="F46" s="23" t="s">
        <v>77</v>
      </c>
      <c r="G46" s="24">
        <v>13279.8</v>
      </c>
      <c r="H46" s="24"/>
      <c r="I46" s="24">
        <v>13325.3</v>
      </c>
      <c r="J46" s="24"/>
    </row>
    <row r="47" spans="1:10" s="13" customFormat="1" ht="47.25" x14ac:dyDescent="0.25">
      <c r="A47" s="17">
        <v>3</v>
      </c>
      <c r="B47" s="22" t="s">
        <v>11</v>
      </c>
      <c r="C47" s="23" t="s">
        <v>74</v>
      </c>
      <c r="D47" s="23" t="s">
        <v>75</v>
      </c>
      <c r="E47" s="23" t="s">
        <v>127</v>
      </c>
      <c r="F47" s="23" t="s">
        <v>78</v>
      </c>
      <c r="G47" s="24">
        <v>444.7</v>
      </c>
      <c r="H47" s="24"/>
      <c r="I47" s="24">
        <v>489.7</v>
      </c>
      <c r="J47" s="24"/>
    </row>
    <row r="48" spans="1:10" s="13" customFormat="1" ht="15.75" x14ac:dyDescent="0.25">
      <c r="A48" s="17">
        <v>3</v>
      </c>
      <c r="B48" s="22" t="s">
        <v>12</v>
      </c>
      <c r="C48" s="23" t="s">
        <v>74</v>
      </c>
      <c r="D48" s="23" t="s">
        <v>75</v>
      </c>
      <c r="E48" s="23" t="s">
        <v>127</v>
      </c>
      <c r="F48" s="23" t="s">
        <v>79</v>
      </c>
      <c r="G48" s="24"/>
      <c r="H48" s="24"/>
      <c r="I48" s="24"/>
      <c r="J48" s="24"/>
    </row>
    <row r="49" spans="1:10" s="13" customFormat="1" ht="15.75" x14ac:dyDescent="0.25">
      <c r="A49" s="15">
        <v>1</v>
      </c>
      <c r="B49" s="29" t="s">
        <v>43</v>
      </c>
      <c r="C49" s="30" t="s">
        <v>74</v>
      </c>
      <c r="D49" s="30" t="s">
        <v>90</v>
      </c>
      <c r="E49" s="30" t="s">
        <v>6</v>
      </c>
      <c r="F49" s="30" t="s">
        <v>76</v>
      </c>
      <c r="G49" s="31">
        <f>SUMIFS(G50:G1098,$C50:$C1098,$C50,$D50:$D1098,$D50)/2</f>
        <v>1413.2</v>
      </c>
      <c r="H49" s="31">
        <f>SUMIFS(H50:H1098,$C50:$C1098,$C50,$D50:$D1098,$D50)/2</f>
        <v>0</v>
      </c>
      <c r="I49" s="31">
        <f>SUMIFS(I50:I1098,$C50:$C1098,$C50,$D50:$D1098,$D50)/2</f>
        <v>1413.2</v>
      </c>
      <c r="J49" s="31">
        <f>SUMIFS(J50:J1098,$C50:$C1098,$C50,$D50:$D1098,$D50)/2</f>
        <v>0</v>
      </c>
    </row>
    <row r="50" spans="1:10" s="13" customFormat="1" ht="47.25" x14ac:dyDescent="0.25">
      <c r="A50" s="16">
        <v>2</v>
      </c>
      <c r="B50" s="32" t="s">
        <v>35</v>
      </c>
      <c r="C50" s="33" t="s">
        <v>74</v>
      </c>
      <c r="D50" s="33" t="s">
        <v>90</v>
      </c>
      <c r="E50" s="33" t="s">
        <v>128</v>
      </c>
      <c r="F50" s="33" t="s">
        <v>76</v>
      </c>
      <c r="G50" s="34">
        <f>SUMIFS(G51:G1095,$C51:$C1095,$C51,$D51:$D1095,$D51,$E51:$E1095,$E51)</f>
        <v>1413.2</v>
      </c>
      <c r="H50" s="34">
        <f>SUMIFS(H51:H1095,$C51:$C1095,$C51,$D51:$D1095,$D51,$E51:$E1095,$E51)</f>
        <v>0</v>
      </c>
      <c r="I50" s="34">
        <f>SUMIFS(I51:I1095,$C51:$C1095,$C51,$D51:$D1095,$D51,$E51:$E1095,$E51)</f>
        <v>1413.2</v>
      </c>
      <c r="J50" s="34">
        <f>SUMIFS(J51:J1095,$C51:$C1095,$C51,$D51:$D1095,$D51,$E51:$E1095,$E51)</f>
        <v>0</v>
      </c>
    </row>
    <row r="51" spans="1:10" s="13" customFormat="1" ht="15.75" x14ac:dyDescent="0.25">
      <c r="A51" s="17">
        <v>3</v>
      </c>
      <c r="B51" s="22" t="s">
        <v>44</v>
      </c>
      <c r="C51" s="23" t="s">
        <v>74</v>
      </c>
      <c r="D51" s="23" t="s">
        <v>90</v>
      </c>
      <c r="E51" s="23" t="s">
        <v>128</v>
      </c>
      <c r="F51" s="23" t="s">
        <v>95</v>
      </c>
      <c r="G51" s="24">
        <v>1413.2</v>
      </c>
      <c r="H51" s="24"/>
      <c r="I51" s="24">
        <v>1413.2</v>
      </c>
      <c r="J51" s="24"/>
    </row>
    <row r="52" spans="1:10" s="13" customFormat="1" ht="15.75" x14ac:dyDescent="0.25">
      <c r="A52" s="15">
        <v>1</v>
      </c>
      <c r="B52" s="29" t="s">
        <v>13</v>
      </c>
      <c r="C52" s="30" t="s">
        <v>74</v>
      </c>
      <c r="D52" s="30" t="s">
        <v>80</v>
      </c>
      <c r="E52" s="30"/>
      <c r="F52" s="30"/>
      <c r="G52" s="31">
        <f>SUMIFS(G53:G1101,$C53:$C1101,$C53,$D53:$D1101,$D53)/2</f>
        <v>60558.2</v>
      </c>
      <c r="H52" s="31">
        <f>SUMIFS(H53:H1101,$C53:$C1101,$C53,$D53:$D1101,$D53)/2</f>
        <v>675.40000000000009</v>
      </c>
      <c r="I52" s="31">
        <f>SUMIFS(I53:I1101,$C53:$C1101,$C53,$D53:$D1101,$D53)/2</f>
        <v>60563.499999999993</v>
      </c>
      <c r="J52" s="31">
        <f>SUMIFS(J53:J1101,$C53:$C1101,$C53,$D53:$D1101,$D53)/2</f>
        <v>675.40000000000009</v>
      </c>
    </row>
    <row r="53" spans="1:10" s="13" customFormat="1" ht="82.9" customHeight="1" x14ac:dyDescent="0.25">
      <c r="A53" s="16">
        <v>2</v>
      </c>
      <c r="B53" s="32" t="s">
        <v>185</v>
      </c>
      <c r="C53" s="33" t="s">
        <v>74</v>
      </c>
      <c r="D53" s="33" t="s">
        <v>80</v>
      </c>
      <c r="E53" s="33" t="s">
        <v>45</v>
      </c>
      <c r="F53" s="33"/>
      <c r="G53" s="34">
        <f>SUMIFS(G54:G1098,$C54:$C1098,$C54,$D54:$D1098,$D54,$E54:$E1098,$E54)</f>
        <v>28426.1</v>
      </c>
      <c r="H53" s="34">
        <f>SUMIFS(H54:H1098,$C54:$C1098,$C54,$D54:$D1098,$D54,$E54:$E1098,$E54)</f>
        <v>0</v>
      </c>
      <c r="I53" s="34">
        <f>SUMIFS(I54:I1098,$C54:$C1098,$C54,$D54:$D1098,$D54,$E54:$E1098,$E54)</f>
        <v>29946.9</v>
      </c>
      <c r="J53" s="34">
        <f>SUMIFS(J54:J1098,$C54:$C1098,$C54,$D54:$D1098,$D54,$E54:$E1098,$E54)</f>
        <v>0</v>
      </c>
    </row>
    <row r="54" spans="1:10" s="13" customFormat="1" ht="15.75" x14ac:dyDescent="0.25">
      <c r="A54" s="17">
        <v>3</v>
      </c>
      <c r="B54" s="22" t="s">
        <v>46</v>
      </c>
      <c r="C54" s="23" t="s">
        <v>74</v>
      </c>
      <c r="D54" s="23" t="s">
        <v>80</v>
      </c>
      <c r="E54" s="23" t="s">
        <v>45</v>
      </c>
      <c r="F54" s="23" t="s">
        <v>96</v>
      </c>
      <c r="G54" s="24">
        <v>28426.1</v>
      </c>
      <c r="H54" s="24"/>
      <c r="I54" s="24">
        <v>29946.9</v>
      </c>
      <c r="J54" s="24"/>
    </row>
    <row r="55" spans="1:10" s="13" customFormat="1" ht="63" x14ac:dyDescent="0.25">
      <c r="A55" s="16">
        <v>2</v>
      </c>
      <c r="B55" s="35" t="s">
        <v>186</v>
      </c>
      <c r="C55" s="33" t="s">
        <v>74</v>
      </c>
      <c r="D55" s="33" t="s">
        <v>80</v>
      </c>
      <c r="E55" s="33" t="s">
        <v>47</v>
      </c>
      <c r="F55" s="33"/>
      <c r="G55" s="34">
        <f>SUMIFS(G56:G1100,$C56:$C1100,$C56,$D56:$D1100,$D56,$E56:$E1100,$E56)</f>
        <v>8241.4</v>
      </c>
      <c r="H55" s="34">
        <f>SUMIFS(H56:H1100,$C56:$C1100,$C56,$D56:$D1100,$D56,$E56:$E1100,$E56)</f>
        <v>304.3</v>
      </c>
      <c r="I55" s="34">
        <f>SUMIFS(I56:I1100,$C56:$C1100,$C56,$D56:$D1100,$D56,$E56:$E1100,$E56)</f>
        <v>8525.2999999999993</v>
      </c>
      <c r="J55" s="34">
        <f>SUMIFS(J56:J1100,$C56:$C1100,$C56,$D56:$D1100,$D56,$E56:$E1100,$E56)</f>
        <v>304.3</v>
      </c>
    </row>
    <row r="56" spans="1:10" s="13" customFormat="1" ht="15.75" x14ac:dyDescent="0.25">
      <c r="A56" s="17">
        <v>3</v>
      </c>
      <c r="B56" s="22" t="s">
        <v>46</v>
      </c>
      <c r="C56" s="23" t="s">
        <v>74</v>
      </c>
      <c r="D56" s="23" t="s">
        <v>80</v>
      </c>
      <c r="E56" s="23" t="s">
        <v>47</v>
      </c>
      <c r="F56" s="23" t="s">
        <v>96</v>
      </c>
      <c r="G56" s="24">
        <v>8241.4</v>
      </c>
      <c r="H56" s="24">
        <v>304.3</v>
      </c>
      <c r="I56" s="24">
        <v>8525.2999999999993</v>
      </c>
      <c r="J56" s="24">
        <v>304.3</v>
      </c>
    </row>
    <row r="57" spans="1:10" s="13" customFormat="1" ht="78.75" x14ac:dyDescent="0.25">
      <c r="A57" s="16">
        <v>2</v>
      </c>
      <c r="B57" s="32" t="s">
        <v>187</v>
      </c>
      <c r="C57" s="33" t="s">
        <v>74</v>
      </c>
      <c r="D57" s="33" t="s">
        <v>80</v>
      </c>
      <c r="E57" s="33" t="s">
        <v>48</v>
      </c>
      <c r="F57" s="33"/>
      <c r="G57" s="34">
        <f>SUMIFS(G58:G1102,$C58:$C1102,$C58,$D58:$D1102,$D58,$E58:$E1102,$E58)</f>
        <v>2621</v>
      </c>
      <c r="H57" s="34">
        <f>SUMIFS(H58:H1102,$C58:$C1102,$C58,$D58:$D1102,$D58,$E58:$E1102,$E58)</f>
        <v>0</v>
      </c>
      <c r="I57" s="34">
        <f>SUMIFS(I58:I1102,$C58:$C1102,$C58,$D58:$D1102,$D58,$E58:$E1102,$E58)</f>
        <v>2684.2</v>
      </c>
      <c r="J57" s="34">
        <f>SUMIFS(J58:J1102,$C58:$C1102,$C58,$D58:$D1102,$D58,$E58:$E1102,$E58)</f>
        <v>0</v>
      </c>
    </row>
    <row r="58" spans="1:10" s="13" customFormat="1" ht="15.75" x14ac:dyDescent="0.25">
      <c r="A58" s="17">
        <v>3</v>
      </c>
      <c r="B58" s="22" t="s">
        <v>46</v>
      </c>
      <c r="C58" s="23" t="s">
        <v>74</v>
      </c>
      <c r="D58" s="23" t="s">
        <v>80</v>
      </c>
      <c r="E58" s="23" t="s">
        <v>48</v>
      </c>
      <c r="F58" s="23" t="s">
        <v>96</v>
      </c>
      <c r="G58" s="24">
        <v>2621</v>
      </c>
      <c r="H58" s="24"/>
      <c r="I58" s="24">
        <v>2684.2</v>
      </c>
      <c r="J58" s="24"/>
    </row>
    <row r="59" spans="1:10" s="13" customFormat="1" ht="78.75" x14ac:dyDescent="0.25">
      <c r="A59" s="16">
        <v>2</v>
      </c>
      <c r="B59" s="35" t="s">
        <v>188</v>
      </c>
      <c r="C59" s="33" t="s">
        <v>74</v>
      </c>
      <c r="D59" s="33" t="s">
        <v>80</v>
      </c>
      <c r="E59" s="33" t="s">
        <v>49</v>
      </c>
      <c r="F59" s="33" t="s">
        <v>76</v>
      </c>
      <c r="G59" s="34">
        <f>SUMIFS(G60:G1104,$C60:$C1104,$C60,$D60:$D1104,$D60,$E60:$E1104,$E60)</f>
        <v>10079.9</v>
      </c>
      <c r="H59" s="34">
        <f>SUMIFS(H60:H1104,$C60:$C1104,$C60,$D60:$D1104,$D60,$E60:$E1104,$E60)</f>
        <v>0</v>
      </c>
      <c r="I59" s="34">
        <f>SUMIFS(I60:I1104,$C60:$C1104,$C60,$D60:$D1104,$D60,$E60:$E1104,$E60)</f>
        <v>8217.4</v>
      </c>
      <c r="J59" s="34">
        <f>SUMIFS(J60:J1104,$C60:$C1104,$C60,$D60:$D1104,$D60,$E60:$E1104,$E60)</f>
        <v>0</v>
      </c>
    </row>
    <row r="60" spans="1:10" s="13" customFormat="1" ht="15.75" x14ac:dyDescent="0.25">
      <c r="A60" s="17">
        <v>3</v>
      </c>
      <c r="B60" s="22" t="s">
        <v>46</v>
      </c>
      <c r="C60" s="23" t="s">
        <v>74</v>
      </c>
      <c r="D60" s="23" t="s">
        <v>80</v>
      </c>
      <c r="E60" s="23" t="s">
        <v>49</v>
      </c>
      <c r="F60" s="23" t="s">
        <v>96</v>
      </c>
      <c r="G60" s="24">
        <v>10079.9</v>
      </c>
      <c r="H60" s="24"/>
      <c r="I60" s="24">
        <v>8217.4</v>
      </c>
      <c r="J60" s="24"/>
    </row>
    <row r="61" spans="1:10" s="13" customFormat="1" ht="78.75" x14ac:dyDescent="0.25">
      <c r="A61" s="16">
        <v>2</v>
      </c>
      <c r="B61" s="41" t="s">
        <v>189</v>
      </c>
      <c r="C61" s="33" t="s">
        <v>74</v>
      </c>
      <c r="D61" s="33" t="s">
        <v>80</v>
      </c>
      <c r="E61" s="33" t="s">
        <v>50</v>
      </c>
      <c r="F61" s="33" t="s">
        <v>76</v>
      </c>
      <c r="G61" s="34">
        <f>SUMIFS(G62:G1106,$C62:$C1106,$C62,$D62:$D1106,$D62,$E62:$E1106,$E62)</f>
        <v>3524.2</v>
      </c>
      <c r="H61" s="34">
        <f>SUMIFS(H62:H1106,$C62:$C1106,$C62,$D62:$D1106,$D62,$E62:$E1106,$E62)</f>
        <v>0</v>
      </c>
      <c r="I61" s="34">
        <f>SUMIFS(I62:I1106,$C62:$C1106,$C62,$D62:$D1106,$D62,$E62:$E1106,$E62)</f>
        <v>3524.2</v>
      </c>
      <c r="J61" s="34">
        <f>SUMIFS(J62:J1106,$C62:$C1106,$C62,$D62:$D1106,$D62,$E62:$E1106,$E62)</f>
        <v>0</v>
      </c>
    </row>
    <row r="62" spans="1:10" s="13" customFormat="1" ht="47.25" x14ac:dyDescent="0.25">
      <c r="A62" s="17">
        <v>3</v>
      </c>
      <c r="B62" s="22" t="s">
        <v>11</v>
      </c>
      <c r="C62" s="23" t="s">
        <v>74</v>
      </c>
      <c r="D62" s="23" t="s">
        <v>80</v>
      </c>
      <c r="E62" s="23" t="s">
        <v>50</v>
      </c>
      <c r="F62" s="23" t="s">
        <v>78</v>
      </c>
      <c r="G62" s="24">
        <v>660</v>
      </c>
      <c r="H62" s="24"/>
      <c r="I62" s="24">
        <v>660</v>
      </c>
      <c r="J62" s="24"/>
    </row>
    <row r="63" spans="1:10" s="13" customFormat="1" ht="15.75" x14ac:dyDescent="0.25">
      <c r="A63" s="17">
        <v>3</v>
      </c>
      <c r="B63" s="22" t="s">
        <v>46</v>
      </c>
      <c r="C63" s="23" t="s">
        <v>74</v>
      </c>
      <c r="D63" s="23" t="s">
        <v>80</v>
      </c>
      <c r="E63" s="23" t="s">
        <v>50</v>
      </c>
      <c r="F63" s="23" t="s">
        <v>96</v>
      </c>
      <c r="G63" s="24">
        <v>2864.2</v>
      </c>
      <c r="H63" s="24"/>
      <c r="I63" s="24">
        <v>2864.2</v>
      </c>
      <c r="J63" s="24"/>
    </row>
    <row r="64" spans="1:10" s="13" customFormat="1" ht="47.25" x14ac:dyDescent="0.25">
      <c r="A64" s="16">
        <v>2</v>
      </c>
      <c r="B64" s="41" t="s">
        <v>170</v>
      </c>
      <c r="C64" s="33" t="s">
        <v>74</v>
      </c>
      <c r="D64" s="33" t="s">
        <v>80</v>
      </c>
      <c r="E64" s="33" t="s">
        <v>155</v>
      </c>
      <c r="F64" s="33"/>
      <c r="G64" s="34">
        <f>SUMIFS(G65:G1109,$C65:$C1109,$C65,$D65:$D1109,$D65,$E65:$E1109,$E65)</f>
        <v>0</v>
      </c>
      <c r="H64" s="34">
        <f>SUMIFS(H65:H1109,$C65:$C1109,$C65,$D65:$D1109,$D65,$E65:$E1109,$E65)</f>
        <v>0</v>
      </c>
      <c r="I64" s="34">
        <f>SUMIFS(I65:I1109,$C65:$C1109,$C65,$D65:$D1109,$D65,$E65:$E1109,$E65)</f>
        <v>0</v>
      </c>
      <c r="J64" s="34">
        <f>SUMIFS(J65:J1109,$C65:$C1109,$C65,$D65:$D1109,$D65,$E65:$E1109,$E65)</f>
        <v>0</v>
      </c>
    </row>
    <row r="65" spans="1:10" s="13" customFormat="1" ht="15.75" x14ac:dyDescent="0.25">
      <c r="A65" s="17">
        <v>3</v>
      </c>
      <c r="B65" s="22" t="s">
        <v>46</v>
      </c>
      <c r="C65" s="23" t="s">
        <v>74</v>
      </c>
      <c r="D65" s="23" t="s">
        <v>80</v>
      </c>
      <c r="E65" s="23" t="s">
        <v>155</v>
      </c>
      <c r="F65" s="23" t="s">
        <v>96</v>
      </c>
      <c r="G65" s="24"/>
      <c r="H65" s="24"/>
      <c r="I65" s="24"/>
      <c r="J65" s="24"/>
    </row>
    <row r="66" spans="1:10" s="13" customFormat="1" ht="47.25" x14ac:dyDescent="0.25">
      <c r="A66" s="16">
        <v>2</v>
      </c>
      <c r="B66" s="41" t="s">
        <v>172</v>
      </c>
      <c r="C66" s="33" t="s">
        <v>74</v>
      </c>
      <c r="D66" s="33" t="s">
        <v>80</v>
      </c>
      <c r="E66" s="33" t="s">
        <v>171</v>
      </c>
      <c r="F66" s="33"/>
      <c r="G66" s="34">
        <f>SUMIFS(G67:G1111,$C67:$C1111,$C67,$D67:$D1111,$D67,$E67:$E1111,$E67)</f>
        <v>7665.6</v>
      </c>
      <c r="H66" s="34">
        <f>SUMIFS(H67:H1111,$C67:$C1111,$C67,$D67:$D1111,$D67,$E67:$E1111,$E67)</f>
        <v>371.1</v>
      </c>
      <c r="I66" s="34">
        <f>SUMIFS(I67:I1111,$C67:$C1111,$C67,$D67:$D1111,$D67,$E67:$E1111,$E67)</f>
        <v>7665.5</v>
      </c>
      <c r="J66" s="34">
        <f>SUMIFS(J67:J1111,$C67:$C1111,$C67,$D67:$D1111,$D67,$E67:$E1111,$E67)</f>
        <v>371.1</v>
      </c>
    </row>
    <row r="67" spans="1:10" s="13" customFormat="1" ht="31.5" x14ac:dyDescent="0.25">
      <c r="A67" s="17">
        <v>3</v>
      </c>
      <c r="B67" s="22" t="s">
        <v>23</v>
      </c>
      <c r="C67" s="23" t="s">
        <v>74</v>
      </c>
      <c r="D67" s="23" t="s">
        <v>80</v>
      </c>
      <c r="E67" s="23" t="s">
        <v>171</v>
      </c>
      <c r="F67" s="23" t="s">
        <v>87</v>
      </c>
      <c r="G67" s="24">
        <v>7173.6</v>
      </c>
      <c r="H67" s="24">
        <v>371.1</v>
      </c>
      <c r="I67" s="24">
        <v>7199.9</v>
      </c>
      <c r="J67" s="24">
        <v>371.1</v>
      </c>
    </row>
    <row r="68" spans="1:10" s="13" customFormat="1" ht="47.25" x14ac:dyDescent="0.25">
      <c r="A68" s="17">
        <v>3</v>
      </c>
      <c r="B68" s="22" t="s">
        <v>11</v>
      </c>
      <c r="C68" s="23" t="s">
        <v>74</v>
      </c>
      <c r="D68" s="23" t="s">
        <v>80</v>
      </c>
      <c r="E68" s="23" t="s">
        <v>171</v>
      </c>
      <c r="F68" s="23" t="s">
        <v>78</v>
      </c>
      <c r="G68" s="24">
        <v>492</v>
      </c>
      <c r="H68" s="24">
        <v>0</v>
      </c>
      <c r="I68" s="24">
        <v>465.6</v>
      </c>
      <c r="J68" s="24">
        <v>0</v>
      </c>
    </row>
    <row r="69" spans="1:10" s="13" customFormat="1" ht="15.75" x14ac:dyDescent="0.25">
      <c r="A69" s="14">
        <v>0</v>
      </c>
      <c r="B69" s="26" t="s">
        <v>110</v>
      </c>
      <c r="C69" s="27" t="s">
        <v>93</v>
      </c>
      <c r="D69" s="27" t="s">
        <v>119</v>
      </c>
      <c r="E69" s="27"/>
      <c r="F69" s="27"/>
      <c r="G69" s="28">
        <f>SUMIFS(G70:G1129,$C70:$C1129,$C70)/3</f>
        <v>374.20000000000005</v>
      </c>
      <c r="H69" s="28">
        <f>SUMIFS(H70:H1119,$C70:$C1119,$C70)/3</f>
        <v>0</v>
      </c>
      <c r="I69" s="28">
        <f>SUMIFS(I70:I1129,$C70:$C1129,$C70)/3</f>
        <v>374.20000000000005</v>
      </c>
      <c r="J69" s="28">
        <f>SUMIFS(J70:J1119,$C70:$C1119,$C70)/3</f>
        <v>0</v>
      </c>
    </row>
    <row r="70" spans="1:10" s="13" customFormat="1" ht="15.75" x14ac:dyDescent="0.25">
      <c r="A70" s="15">
        <v>1</v>
      </c>
      <c r="B70" s="29" t="s">
        <v>51</v>
      </c>
      <c r="C70" s="30" t="s">
        <v>93</v>
      </c>
      <c r="D70" s="30" t="s">
        <v>91</v>
      </c>
      <c r="E70" s="30" t="s">
        <v>6</v>
      </c>
      <c r="F70" s="30" t="s">
        <v>76</v>
      </c>
      <c r="G70" s="31">
        <f>SUMIFS(G71:G1119,$C71:$C1119,$C71,$D71:$D1119,$D71)/2</f>
        <v>374.2</v>
      </c>
      <c r="H70" s="31">
        <f>SUMIFS(H71:H1119,$C71:$C1119,$C71,$D71:$D1119,$D71)/2</f>
        <v>0</v>
      </c>
      <c r="I70" s="31">
        <f>SUMIFS(I71:I1119,$C71:$C1119,$C71,$D71:$D1119,$D71)/2</f>
        <v>374.2</v>
      </c>
      <c r="J70" s="31">
        <f>SUMIFS(J71:J1119,$C71:$C1119,$C71,$D71:$D1119,$D71)/2</f>
        <v>0</v>
      </c>
    </row>
    <row r="71" spans="1:10" s="13" customFormat="1" ht="48.75" customHeight="1" x14ac:dyDescent="0.25">
      <c r="A71" s="16">
        <v>2</v>
      </c>
      <c r="B71" s="32" t="s">
        <v>190</v>
      </c>
      <c r="C71" s="33" t="s">
        <v>93</v>
      </c>
      <c r="D71" s="33" t="s">
        <v>91</v>
      </c>
      <c r="E71" s="33" t="s">
        <v>122</v>
      </c>
      <c r="F71" s="33" t="s">
        <v>76</v>
      </c>
      <c r="G71" s="34">
        <f>SUMIFS(G72:G1116,$C72:$C1116,$C72,$D72:$D1116,$D72,$E72:$E1116,$E72)</f>
        <v>374.20000000000005</v>
      </c>
      <c r="H71" s="34">
        <f>SUMIFS(H72:H1116,$C72:$C1116,$C72,$D72:$D1116,$D72,$E72:$E1116,$E72)</f>
        <v>0</v>
      </c>
      <c r="I71" s="34">
        <f>SUMIFS(I72:I1116,$C72:$C1116,$C72,$D72:$D1116,$D72,$E72:$E1116,$E72)</f>
        <v>374.20000000000005</v>
      </c>
      <c r="J71" s="34">
        <f>SUMIFS(J72:J1116,$C72:$C1116,$C72,$D72:$D1116,$D72,$E72:$E1116,$E72)</f>
        <v>0</v>
      </c>
    </row>
    <row r="72" spans="1:10" s="13" customFormat="1" ht="47.25" x14ac:dyDescent="0.25">
      <c r="A72" s="17">
        <v>3</v>
      </c>
      <c r="B72" s="22" t="s">
        <v>11</v>
      </c>
      <c r="C72" s="23" t="s">
        <v>93</v>
      </c>
      <c r="D72" s="23" t="s">
        <v>91</v>
      </c>
      <c r="E72" s="23" t="s">
        <v>122</v>
      </c>
      <c r="F72" s="23" t="s">
        <v>78</v>
      </c>
      <c r="G72" s="24">
        <v>212.3</v>
      </c>
      <c r="H72" s="24"/>
      <c r="I72" s="24">
        <v>212.3</v>
      </c>
      <c r="J72" s="24"/>
    </row>
    <row r="73" spans="1:10" s="13" customFormat="1" ht="15.75" x14ac:dyDescent="0.25">
      <c r="A73" s="17">
        <v>3</v>
      </c>
      <c r="B73" s="22" t="s">
        <v>46</v>
      </c>
      <c r="C73" s="23" t="s">
        <v>93</v>
      </c>
      <c r="D73" s="23" t="s">
        <v>91</v>
      </c>
      <c r="E73" s="23" t="s">
        <v>122</v>
      </c>
      <c r="F73" s="23" t="s">
        <v>96</v>
      </c>
      <c r="G73" s="24">
        <v>161.9</v>
      </c>
      <c r="H73" s="24"/>
      <c r="I73" s="24">
        <v>161.9</v>
      </c>
      <c r="J73" s="24"/>
    </row>
    <row r="74" spans="1:10" s="13" customFormat="1" ht="31.5" x14ac:dyDescent="0.25">
      <c r="A74" s="14">
        <v>0</v>
      </c>
      <c r="B74" s="26" t="s">
        <v>111</v>
      </c>
      <c r="C74" s="27" t="s">
        <v>83</v>
      </c>
      <c r="D74" s="27" t="s">
        <v>119</v>
      </c>
      <c r="E74" s="27"/>
      <c r="F74" s="27"/>
      <c r="G74" s="28">
        <f>SUMIFS(G75:G1134,$C75:$C1134,$C75)/3</f>
        <v>3108</v>
      </c>
      <c r="H74" s="28">
        <f>SUMIFS(H75:H1124,$C75:$C1124,$C75)/3</f>
        <v>0</v>
      </c>
      <c r="I74" s="28">
        <f>SUMIFS(I75:I1134,$C75:$C1134,$C75)/3</f>
        <v>2967.1</v>
      </c>
      <c r="J74" s="28">
        <f>SUMIFS(J75:J1124,$C75:$C1124,$C75)/3</f>
        <v>0</v>
      </c>
    </row>
    <row r="75" spans="1:10" s="13" customFormat="1" ht="47.25" x14ac:dyDescent="0.25">
      <c r="A75" s="15">
        <v>1</v>
      </c>
      <c r="B75" s="29" t="s">
        <v>52</v>
      </c>
      <c r="C75" s="30" t="s">
        <v>83</v>
      </c>
      <c r="D75" s="30" t="s">
        <v>94</v>
      </c>
      <c r="E75" s="30" t="s">
        <v>6</v>
      </c>
      <c r="F75" s="30" t="s">
        <v>76</v>
      </c>
      <c r="G75" s="31">
        <f>SUMIFS(G76:G1124,$C76:$C1124,$C76,$D76:$D1124,$D76)/2</f>
        <v>1600</v>
      </c>
      <c r="H75" s="31">
        <f>SUMIFS(H76:H1124,$C76:$C1124,$C76,$D76:$D1124,$D76)/2</f>
        <v>0</v>
      </c>
      <c r="I75" s="31">
        <f>SUMIFS(I76:I1124,$C76:$C1124,$C76,$D76:$D1124,$D76)/2</f>
        <v>1600</v>
      </c>
      <c r="J75" s="31">
        <f>SUMIFS(J76:J1124,$C76:$C1124,$C76,$D76:$D1124,$D76)/2</f>
        <v>0</v>
      </c>
    </row>
    <row r="76" spans="1:10" s="13" customFormat="1" ht="94.5" x14ac:dyDescent="0.25">
      <c r="A76" s="16">
        <v>2</v>
      </c>
      <c r="B76" s="32" t="s">
        <v>185</v>
      </c>
      <c r="C76" s="33" t="s">
        <v>83</v>
      </c>
      <c r="D76" s="33" t="s">
        <v>94</v>
      </c>
      <c r="E76" s="33" t="s">
        <v>45</v>
      </c>
      <c r="F76" s="33"/>
      <c r="G76" s="34">
        <f>SUMIFS(G77:G1121,$C77:$C1121,$C77,$D77:$D1121,$D77,$E77:$E1121,$E77)</f>
        <v>1524</v>
      </c>
      <c r="H76" s="34">
        <f>SUMIFS(H77:H1121,$C77:$C1121,$C77,$D77:$D1121,$D77,$E77:$E1121,$E77)</f>
        <v>0</v>
      </c>
      <c r="I76" s="34">
        <f>SUMIFS(I77:I1121,$C77:$C1121,$C77,$D77:$D1121,$D77,$E77:$E1121,$E77)</f>
        <v>1524</v>
      </c>
      <c r="J76" s="34">
        <f>SUMIFS(J77:J1121,$C77:$C1121,$C77,$D77:$D1121,$D77,$E77:$E1121,$E77)</f>
        <v>0</v>
      </c>
    </row>
    <row r="77" spans="1:10" s="13" customFormat="1" ht="15.75" x14ac:dyDescent="0.25">
      <c r="A77" s="17">
        <v>3</v>
      </c>
      <c r="B77" s="22" t="s">
        <v>46</v>
      </c>
      <c r="C77" s="23" t="s">
        <v>83</v>
      </c>
      <c r="D77" s="23" t="s">
        <v>94</v>
      </c>
      <c r="E77" s="23" t="s">
        <v>45</v>
      </c>
      <c r="F77" s="23" t="s">
        <v>96</v>
      </c>
      <c r="G77" s="24">
        <v>1524</v>
      </c>
      <c r="H77" s="24"/>
      <c r="I77" s="24">
        <v>1524</v>
      </c>
      <c r="J77" s="24"/>
    </row>
    <row r="78" spans="1:10" s="13" customFormat="1" ht="87" customHeight="1" x14ac:dyDescent="0.25">
      <c r="A78" s="16">
        <v>2</v>
      </c>
      <c r="B78" s="32" t="s">
        <v>191</v>
      </c>
      <c r="C78" s="33" t="s">
        <v>83</v>
      </c>
      <c r="D78" s="33" t="s">
        <v>94</v>
      </c>
      <c r="E78" s="33" t="s">
        <v>123</v>
      </c>
      <c r="F78" s="33" t="s">
        <v>76</v>
      </c>
      <c r="G78" s="34">
        <f>SUMIFS(G79:G1123,$C79:$C1123,$C79,$D79:$D1123,$D79,$E79:$E1123,$E79)</f>
        <v>76</v>
      </c>
      <c r="H78" s="34">
        <f>SUMIFS(H79:H1123,$C79:$C1123,$C79,$D79:$D1123,$D79,$E79:$E1123,$E79)</f>
        <v>0</v>
      </c>
      <c r="I78" s="34">
        <f>SUMIFS(I79:I1123,$C79:$C1123,$C79,$D79:$D1123,$D79,$E79:$E1123,$E79)</f>
        <v>76</v>
      </c>
      <c r="J78" s="34">
        <f>SUMIFS(J79:J1123,$C79:$C1123,$C79,$D79:$D1123,$D79,$E79:$E1123,$E79)</f>
        <v>0</v>
      </c>
    </row>
    <row r="79" spans="1:10" s="13" customFormat="1" ht="47.25" x14ac:dyDescent="0.25">
      <c r="A79" s="17">
        <v>3</v>
      </c>
      <c r="B79" s="22" t="s">
        <v>11</v>
      </c>
      <c r="C79" s="23" t="s">
        <v>83</v>
      </c>
      <c r="D79" s="23" t="s">
        <v>94</v>
      </c>
      <c r="E79" s="23" t="s">
        <v>123</v>
      </c>
      <c r="F79" s="23" t="s">
        <v>78</v>
      </c>
      <c r="G79" s="24">
        <v>76</v>
      </c>
      <c r="H79" s="24"/>
      <c r="I79" s="24">
        <v>76</v>
      </c>
      <c r="J79" s="24"/>
    </row>
    <row r="80" spans="1:10" s="13" customFormat="1" ht="47.25" x14ac:dyDescent="0.25">
      <c r="A80" s="15">
        <v>1</v>
      </c>
      <c r="B80" s="29" t="s">
        <v>36</v>
      </c>
      <c r="C80" s="30" t="s">
        <v>83</v>
      </c>
      <c r="D80" s="30" t="s">
        <v>81</v>
      </c>
      <c r="E80" s="30"/>
      <c r="F80" s="30"/>
      <c r="G80" s="31">
        <f>SUMIFS(G81:G1129,$C81:$C1129,$C81,$D81:$D1129,$D81)/2</f>
        <v>1508</v>
      </c>
      <c r="H80" s="31">
        <f>SUMIFS(H81:H1129,$C81:$C1129,$C81,$D81:$D1129,$D81)/2</f>
        <v>0</v>
      </c>
      <c r="I80" s="31">
        <f>SUMIFS(I81:I1129,$C81:$C1129,$C81,$D81:$D1129,$D81)/2</f>
        <v>1367.1000000000001</v>
      </c>
      <c r="J80" s="31">
        <f>SUMIFS(J81:J1129,$C81:$C1129,$C81,$D81:$D1129,$D81)/2</f>
        <v>0</v>
      </c>
    </row>
    <row r="81" spans="1:10" s="13" customFormat="1" ht="82.15" customHeight="1" x14ac:dyDescent="0.25">
      <c r="A81" s="16">
        <v>2</v>
      </c>
      <c r="B81" s="32" t="s">
        <v>192</v>
      </c>
      <c r="C81" s="33" t="s">
        <v>83</v>
      </c>
      <c r="D81" s="33" t="s">
        <v>81</v>
      </c>
      <c r="E81" s="33" t="s">
        <v>53</v>
      </c>
      <c r="F81" s="33"/>
      <c r="G81" s="34">
        <f>SUMIFS(G82:G1126,$C82:$C1126,$C82,$D82:$D1126,$D82,$E82:$E1126,$E82)</f>
        <v>503.5</v>
      </c>
      <c r="H81" s="34">
        <f>SUMIFS(H82:H1126,$C82:$C1126,$C82,$D82:$D1126,$D82,$E82:$E1126,$E82)</f>
        <v>0</v>
      </c>
      <c r="I81" s="34">
        <f>SUMIFS(I82:I1126,$C82:$C1126,$C82,$D82:$D1126,$D82,$E82:$E1126,$E82)</f>
        <v>511.3</v>
      </c>
      <c r="J81" s="34">
        <f>SUMIFS(J82:J1126,$C82:$C1126,$C82,$D82:$D1126,$D82,$E82:$E1126,$E82)</f>
        <v>0</v>
      </c>
    </row>
    <row r="82" spans="1:10" s="13" customFormat="1" ht="15.75" x14ac:dyDescent="0.25">
      <c r="A82" s="17">
        <v>3</v>
      </c>
      <c r="B82" s="22" t="s">
        <v>46</v>
      </c>
      <c r="C82" s="23" t="s">
        <v>83</v>
      </c>
      <c r="D82" s="23" t="s">
        <v>81</v>
      </c>
      <c r="E82" s="23" t="s">
        <v>53</v>
      </c>
      <c r="F82" s="23" t="s">
        <v>96</v>
      </c>
      <c r="G82" s="24">
        <v>503.5</v>
      </c>
      <c r="H82" s="24"/>
      <c r="I82" s="24">
        <v>511.3</v>
      </c>
      <c r="J82" s="24"/>
    </row>
    <row r="83" spans="1:10" s="13" customFormat="1" ht="63" x14ac:dyDescent="0.25">
      <c r="A83" s="16">
        <v>2</v>
      </c>
      <c r="B83" s="32" t="s">
        <v>193</v>
      </c>
      <c r="C83" s="33" t="s">
        <v>83</v>
      </c>
      <c r="D83" s="33" t="s">
        <v>81</v>
      </c>
      <c r="E83" s="33" t="s">
        <v>37</v>
      </c>
      <c r="F83" s="33"/>
      <c r="G83" s="34">
        <f>SUMIFS(G84:G1128,$C84:$C1128,$C84,$D84:$D1128,$D84,$E84:$E1128,$E84)</f>
        <v>383</v>
      </c>
      <c r="H83" s="34">
        <f>SUMIFS(H84:H1128,$C84:$C1128,$C84,$D84:$D1128,$D84,$E84:$E1128,$E84)</f>
        <v>0</v>
      </c>
      <c r="I83" s="34">
        <f>SUMIFS(I84:I1128,$C84:$C1128,$C84,$D84:$D1128,$D84,$E84:$E1128,$E84)</f>
        <v>383</v>
      </c>
      <c r="J83" s="34">
        <f>SUMIFS(J84:J1128,$C84:$C1128,$C84,$D84:$D1128,$D84,$E84:$E1128,$E84)</f>
        <v>0</v>
      </c>
    </row>
    <row r="84" spans="1:10" s="13" customFormat="1" ht="47.25" x14ac:dyDescent="0.25">
      <c r="A84" s="17">
        <v>3</v>
      </c>
      <c r="B84" s="22" t="s">
        <v>11</v>
      </c>
      <c r="C84" s="23" t="s">
        <v>83</v>
      </c>
      <c r="D84" s="23" t="s">
        <v>81</v>
      </c>
      <c r="E84" s="23" t="s">
        <v>37</v>
      </c>
      <c r="F84" s="23" t="s">
        <v>78</v>
      </c>
      <c r="G84" s="24">
        <v>383</v>
      </c>
      <c r="H84" s="24"/>
      <c r="I84" s="24">
        <v>383</v>
      </c>
      <c r="J84" s="24"/>
    </row>
    <row r="85" spans="1:10" s="13" customFormat="1" ht="69.599999999999994" customHeight="1" x14ac:dyDescent="0.25">
      <c r="A85" s="16">
        <v>2</v>
      </c>
      <c r="B85" s="41" t="s">
        <v>214</v>
      </c>
      <c r="C85" s="33" t="s">
        <v>83</v>
      </c>
      <c r="D85" s="33" t="s">
        <v>81</v>
      </c>
      <c r="E85" s="33" t="s">
        <v>213</v>
      </c>
      <c r="F85" s="33"/>
      <c r="G85" s="34">
        <f>SUMIFS(G86:G1130,$C86:$C1130,$C86,$D86:$D1130,$D86,$E86:$E1130,$E86)</f>
        <v>621.5</v>
      </c>
      <c r="H85" s="34">
        <f>SUMIFS(H86:H1130,$C86:$C1130,$C86,$D86:$D1130,$D86,$E86:$E1130,$E86)</f>
        <v>0</v>
      </c>
      <c r="I85" s="34">
        <f>SUMIFS(I86:I1130,$C86:$C1130,$C86,$D86:$D1130,$D86,$E86:$E1130,$E86)</f>
        <v>472.8</v>
      </c>
      <c r="J85" s="34">
        <f>SUMIFS(J86:J1130,$C86:$C1130,$C86,$D86:$D1130,$D86,$E86:$E1130,$E86)</f>
        <v>0</v>
      </c>
    </row>
    <row r="86" spans="1:10" s="13" customFormat="1" ht="78.75" x14ac:dyDescent="0.25">
      <c r="A86" s="17">
        <v>3</v>
      </c>
      <c r="B86" s="22" t="s">
        <v>175</v>
      </c>
      <c r="C86" s="23" t="s">
        <v>83</v>
      </c>
      <c r="D86" s="23" t="s">
        <v>81</v>
      </c>
      <c r="E86" s="23" t="s">
        <v>213</v>
      </c>
      <c r="F86" s="23" t="s">
        <v>99</v>
      </c>
      <c r="G86" s="24">
        <v>621.5</v>
      </c>
      <c r="H86" s="24"/>
      <c r="I86" s="24">
        <v>472.8</v>
      </c>
      <c r="J86" s="24"/>
    </row>
    <row r="87" spans="1:10" s="13" customFormat="1" ht="15.75" x14ac:dyDescent="0.25">
      <c r="A87" s="14">
        <v>0</v>
      </c>
      <c r="B87" s="26" t="s">
        <v>112</v>
      </c>
      <c r="C87" s="27" t="s">
        <v>91</v>
      </c>
      <c r="D87" s="27" t="s">
        <v>119</v>
      </c>
      <c r="E87" s="27"/>
      <c r="F87" s="27"/>
      <c r="G87" s="28">
        <f>SUMIFS(G88:G1147,$C88:$C1147,$C88)/3</f>
        <v>147471.39999999997</v>
      </c>
      <c r="H87" s="28">
        <f>SUMIFS(H88:H1137,$C88:$C1137,$C88)/3</f>
        <v>120472.29999999997</v>
      </c>
      <c r="I87" s="28">
        <f>SUMIFS(I88:I1147,$C88:$C1147,$C88)/3</f>
        <v>146660.79999999999</v>
      </c>
      <c r="J87" s="28">
        <f>SUMIFS(J88:J1137,$C88:$C1137,$C88)/3</f>
        <v>120472.29999999997</v>
      </c>
    </row>
    <row r="88" spans="1:10" s="13" customFormat="1" ht="15.75" x14ac:dyDescent="0.25">
      <c r="A88" s="15">
        <v>1</v>
      </c>
      <c r="B88" s="29" t="s">
        <v>54</v>
      </c>
      <c r="C88" s="30" t="s">
        <v>91</v>
      </c>
      <c r="D88" s="30" t="s">
        <v>97</v>
      </c>
      <c r="E88" s="30"/>
      <c r="F88" s="30"/>
      <c r="G88" s="31">
        <f>SUMIFS(G89:G1137,$C89:$C1137,$C89,$D89:$D1137,$D89)/2</f>
        <v>41247.100000000006</v>
      </c>
      <c r="H88" s="31">
        <f>SUMIFS(H89:H1137,$C89:$C1137,$C89,$D89:$D1137,$D89)/2</f>
        <v>35658.1</v>
      </c>
      <c r="I88" s="31">
        <f>SUMIFS(I89:I1137,$C89:$C1137,$C89,$D89:$D1137,$D89)/2</f>
        <v>41247.100000000006</v>
      </c>
      <c r="J88" s="31">
        <f>SUMIFS(J89:J1137,$C89:$C1137,$C89,$D89:$D1137,$D89)/2</f>
        <v>35658.1</v>
      </c>
    </row>
    <row r="89" spans="1:10" s="13" customFormat="1" ht="63" x14ac:dyDescent="0.25">
      <c r="A89" s="16">
        <v>2</v>
      </c>
      <c r="B89" s="39" t="s">
        <v>140</v>
      </c>
      <c r="C89" s="33" t="s">
        <v>91</v>
      </c>
      <c r="D89" s="33" t="s">
        <v>97</v>
      </c>
      <c r="E89" s="33" t="s">
        <v>14</v>
      </c>
      <c r="F89" s="33"/>
      <c r="G89" s="34">
        <f>SUMIFS(G90:G1134,$C90:$C1134,$C90,$D90:$D1134,$D90,$E90:$E1134,$E90)</f>
        <v>0</v>
      </c>
      <c r="H89" s="34">
        <f>SUMIFS(H90:H1134,$C90:$C1134,$C90,$D90:$D1134,$D90,$E90:$E1134,$E90)</f>
        <v>0</v>
      </c>
      <c r="I89" s="34">
        <f>SUMIFS(I90:I1134,$C90:$C1134,$C90,$D90:$D1134,$D90,$E90:$E1134,$E90)</f>
        <v>0</v>
      </c>
      <c r="J89" s="34">
        <f>SUMIFS(J90:J1134,$C90:$C1134,$C90,$D90:$D1134,$D90,$E90:$E1134,$E90)</f>
        <v>0</v>
      </c>
    </row>
    <row r="90" spans="1:10" s="13" customFormat="1" ht="47.25" x14ac:dyDescent="0.25">
      <c r="A90" s="17">
        <v>3</v>
      </c>
      <c r="B90" s="22" t="s">
        <v>11</v>
      </c>
      <c r="C90" s="23" t="s">
        <v>91</v>
      </c>
      <c r="D90" s="23" t="s">
        <v>97</v>
      </c>
      <c r="E90" s="23" t="s">
        <v>14</v>
      </c>
      <c r="F90" s="23" t="s">
        <v>78</v>
      </c>
      <c r="G90" s="24"/>
      <c r="H90" s="24"/>
      <c r="I90" s="24"/>
      <c r="J90" s="24"/>
    </row>
    <row r="91" spans="1:10" s="13" customFormat="1" ht="78.75" x14ac:dyDescent="0.25">
      <c r="A91" s="16">
        <v>2</v>
      </c>
      <c r="B91" s="32" t="s">
        <v>194</v>
      </c>
      <c r="C91" s="33" t="s">
        <v>91</v>
      </c>
      <c r="D91" s="33" t="s">
        <v>97</v>
      </c>
      <c r="E91" s="33" t="s">
        <v>55</v>
      </c>
      <c r="F91" s="33"/>
      <c r="G91" s="34">
        <f>SUMIFS(G92:G1136,$C92:$C1136,$C92,$D92:$D1136,$D92,$E92:$E1136,$E92)</f>
        <v>41247.100000000006</v>
      </c>
      <c r="H91" s="34">
        <f>SUMIFS(H92:H1136,$C92:$C1136,$C92,$D92:$D1136,$D92,$E92:$E1136,$E92)</f>
        <v>35658.1</v>
      </c>
      <c r="I91" s="34">
        <f>SUMIFS(I92:I1136,$C92:$C1136,$C92,$D92:$D1136,$D92,$E92:$E1136,$E92)</f>
        <v>41247.100000000006</v>
      </c>
      <c r="J91" s="34">
        <f>SUMIFS(J92:J1136,$C92:$C1136,$C92,$D92:$D1136,$D92,$E92:$E1136,$E92)</f>
        <v>35658.1</v>
      </c>
    </row>
    <row r="92" spans="1:10" s="13" customFormat="1" ht="31.5" x14ac:dyDescent="0.25">
      <c r="A92" s="17">
        <v>3</v>
      </c>
      <c r="B92" s="22" t="s">
        <v>23</v>
      </c>
      <c r="C92" s="23" t="s">
        <v>91</v>
      </c>
      <c r="D92" s="23" t="s">
        <v>97</v>
      </c>
      <c r="E92" s="23" t="s">
        <v>55</v>
      </c>
      <c r="F92" s="23" t="s">
        <v>87</v>
      </c>
      <c r="G92" s="24">
        <v>5001.3999999999996</v>
      </c>
      <c r="H92" s="24">
        <v>3845.1</v>
      </c>
      <c r="I92" s="24">
        <v>5001.3999999999996</v>
      </c>
      <c r="J92" s="24">
        <v>3845.1</v>
      </c>
    </row>
    <row r="93" spans="1:10" s="13" customFormat="1" ht="47.25" x14ac:dyDescent="0.25">
      <c r="A93" s="17">
        <v>3</v>
      </c>
      <c r="B93" s="22" t="s">
        <v>11</v>
      </c>
      <c r="C93" s="23" t="s">
        <v>91</v>
      </c>
      <c r="D93" s="23" t="s">
        <v>97</v>
      </c>
      <c r="E93" s="23" t="s">
        <v>55</v>
      </c>
      <c r="F93" s="23" t="s">
        <v>78</v>
      </c>
      <c r="G93" s="24">
        <v>1401.6</v>
      </c>
      <c r="H93" s="24">
        <v>321</v>
      </c>
      <c r="I93" s="24">
        <v>1401.6</v>
      </c>
      <c r="J93" s="24">
        <v>321</v>
      </c>
    </row>
    <row r="94" spans="1:10" s="13" customFormat="1" ht="15.75" x14ac:dyDescent="0.25">
      <c r="A94" s="17">
        <v>3</v>
      </c>
      <c r="B94" s="22" t="s">
        <v>46</v>
      </c>
      <c r="C94" s="23" t="s">
        <v>91</v>
      </c>
      <c r="D94" s="23" t="s">
        <v>97</v>
      </c>
      <c r="E94" s="23" t="s">
        <v>55</v>
      </c>
      <c r="F94" s="23" t="s">
        <v>96</v>
      </c>
      <c r="G94" s="24">
        <v>802.8</v>
      </c>
      <c r="H94" s="24"/>
      <c r="I94" s="24">
        <v>802.8</v>
      </c>
      <c r="J94" s="24"/>
    </row>
    <row r="95" spans="1:10" s="13" customFormat="1" ht="78.75" x14ac:dyDescent="0.25">
      <c r="A95" s="17">
        <v>3</v>
      </c>
      <c r="B95" s="22" t="s">
        <v>162</v>
      </c>
      <c r="C95" s="23" t="s">
        <v>91</v>
      </c>
      <c r="D95" s="23" t="s">
        <v>97</v>
      </c>
      <c r="E95" s="23" t="s">
        <v>55</v>
      </c>
      <c r="F95" s="23" t="s">
        <v>98</v>
      </c>
      <c r="G95" s="24">
        <v>34041.300000000003</v>
      </c>
      <c r="H95" s="24">
        <v>31492</v>
      </c>
      <c r="I95" s="24">
        <v>34041.300000000003</v>
      </c>
      <c r="J95" s="24">
        <v>31492</v>
      </c>
    </row>
    <row r="96" spans="1:10" s="13" customFormat="1" ht="15.75" x14ac:dyDescent="0.25">
      <c r="A96" s="17">
        <v>3</v>
      </c>
      <c r="B96" s="22" t="s">
        <v>12</v>
      </c>
      <c r="C96" s="23" t="s">
        <v>91</v>
      </c>
      <c r="D96" s="23" t="s">
        <v>97</v>
      </c>
      <c r="E96" s="23" t="s">
        <v>55</v>
      </c>
      <c r="F96" s="23" t="s">
        <v>79</v>
      </c>
      <c r="G96" s="24"/>
      <c r="H96" s="24"/>
      <c r="I96" s="24"/>
      <c r="J96" s="24"/>
    </row>
    <row r="97" spans="1:10" s="13" customFormat="1" ht="15.75" x14ac:dyDescent="0.25">
      <c r="A97" s="15">
        <v>1</v>
      </c>
      <c r="B97" s="29" t="s">
        <v>56</v>
      </c>
      <c r="C97" s="30" t="s">
        <v>91</v>
      </c>
      <c r="D97" s="30" t="s">
        <v>88</v>
      </c>
      <c r="E97" s="30" t="s">
        <v>6</v>
      </c>
      <c r="F97" s="30" t="s">
        <v>76</v>
      </c>
      <c r="G97" s="31">
        <f>SUMIFS(G98:G1146,$C98:$C1146,$C98,$D98:$D1146,$D98)/2</f>
        <v>1974</v>
      </c>
      <c r="H97" s="31">
        <f>SUMIFS(H98:H1146,$C98:$C1146,$C98,$D98:$D1146,$D98)/2</f>
        <v>0</v>
      </c>
      <c r="I97" s="31">
        <f>SUMIFS(I98:I1146,$C98:$C1146,$C98,$D98:$D1146,$D98)/2</f>
        <v>1974</v>
      </c>
      <c r="J97" s="31">
        <f>SUMIFS(J98:J1146,$C98:$C1146,$C98,$D98:$D1146,$D98)/2</f>
        <v>0</v>
      </c>
    </row>
    <row r="98" spans="1:10" s="13" customFormat="1" ht="63" x14ac:dyDescent="0.25">
      <c r="A98" s="16">
        <v>2</v>
      </c>
      <c r="B98" s="41" t="s">
        <v>139</v>
      </c>
      <c r="C98" s="42" t="s">
        <v>91</v>
      </c>
      <c r="D98" s="42" t="s">
        <v>88</v>
      </c>
      <c r="E98" s="42" t="s">
        <v>143</v>
      </c>
      <c r="F98" s="33"/>
      <c r="G98" s="34">
        <f>SUMIFS(G99:G1143,$C99:$C1143,$C99,$D99:$D1143,$D99,$E99:$E1143,$E99)</f>
        <v>1974</v>
      </c>
      <c r="H98" s="34">
        <f>SUMIFS(H99:H1143,$C99:$C1143,$C99,$D99:$D1143,$D99,$E99:$E1143,$E99)</f>
        <v>0</v>
      </c>
      <c r="I98" s="34">
        <f>SUMIFS(I99:I1143,$C99:$C1143,$C99,$D99:$D1143,$D99,$E99:$E1143,$E99)</f>
        <v>1974</v>
      </c>
      <c r="J98" s="34">
        <f>SUMIFS(J99:J1143,$C99:$C1143,$C99,$D99:$D1143,$D99,$E99:$E1143,$E99)</f>
        <v>0</v>
      </c>
    </row>
    <row r="99" spans="1:10" s="13" customFormat="1" ht="78.75" x14ac:dyDescent="0.25">
      <c r="A99" s="17">
        <v>3</v>
      </c>
      <c r="B99" s="22" t="s">
        <v>162</v>
      </c>
      <c r="C99" s="23" t="s">
        <v>91</v>
      </c>
      <c r="D99" s="23" t="s">
        <v>88</v>
      </c>
      <c r="E99" s="23" t="s">
        <v>143</v>
      </c>
      <c r="F99" s="23" t="s">
        <v>98</v>
      </c>
      <c r="G99" s="24">
        <v>1974</v>
      </c>
      <c r="H99" s="24"/>
      <c r="I99" s="24">
        <v>1974</v>
      </c>
      <c r="J99" s="24"/>
    </row>
    <row r="100" spans="1:10" s="13" customFormat="1" ht="15.75" x14ac:dyDescent="0.25">
      <c r="A100" s="15">
        <v>1</v>
      </c>
      <c r="B100" s="40" t="s">
        <v>157</v>
      </c>
      <c r="C100" s="30" t="s">
        <v>91</v>
      </c>
      <c r="D100" s="30" t="s">
        <v>94</v>
      </c>
      <c r="E100" s="30"/>
      <c r="F100" s="30"/>
      <c r="G100" s="31">
        <f>SUMIFS(G101:G1149,$C101:$C1149,$C101,$D101:$D1149,$D101)/2</f>
        <v>99302.1</v>
      </c>
      <c r="H100" s="31">
        <f>SUMIFS(H101:H1149,$C101:$C1149,$C101,$D101:$D1149,$D101)/2</f>
        <v>84299.1</v>
      </c>
      <c r="I100" s="31">
        <f>SUMIFS(I101:I1149,$C101:$C1149,$C101,$D101:$D1149,$D101)/2</f>
        <v>98491.5</v>
      </c>
      <c r="J100" s="31">
        <f>SUMIFS(J101:J1149,$C101:$C1149,$C101,$D101:$D1149,$D101)/2</f>
        <v>84299.1</v>
      </c>
    </row>
    <row r="101" spans="1:10" s="13" customFormat="1" ht="63" x14ac:dyDescent="0.25">
      <c r="A101" s="16">
        <v>2</v>
      </c>
      <c r="B101" s="32" t="s">
        <v>220</v>
      </c>
      <c r="C101" s="33" t="s">
        <v>91</v>
      </c>
      <c r="D101" s="33" t="s">
        <v>94</v>
      </c>
      <c r="E101" s="33" t="s">
        <v>57</v>
      </c>
      <c r="F101" s="33"/>
      <c r="G101" s="34">
        <f>SUMIFS(G102:G1146,$C102:$C1146,$C102,$D102:$D1146,$D102,$E102:$E1146,$E102)</f>
        <v>44169.5</v>
      </c>
      <c r="H101" s="34">
        <f>SUMIFS(H102:H1146,$C102:$C1146,$C102,$D102:$D1146,$D102,$E102:$E1146,$E102)</f>
        <v>41000</v>
      </c>
      <c r="I101" s="34">
        <f>SUMIFS(I102:I1146,$C102:$C1146,$C102,$D102:$D1146,$D102,$E102:$E1146,$E102)</f>
        <v>44169.5</v>
      </c>
      <c r="J101" s="34">
        <f>SUMIFS(J102:J1146,$C102:$C1146,$C102,$D102:$D1146,$D102,$E102:$E1146,$E102)</f>
        <v>41000</v>
      </c>
    </row>
    <row r="102" spans="1:10" s="13" customFormat="1" ht="15.75" x14ac:dyDescent="0.25">
      <c r="A102" s="17">
        <v>3</v>
      </c>
      <c r="B102" s="22" t="s">
        <v>46</v>
      </c>
      <c r="C102" s="23" t="s">
        <v>91</v>
      </c>
      <c r="D102" s="23" t="s">
        <v>94</v>
      </c>
      <c r="E102" s="23" t="s">
        <v>57</v>
      </c>
      <c r="F102" s="23" t="s">
        <v>96</v>
      </c>
      <c r="G102" s="24">
        <v>44169.5</v>
      </c>
      <c r="H102" s="24">
        <v>41000</v>
      </c>
      <c r="I102" s="24">
        <v>44169.5</v>
      </c>
      <c r="J102" s="24">
        <v>41000</v>
      </c>
    </row>
    <row r="103" spans="1:10" s="13" customFormat="1" ht="141.75" x14ac:dyDescent="0.25">
      <c r="A103" s="17">
        <v>3</v>
      </c>
      <c r="B103" s="22" t="s">
        <v>125</v>
      </c>
      <c r="C103" s="23" t="s">
        <v>91</v>
      </c>
      <c r="D103" s="23" t="s">
        <v>94</v>
      </c>
      <c r="E103" s="23" t="s">
        <v>57</v>
      </c>
      <c r="F103" s="23" t="s">
        <v>126</v>
      </c>
      <c r="G103" s="24"/>
      <c r="H103" s="24"/>
      <c r="I103" s="24"/>
      <c r="J103" s="24"/>
    </row>
    <row r="104" spans="1:10" s="13" customFormat="1" ht="47.25" x14ac:dyDescent="0.25">
      <c r="A104" s="16">
        <v>2</v>
      </c>
      <c r="B104" s="41" t="s">
        <v>166</v>
      </c>
      <c r="C104" s="33" t="s">
        <v>91</v>
      </c>
      <c r="D104" s="33" t="s">
        <v>94</v>
      </c>
      <c r="E104" s="33" t="s">
        <v>60</v>
      </c>
      <c r="F104" s="33"/>
      <c r="G104" s="34">
        <f>SUMIFS(G105:G1149,$C105:$C1149,$C105,$D105:$D1149,$D105,$E105:$E1149,$E105)</f>
        <v>46638.6</v>
      </c>
      <c r="H104" s="34">
        <f>SUMIFS(H105:H1149,$C105:$C1149,$C105,$D105:$D1149,$D105,$E105:$E1149,$E105)</f>
        <v>43299.1</v>
      </c>
      <c r="I104" s="34">
        <f>SUMIFS(I105:I1149,$C105:$C1149,$C105,$D105:$D1149,$D105,$E105:$E1149,$E105)</f>
        <v>45828</v>
      </c>
      <c r="J104" s="34">
        <f>SUMIFS(J105:J1149,$C105:$C1149,$C105,$D105:$D1149,$D105,$E105:$E1149,$E105)</f>
        <v>43299.1</v>
      </c>
    </row>
    <row r="105" spans="1:10" s="13" customFormat="1" ht="129.6" customHeight="1" x14ac:dyDescent="0.25">
      <c r="A105" s="17">
        <v>3</v>
      </c>
      <c r="B105" s="22" t="s">
        <v>125</v>
      </c>
      <c r="C105" s="23" t="s">
        <v>91</v>
      </c>
      <c r="D105" s="23" t="s">
        <v>94</v>
      </c>
      <c r="E105" s="23" t="s">
        <v>60</v>
      </c>
      <c r="F105" s="23" t="s">
        <v>126</v>
      </c>
      <c r="G105" s="24">
        <v>46388.6</v>
      </c>
      <c r="H105" s="24">
        <v>43299.1</v>
      </c>
      <c r="I105" s="24">
        <v>45578</v>
      </c>
      <c r="J105" s="24">
        <v>43299.1</v>
      </c>
    </row>
    <row r="106" spans="1:10" s="13" customFormat="1" ht="15.75" x14ac:dyDescent="0.25">
      <c r="A106" s="17">
        <v>3</v>
      </c>
      <c r="B106" s="22" t="s">
        <v>46</v>
      </c>
      <c r="C106" s="23" t="s">
        <v>91</v>
      </c>
      <c r="D106" s="23" t="s">
        <v>94</v>
      </c>
      <c r="E106" s="23" t="s">
        <v>60</v>
      </c>
      <c r="F106" s="23" t="s">
        <v>96</v>
      </c>
      <c r="G106" s="24">
        <v>250</v>
      </c>
      <c r="H106" s="24"/>
      <c r="I106" s="24">
        <v>250</v>
      </c>
      <c r="J106" s="24"/>
    </row>
    <row r="107" spans="1:10" s="13" customFormat="1" ht="47.25" x14ac:dyDescent="0.25">
      <c r="A107" s="16">
        <v>2</v>
      </c>
      <c r="B107" s="41" t="s">
        <v>209</v>
      </c>
      <c r="C107" s="33" t="s">
        <v>91</v>
      </c>
      <c r="D107" s="33" t="s">
        <v>94</v>
      </c>
      <c r="E107" s="33" t="s">
        <v>184</v>
      </c>
      <c r="F107" s="33"/>
      <c r="G107" s="34">
        <f>SUMIFS(G108:G1152,$C108:$C1152,$C108,$D108:$D1152,$D108,$E108:$E1152,$E108)</f>
        <v>8494</v>
      </c>
      <c r="H107" s="34">
        <f>SUMIFS(H108:H1152,$C108:$C1152,$C108,$D108:$D1152,$D108,$E108:$E1152,$E108)</f>
        <v>0</v>
      </c>
      <c r="I107" s="34">
        <f>SUMIFS(I108:I1152,$C108:$C1152,$C108,$D108:$D1152,$D108,$E108:$E1152,$E108)</f>
        <v>8494</v>
      </c>
      <c r="J107" s="34">
        <f>SUMIFS(J108:J1152,$C108:$C1152,$C108,$D108:$D1152,$D108,$E108:$E1152,$E108)</f>
        <v>0</v>
      </c>
    </row>
    <row r="108" spans="1:10" s="13" customFormat="1" ht="131.44999999999999" customHeight="1" x14ac:dyDescent="0.25">
      <c r="A108" s="17">
        <v>3</v>
      </c>
      <c r="B108" s="22" t="s">
        <v>125</v>
      </c>
      <c r="C108" s="23" t="s">
        <v>91</v>
      </c>
      <c r="D108" s="23" t="s">
        <v>94</v>
      </c>
      <c r="E108" s="23" t="s">
        <v>184</v>
      </c>
      <c r="F108" s="23" t="s">
        <v>126</v>
      </c>
      <c r="G108" s="24">
        <v>8494</v>
      </c>
      <c r="H108" s="24"/>
      <c r="I108" s="24">
        <v>8494</v>
      </c>
      <c r="J108" s="24"/>
    </row>
    <row r="109" spans="1:10" s="13" customFormat="1" ht="15.75" x14ac:dyDescent="0.25">
      <c r="A109" s="15">
        <v>1</v>
      </c>
      <c r="B109" s="29" t="s">
        <v>147</v>
      </c>
      <c r="C109" s="30" t="s">
        <v>91</v>
      </c>
      <c r="D109" s="30" t="s">
        <v>89</v>
      </c>
      <c r="E109" s="30" t="s">
        <v>6</v>
      </c>
      <c r="F109" s="30" t="s">
        <v>76</v>
      </c>
      <c r="G109" s="31">
        <f>SUMIFS(G110:G1158,$C110:$C1158,$C110,$D110:$D1158,$D110)/2</f>
        <v>0</v>
      </c>
      <c r="H109" s="31">
        <f>SUMIFS(H110:H1158,$C110:$C1158,$C110,$D110:$D1158,$D110)/2</f>
        <v>0</v>
      </c>
      <c r="I109" s="31">
        <f>SUMIFS(I110:I1158,$C110:$C1158,$C110,$D110:$D1158,$D110)/2</f>
        <v>0</v>
      </c>
      <c r="J109" s="31">
        <f>SUMIFS(J110:J1158,$C110:$C1158,$C110,$D110:$D1158,$D110)/2</f>
        <v>0</v>
      </c>
    </row>
    <row r="110" spans="1:10" s="13" customFormat="1" ht="78.75" x14ac:dyDescent="0.25">
      <c r="A110" s="16">
        <v>2</v>
      </c>
      <c r="B110" s="41" t="s">
        <v>189</v>
      </c>
      <c r="C110" s="33" t="s">
        <v>91</v>
      </c>
      <c r="D110" s="33" t="s">
        <v>89</v>
      </c>
      <c r="E110" s="33" t="s">
        <v>50</v>
      </c>
      <c r="F110" s="33"/>
      <c r="G110" s="34">
        <f>SUMIFS(G111:G1155,$C111:$C1155,$C111,$D111:$D1155,$D111,$E111:$E1155,$E111)</f>
        <v>0</v>
      </c>
      <c r="H110" s="34">
        <f>SUMIFS(H111:H1155,$C111:$C1155,$C111,$D111:$D1155,$D111,$E111:$E1155,$E111)</f>
        <v>0</v>
      </c>
      <c r="I110" s="34">
        <f>SUMIFS(I111:I1155,$C111:$C1155,$C111,$D111:$D1155,$D111,$E111:$E1155,$E111)</f>
        <v>0</v>
      </c>
      <c r="J110" s="34">
        <f>SUMIFS(J111:J1155,$C111:$C1155,$C111,$D111:$D1155,$D111,$E111:$E1155,$E111)</f>
        <v>0</v>
      </c>
    </row>
    <row r="111" spans="1:10" s="13" customFormat="1" ht="15.75" x14ac:dyDescent="0.25">
      <c r="A111" s="17">
        <v>3</v>
      </c>
      <c r="B111" s="22" t="s">
        <v>46</v>
      </c>
      <c r="C111" s="23" t="s">
        <v>91</v>
      </c>
      <c r="D111" s="23" t="s">
        <v>89</v>
      </c>
      <c r="E111" s="23" t="s">
        <v>50</v>
      </c>
      <c r="F111" s="23" t="s">
        <v>96</v>
      </c>
      <c r="G111" s="24"/>
      <c r="H111" s="24"/>
      <c r="I111" s="24"/>
      <c r="J111" s="24"/>
    </row>
    <row r="112" spans="1:10" s="13" customFormat="1" ht="31.5" x14ac:dyDescent="0.25">
      <c r="A112" s="15">
        <v>1</v>
      </c>
      <c r="B112" s="29" t="s">
        <v>38</v>
      </c>
      <c r="C112" s="30" t="s">
        <v>91</v>
      </c>
      <c r="D112" s="30" t="s">
        <v>92</v>
      </c>
      <c r="E112" s="30"/>
      <c r="F112" s="30"/>
      <c r="G112" s="31">
        <f>SUMIFS(G113:G1161,$C113:$C1161,$C113,$D113:$D1161,$D113)/2</f>
        <v>4948.2000000000007</v>
      </c>
      <c r="H112" s="31">
        <f>SUMIFS(H113:H1161,$C113:$C1161,$C113,$D113:$D1161,$D113)/2</f>
        <v>515.1</v>
      </c>
      <c r="I112" s="31">
        <f>SUMIFS(I113:I1161,$C113:$C1161,$C113,$D113:$D1161,$D113)/2</f>
        <v>4948.2000000000007</v>
      </c>
      <c r="J112" s="31">
        <f>SUMIFS(J113:J1161,$C113:$C1161,$C113,$D113:$D1161,$D113)/2</f>
        <v>515.1</v>
      </c>
    </row>
    <row r="113" spans="1:10" s="13" customFormat="1" ht="51" customHeight="1" x14ac:dyDescent="0.25">
      <c r="A113" s="16">
        <v>2</v>
      </c>
      <c r="B113" s="41" t="s">
        <v>208</v>
      </c>
      <c r="C113" s="33" t="s">
        <v>91</v>
      </c>
      <c r="D113" s="33" t="s">
        <v>92</v>
      </c>
      <c r="E113" s="33" t="s">
        <v>58</v>
      </c>
      <c r="F113" s="33"/>
      <c r="G113" s="34">
        <f>SUMIFS(G114:G1158,$C114:$C1158,$C114,$D114:$D1158,$D114,$E114:$E1158,$E114)</f>
        <v>4433.1000000000004</v>
      </c>
      <c r="H113" s="34">
        <f>SUMIFS(H114:H1158,$C114:$C1158,$C114,$D114:$D1158,$D114,$E114:$E1158,$E114)</f>
        <v>0</v>
      </c>
      <c r="I113" s="34">
        <f>SUMIFS(I114:I1158,$C114:$C1158,$C114,$D114:$D1158,$D114,$E114:$E1158,$E114)</f>
        <v>4433.1000000000004</v>
      </c>
      <c r="J113" s="34">
        <f>SUMIFS(J114:J1158,$C114:$C1158,$C114,$D114:$D1158,$D114,$E114:$E1158,$E114)</f>
        <v>0</v>
      </c>
    </row>
    <row r="114" spans="1:10" s="13" customFormat="1" ht="78.75" x14ac:dyDescent="0.25">
      <c r="A114" s="17">
        <v>3</v>
      </c>
      <c r="B114" s="22" t="s">
        <v>175</v>
      </c>
      <c r="C114" s="23" t="s">
        <v>91</v>
      </c>
      <c r="D114" s="23" t="s">
        <v>92</v>
      </c>
      <c r="E114" s="23" t="s">
        <v>58</v>
      </c>
      <c r="F114" s="23" t="s">
        <v>99</v>
      </c>
      <c r="G114" s="24">
        <v>4433.1000000000004</v>
      </c>
      <c r="H114" s="24"/>
      <c r="I114" s="24">
        <v>4433.1000000000004</v>
      </c>
      <c r="J114" s="24"/>
    </row>
    <row r="115" spans="1:10" s="13" customFormat="1" ht="78.75" x14ac:dyDescent="0.25">
      <c r="A115" s="16">
        <v>2</v>
      </c>
      <c r="B115" s="41" t="s">
        <v>189</v>
      </c>
      <c r="C115" s="33" t="s">
        <v>91</v>
      </c>
      <c r="D115" s="33" t="s">
        <v>92</v>
      </c>
      <c r="E115" s="33" t="s">
        <v>50</v>
      </c>
      <c r="F115" s="33"/>
      <c r="G115" s="34">
        <f>SUMIFS(G116:G1160,$C116:$C1160,$C116,$D116:$D1160,$D116,$E116:$E1160,$E116)</f>
        <v>0</v>
      </c>
      <c r="H115" s="34">
        <f>SUMIFS(H116:H1160,$C116:$C1160,$C116,$D116:$D1160,$D116,$E116:$E1160,$E116)</f>
        <v>0</v>
      </c>
      <c r="I115" s="34">
        <f>SUMIFS(I116:I1160,$C116:$C1160,$C116,$D116:$D1160,$D116,$E116:$E1160,$E116)</f>
        <v>0</v>
      </c>
      <c r="J115" s="34">
        <f>SUMIFS(J116:J1160,$C116:$C1160,$C116,$D116:$D1160,$D116,$E116:$E1160,$E116)</f>
        <v>0</v>
      </c>
    </row>
    <row r="116" spans="1:10" s="13" customFormat="1" ht="47.25" x14ac:dyDescent="0.25">
      <c r="A116" s="17">
        <v>3</v>
      </c>
      <c r="B116" s="22" t="s">
        <v>11</v>
      </c>
      <c r="C116" s="23" t="s">
        <v>91</v>
      </c>
      <c r="D116" s="23" t="s">
        <v>92</v>
      </c>
      <c r="E116" s="23" t="s">
        <v>50</v>
      </c>
      <c r="F116" s="23" t="s">
        <v>78</v>
      </c>
      <c r="G116" s="24"/>
      <c r="H116" s="24"/>
      <c r="I116" s="24"/>
      <c r="J116" s="24"/>
    </row>
    <row r="117" spans="1:10" s="13" customFormat="1" ht="51" customHeight="1" x14ac:dyDescent="0.25">
      <c r="A117" s="16">
        <v>2</v>
      </c>
      <c r="B117" s="41" t="s">
        <v>35</v>
      </c>
      <c r="C117" s="33" t="s">
        <v>91</v>
      </c>
      <c r="D117" s="33" t="s">
        <v>92</v>
      </c>
      <c r="E117" s="33" t="s">
        <v>128</v>
      </c>
      <c r="F117" s="33"/>
      <c r="G117" s="34">
        <f>SUMIFS(G118:G1162,$C118:$C1162,$C118,$D118:$D1162,$D118,$E118:$E1162,$E118)</f>
        <v>515.1</v>
      </c>
      <c r="H117" s="34">
        <f>SUMIFS(H118:H1162,$C118:$C1162,$C118,$D118:$D1162,$D118,$E118:$E1162,$E118)</f>
        <v>515.1</v>
      </c>
      <c r="I117" s="34">
        <f>SUMIFS(I118:I1162,$C118:$C1162,$C118,$D118:$D1162,$D118,$E118:$E1162,$E118)</f>
        <v>515.1</v>
      </c>
      <c r="J117" s="34">
        <f>SUMIFS(J118:J1162,$C118:$C1162,$C118,$D118:$D1162,$D118,$E118:$E1162,$E118)</f>
        <v>515.1</v>
      </c>
    </row>
    <row r="118" spans="1:10" s="13" customFormat="1" ht="47.25" x14ac:dyDescent="0.25">
      <c r="A118" s="17">
        <v>3</v>
      </c>
      <c r="B118" s="22" t="s">
        <v>11</v>
      </c>
      <c r="C118" s="23" t="s">
        <v>91</v>
      </c>
      <c r="D118" s="23" t="s">
        <v>92</v>
      </c>
      <c r="E118" s="23" t="s">
        <v>128</v>
      </c>
      <c r="F118" s="23" t="s">
        <v>78</v>
      </c>
      <c r="G118" s="24">
        <v>515.1</v>
      </c>
      <c r="H118" s="24">
        <v>515.1</v>
      </c>
      <c r="I118" s="24">
        <v>515.1</v>
      </c>
      <c r="J118" s="24">
        <v>515.1</v>
      </c>
    </row>
    <row r="119" spans="1:10" s="13" customFormat="1" ht="15.75" x14ac:dyDescent="0.25">
      <c r="A119" s="14">
        <v>0</v>
      </c>
      <c r="B119" s="26" t="s">
        <v>113</v>
      </c>
      <c r="C119" s="27" t="s">
        <v>97</v>
      </c>
      <c r="D119" s="27" t="s">
        <v>119</v>
      </c>
      <c r="E119" s="27"/>
      <c r="F119" s="27"/>
      <c r="G119" s="28">
        <f>SUMIFS(G120:G1179,$C120:$C1179,$C120)/3</f>
        <v>58447.500000000007</v>
      </c>
      <c r="H119" s="28">
        <f>SUMIFS(H120:H1169,$C120:$C1169,$C120)/3</f>
        <v>41885.199999999997</v>
      </c>
      <c r="I119" s="28">
        <f>SUMIFS(I120:I1179,$C120:$C1179,$C120)/3</f>
        <v>57170.1</v>
      </c>
      <c r="J119" s="28">
        <f>SUMIFS(J120:J1169,$C120:$C1169,$C120)/3</f>
        <v>41377.199999999997</v>
      </c>
    </row>
    <row r="120" spans="1:10" s="13" customFormat="1" ht="15.75" x14ac:dyDescent="0.25">
      <c r="A120" s="15">
        <v>1</v>
      </c>
      <c r="B120" s="29" t="s">
        <v>59</v>
      </c>
      <c r="C120" s="30" t="s">
        <v>97</v>
      </c>
      <c r="D120" s="30" t="s">
        <v>74</v>
      </c>
      <c r="E120" s="30"/>
      <c r="F120" s="30"/>
      <c r="G120" s="31">
        <f>SUMIFS(G121:G1169,$C121:$C1169,$C121,$D121:$D1169,$D121)/2</f>
        <v>21626.6</v>
      </c>
      <c r="H120" s="31">
        <f>SUMIFS(H121:H1169,$C121:$C1169,$C121,$D121:$D1169,$D121)/2</f>
        <v>17011</v>
      </c>
      <c r="I120" s="31">
        <f>SUMIFS(I121:I1169,$C121:$C1169,$C121,$D121:$D1169,$D121)/2</f>
        <v>21626.3</v>
      </c>
      <c r="J120" s="31">
        <f>SUMIFS(J121:J1169,$C121:$C1169,$C121,$D121:$D1169,$D121)/2</f>
        <v>17011</v>
      </c>
    </row>
    <row r="121" spans="1:10" s="13" customFormat="1" ht="78.75" x14ac:dyDescent="0.25">
      <c r="A121" s="16">
        <v>2</v>
      </c>
      <c r="B121" s="35" t="s">
        <v>188</v>
      </c>
      <c r="C121" s="33" t="s">
        <v>97</v>
      </c>
      <c r="D121" s="33" t="s">
        <v>74</v>
      </c>
      <c r="E121" s="33" t="s">
        <v>49</v>
      </c>
      <c r="F121" s="33" t="s">
        <v>76</v>
      </c>
      <c r="G121" s="34">
        <f>SUMIFS(G122:G1166,$C122:$C1166,$C122,$D122:$D1166,$D122,$E122:$E1166,$E122)</f>
        <v>3130.3</v>
      </c>
      <c r="H121" s="34">
        <f>SUMIFS(H122:H1166,$C122:$C1166,$C122,$D122:$D1166,$D122,$E122:$E1166,$E122)</f>
        <v>0</v>
      </c>
      <c r="I121" s="34">
        <f>SUMIFS(I122:I1166,$C122:$C1166,$C122,$D122:$D1166,$D122,$E122:$E1166,$E122)</f>
        <v>3130</v>
      </c>
      <c r="J121" s="34">
        <f>SUMIFS(J122:J1166,$C122:$C1166,$C122,$D122:$D1166,$D122,$E122:$E1166,$E122)</f>
        <v>0</v>
      </c>
    </row>
    <row r="122" spans="1:10" s="13" customFormat="1" ht="15.75" x14ac:dyDescent="0.25">
      <c r="A122" s="17">
        <v>3</v>
      </c>
      <c r="B122" s="22" t="s">
        <v>46</v>
      </c>
      <c r="C122" s="23" t="s">
        <v>97</v>
      </c>
      <c r="D122" s="23" t="s">
        <v>74</v>
      </c>
      <c r="E122" s="23" t="s">
        <v>49</v>
      </c>
      <c r="F122" s="23" t="s">
        <v>96</v>
      </c>
      <c r="G122" s="24">
        <v>3130.3</v>
      </c>
      <c r="H122" s="24"/>
      <c r="I122" s="24">
        <v>3130</v>
      </c>
      <c r="J122" s="24"/>
    </row>
    <row r="123" spans="1:10" s="13" customFormat="1" ht="78.75" x14ac:dyDescent="0.25">
      <c r="A123" s="16">
        <v>2</v>
      </c>
      <c r="B123" s="41" t="s">
        <v>189</v>
      </c>
      <c r="C123" s="33" t="s">
        <v>97</v>
      </c>
      <c r="D123" s="33" t="s">
        <v>74</v>
      </c>
      <c r="E123" s="33" t="s">
        <v>50</v>
      </c>
      <c r="F123" s="33"/>
      <c r="G123" s="34">
        <f>SUMIFS(G124:G1168,$C124:$C1168,$C124,$D124:$D1168,$D124,$E124:$E1168,$E124)</f>
        <v>560</v>
      </c>
      <c r="H123" s="34">
        <f>SUMIFS(H124:H1168,$C124:$C1168,$C124,$D124:$D1168,$D124,$E124:$E1168,$E124)</f>
        <v>0</v>
      </c>
      <c r="I123" s="34">
        <f>SUMIFS(I124:I1168,$C124:$C1168,$C124,$D124:$D1168,$D124,$E124:$E1168,$E124)</f>
        <v>560</v>
      </c>
      <c r="J123" s="34">
        <f>SUMIFS(J124:J1168,$C124:$C1168,$C124,$D124:$D1168,$D124,$E124:$E1168,$E124)</f>
        <v>0</v>
      </c>
    </row>
    <row r="124" spans="1:10" s="13" customFormat="1" ht="47.25" x14ac:dyDescent="0.25">
      <c r="A124" s="17">
        <v>3</v>
      </c>
      <c r="B124" s="22" t="s">
        <v>11</v>
      </c>
      <c r="C124" s="23" t="s">
        <v>97</v>
      </c>
      <c r="D124" s="23" t="s">
        <v>74</v>
      </c>
      <c r="E124" s="23" t="s">
        <v>50</v>
      </c>
      <c r="F124" s="23" t="s">
        <v>78</v>
      </c>
      <c r="G124" s="24">
        <v>560</v>
      </c>
      <c r="H124" s="24"/>
      <c r="I124" s="24">
        <v>560</v>
      </c>
      <c r="J124" s="24"/>
    </row>
    <row r="125" spans="1:10" s="13" customFormat="1" ht="15.75" x14ac:dyDescent="0.25">
      <c r="A125" s="17">
        <v>3</v>
      </c>
      <c r="B125" s="22" t="s">
        <v>46</v>
      </c>
      <c r="C125" s="23" t="s">
        <v>97</v>
      </c>
      <c r="D125" s="23" t="s">
        <v>74</v>
      </c>
      <c r="E125" s="23" t="s">
        <v>50</v>
      </c>
      <c r="F125" s="23" t="s">
        <v>96</v>
      </c>
      <c r="G125" s="24"/>
      <c r="H125" s="24"/>
      <c r="I125" s="24"/>
      <c r="J125" s="24"/>
    </row>
    <row r="126" spans="1:10" s="13" customFormat="1" ht="63" x14ac:dyDescent="0.25">
      <c r="A126" s="16">
        <v>2</v>
      </c>
      <c r="B126" s="45" t="s">
        <v>149</v>
      </c>
      <c r="C126" s="33" t="s">
        <v>97</v>
      </c>
      <c r="D126" s="33" t="s">
        <v>74</v>
      </c>
      <c r="E126" s="33" t="s">
        <v>148</v>
      </c>
      <c r="F126" s="33" t="s">
        <v>76</v>
      </c>
      <c r="G126" s="34">
        <f>SUMIFS(G127:G1171,$C127:$C1171,$C127,$D127:$D1171,$D127,$E127:$E1171,$E127)</f>
        <v>17906.3</v>
      </c>
      <c r="H126" s="34">
        <f>SUMIFS(H127:H1171,$C127:$C1171,$C127,$D127:$D1171,$D127,$E127:$E1171,$E127)</f>
        <v>17011</v>
      </c>
      <c r="I126" s="34">
        <f>SUMIFS(I127:I1171,$C127:$C1171,$C127,$D127:$D1171,$D127,$E127:$E1171,$E127)</f>
        <v>17906.3</v>
      </c>
      <c r="J126" s="34">
        <f>SUMIFS(J127:J1171,$C127:$C1171,$C127,$D127:$D1171,$D127,$E127:$E1171,$E127)</f>
        <v>17011</v>
      </c>
    </row>
    <row r="127" spans="1:10" s="13" customFormat="1" ht="15.75" x14ac:dyDescent="0.25">
      <c r="A127" s="17">
        <v>3</v>
      </c>
      <c r="B127" s="22" t="s">
        <v>151</v>
      </c>
      <c r="C127" s="23" t="s">
        <v>97</v>
      </c>
      <c r="D127" s="23" t="s">
        <v>74</v>
      </c>
      <c r="E127" s="23" t="s">
        <v>148</v>
      </c>
      <c r="F127" s="23" t="s">
        <v>150</v>
      </c>
      <c r="G127" s="24">
        <v>2568.8000000000002</v>
      </c>
      <c r="H127" s="24">
        <v>2440.4</v>
      </c>
      <c r="I127" s="24">
        <v>2568.8000000000002</v>
      </c>
      <c r="J127" s="24">
        <v>2440.4</v>
      </c>
    </row>
    <row r="128" spans="1:10" s="13" customFormat="1" ht="15.75" x14ac:dyDescent="0.25">
      <c r="A128" s="17">
        <v>3</v>
      </c>
      <c r="B128" s="22" t="s">
        <v>135</v>
      </c>
      <c r="C128" s="23" t="s">
        <v>97</v>
      </c>
      <c r="D128" s="23" t="s">
        <v>74</v>
      </c>
      <c r="E128" s="23" t="s">
        <v>148</v>
      </c>
      <c r="F128" s="23" t="s">
        <v>134</v>
      </c>
      <c r="G128" s="24">
        <v>15337.5</v>
      </c>
      <c r="H128" s="24">
        <v>14570.6</v>
      </c>
      <c r="I128" s="24">
        <v>15337.5</v>
      </c>
      <c r="J128" s="24">
        <v>14570.6</v>
      </c>
    </row>
    <row r="129" spans="1:10" s="13" customFormat="1" ht="63" x14ac:dyDescent="0.25">
      <c r="A129" s="16">
        <v>2</v>
      </c>
      <c r="B129" s="41" t="s">
        <v>216</v>
      </c>
      <c r="C129" s="33" t="s">
        <v>97</v>
      </c>
      <c r="D129" s="33" t="s">
        <v>74</v>
      </c>
      <c r="E129" s="33" t="s">
        <v>215</v>
      </c>
      <c r="F129" s="33" t="s">
        <v>76</v>
      </c>
      <c r="G129" s="34">
        <f>SUMIFS(G130:G1174,$C130:$C1174,$C130,$D130:$D1174,$D130,$E130:$E1174,$E130)</f>
        <v>30</v>
      </c>
      <c r="H129" s="34">
        <f>SUMIFS(H130:H1174,$C130:$C1174,$C130,$D130:$D1174,$D130,$E130:$E1174,$E130)</f>
        <v>0</v>
      </c>
      <c r="I129" s="34">
        <f>SUMIFS(I130:I1174,$C130:$C1174,$C130,$D130:$D1174,$D130,$E130:$E1174,$E130)</f>
        <v>30</v>
      </c>
      <c r="J129" s="34">
        <f>SUMIFS(J130:J1174,$C130:$C1174,$C130,$D130:$D1174,$D130,$E130:$E1174,$E130)</f>
        <v>0</v>
      </c>
    </row>
    <row r="130" spans="1:10" s="13" customFormat="1" ht="47.25" x14ac:dyDescent="0.25">
      <c r="A130" s="17">
        <v>3</v>
      </c>
      <c r="B130" s="22" t="s">
        <v>11</v>
      </c>
      <c r="C130" s="23" t="s">
        <v>97</v>
      </c>
      <c r="D130" s="23" t="s">
        <v>74</v>
      </c>
      <c r="E130" s="23" t="s">
        <v>215</v>
      </c>
      <c r="F130" s="23" t="s">
        <v>78</v>
      </c>
      <c r="G130" s="24">
        <v>30</v>
      </c>
      <c r="H130" s="24"/>
      <c r="I130" s="24">
        <v>30</v>
      </c>
      <c r="J130" s="24"/>
    </row>
    <row r="131" spans="1:10" s="13" customFormat="1" ht="15.75" x14ac:dyDescent="0.25">
      <c r="A131" s="15">
        <v>1</v>
      </c>
      <c r="B131" s="40" t="s">
        <v>124</v>
      </c>
      <c r="C131" s="30" t="s">
        <v>97</v>
      </c>
      <c r="D131" s="30" t="s">
        <v>93</v>
      </c>
      <c r="E131" s="30"/>
      <c r="F131" s="30"/>
      <c r="G131" s="31">
        <f>SUMIFS(G132:G1180,$C132:$C1180,$C132,$D132:$D1180,$D132)/2</f>
        <v>3885.5999999999995</v>
      </c>
      <c r="H131" s="31">
        <f>SUMIFS(H132:H1180,$C132:$C1180,$C132,$D132:$D1180,$D132)/2</f>
        <v>0</v>
      </c>
      <c r="I131" s="31">
        <f>SUMIFS(I132:I1180,$C132:$C1180,$C132,$D132:$D1180,$D132)/2</f>
        <v>3885.5999999999995</v>
      </c>
      <c r="J131" s="31">
        <f>SUMIFS(J132:J1180,$C132:$C1180,$C132,$D132:$D1180,$D132)/2</f>
        <v>0</v>
      </c>
    </row>
    <row r="132" spans="1:10" s="13" customFormat="1" ht="47.25" x14ac:dyDescent="0.25">
      <c r="A132" s="16">
        <v>2</v>
      </c>
      <c r="B132" s="41" t="s">
        <v>166</v>
      </c>
      <c r="C132" s="33" t="s">
        <v>97</v>
      </c>
      <c r="D132" s="33" t="s">
        <v>93</v>
      </c>
      <c r="E132" s="42" t="s">
        <v>60</v>
      </c>
      <c r="F132" s="42" t="s">
        <v>76</v>
      </c>
      <c r="G132" s="34">
        <f>SUMIFS(G133:G1177,$C133:$C1177,$C133,$D133:$D1177,$D133,$E133:$E1177,$E133)</f>
        <v>0</v>
      </c>
      <c r="H132" s="34">
        <f>SUMIFS(H133:H1177,$C133:$C1177,$C133,$D133:$D1177,$D133,$E133:$E1177,$E133)</f>
        <v>0</v>
      </c>
      <c r="I132" s="34">
        <f>SUMIFS(I133:I1177,$C133:$C1177,$C133,$D133:$D1177,$D133,$E133:$E1177,$E133)</f>
        <v>0</v>
      </c>
      <c r="J132" s="34">
        <f>SUMIFS(J133:J1177,$C133:$C1177,$C133,$D133:$D1177,$D133,$E133:$E1177,$E133)</f>
        <v>0</v>
      </c>
    </row>
    <row r="133" spans="1:10" s="13" customFormat="1" ht="141.75" x14ac:dyDescent="0.25">
      <c r="A133" s="17">
        <v>3</v>
      </c>
      <c r="B133" s="22" t="s">
        <v>125</v>
      </c>
      <c r="C133" s="23" t="s">
        <v>97</v>
      </c>
      <c r="D133" s="23" t="s">
        <v>93</v>
      </c>
      <c r="E133" s="23" t="s">
        <v>60</v>
      </c>
      <c r="F133" s="23" t="s">
        <v>126</v>
      </c>
      <c r="G133" s="24"/>
      <c r="H133" s="24"/>
      <c r="I133" s="24"/>
      <c r="J133" s="24"/>
    </row>
    <row r="134" spans="1:10" s="13" customFormat="1" ht="15.75" x14ac:dyDescent="0.25">
      <c r="A134" s="17">
        <v>3</v>
      </c>
      <c r="B134" s="22" t="s">
        <v>46</v>
      </c>
      <c r="C134" s="23" t="s">
        <v>97</v>
      </c>
      <c r="D134" s="23" t="s">
        <v>93</v>
      </c>
      <c r="E134" s="23" t="s">
        <v>60</v>
      </c>
      <c r="F134" s="23" t="s">
        <v>96</v>
      </c>
      <c r="G134" s="24">
        <v>0</v>
      </c>
      <c r="H134" s="24"/>
      <c r="I134" s="24">
        <v>0</v>
      </c>
      <c r="J134" s="24"/>
    </row>
    <row r="135" spans="1:10" s="13" customFormat="1" ht="94.5" x14ac:dyDescent="0.25">
      <c r="A135" s="16">
        <v>2</v>
      </c>
      <c r="B135" s="41" t="s">
        <v>185</v>
      </c>
      <c r="C135" s="33" t="s">
        <v>97</v>
      </c>
      <c r="D135" s="33" t="s">
        <v>93</v>
      </c>
      <c r="E135" s="42" t="s">
        <v>45</v>
      </c>
      <c r="F135" s="42" t="s">
        <v>76</v>
      </c>
      <c r="G135" s="34">
        <f>SUMIFS(G136:G1180,$C136:$C1180,$C136,$D136:$D1180,$D136,$E136:$E1180,$E136)</f>
        <v>3596.2</v>
      </c>
      <c r="H135" s="34">
        <f>SUMIFS(H136:H1180,$C136:$C1180,$C136,$D136:$D1180,$D136,$E136:$E1180,$E136)</f>
        <v>0</v>
      </c>
      <c r="I135" s="34">
        <f>SUMIFS(I136:I1180,$C136:$C1180,$C136,$D136:$D1180,$D136,$E136:$E1180,$E136)</f>
        <v>3596.2</v>
      </c>
      <c r="J135" s="34">
        <f>SUMIFS(J136:J1180,$C136:$C1180,$C136,$D136:$D1180,$D136,$E136:$E1180,$E136)</f>
        <v>0</v>
      </c>
    </row>
    <row r="136" spans="1:10" s="13" customFormat="1" ht="78.75" x14ac:dyDescent="0.25">
      <c r="A136" s="17">
        <v>3</v>
      </c>
      <c r="B136" s="22" t="s">
        <v>162</v>
      </c>
      <c r="C136" s="23" t="s">
        <v>97</v>
      </c>
      <c r="D136" s="23" t="s">
        <v>93</v>
      </c>
      <c r="E136" s="23" t="s">
        <v>45</v>
      </c>
      <c r="F136" s="23" t="s">
        <v>98</v>
      </c>
      <c r="G136" s="24">
        <v>3596.2</v>
      </c>
      <c r="H136" s="24"/>
      <c r="I136" s="24">
        <v>3596.2</v>
      </c>
      <c r="J136" s="24"/>
    </row>
    <row r="137" spans="1:10" s="13" customFormat="1" ht="78.75" x14ac:dyDescent="0.25">
      <c r="A137" s="16">
        <v>2</v>
      </c>
      <c r="B137" s="41" t="s">
        <v>191</v>
      </c>
      <c r="C137" s="33" t="s">
        <v>97</v>
      </c>
      <c r="D137" s="33" t="s">
        <v>93</v>
      </c>
      <c r="E137" s="42" t="s">
        <v>123</v>
      </c>
      <c r="F137" s="42" t="s">
        <v>76</v>
      </c>
      <c r="G137" s="34">
        <f>SUMIFS(G138:G1182,$C138:$C1182,$C138,$D138:$D1182,$D138,$E138:$E1182,$E138)</f>
        <v>0</v>
      </c>
      <c r="H137" s="34">
        <f>SUMIFS(H138:H1182,$C138:$C1182,$C138,$D138:$D1182,$D138,$E138:$E1182,$E138)</f>
        <v>0</v>
      </c>
      <c r="I137" s="34">
        <f>SUMIFS(I138:I1182,$C138:$C1182,$C138,$D138:$D1182,$D138,$E138:$E1182,$E138)</f>
        <v>0</v>
      </c>
      <c r="J137" s="34">
        <f>SUMIFS(J138:J1182,$C138:$C1182,$C138,$D138:$D1182,$D138,$E138:$E1182,$E138)</f>
        <v>0</v>
      </c>
    </row>
    <row r="138" spans="1:10" s="13" customFormat="1" ht="15.75" x14ac:dyDescent="0.25">
      <c r="A138" s="17">
        <v>3</v>
      </c>
      <c r="B138" s="22" t="s">
        <v>46</v>
      </c>
      <c r="C138" s="23" t="s">
        <v>97</v>
      </c>
      <c r="D138" s="23" t="s">
        <v>93</v>
      </c>
      <c r="E138" s="23" t="s">
        <v>123</v>
      </c>
      <c r="F138" s="23" t="s">
        <v>96</v>
      </c>
      <c r="G138" s="24"/>
      <c r="H138" s="24"/>
      <c r="I138" s="24"/>
      <c r="J138" s="24"/>
    </row>
    <row r="139" spans="1:10" s="13" customFormat="1" ht="78.75" x14ac:dyDescent="0.25">
      <c r="A139" s="16">
        <v>2</v>
      </c>
      <c r="B139" s="41" t="s">
        <v>189</v>
      </c>
      <c r="C139" s="33" t="s">
        <v>97</v>
      </c>
      <c r="D139" s="33" t="s">
        <v>93</v>
      </c>
      <c r="E139" s="42" t="s">
        <v>50</v>
      </c>
      <c r="F139" s="42" t="s">
        <v>76</v>
      </c>
      <c r="G139" s="34">
        <f>SUMIFS(G140:G1184,$C140:$C1184,$C140,$D140:$D1184,$D140,$E140:$E1184,$E140)</f>
        <v>289.39999999999998</v>
      </c>
      <c r="H139" s="34">
        <f>SUMIFS(H140:H1184,$C140:$C1184,$C140,$D140:$D1184,$D140,$E140:$E1184,$E140)</f>
        <v>0</v>
      </c>
      <c r="I139" s="34">
        <f>SUMIFS(I140:I1184,$C140:$C1184,$C140,$D140:$D1184,$D140,$E140:$E1184,$E140)</f>
        <v>289.39999999999998</v>
      </c>
      <c r="J139" s="34">
        <f>SUMIFS(J140:J1184,$C140:$C1184,$C140,$D140:$D1184,$D140,$E140:$E1184,$E140)</f>
        <v>0</v>
      </c>
    </row>
    <row r="140" spans="1:10" s="13" customFormat="1" ht="47.25" x14ac:dyDescent="0.25">
      <c r="A140" s="17">
        <v>3</v>
      </c>
      <c r="B140" s="22" t="s">
        <v>11</v>
      </c>
      <c r="C140" s="23" t="s">
        <v>97</v>
      </c>
      <c r="D140" s="23" t="s">
        <v>93</v>
      </c>
      <c r="E140" s="23" t="s">
        <v>50</v>
      </c>
      <c r="F140" s="23" t="s">
        <v>78</v>
      </c>
      <c r="G140" s="24">
        <v>11.4</v>
      </c>
      <c r="H140" s="24"/>
      <c r="I140" s="24">
        <v>11.4</v>
      </c>
      <c r="J140" s="24"/>
    </row>
    <row r="141" spans="1:10" s="13" customFormat="1" ht="15.75" x14ac:dyDescent="0.25">
      <c r="A141" s="17">
        <v>3</v>
      </c>
      <c r="B141" s="22" t="s">
        <v>46</v>
      </c>
      <c r="C141" s="23" t="s">
        <v>97</v>
      </c>
      <c r="D141" s="23" t="s">
        <v>93</v>
      </c>
      <c r="E141" s="23" t="s">
        <v>50</v>
      </c>
      <c r="F141" s="23" t="s">
        <v>96</v>
      </c>
      <c r="G141" s="24">
        <v>278</v>
      </c>
      <c r="H141" s="24"/>
      <c r="I141" s="24">
        <v>278</v>
      </c>
      <c r="J141" s="24"/>
    </row>
    <row r="142" spans="1:10" s="13" customFormat="1" ht="15.75" x14ac:dyDescent="0.25">
      <c r="A142" s="15">
        <v>1</v>
      </c>
      <c r="B142" s="40" t="s">
        <v>133</v>
      </c>
      <c r="C142" s="44" t="s">
        <v>97</v>
      </c>
      <c r="D142" s="44" t="s">
        <v>83</v>
      </c>
      <c r="E142" s="44" t="s">
        <v>6</v>
      </c>
      <c r="F142" s="44" t="s">
        <v>76</v>
      </c>
      <c r="G142" s="31">
        <f>SUMIFS(G143:G1191,$C143:$C1191,$C143,$D143:$D1191,$D143)/2</f>
        <v>32935.299999999996</v>
      </c>
      <c r="H142" s="31">
        <f>SUMIFS(H143:H1191,$C143:$C1191,$C143,$D143:$D1191,$D143)/2</f>
        <v>24874.199999999997</v>
      </c>
      <c r="I142" s="31">
        <f>SUMIFS(I143:I1191,$C143:$C1191,$C143,$D143:$D1191,$D143)/2</f>
        <v>31658.199999999997</v>
      </c>
      <c r="J142" s="31">
        <f>SUMIFS(J143:J1191,$C143:$C1191,$C143,$D143:$D1191,$D143)/2</f>
        <v>24366.199999999997</v>
      </c>
    </row>
    <row r="143" spans="1:10" s="13" customFormat="1" ht="47.25" x14ac:dyDescent="0.25">
      <c r="A143" s="16">
        <v>2</v>
      </c>
      <c r="B143" s="41" t="s">
        <v>166</v>
      </c>
      <c r="C143" s="33" t="s">
        <v>97</v>
      </c>
      <c r="D143" s="33" t="s">
        <v>83</v>
      </c>
      <c r="E143" s="42" t="s">
        <v>60</v>
      </c>
      <c r="F143" s="42" t="s">
        <v>76</v>
      </c>
      <c r="G143" s="34">
        <f>SUMIFS(G144:G1188,$C144:$C1188,$C144,$D144:$D1188,$D144,$E144:$E1188,$E144)</f>
        <v>17344.099999999999</v>
      </c>
      <c r="H143" s="34">
        <f>SUMIFS(H144:H1188,$C144:$C1188,$C144,$D144:$D1188,$D144,$E144:$E1188,$E144)</f>
        <v>11392</v>
      </c>
      <c r="I143" s="34">
        <f>SUMIFS(I144:I1188,$C144:$C1188,$C144,$D144:$D1188,$D144,$E144:$E1188,$E144)</f>
        <v>16067</v>
      </c>
      <c r="J143" s="34">
        <f>SUMIFS(J144:J1188,$C144:$C1188,$C144,$D144:$D1188,$D144,$E144:$E1188,$E144)</f>
        <v>10884</v>
      </c>
    </row>
    <row r="144" spans="1:10" s="13" customFormat="1" ht="15.75" x14ac:dyDescent="0.25">
      <c r="A144" s="17">
        <v>3</v>
      </c>
      <c r="B144" s="22" t="s">
        <v>46</v>
      </c>
      <c r="C144" s="23" t="s">
        <v>97</v>
      </c>
      <c r="D144" s="23" t="s">
        <v>83</v>
      </c>
      <c r="E144" s="23" t="s">
        <v>60</v>
      </c>
      <c r="F144" s="23" t="s">
        <v>96</v>
      </c>
      <c r="G144" s="24">
        <v>17344.099999999999</v>
      </c>
      <c r="H144" s="24">
        <v>11392</v>
      </c>
      <c r="I144" s="24">
        <v>16067</v>
      </c>
      <c r="J144" s="24">
        <v>10884</v>
      </c>
    </row>
    <row r="145" spans="1:10" s="13" customFormat="1" ht="63" x14ac:dyDescent="0.25">
      <c r="A145" s="16">
        <v>2</v>
      </c>
      <c r="B145" s="41" t="s">
        <v>169</v>
      </c>
      <c r="C145" s="42" t="s">
        <v>97</v>
      </c>
      <c r="D145" s="42" t="s">
        <v>83</v>
      </c>
      <c r="E145" s="42" t="s">
        <v>132</v>
      </c>
      <c r="F145" s="42" t="s">
        <v>76</v>
      </c>
      <c r="G145" s="34">
        <f>SUMIFS(G146:G1190,$C146:$C1190,$C146,$D146:$D1190,$D146,$E146:$E1190,$E146)</f>
        <v>15591.2</v>
      </c>
      <c r="H145" s="34">
        <f>SUMIFS(H146:H1190,$C146:$C1190,$C146,$D146:$D1190,$D146,$E146:$E1190,$E146)</f>
        <v>13482.2</v>
      </c>
      <c r="I145" s="34">
        <f>SUMIFS(I146:I1190,$C146:$C1190,$C146,$D146:$D1190,$D146,$E146:$E1190,$E146)</f>
        <v>15591.2</v>
      </c>
      <c r="J145" s="34">
        <f>SUMIFS(J146:J1190,$C146:$C1190,$C146,$D146:$D1190,$D146,$E146:$E1190,$E146)</f>
        <v>13482.2</v>
      </c>
    </row>
    <row r="146" spans="1:10" s="13" customFormat="1" ht="15.75" x14ac:dyDescent="0.25">
      <c r="A146" s="17">
        <v>3</v>
      </c>
      <c r="B146" s="22" t="s">
        <v>46</v>
      </c>
      <c r="C146" s="23" t="s">
        <v>97</v>
      </c>
      <c r="D146" s="23" t="s">
        <v>83</v>
      </c>
      <c r="E146" s="23" t="s">
        <v>132</v>
      </c>
      <c r="F146" s="23" t="s">
        <v>96</v>
      </c>
      <c r="G146" s="24">
        <v>15591.2</v>
      </c>
      <c r="H146" s="24">
        <v>13482.2</v>
      </c>
      <c r="I146" s="24">
        <v>15591.2</v>
      </c>
      <c r="J146" s="24">
        <v>13482.2</v>
      </c>
    </row>
    <row r="147" spans="1:10" s="13" customFormat="1" ht="47.25" x14ac:dyDescent="0.25">
      <c r="A147" s="16">
        <v>2</v>
      </c>
      <c r="B147" s="41" t="s">
        <v>209</v>
      </c>
      <c r="C147" s="42" t="s">
        <v>97</v>
      </c>
      <c r="D147" s="42" t="s">
        <v>83</v>
      </c>
      <c r="E147" s="42" t="s">
        <v>184</v>
      </c>
      <c r="F147" s="42" t="s">
        <v>76</v>
      </c>
      <c r="G147" s="34">
        <f>SUMIFS(G148:G1192,$C148:$C1192,$C148,$D148:$D1192,$D148,$E148:$E1192,$E148)</f>
        <v>0</v>
      </c>
      <c r="H147" s="34">
        <f>SUMIFS(H148:H1192,$C148:$C1192,$C148,$D148:$D1192,$D148,$E148:$E1192,$E148)</f>
        <v>0</v>
      </c>
      <c r="I147" s="34">
        <f>SUMIFS(I148:I1192,$C148:$C1192,$C148,$D148:$D1192,$D148,$E148:$E1192,$E148)</f>
        <v>0</v>
      </c>
      <c r="J147" s="34">
        <f>SUMIFS(J148:J1192,$C148:$C1192,$C148,$D148:$D1192,$D148,$E148:$E1192,$E148)</f>
        <v>0</v>
      </c>
    </row>
    <row r="148" spans="1:10" s="13" customFormat="1" ht="15.75" x14ac:dyDescent="0.25">
      <c r="A148" s="17">
        <v>3</v>
      </c>
      <c r="B148" s="22" t="s">
        <v>46</v>
      </c>
      <c r="C148" s="23" t="s">
        <v>97</v>
      </c>
      <c r="D148" s="23" t="s">
        <v>83</v>
      </c>
      <c r="E148" s="23" t="s">
        <v>184</v>
      </c>
      <c r="F148" s="23" t="s">
        <v>96</v>
      </c>
      <c r="G148" s="24"/>
      <c r="H148" s="24"/>
      <c r="I148" s="24"/>
      <c r="J148" s="24"/>
    </row>
    <row r="149" spans="1:10" s="13" customFormat="1" ht="15.75" x14ac:dyDescent="0.25">
      <c r="A149" s="14">
        <v>0</v>
      </c>
      <c r="B149" s="26" t="s">
        <v>114</v>
      </c>
      <c r="C149" s="27" t="s">
        <v>75</v>
      </c>
      <c r="D149" s="27" t="s">
        <v>119</v>
      </c>
      <c r="E149" s="27"/>
      <c r="F149" s="27"/>
      <c r="G149" s="28">
        <f>SUMIFS(G150:G1209,$C150:$C1209,$C150)/3</f>
        <v>7108.7</v>
      </c>
      <c r="H149" s="28">
        <f>SUMIFS(H150:H1199,$C150:$C1199,$C150)/3</f>
        <v>215.30000000000004</v>
      </c>
      <c r="I149" s="28">
        <f>SUMIFS(I150:I1209,$C150:$C1209,$C150)/3</f>
        <v>7107.2</v>
      </c>
      <c r="J149" s="28">
        <f>SUMIFS(J150:J1199,$C150:$C1199,$C150)/3</f>
        <v>215.30000000000004</v>
      </c>
    </row>
    <row r="150" spans="1:10" s="13" customFormat="1" ht="31.5" x14ac:dyDescent="0.25">
      <c r="A150" s="15">
        <v>1</v>
      </c>
      <c r="B150" s="29" t="s">
        <v>61</v>
      </c>
      <c r="C150" s="30" t="s">
        <v>75</v>
      </c>
      <c r="D150" s="30" t="s">
        <v>97</v>
      </c>
      <c r="E150" s="30" t="s">
        <v>76</v>
      </c>
      <c r="F150" s="30" t="s">
        <v>76</v>
      </c>
      <c r="G150" s="31">
        <f>SUMIFS(G151:G1199,$C151:$C1199,$C151,$D151:$D1199,$D151)/2</f>
        <v>7108.7000000000007</v>
      </c>
      <c r="H150" s="31">
        <f>SUMIFS(H151:H1199,$C151:$C1199,$C151,$D151:$D1199,$D151)/2</f>
        <v>215.3</v>
      </c>
      <c r="I150" s="31">
        <f>SUMIFS(I151:I1199,$C151:$C1199,$C151,$D151:$D1199,$D151)/2</f>
        <v>7107.2000000000007</v>
      </c>
      <c r="J150" s="31">
        <f>SUMIFS(J151:J1199,$C151:$C1199,$C151,$D151:$D1199,$D151)/2</f>
        <v>215.3</v>
      </c>
    </row>
    <row r="151" spans="1:10" s="13" customFormat="1" ht="31.5" x14ac:dyDescent="0.25">
      <c r="A151" s="16">
        <v>2</v>
      </c>
      <c r="B151" s="32" t="s">
        <v>212</v>
      </c>
      <c r="C151" s="33" t="s">
        <v>75</v>
      </c>
      <c r="D151" s="33" t="s">
        <v>97</v>
      </c>
      <c r="E151" s="33" t="s">
        <v>62</v>
      </c>
      <c r="F151" s="33"/>
      <c r="G151" s="34">
        <f>SUMIFS(G152:G1196,$C152:$C1196,$C152,$D152:$D1196,$D152,$E152:$E1196,$E152)</f>
        <v>968.9</v>
      </c>
      <c r="H151" s="34">
        <f>SUMIFS(H152:H1196,$C152:$C1196,$C152,$D152:$D1196,$D152,$E152:$E1196,$E152)</f>
        <v>215.3</v>
      </c>
      <c r="I151" s="34">
        <f>SUMIFS(I152:I1196,$C152:$C1196,$C152,$D152:$D1196,$D152,$E152:$E1196,$E152)</f>
        <v>968.9</v>
      </c>
      <c r="J151" s="34">
        <f>SUMIFS(J152:J1196,$C152:$C1196,$C152,$D152:$D1196,$D152,$E152:$E1196,$E152)</f>
        <v>215.3</v>
      </c>
    </row>
    <row r="152" spans="1:10" s="13" customFormat="1" ht="15.75" x14ac:dyDescent="0.25">
      <c r="A152" s="17">
        <v>3</v>
      </c>
      <c r="B152" s="22" t="s">
        <v>46</v>
      </c>
      <c r="C152" s="23" t="s">
        <v>75</v>
      </c>
      <c r="D152" s="23" t="s">
        <v>97</v>
      </c>
      <c r="E152" s="23" t="s">
        <v>62</v>
      </c>
      <c r="F152" s="23" t="s">
        <v>96</v>
      </c>
      <c r="G152" s="24">
        <v>968.9</v>
      </c>
      <c r="H152" s="24">
        <v>215.3</v>
      </c>
      <c r="I152" s="24">
        <v>968.9</v>
      </c>
      <c r="J152" s="24">
        <v>215.3</v>
      </c>
    </row>
    <row r="153" spans="1:10" s="13" customFormat="1" ht="63" x14ac:dyDescent="0.25">
      <c r="A153" s="16">
        <v>2</v>
      </c>
      <c r="B153" s="32" t="s">
        <v>195</v>
      </c>
      <c r="C153" s="33" t="s">
        <v>75</v>
      </c>
      <c r="D153" s="33" t="s">
        <v>97</v>
      </c>
      <c r="E153" s="33" t="s">
        <v>63</v>
      </c>
      <c r="F153" s="33"/>
      <c r="G153" s="34">
        <f>SUMIFS(G154:G1198,$C154:$C1198,$C154,$D154:$D1198,$D154,$E154:$E1198,$E154)</f>
        <v>3483.7</v>
      </c>
      <c r="H153" s="34">
        <f>SUMIFS(H154:H1198,$C154:$C1198,$C154,$D154:$D1198,$D154,$E154:$E1198,$E154)</f>
        <v>0</v>
      </c>
      <c r="I153" s="34">
        <f>SUMIFS(I154:I1198,$C154:$C1198,$C154,$D154:$D1198,$D154,$E154:$E1198,$E154)</f>
        <v>3483.7</v>
      </c>
      <c r="J153" s="34">
        <f>SUMIFS(J154:J1198,$C154:$C1198,$C154,$D154:$D1198,$D154,$E154:$E1198,$E154)</f>
        <v>0</v>
      </c>
    </row>
    <row r="154" spans="1:10" s="13" customFormat="1" ht="15.75" x14ac:dyDescent="0.25">
      <c r="A154" s="17">
        <v>3</v>
      </c>
      <c r="B154" s="22" t="s">
        <v>46</v>
      </c>
      <c r="C154" s="23" t="s">
        <v>75</v>
      </c>
      <c r="D154" s="23" t="s">
        <v>97</v>
      </c>
      <c r="E154" s="23" t="s">
        <v>63</v>
      </c>
      <c r="F154" s="23" t="s">
        <v>96</v>
      </c>
      <c r="G154" s="24">
        <v>3483.7</v>
      </c>
      <c r="H154" s="24"/>
      <c r="I154" s="24">
        <v>3483.7</v>
      </c>
      <c r="J154" s="24"/>
    </row>
    <row r="155" spans="1:10" s="13" customFormat="1" ht="63" x14ac:dyDescent="0.25">
      <c r="A155" s="16">
        <v>2</v>
      </c>
      <c r="B155" s="35" t="s">
        <v>196</v>
      </c>
      <c r="C155" s="33" t="s">
        <v>75</v>
      </c>
      <c r="D155" s="33" t="s">
        <v>97</v>
      </c>
      <c r="E155" s="33" t="s">
        <v>64</v>
      </c>
      <c r="F155" s="33"/>
      <c r="G155" s="34">
        <f>SUMIFS(G156:G1200,$C156:$C1200,$C156,$D156:$D1200,$D156,$E156:$E1200,$E156)</f>
        <v>2656.1</v>
      </c>
      <c r="H155" s="34">
        <f>SUMIFS(H156:H1200,$C156:$C1200,$C156,$D156:$D1200,$D156,$E156:$E1200,$E156)</f>
        <v>0</v>
      </c>
      <c r="I155" s="34">
        <f>SUMIFS(I156:I1200,$C156:$C1200,$C156,$D156:$D1200,$D156,$E156:$E1200,$E156)</f>
        <v>2654.6</v>
      </c>
      <c r="J155" s="34">
        <f>SUMIFS(J156:J1200,$C156:$C1200,$C156,$D156:$D1200,$D156,$E156:$E1200,$E156)</f>
        <v>0</v>
      </c>
    </row>
    <row r="156" spans="1:10" s="13" customFormat="1" ht="15.75" x14ac:dyDescent="0.25">
      <c r="A156" s="17">
        <v>3</v>
      </c>
      <c r="B156" s="22" t="s">
        <v>46</v>
      </c>
      <c r="C156" s="23" t="s">
        <v>75</v>
      </c>
      <c r="D156" s="23" t="s">
        <v>97</v>
      </c>
      <c r="E156" s="23" t="s">
        <v>64</v>
      </c>
      <c r="F156" s="23" t="s">
        <v>96</v>
      </c>
      <c r="G156" s="24">
        <v>2656.1</v>
      </c>
      <c r="H156" s="24"/>
      <c r="I156" s="24">
        <v>2654.6</v>
      </c>
      <c r="J156" s="24"/>
    </row>
    <row r="157" spans="1:10" s="13" customFormat="1" ht="15.75" x14ac:dyDescent="0.25">
      <c r="A157" s="14">
        <v>0</v>
      </c>
      <c r="B157" s="26" t="s">
        <v>115</v>
      </c>
      <c r="C157" s="27" t="s">
        <v>86</v>
      </c>
      <c r="D157" s="27" t="s">
        <v>119</v>
      </c>
      <c r="E157" s="27"/>
      <c r="F157" s="27"/>
      <c r="G157" s="28">
        <f>SUMIFS(G158:G1217,$C158:$C1217,$C158)/3</f>
        <v>118924.09999999999</v>
      </c>
      <c r="H157" s="28">
        <f>SUMIFS(H158:H1207,$C158:$C1207,$C158)/3</f>
        <v>14149.1</v>
      </c>
      <c r="I157" s="28">
        <f>SUMIFS(I158:I1217,$C158:$C1217,$C158)/3</f>
        <v>118545.29999999999</v>
      </c>
      <c r="J157" s="28">
        <f>SUMIFS(J158:J1207,$C158:$C1207,$C158)/3</f>
        <v>14149.1</v>
      </c>
    </row>
    <row r="158" spans="1:10" s="13" customFormat="1" ht="15.75" x14ac:dyDescent="0.25">
      <c r="A158" s="15">
        <v>1</v>
      </c>
      <c r="B158" s="29" t="s">
        <v>39</v>
      </c>
      <c r="C158" s="30" t="s">
        <v>86</v>
      </c>
      <c r="D158" s="30" t="s">
        <v>93</v>
      </c>
      <c r="E158" s="30"/>
      <c r="F158" s="30"/>
      <c r="G158" s="31">
        <f>SUMIFS(G159:G1207,$C159:$C1207,$C159,$D159:$D1207,$D159)/2</f>
        <v>101108.9</v>
      </c>
      <c r="H158" s="31">
        <f>SUMIFS(H159:H1207,$C159:$C1207,$C159,$D159:$D1207,$D159)/2</f>
        <v>12123.1</v>
      </c>
      <c r="I158" s="31">
        <f>SUMIFS(I159:I1207,$C159:$C1207,$C159,$D159:$D1207,$D159)/2</f>
        <v>101745.29999999999</v>
      </c>
      <c r="J158" s="31">
        <f>SUMIFS(J159:J1207,$C159:$C1207,$C159,$D159:$D1207,$D159)/2</f>
        <v>12123.1</v>
      </c>
    </row>
    <row r="159" spans="1:10" s="13" customFormat="1" ht="63" x14ac:dyDescent="0.25">
      <c r="A159" s="16">
        <v>2</v>
      </c>
      <c r="B159" s="48" t="s">
        <v>167</v>
      </c>
      <c r="C159" s="33" t="s">
        <v>86</v>
      </c>
      <c r="D159" s="33" t="s">
        <v>93</v>
      </c>
      <c r="E159" s="33" t="s">
        <v>40</v>
      </c>
      <c r="F159" s="33"/>
      <c r="G159" s="34">
        <f>SUMIFS(G160:G1204,$C160:$C1204,$C160,$D160:$D1204,$D160,$E160:$E1204,$E160)</f>
        <v>31385.399999999998</v>
      </c>
      <c r="H159" s="34">
        <f>SUMIFS(H160:H1204,$C160:$C1204,$C160,$D160:$D1204,$D160,$E160:$E1204,$E160)</f>
        <v>12123.1</v>
      </c>
      <c r="I159" s="34">
        <f>SUMIFS(I160:I1204,$C160:$C1204,$C160,$D160:$D1204,$D160,$E160:$E1204,$E160)</f>
        <v>31669.8</v>
      </c>
      <c r="J159" s="34">
        <f>SUMIFS(J160:J1204,$C160:$C1204,$C160,$D160:$D1204,$D160,$E160:$E1204,$E160)</f>
        <v>12123.1</v>
      </c>
    </row>
    <row r="160" spans="1:10" s="13" customFormat="1" ht="47.25" x14ac:dyDescent="0.25">
      <c r="A160" s="17">
        <v>3</v>
      </c>
      <c r="B160" s="22" t="s">
        <v>11</v>
      </c>
      <c r="C160" s="23" t="s">
        <v>86</v>
      </c>
      <c r="D160" s="23" t="s">
        <v>93</v>
      </c>
      <c r="E160" s="23" t="s">
        <v>40</v>
      </c>
      <c r="F160" s="23" t="s">
        <v>78</v>
      </c>
      <c r="G160" s="24">
        <v>1751.8</v>
      </c>
      <c r="H160" s="24"/>
      <c r="I160" s="24">
        <v>1751.8</v>
      </c>
      <c r="J160" s="24"/>
    </row>
    <row r="161" spans="1:10" s="13" customFormat="1" ht="15.75" x14ac:dyDescent="0.25">
      <c r="A161" s="17">
        <v>3</v>
      </c>
      <c r="B161" s="22" t="s">
        <v>46</v>
      </c>
      <c r="C161" s="23" t="s">
        <v>86</v>
      </c>
      <c r="D161" s="23" t="s">
        <v>93</v>
      </c>
      <c r="E161" s="23" t="s">
        <v>40</v>
      </c>
      <c r="F161" s="23" t="s">
        <v>96</v>
      </c>
      <c r="G161" s="24">
        <v>29633.599999999999</v>
      </c>
      <c r="H161" s="24">
        <v>12123.1</v>
      </c>
      <c r="I161" s="24">
        <v>29918</v>
      </c>
      <c r="J161" s="24">
        <v>12123.1</v>
      </c>
    </row>
    <row r="162" spans="1:10" s="13" customFormat="1" ht="94.5" x14ac:dyDescent="0.25">
      <c r="A162" s="16">
        <v>2</v>
      </c>
      <c r="B162" s="32" t="s">
        <v>185</v>
      </c>
      <c r="C162" s="33" t="s">
        <v>86</v>
      </c>
      <c r="D162" s="33" t="s">
        <v>93</v>
      </c>
      <c r="E162" s="33" t="s">
        <v>45</v>
      </c>
      <c r="F162" s="33"/>
      <c r="G162" s="34">
        <f>SUMIFS(G163:G1207,$C163:$C1207,$C163,$D163:$D1207,$D163,$E163:$E1207,$E163)</f>
        <v>44657.2</v>
      </c>
      <c r="H162" s="34">
        <f>SUMIFS(H163:H1207,$C163:$C1207,$C163,$D163:$D1207,$D163,$E163:$E1207,$E163)</f>
        <v>0</v>
      </c>
      <c r="I162" s="34">
        <f>SUMIFS(I163:I1207,$C163:$C1207,$C163,$D163:$D1207,$D163,$E163:$E1207,$E163)</f>
        <v>45009.2</v>
      </c>
      <c r="J162" s="34">
        <f>SUMIFS(J163:J1207,$C163:$C1207,$C163,$D163:$D1207,$D163,$E163:$E1207,$E163)</f>
        <v>0</v>
      </c>
    </row>
    <row r="163" spans="1:10" s="13" customFormat="1" ht="15.75" x14ac:dyDescent="0.25">
      <c r="A163" s="17">
        <v>3</v>
      </c>
      <c r="B163" s="22" t="s">
        <v>46</v>
      </c>
      <c r="C163" s="23" t="s">
        <v>86</v>
      </c>
      <c r="D163" s="23" t="s">
        <v>93</v>
      </c>
      <c r="E163" s="23" t="s">
        <v>45</v>
      </c>
      <c r="F163" s="23" t="s">
        <v>96</v>
      </c>
      <c r="G163" s="24">
        <v>44657.2</v>
      </c>
      <c r="H163" s="24"/>
      <c r="I163" s="24">
        <v>45009.2</v>
      </c>
      <c r="J163" s="24"/>
    </row>
    <row r="164" spans="1:10" s="13" customFormat="1" ht="78.75" x14ac:dyDescent="0.25">
      <c r="A164" s="16">
        <v>2</v>
      </c>
      <c r="B164" s="41" t="s">
        <v>189</v>
      </c>
      <c r="C164" s="33" t="s">
        <v>86</v>
      </c>
      <c r="D164" s="33" t="s">
        <v>93</v>
      </c>
      <c r="E164" s="33" t="s">
        <v>50</v>
      </c>
      <c r="F164" s="33"/>
      <c r="G164" s="34">
        <f>SUMIFS(G165:G1209,$C165:$C1209,$C165,$D165:$D1209,$D165,$E165:$E1209,$E165)</f>
        <v>24218.3</v>
      </c>
      <c r="H164" s="34">
        <f>SUMIFS(H165:H1209,$C165:$C1209,$C165,$D165:$D1209,$D165,$E165:$E1209,$E165)</f>
        <v>0</v>
      </c>
      <c r="I164" s="34">
        <f>SUMIFS(I165:I1209,$C165:$C1209,$C165,$D165:$D1209,$D165,$E165:$E1209,$E165)</f>
        <v>24218.3</v>
      </c>
      <c r="J164" s="34">
        <f>SUMIFS(J165:J1209,$C165:$C1209,$C165,$D165:$D1209,$D165,$E165:$E1209,$E165)</f>
        <v>0</v>
      </c>
    </row>
    <row r="165" spans="1:10" s="13" customFormat="1" ht="47.25" x14ac:dyDescent="0.25">
      <c r="A165" s="17">
        <v>3</v>
      </c>
      <c r="B165" s="22" t="s">
        <v>11</v>
      </c>
      <c r="C165" s="23" t="s">
        <v>86</v>
      </c>
      <c r="D165" s="23" t="s">
        <v>93</v>
      </c>
      <c r="E165" s="23" t="s">
        <v>50</v>
      </c>
      <c r="F165" s="23" t="s">
        <v>78</v>
      </c>
      <c r="G165" s="24">
        <v>24218.3</v>
      </c>
      <c r="H165" s="24"/>
      <c r="I165" s="24">
        <v>24218.3</v>
      </c>
      <c r="J165" s="24"/>
    </row>
    <row r="166" spans="1:10" s="13" customFormat="1" ht="47.25" x14ac:dyDescent="0.25">
      <c r="A166" s="16">
        <v>2</v>
      </c>
      <c r="B166" s="41" t="s">
        <v>209</v>
      </c>
      <c r="C166" s="33" t="s">
        <v>86</v>
      </c>
      <c r="D166" s="33" t="s">
        <v>93</v>
      </c>
      <c r="E166" s="33" t="s">
        <v>184</v>
      </c>
      <c r="F166" s="33"/>
      <c r="G166" s="34">
        <f>SUMIFS(G167:G1211,$C167:$C1211,$C167,$D167:$D1211,$D167,$E167:$E1211,$E167)</f>
        <v>848</v>
      </c>
      <c r="H166" s="34">
        <f>SUMIFS(H167:H1211,$C167:$C1211,$C167,$D167:$D1211,$D167,$E167:$E1211,$E167)</f>
        <v>0</v>
      </c>
      <c r="I166" s="34">
        <f>SUMIFS(I167:I1211,$C167:$C1211,$C167,$D167:$D1211,$D167,$E167:$E1211,$E167)</f>
        <v>848</v>
      </c>
      <c r="J166" s="34">
        <f>SUMIFS(J167:J1211,$C167:$C1211,$C167,$D167:$D1211,$D167,$E167:$E1211,$E167)</f>
        <v>0</v>
      </c>
    </row>
    <row r="167" spans="1:10" s="13" customFormat="1" ht="47.25" x14ac:dyDescent="0.25">
      <c r="A167" s="17">
        <v>3</v>
      </c>
      <c r="B167" s="22" t="s">
        <v>11</v>
      </c>
      <c r="C167" s="23" t="s">
        <v>86</v>
      </c>
      <c r="D167" s="23" t="s">
        <v>93</v>
      </c>
      <c r="E167" s="23" t="s">
        <v>184</v>
      </c>
      <c r="F167" s="23" t="s">
        <v>78</v>
      </c>
      <c r="G167" s="24">
        <v>848</v>
      </c>
      <c r="H167" s="24"/>
      <c r="I167" s="24">
        <v>848</v>
      </c>
      <c r="J167" s="24"/>
    </row>
    <row r="168" spans="1:10" s="13" customFormat="1" ht="15.75" x14ac:dyDescent="0.25">
      <c r="A168" s="17">
        <v>3</v>
      </c>
      <c r="B168" s="22" t="s">
        <v>46</v>
      </c>
      <c r="C168" s="23" t="s">
        <v>86</v>
      </c>
      <c r="D168" s="23" t="s">
        <v>93</v>
      </c>
      <c r="E168" s="23" t="s">
        <v>184</v>
      </c>
      <c r="F168" s="23" t="s">
        <v>96</v>
      </c>
      <c r="G168" s="24">
        <v>0</v>
      </c>
      <c r="H168" s="24"/>
      <c r="I168" s="24">
        <v>0</v>
      </c>
      <c r="J168" s="24"/>
    </row>
    <row r="169" spans="1:10" s="13" customFormat="1" ht="15.75" x14ac:dyDescent="0.25">
      <c r="A169" s="15">
        <v>1</v>
      </c>
      <c r="B169" s="29" t="s">
        <v>66</v>
      </c>
      <c r="C169" s="30" t="s">
        <v>86</v>
      </c>
      <c r="D169" s="30" t="s">
        <v>83</v>
      </c>
      <c r="E169" s="30"/>
      <c r="F169" s="30"/>
      <c r="G169" s="31">
        <f>SUMIFS(G170:G1218,$C170:$C1218,$C170,$D170:$D1218,$D170)/2</f>
        <v>8978</v>
      </c>
      <c r="H169" s="31">
        <f>SUMIFS(H170:H1218,$C170:$C1218,$C170,$D170:$D1218,$D170)/2</f>
        <v>0</v>
      </c>
      <c r="I169" s="31">
        <f>SUMIFS(I170:I1218,$C170:$C1218,$C170,$D170:$D1218,$D170)/2</f>
        <v>8978</v>
      </c>
      <c r="J169" s="31">
        <f>SUMIFS(J170:J1218,$C170:$C1218,$C170,$D170:$D1218,$D170)/2</f>
        <v>0</v>
      </c>
    </row>
    <row r="170" spans="1:10" s="13" customFormat="1" ht="47.25" x14ac:dyDescent="0.25">
      <c r="A170" s="16">
        <v>2</v>
      </c>
      <c r="B170" s="41" t="s">
        <v>197</v>
      </c>
      <c r="C170" s="33" t="s">
        <v>86</v>
      </c>
      <c r="D170" s="33" t="s">
        <v>83</v>
      </c>
      <c r="E170" s="33" t="s">
        <v>17</v>
      </c>
      <c r="F170" s="33"/>
      <c r="G170" s="34">
        <f>SUMIFS(G171:G1215,$C171:$C1215,$C171,$D171:$D1215,$D171,$E171:$E1215,$E171)</f>
        <v>8978</v>
      </c>
      <c r="H170" s="34">
        <f>SUMIFS(H171:H1215,$C171:$C1215,$C171,$D171:$D1215,$D171,$E171:$E1215,$E171)</f>
        <v>0</v>
      </c>
      <c r="I170" s="34">
        <f>SUMIFS(I171:I1215,$C171:$C1215,$C171,$D171:$D1215,$D171,$E171:$E1215,$E171)</f>
        <v>8978</v>
      </c>
      <c r="J170" s="34">
        <f>SUMIFS(J171:J1215,$C171:$C1215,$C171,$D171:$D1215,$D171,$E171:$E1215,$E171)</f>
        <v>0</v>
      </c>
    </row>
    <row r="171" spans="1:10" s="13" customFormat="1" ht="15.75" x14ac:dyDescent="0.25">
      <c r="A171" s="17">
        <v>3</v>
      </c>
      <c r="B171" s="22" t="s">
        <v>46</v>
      </c>
      <c r="C171" s="23" t="s">
        <v>86</v>
      </c>
      <c r="D171" s="23" t="s">
        <v>83</v>
      </c>
      <c r="E171" s="23" t="s">
        <v>17</v>
      </c>
      <c r="F171" s="23" t="s">
        <v>96</v>
      </c>
      <c r="G171" s="24">
        <v>8978</v>
      </c>
      <c r="H171" s="24"/>
      <c r="I171" s="24">
        <v>8978</v>
      </c>
      <c r="J171" s="24"/>
    </row>
    <row r="172" spans="1:10" s="13" customFormat="1" ht="141.75" x14ac:dyDescent="0.25">
      <c r="A172" s="17">
        <v>3</v>
      </c>
      <c r="B172" s="22" t="s">
        <v>125</v>
      </c>
      <c r="C172" s="23" t="s">
        <v>86</v>
      </c>
      <c r="D172" s="23" t="s">
        <v>83</v>
      </c>
      <c r="E172" s="23" t="s">
        <v>17</v>
      </c>
      <c r="F172" s="23" t="s">
        <v>126</v>
      </c>
      <c r="G172" s="24"/>
      <c r="H172" s="24"/>
      <c r="I172" s="24"/>
      <c r="J172" s="24"/>
    </row>
    <row r="173" spans="1:10" s="13" customFormat="1" ht="15.75" x14ac:dyDescent="0.25">
      <c r="A173" s="15">
        <v>1</v>
      </c>
      <c r="B173" s="29" t="s">
        <v>158</v>
      </c>
      <c r="C173" s="30" t="s">
        <v>86</v>
      </c>
      <c r="D173" s="30" t="s">
        <v>86</v>
      </c>
      <c r="E173" s="30"/>
      <c r="F173" s="30"/>
      <c r="G173" s="31">
        <f>SUMIFS(G174:G1222,$C174:$C1222,$C174,$D174:$D1222,$D174)/2</f>
        <v>8837.2000000000007</v>
      </c>
      <c r="H173" s="31">
        <f>SUMIFS(H174:H1222,$C174:$C1222,$C174,$D174:$D1222,$D174)/2</f>
        <v>2026</v>
      </c>
      <c r="I173" s="31">
        <f>SUMIFS(I174:I1222,$C174:$C1222,$C174,$D174:$D1222,$D174)/2</f>
        <v>7822</v>
      </c>
      <c r="J173" s="31">
        <f>SUMIFS(J174:J1222,$C174:$C1222,$C174,$D174:$D1222,$D174)/2</f>
        <v>2026</v>
      </c>
    </row>
    <row r="174" spans="1:10" s="13" customFormat="1" ht="31.5" x14ac:dyDescent="0.25">
      <c r="A174" s="16">
        <v>2</v>
      </c>
      <c r="B174" s="32" t="s">
        <v>198</v>
      </c>
      <c r="C174" s="33" t="s">
        <v>86</v>
      </c>
      <c r="D174" s="33" t="s">
        <v>86</v>
      </c>
      <c r="E174" s="33" t="s">
        <v>22</v>
      </c>
      <c r="F174" s="33"/>
      <c r="G174" s="34">
        <f>SUMIFS(G175:G1219,$C175:$C1219,$C175,$D175:$D1219,$D175,$E175:$E1219,$E175)</f>
        <v>5598.8</v>
      </c>
      <c r="H174" s="34">
        <f>SUMIFS(H175:H1219,$C175:$C1219,$C175,$D175:$D1219,$D175,$E175:$E1219,$E175)</f>
        <v>247</v>
      </c>
      <c r="I174" s="34">
        <f>SUMIFS(I175:I1219,$C175:$C1219,$C175,$D175:$D1219,$D175,$E175:$E1219,$E175)</f>
        <v>4583.6000000000004</v>
      </c>
      <c r="J174" s="34">
        <f>SUMIFS(J175:J1219,$C175:$C1219,$C175,$D175:$D1219,$D175,$E175:$E1219,$E175)</f>
        <v>247</v>
      </c>
    </row>
    <row r="175" spans="1:10" s="13" customFormat="1" ht="31.5" x14ac:dyDescent="0.25">
      <c r="A175" s="17">
        <v>3</v>
      </c>
      <c r="B175" s="22" t="s">
        <v>23</v>
      </c>
      <c r="C175" s="23" t="s">
        <v>86</v>
      </c>
      <c r="D175" s="23" t="s">
        <v>86</v>
      </c>
      <c r="E175" s="23" t="s">
        <v>22</v>
      </c>
      <c r="F175" s="23" t="s">
        <v>87</v>
      </c>
      <c r="G175" s="24"/>
      <c r="H175" s="24"/>
      <c r="I175" s="24"/>
      <c r="J175" s="24"/>
    </row>
    <row r="176" spans="1:10" s="13" customFormat="1" ht="47.25" x14ac:dyDescent="0.25">
      <c r="A176" s="17">
        <v>3</v>
      </c>
      <c r="B176" s="22" t="s">
        <v>11</v>
      </c>
      <c r="C176" s="23" t="s">
        <v>86</v>
      </c>
      <c r="D176" s="23" t="s">
        <v>86</v>
      </c>
      <c r="E176" s="23" t="s">
        <v>22</v>
      </c>
      <c r="F176" s="23" t="s">
        <v>78</v>
      </c>
      <c r="G176" s="24"/>
      <c r="H176" s="24"/>
      <c r="I176" s="24"/>
      <c r="J176" s="24"/>
    </row>
    <row r="177" spans="1:10" s="13" customFormat="1" ht="15.75" x14ac:dyDescent="0.25">
      <c r="A177" s="17">
        <v>3</v>
      </c>
      <c r="B177" s="22" t="s">
        <v>46</v>
      </c>
      <c r="C177" s="23" t="s">
        <v>86</v>
      </c>
      <c r="D177" s="23" t="s">
        <v>86</v>
      </c>
      <c r="E177" s="23" t="s">
        <v>22</v>
      </c>
      <c r="F177" s="23" t="s">
        <v>96</v>
      </c>
      <c r="G177" s="24">
        <v>5598.8</v>
      </c>
      <c r="H177" s="24">
        <v>247</v>
      </c>
      <c r="I177" s="24">
        <v>4583.6000000000004</v>
      </c>
      <c r="J177" s="24">
        <v>247</v>
      </c>
    </row>
    <row r="178" spans="1:10" s="13" customFormat="1" ht="47.25" x14ac:dyDescent="0.25">
      <c r="A178" s="16">
        <v>2</v>
      </c>
      <c r="B178" s="35" t="s">
        <v>199</v>
      </c>
      <c r="C178" s="33" t="s">
        <v>86</v>
      </c>
      <c r="D178" s="33" t="s">
        <v>86</v>
      </c>
      <c r="E178" s="33" t="s">
        <v>67</v>
      </c>
      <c r="F178" s="33"/>
      <c r="G178" s="34">
        <f>SUMIFS(G179:G1223,$C179:$C1223,$C179,$D179:$D1223,$D179,$E179:$E1223,$E179)</f>
        <v>1459.4</v>
      </c>
      <c r="H178" s="34">
        <f>SUMIFS(H179:H1223,$C179:$C1223,$C179,$D179:$D1223,$D179,$E179:$E1223,$E179)</f>
        <v>0</v>
      </c>
      <c r="I178" s="34">
        <f>SUMIFS(I179:I1223,$C179:$C1223,$C179,$D179:$D1223,$D179,$E179:$E1223,$E179)</f>
        <v>1459.4</v>
      </c>
      <c r="J178" s="34">
        <f>SUMIFS(J179:J1223,$C179:$C1223,$C179,$D179:$D1223,$D179,$E179:$E1223,$E179)</f>
        <v>0</v>
      </c>
    </row>
    <row r="179" spans="1:10" s="13" customFormat="1" ht="15.75" x14ac:dyDescent="0.25">
      <c r="A179" s="17">
        <v>3</v>
      </c>
      <c r="B179" s="22" t="s">
        <v>46</v>
      </c>
      <c r="C179" s="23" t="s">
        <v>86</v>
      </c>
      <c r="D179" s="23" t="s">
        <v>86</v>
      </c>
      <c r="E179" s="23" t="s">
        <v>67</v>
      </c>
      <c r="F179" s="23" t="s">
        <v>96</v>
      </c>
      <c r="G179" s="24">
        <v>1459.4</v>
      </c>
      <c r="H179" s="24"/>
      <c r="I179" s="24">
        <v>1459.4</v>
      </c>
      <c r="J179" s="24"/>
    </row>
    <row r="180" spans="1:10" s="13" customFormat="1" ht="31.5" x14ac:dyDescent="0.25">
      <c r="A180" s="16">
        <v>2</v>
      </c>
      <c r="B180" s="32" t="s">
        <v>65</v>
      </c>
      <c r="C180" s="33" t="s">
        <v>86</v>
      </c>
      <c r="D180" s="33" t="s">
        <v>86</v>
      </c>
      <c r="E180" s="33" t="s">
        <v>129</v>
      </c>
      <c r="F180" s="33"/>
      <c r="G180" s="34">
        <f>SUMIFS(G181:G1225,$C181:$C1225,$C181,$D181:$D1225,$D181,$E181:$E1225,$E181)</f>
        <v>1779</v>
      </c>
      <c r="H180" s="34">
        <f>SUMIFS(H181:H1225,$C181:$C1225,$C181,$D181:$D1225,$D181,$E181:$E1225,$E181)</f>
        <v>1779</v>
      </c>
      <c r="I180" s="34">
        <f>SUMIFS(I181:I1225,$C181:$C1225,$C181,$D181:$D1225,$D181,$E181:$E1225,$E181)</f>
        <v>1779</v>
      </c>
      <c r="J180" s="34">
        <f>SUMIFS(J181:J1225,$C181:$C1225,$C181,$D181:$D1225,$D181,$E181:$E1225,$E181)</f>
        <v>1779</v>
      </c>
    </row>
    <row r="181" spans="1:10" s="13" customFormat="1" ht="47.25" x14ac:dyDescent="0.25">
      <c r="A181" s="17">
        <v>3</v>
      </c>
      <c r="B181" s="22" t="s">
        <v>11</v>
      </c>
      <c r="C181" s="23" t="s">
        <v>86</v>
      </c>
      <c r="D181" s="23" t="s">
        <v>86</v>
      </c>
      <c r="E181" s="23" t="s">
        <v>129</v>
      </c>
      <c r="F181" s="23" t="s">
        <v>78</v>
      </c>
      <c r="G181" s="24">
        <v>1779</v>
      </c>
      <c r="H181" s="24">
        <v>1779</v>
      </c>
      <c r="I181" s="24">
        <v>1779</v>
      </c>
      <c r="J181" s="24">
        <v>1779</v>
      </c>
    </row>
    <row r="182" spans="1:10" s="13" customFormat="1" ht="15.75" x14ac:dyDescent="0.25">
      <c r="A182" s="14">
        <v>0</v>
      </c>
      <c r="B182" s="26" t="s">
        <v>161</v>
      </c>
      <c r="C182" s="27" t="s">
        <v>88</v>
      </c>
      <c r="D182" s="27" t="s">
        <v>119</v>
      </c>
      <c r="E182" s="27"/>
      <c r="F182" s="27"/>
      <c r="G182" s="28">
        <f>SUMIFS(G183:G1242,$C183:$C1242,$C183)/3</f>
        <v>40792.100000000006</v>
      </c>
      <c r="H182" s="28">
        <f>SUMIFS(H183:H1232,$C183:$C1232,$C183)/3</f>
        <v>351.70000000000005</v>
      </c>
      <c r="I182" s="28">
        <f>SUMIFS(I183:I1242,$C183:$C1242,$C183)/3</f>
        <v>41413.899999999994</v>
      </c>
      <c r="J182" s="28">
        <f>SUMIFS(J183:J1232,$C183:$C1232,$C183)/3</f>
        <v>351.70000000000005</v>
      </c>
    </row>
    <row r="183" spans="1:10" s="13" customFormat="1" ht="15.75" x14ac:dyDescent="0.25">
      <c r="A183" s="15">
        <v>1</v>
      </c>
      <c r="B183" s="29" t="s">
        <v>24</v>
      </c>
      <c r="C183" s="30" t="s">
        <v>88</v>
      </c>
      <c r="D183" s="30" t="s">
        <v>74</v>
      </c>
      <c r="E183" s="30" t="s">
        <v>6</v>
      </c>
      <c r="F183" s="30" t="s">
        <v>76</v>
      </c>
      <c r="G183" s="31">
        <f>SUMIFS(G184:G1232,$C184:$C1232,$C184,$D184:$D1232,$D184)/2</f>
        <v>40792.100000000006</v>
      </c>
      <c r="H183" s="31">
        <f>SUMIFS(H184:H1232,$C184:$C1232,$C184,$D184:$D1232,$D184)/2</f>
        <v>351.7</v>
      </c>
      <c r="I183" s="31">
        <f>SUMIFS(I184:I1232,$C184:$C1232,$C184,$D184:$D1232,$D184)/2</f>
        <v>41413.899999999994</v>
      </c>
      <c r="J183" s="31">
        <f>SUMIFS(J184:J1232,$C184:$C1232,$C184,$D184:$D1232,$D184)/2</f>
        <v>351.7</v>
      </c>
    </row>
    <row r="184" spans="1:10" s="13" customFormat="1" ht="31.5" x14ac:dyDescent="0.25">
      <c r="A184" s="16">
        <v>2</v>
      </c>
      <c r="B184" s="32" t="s">
        <v>200</v>
      </c>
      <c r="C184" s="33" t="s">
        <v>88</v>
      </c>
      <c r="D184" s="33" t="s">
        <v>74</v>
      </c>
      <c r="E184" s="33" t="s">
        <v>25</v>
      </c>
      <c r="F184" s="33"/>
      <c r="G184" s="34">
        <f>SUMIFS(G185:G1229,$C185:$C1229,$C185,$D185:$D1229,$D185,$E185:$E1229,$E185)</f>
        <v>26366.699999999997</v>
      </c>
      <c r="H184" s="34">
        <f>SUMIFS(H185:H1229,$C185:$C1229,$C185,$D185:$D1229,$D185,$E185:$E1229,$E185)</f>
        <v>100</v>
      </c>
      <c r="I184" s="34">
        <f>SUMIFS(I185:I1229,$C185:$C1229,$C185,$D185:$D1229,$D185,$E185:$E1229,$E185)</f>
        <v>26366.6</v>
      </c>
      <c r="J184" s="34">
        <f>SUMIFS(J185:J1229,$C185:$C1229,$C185,$D185:$D1229,$D185,$E185:$E1229,$E185)</f>
        <v>100</v>
      </c>
    </row>
    <row r="185" spans="1:10" s="13" customFormat="1" ht="31.5" x14ac:dyDescent="0.25">
      <c r="A185" s="17">
        <v>3</v>
      </c>
      <c r="B185" s="22" t="s">
        <v>23</v>
      </c>
      <c r="C185" s="23" t="s">
        <v>88</v>
      </c>
      <c r="D185" s="23" t="s">
        <v>74</v>
      </c>
      <c r="E185" s="23" t="s">
        <v>25</v>
      </c>
      <c r="F185" s="23" t="s">
        <v>87</v>
      </c>
      <c r="G185" s="24">
        <v>21806.6</v>
      </c>
      <c r="H185" s="24">
        <v>0</v>
      </c>
      <c r="I185" s="24">
        <v>22014.2</v>
      </c>
      <c r="J185" s="24">
        <v>0</v>
      </c>
    </row>
    <row r="186" spans="1:10" s="13" customFormat="1" ht="47.25" x14ac:dyDescent="0.25">
      <c r="A186" s="17">
        <v>3</v>
      </c>
      <c r="B186" s="22" t="s">
        <v>11</v>
      </c>
      <c r="C186" s="23" t="s">
        <v>88</v>
      </c>
      <c r="D186" s="23" t="s">
        <v>74</v>
      </c>
      <c r="E186" s="23" t="s">
        <v>25</v>
      </c>
      <c r="F186" s="23" t="s">
        <v>78</v>
      </c>
      <c r="G186" s="24">
        <v>4069.8</v>
      </c>
      <c r="H186" s="24"/>
      <c r="I186" s="24">
        <v>3812.1</v>
      </c>
      <c r="J186" s="24"/>
    </row>
    <row r="187" spans="1:10" s="13" customFormat="1" ht="15.75" x14ac:dyDescent="0.25">
      <c r="A187" s="17">
        <v>3</v>
      </c>
      <c r="B187" s="22" t="s">
        <v>218</v>
      </c>
      <c r="C187" s="23" t="s">
        <v>88</v>
      </c>
      <c r="D187" s="23" t="s">
        <v>74</v>
      </c>
      <c r="E187" s="23" t="s">
        <v>25</v>
      </c>
      <c r="F187" s="23" t="s">
        <v>217</v>
      </c>
      <c r="G187" s="24">
        <v>100</v>
      </c>
      <c r="H187" s="24">
        <v>100</v>
      </c>
      <c r="I187" s="24">
        <v>100</v>
      </c>
      <c r="J187" s="24">
        <v>100</v>
      </c>
    </row>
    <row r="188" spans="1:10" s="13" customFormat="1" ht="15.75" x14ac:dyDescent="0.25">
      <c r="A188" s="17">
        <v>3</v>
      </c>
      <c r="B188" s="22" t="s">
        <v>46</v>
      </c>
      <c r="C188" s="23" t="s">
        <v>88</v>
      </c>
      <c r="D188" s="23" t="s">
        <v>74</v>
      </c>
      <c r="E188" s="23" t="s">
        <v>25</v>
      </c>
      <c r="F188" s="23" t="s">
        <v>96</v>
      </c>
      <c r="G188" s="24">
        <v>370</v>
      </c>
      <c r="H188" s="24"/>
      <c r="I188" s="24">
        <v>420</v>
      </c>
      <c r="J188" s="24"/>
    </row>
    <row r="189" spans="1:10" s="13" customFormat="1" ht="15.75" x14ac:dyDescent="0.25">
      <c r="A189" s="17">
        <v>3</v>
      </c>
      <c r="B189" s="22" t="s">
        <v>12</v>
      </c>
      <c r="C189" s="23" t="s">
        <v>88</v>
      </c>
      <c r="D189" s="23" t="s">
        <v>74</v>
      </c>
      <c r="E189" s="23" t="s">
        <v>25</v>
      </c>
      <c r="F189" s="23" t="s">
        <v>79</v>
      </c>
      <c r="G189" s="24">
        <v>20.3</v>
      </c>
      <c r="H189" s="24"/>
      <c r="I189" s="24">
        <v>20.3</v>
      </c>
      <c r="J189" s="24"/>
    </row>
    <row r="190" spans="1:10" s="13" customFormat="1" ht="47.25" x14ac:dyDescent="0.25">
      <c r="A190" s="16">
        <v>2</v>
      </c>
      <c r="B190" s="32" t="s">
        <v>201</v>
      </c>
      <c r="C190" s="33" t="s">
        <v>88</v>
      </c>
      <c r="D190" s="33" t="s">
        <v>74</v>
      </c>
      <c r="E190" s="33" t="s">
        <v>26</v>
      </c>
      <c r="F190" s="33"/>
      <c r="G190" s="34">
        <f>SUMIFS(G191:G1235,$C191:$C1235,$C191,$D191:$D1235,$D191,$E191:$E1235,$E191)</f>
        <v>7056.1</v>
      </c>
      <c r="H190" s="34">
        <f>SUMIFS(H191:H1235,$C191:$C1235,$C191,$D191:$D1235,$D191,$E191:$E1235,$E191)</f>
        <v>251.7</v>
      </c>
      <c r="I190" s="34">
        <f>SUMIFS(I191:I1235,$C191:$C1235,$C191,$D191:$D1235,$D191,$E191:$E1235,$E191)</f>
        <v>7291.9</v>
      </c>
      <c r="J190" s="34">
        <f>SUMIFS(J191:J1235,$C191:$C1235,$C191,$D191:$D1235,$D191,$E191:$E1235,$E191)</f>
        <v>251.7</v>
      </c>
    </row>
    <row r="191" spans="1:10" s="13" customFormat="1" ht="31.5" x14ac:dyDescent="0.25">
      <c r="A191" s="17">
        <v>3</v>
      </c>
      <c r="B191" s="22" t="s">
        <v>23</v>
      </c>
      <c r="C191" s="23" t="s">
        <v>88</v>
      </c>
      <c r="D191" s="23" t="s">
        <v>74</v>
      </c>
      <c r="E191" s="23" t="s">
        <v>26</v>
      </c>
      <c r="F191" s="23" t="s">
        <v>87</v>
      </c>
      <c r="G191" s="24">
        <v>6219</v>
      </c>
      <c r="H191" s="24"/>
      <c r="I191" s="24">
        <v>6459.7</v>
      </c>
      <c r="J191" s="24"/>
    </row>
    <row r="192" spans="1:10" s="13" customFormat="1" ht="47.25" x14ac:dyDescent="0.25">
      <c r="A192" s="17">
        <v>3</v>
      </c>
      <c r="B192" s="22" t="s">
        <v>11</v>
      </c>
      <c r="C192" s="23" t="s">
        <v>88</v>
      </c>
      <c r="D192" s="23" t="s">
        <v>74</v>
      </c>
      <c r="E192" s="23" t="s">
        <v>26</v>
      </c>
      <c r="F192" s="23" t="s">
        <v>78</v>
      </c>
      <c r="G192" s="24">
        <v>837.1</v>
      </c>
      <c r="H192" s="24">
        <v>251.7</v>
      </c>
      <c r="I192" s="24">
        <v>832.2</v>
      </c>
      <c r="J192" s="24">
        <v>251.7</v>
      </c>
    </row>
    <row r="193" spans="1:10" s="13" customFormat="1" ht="81.599999999999994" customHeight="1" x14ac:dyDescent="0.25">
      <c r="A193" s="16">
        <v>2</v>
      </c>
      <c r="B193" s="32" t="s">
        <v>185</v>
      </c>
      <c r="C193" s="33" t="s">
        <v>88</v>
      </c>
      <c r="D193" s="33" t="s">
        <v>74</v>
      </c>
      <c r="E193" s="33" t="s">
        <v>45</v>
      </c>
      <c r="F193" s="33"/>
      <c r="G193" s="34">
        <f>SUMIFS(G194:G1238,$C194:$C1238,$C194,$D194:$D1238,$D194,$E194:$E1238,$E194)</f>
        <v>7289.3</v>
      </c>
      <c r="H193" s="34">
        <f>SUMIFS(H194:H1238,$C194:$C1238,$C194,$D194:$D1238,$D194,$E194:$E1238,$E194)</f>
        <v>0</v>
      </c>
      <c r="I193" s="34">
        <f>SUMIFS(I194:I1238,$C194:$C1238,$C194,$D194:$D1238,$D194,$E194:$E1238,$E194)</f>
        <v>7675.4</v>
      </c>
      <c r="J193" s="34">
        <f>SUMIFS(J194:J1238,$C194:$C1238,$C194,$D194:$D1238,$D194,$E194:$E1238,$E194)</f>
        <v>0</v>
      </c>
    </row>
    <row r="194" spans="1:10" s="13" customFormat="1" ht="15.75" x14ac:dyDescent="0.25">
      <c r="A194" s="17">
        <v>3</v>
      </c>
      <c r="B194" s="22" t="s">
        <v>46</v>
      </c>
      <c r="C194" s="23" t="s">
        <v>88</v>
      </c>
      <c r="D194" s="23" t="s">
        <v>74</v>
      </c>
      <c r="E194" s="23" t="s">
        <v>45</v>
      </c>
      <c r="F194" s="23" t="s">
        <v>96</v>
      </c>
      <c r="G194" s="24">
        <v>7289.3</v>
      </c>
      <c r="H194" s="24"/>
      <c r="I194" s="24">
        <v>7675.4</v>
      </c>
      <c r="J194" s="24"/>
    </row>
    <row r="195" spans="1:10" s="13" customFormat="1" ht="53.45" customHeight="1" x14ac:dyDescent="0.25">
      <c r="A195" s="16">
        <v>2</v>
      </c>
      <c r="B195" s="41" t="s">
        <v>139</v>
      </c>
      <c r="C195" s="33" t="s">
        <v>88</v>
      </c>
      <c r="D195" s="33" t="s">
        <v>74</v>
      </c>
      <c r="E195" s="33" t="s">
        <v>143</v>
      </c>
      <c r="F195" s="33"/>
      <c r="G195" s="34">
        <f>SUMIFS(G196:G1240,$C196:$C1240,$C196,$D196:$D1240,$D196,$E196:$E1240,$E196)</f>
        <v>50</v>
      </c>
      <c r="H195" s="34">
        <f>SUMIFS(H196:H1240,$C196:$C1240,$C196,$D196:$D1240,$D196,$E196:$E1240,$E196)</f>
        <v>0</v>
      </c>
      <c r="I195" s="34">
        <f>SUMIFS(I196:I1240,$C196:$C1240,$C196,$D196:$D1240,$D196,$E196:$E1240,$E196)</f>
        <v>50</v>
      </c>
      <c r="J195" s="34">
        <f>SUMIFS(J196:J1240,$C196:$C1240,$C196,$D196:$D1240,$D196,$E196:$E1240,$E196)</f>
        <v>0</v>
      </c>
    </row>
    <row r="196" spans="1:10" s="13" customFormat="1" ht="47.25" x14ac:dyDescent="0.25">
      <c r="A196" s="17">
        <v>3</v>
      </c>
      <c r="B196" s="22" t="s">
        <v>11</v>
      </c>
      <c r="C196" s="23" t="s">
        <v>88</v>
      </c>
      <c r="D196" s="23" t="s">
        <v>74</v>
      </c>
      <c r="E196" s="23" t="s">
        <v>143</v>
      </c>
      <c r="F196" s="23" t="s">
        <v>78</v>
      </c>
      <c r="G196" s="24">
        <v>50</v>
      </c>
      <c r="H196" s="24"/>
      <c r="I196" s="24">
        <v>50</v>
      </c>
      <c r="J196" s="24"/>
    </row>
    <row r="197" spans="1:10" s="13" customFormat="1" ht="63" x14ac:dyDescent="0.25">
      <c r="A197" s="16">
        <v>2</v>
      </c>
      <c r="B197" s="41" t="s">
        <v>216</v>
      </c>
      <c r="C197" s="33" t="s">
        <v>88</v>
      </c>
      <c r="D197" s="33" t="s">
        <v>74</v>
      </c>
      <c r="E197" s="33" t="s">
        <v>215</v>
      </c>
      <c r="F197" s="33"/>
      <c r="G197" s="34">
        <f>SUMIFS(G198:G1242,$C198:$C1242,$C198,$D198:$D1242,$D198,$E198:$E1242,$E198)</f>
        <v>30</v>
      </c>
      <c r="H197" s="34">
        <f>SUMIFS(H198:H1242,$C198:$C1242,$C198,$D198:$D1242,$D198,$E198:$E1242,$E198)</f>
        <v>0</v>
      </c>
      <c r="I197" s="34">
        <f>SUMIFS(I198:I1242,$C198:$C1242,$C198,$D198:$D1242,$D198,$E198:$E1242,$E198)</f>
        <v>30</v>
      </c>
      <c r="J197" s="34">
        <f>SUMIFS(J198:J1242,$C198:$C1242,$C198,$D198:$D1242,$D198,$E198:$E1242,$E198)</f>
        <v>0</v>
      </c>
    </row>
    <row r="198" spans="1:10" s="13" customFormat="1" ht="47.25" x14ac:dyDescent="0.25">
      <c r="A198" s="17">
        <v>3</v>
      </c>
      <c r="B198" s="22" t="s">
        <v>11</v>
      </c>
      <c r="C198" s="23" t="s">
        <v>88</v>
      </c>
      <c r="D198" s="23" t="s">
        <v>74</v>
      </c>
      <c r="E198" s="23" t="s">
        <v>215</v>
      </c>
      <c r="F198" s="23" t="s">
        <v>78</v>
      </c>
      <c r="G198" s="24">
        <v>30</v>
      </c>
      <c r="H198" s="24"/>
      <c r="I198" s="24">
        <v>30</v>
      </c>
      <c r="J198" s="24"/>
    </row>
    <row r="199" spans="1:10" s="13" customFormat="1" ht="15.75" x14ac:dyDescent="0.25">
      <c r="A199" s="14">
        <v>0</v>
      </c>
      <c r="B199" s="26" t="s">
        <v>145</v>
      </c>
      <c r="C199" s="27" t="s">
        <v>94</v>
      </c>
      <c r="D199" s="27" t="s">
        <v>119</v>
      </c>
      <c r="E199" s="27"/>
      <c r="F199" s="27"/>
      <c r="G199" s="28">
        <f>SUMIFS(G200:G1259,$C200:$C1259,$C200)/3</f>
        <v>180</v>
      </c>
      <c r="H199" s="28">
        <f>SUMIFS(H200:H1249,$C200:$C1249,$C200)/3</f>
        <v>0</v>
      </c>
      <c r="I199" s="28">
        <f>SUMIFS(I200:I1259,$C200:$C1259,$C200)/3</f>
        <v>180</v>
      </c>
      <c r="J199" s="28">
        <f>SUMIFS(J200:J1249,$C200:$C1249,$C200)/3</f>
        <v>0</v>
      </c>
    </row>
    <row r="200" spans="1:10" s="13" customFormat="1" ht="15.75" x14ac:dyDescent="0.25">
      <c r="A200" s="15">
        <v>1</v>
      </c>
      <c r="B200" s="40" t="s">
        <v>146</v>
      </c>
      <c r="C200" s="44" t="s">
        <v>94</v>
      </c>
      <c r="D200" s="44" t="s">
        <v>93</v>
      </c>
      <c r="E200" s="44"/>
      <c r="F200" s="44"/>
      <c r="G200" s="31">
        <f>SUMIFS(G201:G1249,$C201:$C1249,$C201,$D201:$D1249,$D201)/2</f>
        <v>180</v>
      </c>
      <c r="H200" s="31">
        <f>SUMIFS(H201:H1249,$C201:$C1249,$C201,$D201:$D1249,$D201)/2</f>
        <v>0</v>
      </c>
      <c r="I200" s="31">
        <f>SUMIFS(I201:I1249,$C201:$C1249,$C201,$D201:$D1249,$D201)/2</f>
        <v>180</v>
      </c>
      <c r="J200" s="31">
        <f>SUMIFS(J201:J1249,$C201:$C1249,$C201,$D201:$D1249,$D201)/2</f>
        <v>0</v>
      </c>
    </row>
    <row r="201" spans="1:10" s="13" customFormat="1" ht="54" customHeight="1" x14ac:dyDescent="0.25">
      <c r="A201" s="16">
        <v>2</v>
      </c>
      <c r="B201" s="32" t="s">
        <v>166</v>
      </c>
      <c r="C201" s="42" t="s">
        <v>94</v>
      </c>
      <c r="D201" s="42" t="s">
        <v>93</v>
      </c>
      <c r="E201" s="42" t="s">
        <v>60</v>
      </c>
      <c r="F201" s="42"/>
      <c r="G201" s="34">
        <f>SUMIFS(G202:G1246,$C202:$C1246,$C202,$D202:$D1246,$D202,$E202:$E1246,$E202)</f>
        <v>180</v>
      </c>
      <c r="H201" s="34">
        <f>SUMIFS(H202:H1246,$C202:$C1246,$C202,$D202:$D1246,$D202,$E202:$E1246,$E202)</f>
        <v>0</v>
      </c>
      <c r="I201" s="34">
        <f>SUMIFS(I202:I1246,$C202:$C1246,$C202,$D202:$D1246,$D202,$E202:$E1246,$E202)</f>
        <v>180</v>
      </c>
      <c r="J201" s="34">
        <f>SUMIFS(J202:J1246,$C202:$C1246,$C202,$D202:$D1246,$D202,$E202:$E1246,$E202)</f>
        <v>0</v>
      </c>
    </row>
    <row r="202" spans="1:10" s="13" customFormat="1" ht="15.75" x14ac:dyDescent="0.25">
      <c r="A202" s="17">
        <v>3</v>
      </c>
      <c r="B202" s="22" t="s">
        <v>46</v>
      </c>
      <c r="C202" s="23" t="s">
        <v>94</v>
      </c>
      <c r="D202" s="23" t="s">
        <v>93</v>
      </c>
      <c r="E202" s="23" t="s">
        <v>60</v>
      </c>
      <c r="F202" s="23" t="s">
        <v>96</v>
      </c>
      <c r="G202" s="24">
        <v>180</v>
      </c>
      <c r="H202" s="25"/>
      <c r="I202" s="24">
        <v>180</v>
      </c>
      <c r="J202" s="25"/>
    </row>
    <row r="203" spans="1:10" s="13" customFormat="1" ht="15.75" x14ac:dyDescent="0.25">
      <c r="A203" s="14">
        <v>0</v>
      </c>
      <c r="B203" s="26" t="s">
        <v>116</v>
      </c>
      <c r="C203" s="27" t="s">
        <v>89</v>
      </c>
      <c r="D203" s="27" t="s">
        <v>119</v>
      </c>
      <c r="E203" s="27"/>
      <c r="F203" s="27"/>
      <c r="G203" s="28">
        <f>SUMIFS(G204:G1263,$C204:$C1263,$C204)/3</f>
        <v>36431.200000000004</v>
      </c>
      <c r="H203" s="28">
        <f>SUMIFS(H204:H1253,$C204:$C1253,$C204)/3</f>
        <v>30066.900000000009</v>
      </c>
      <c r="I203" s="28">
        <f>SUMIFS(I204:I1263,$C204:$C1263,$C204)/3</f>
        <v>36661.200000000004</v>
      </c>
      <c r="J203" s="28">
        <f>SUMIFS(J204:J1253,$C204:$C1253,$C204)/3</f>
        <v>30066.900000000009</v>
      </c>
    </row>
    <row r="204" spans="1:10" s="13" customFormat="1" ht="15.75" x14ac:dyDescent="0.25">
      <c r="A204" s="15">
        <v>1</v>
      </c>
      <c r="B204" s="29" t="s">
        <v>68</v>
      </c>
      <c r="C204" s="30" t="s">
        <v>89</v>
      </c>
      <c r="D204" s="30" t="s">
        <v>74</v>
      </c>
      <c r="E204" s="30" t="s">
        <v>6</v>
      </c>
      <c r="F204" s="30" t="s">
        <v>76</v>
      </c>
      <c r="G204" s="31">
        <f>SUMIFS(G205:G1253,$C205:$C1253,$C205,$D205:$D1253,$D205)/2</f>
        <v>1560.8</v>
      </c>
      <c r="H204" s="31">
        <f>SUMIFS(H205:H1253,$C205:$C1253,$C205,$D205:$D1253,$D205)/2</f>
        <v>0</v>
      </c>
      <c r="I204" s="31">
        <f>SUMIFS(I205:I1253,$C205:$C1253,$C205,$D205:$D1253,$D205)/2</f>
        <v>1755.5</v>
      </c>
      <c r="J204" s="31">
        <f>SUMIFS(J205:J1253,$C205:$C1253,$C205,$D205:$D1253,$D205)/2</f>
        <v>0</v>
      </c>
    </row>
    <row r="205" spans="1:10" s="13" customFormat="1" ht="47.25" x14ac:dyDescent="0.25">
      <c r="A205" s="16">
        <v>2</v>
      </c>
      <c r="B205" s="32" t="s">
        <v>32</v>
      </c>
      <c r="C205" s="33" t="s">
        <v>89</v>
      </c>
      <c r="D205" s="33" t="s">
        <v>74</v>
      </c>
      <c r="E205" s="33" t="s">
        <v>130</v>
      </c>
      <c r="F205" s="33"/>
      <c r="G205" s="34">
        <f>SUMIFS(G206:G1250,$C206:$C1250,$C206,$D206:$D1250,$D206,$E206:$E1250,$E206)</f>
        <v>1560.8</v>
      </c>
      <c r="H205" s="34">
        <f>SUMIFS(H206:H1250,$C206:$C1250,$C206,$D206:$D1250,$D206,$E206:$E1250,$E206)</f>
        <v>0</v>
      </c>
      <c r="I205" s="34">
        <f>SUMIFS(I206:I1250,$C206:$C1250,$C206,$D206:$D1250,$D206,$E206:$E1250,$E206)</f>
        <v>1755.5</v>
      </c>
      <c r="J205" s="34">
        <f>SUMIFS(J206:J1250,$C206:$C1250,$C206,$D206:$D1250,$D206,$E206:$E1250,$E206)</f>
        <v>0</v>
      </c>
    </row>
    <row r="206" spans="1:10" s="13" customFormat="1" ht="31.5" x14ac:dyDescent="0.25">
      <c r="A206" s="17">
        <v>3</v>
      </c>
      <c r="B206" s="22" t="s">
        <v>21</v>
      </c>
      <c r="C206" s="23" t="s">
        <v>89</v>
      </c>
      <c r="D206" s="23" t="s">
        <v>74</v>
      </c>
      <c r="E206" s="23" t="s">
        <v>130</v>
      </c>
      <c r="F206" s="23" t="s">
        <v>85</v>
      </c>
      <c r="G206" s="24">
        <v>1560.8</v>
      </c>
      <c r="H206" s="25"/>
      <c r="I206" s="24">
        <v>1755.5</v>
      </c>
      <c r="J206" s="25"/>
    </row>
    <row r="207" spans="1:10" s="13" customFormat="1" ht="15.75" x14ac:dyDescent="0.25">
      <c r="A207" s="15">
        <v>1</v>
      </c>
      <c r="B207" s="29" t="s">
        <v>69</v>
      </c>
      <c r="C207" s="30" t="s">
        <v>89</v>
      </c>
      <c r="D207" s="30" t="s">
        <v>83</v>
      </c>
      <c r="E207" s="30" t="s">
        <v>6</v>
      </c>
      <c r="F207" s="30" t="s">
        <v>76</v>
      </c>
      <c r="G207" s="31">
        <f>SUMIFS(G208:G1256,$C208:$C1256,$C208,$D208:$D1256,$D208)/2</f>
        <v>2549</v>
      </c>
      <c r="H207" s="31">
        <f>SUMIFS(H208:H1256,$C208:$C1256,$C208,$D208:$D1256,$D208)/2</f>
        <v>1799</v>
      </c>
      <c r="I207" s="31">
        <f>SUMIFS(I208:I1256,$C208:$C1256,$C208,$D208:$D1256,$D208)/2</f>
        <v>2549</v>
      </c>
      <c r="J207" s="31">
        <f>SUMIFS(J208:J1256,$C208:$C1256,$C208,$D208:$D1256,$D208)/2</f>
        <v>1799</v>
      </c>
    </row>
    <row r="208" spans="1:10" s="13" customFormat="1" ht="51" customHeight="1" x14ac:dyDescent="0.25">
      <c r="A208" s="16">
        <v>2</v>
      </c>
      <c r="B208" s="32" t="s">
        <v>166</v>
      </c>
      <c r="C208" s="33" t="s">
        <v>89</v>
      </c>
      <c r="D208" s="33" t="s">
        <v>83</v>
      </c>
      <c r="E208" s="33" t="s">
        <v>60</v>
      </c>
      <c r="F208" s="33"/>
      <c r="G208" s="34">
        <f>SUMIFS(G209:G1253,$C209:$C1253,$C209,$D209:$D1253,$D209,$E209:$E1253,$E209)</f>
        <v>2299</v>
      </c>
      <c r="H208" s="34">
        <f>SUMIFS(H209:H1253,$C209:$C1253,$C209,$D209:$D1253,$D209,$E209:$E1253,$E209)</f>
        <v>1799</v>
      </c>
      <c r="I208" s="34">
        <f>SUMIFS(I209:I1253,$C209:$C1253,$C209,$D209:$D1253,$D209,$E209:$E1253,$E209)</f>
        <v>2299</v>
      </c>
      <c r="J208" s="34">
        <f>SUMIFS(J209:J1253,$C209:$C1253,$C209,$D209:$D1253,$D209,$E209:$E1253,$E209)</f>
        <v>1799</v>
      </c>
    </row>
    <row r="209" spans="1:10" s="13" customFormat="1" ht="31.5" x14ac:dyDescent="0.25">
      <c r="A209" s="17">
        <v>3</v>
      </c>
      <c r="B209" s="22" t="s">
        <v>21</v>
      </c>
      <c r="C209" s="23" t="s">
        <v>89</v>
      </c>
      <c r="D209" s="23" t="s">
        <v>83</v>
      </c>
      <c r="E209" s="23" t="s">
        <v>60</v>
      </c>
      <c r="F209" s="23" t="s">
        <v>85</v>
      </c>
      <c r="G209" s="24">
        <v>2299</v>
      </c>
      <c r="H209" s="24">
        <v>1799</v>
      </c>
      <c r="I209" s="24">
        <v>2299</v>
      </c>
      <c r="J209" s="24">
        <v>1799</v>
      </c>
    </row>
    <row r="210" spans="1:10" s="13" customFormat="1" ht="56.25" customHeight="1" x14ac:dyDescent="0.25">
      <c r="A210" s="16">
        <v>2</v>
      </c>
      <c r="B210" s="41" t="s">
        <v>138</v>
      </c>
      <c r="C210" s="33" t="s">
        <v>89</v>
      </c>
      <c r="D210" s="33" t="s">
        <v>83</v>
      </c>
      <c r="E210" s="33" t="s">
        <v>137</v>
      </c>
      <c r="F210" s="33"/>
      <c r="G210" s="34">
        <f>SUMIFS(G211:G1255,$C211:$C1255,$C211,$D211:$D1255,$D211,$E211:$E1255,$E211)</f>
        <v>0</v>
      </c>
      <c r="H210" s="34">
        <f>SUMIFS(H211:H1255,$C211:$C1255,$C211,$D211:$D1255,$D211,$E211:$E1255,$E211)</f>
        <v>0</v>
      </c>
      <c r="I210" s="34">
        <f>SUMIFS(I211:I1255,$C211:$C1255,$C211,$D211:$D1255,$D211,$E211:$E1255,$E211)</f>
        <v>0</v>
      </c>
      <c r="J210" s="34">
        <f>SUMIFS(J211:J1255,$C211:$C1255,$C211,$D211:$D1255,$D211,$E211:$E1255,$E211)</f>
        <v>0</v>
      </c>
    </row>
    <row r="211" spans="1:10" s="13" customFormat="1" ht="31.5" x14ac:dyDescent="0.25">
      <c r="A211" s="17">
        <v>3</v>
      </c>
      <c r="B211" s="22" t="s">
        <v>21</v>
      </c>
      <c r="C211" s="23" t="s">
        <v>89</v>
      </c>
      <c r="D211" s="23" t="s">
        <v>83</v>
      </c>
      <c r="E211" s="23" t="s">
        <v>137</v>
      </c>
      <c r="F211" s="23" t="s">
        <v>85</v>
      </c>
      <c r="G211" s="24"/>
      <c r="H211" s="24"/>
      <c r="I211" s="24"/>
      <c r="J211" s="24"/>
    </row>
    <row r="212" spans="1:10" s="13" customFormat="1" ht="15.75" x14ac:dyDescent="0.25">
      <c r="A212" s="17">
        <v>3</v>
      </c>
      <c r="B212" s="22" t="s">
        <v>46</v>
      </c>
      <c r="C212" s="23" t="s">
        <v>89</v>
      </c>
      <c r="D212" s="23" t="s">
        <v>83</v>
      </c>
      <c r="E212" s="23" t="s">
        <v>137</v>
      </c>
      <c r="F212" s="23" t="s">
        <v>96</v>
      </c>
      <c r="G212" s="24"/>
      <c r="H212" s="24"/>
      <c r="I212" s="24"/>
      <c r="J212" s="24"/>
    </row>
    <row r="213" spans="1:10" s="13" customFormat="1" ht="47.25" x14ac:dyDescent="0.25">
      <c r="A213" s="16">
        <v>2</v>
      </c>
      <c r="B213" s="32" t="s">
        <v>35</v>
      </c>
      <c r="C213" s="42" t="s">
        <v>89</v>
      </c>
      <c r="D213" s="42" t="s">
        <v>83</v>
      </c>
      <c r="E213" s="42" t="s">
        <v>128</v>
      </c>
      <c r="F213" s="33"/>
      <c r="G213" s="34">
        <f>SUMIFS(G214:G1258,$C214:$C1258,$C214,$D214:$D1258,$D214,$E214:$E1258,$E214)</f>
        <v>250</v>
      </c>
      <c r="H213" s="34">
        <f>SUMIFS(H214:H1258,$C214:$C1258,$C214,$D214:$D1258,$D214,$E214:$E1258,$E214)</f>
        <v>0</v>
      </c>
      <c r="I213" s="34">
        <f>SUMIFS(I214:I1258,$C214:$C1258,$C214,$D214:$D1258,$D214,$E214:$E1258,$E214)</f>
        <v>250</v>
      </c>
      <c r="J213" s="34">
        <f>SUMIFS(J214:J1258,$C214:$C1258,$C214,$D214:$D1258,$D214,$E214:$E1258,$E214)</f>
        <v>0</v>
      </c>
    </row>
    <row r="214" spans="1:10" s="13" customFormat="1" ht="21" customHeight="1" x14ac:dyDescent="0.25">
      <c r="A214" s="17">
        <v>3</v>
      </c>
      <c r="B214" s="22" t="s">
        <v>219</v>
      </c>
      <c r="C214" s="23" t="s">
        <v>89</v>
      </c>
      <c r="D214" s="23" t="s">
        <v>83</v>
      </c>
      <c r="E214" s="23" t="s">
        <v>128</v>
      </c>
      <c r="F214" s="23" t="s">
        <v>150</v>
      </c>
      <c r="G214" s="24">
        <v>250</v>
      </c>
      <c r="H214" s="24"/>
      <c r="I214" s="24">
        <v>250</v>
      </c>
      <c r="J214" s="24"/>
    </row>
    <row r="215" spans="1:10" s="13" customFormat="1" ht="15.75" x14ac:dyDescent="0.25">
      <c r="A215" s="15">
        <v>1</v>
      </c>
      <c r="B215" s="29" t="s">
        <v>159</v>
      </c>
      <c r="C215" s="30" t="s">
        <v>89</v>
      </c>
      <c r="D215" s="30" t="s">
        <v>91</v>
      </c>
      <c r="E215" s="30" t="s">
        <v>6</v>
      </c>
      <c r="F215" s="30" t="s">
        <v>76</v>
      </c>
      <c r="G215" s="31">
        <f>SUMIFS(G216:G1264,$C216:$C1264,$C216,$D216:$D1264,$D216)/2</f>
        <v>27276.2</v>
      </c>
      <c r="H215" s="31">
        <f>SUMIFS(H216:H1264,$C216:$C1264,$C216,$D216:$D1264,$D216)/2</f>
        <v>24991.200000000001</v>
      </c>
      <c r="I215" s="31">
        <f>SUMIFS(I216:I1264,$C216:$C1264,$C216,$D216:$D1264,$D216)/2</f>
        <v>27276.1</v>
      </c>
      <c r="J215" s="31">
        <f>SUMIFS(J216:J1264,$C216:$C1264,$C216,$D216:$D1264,$D216)/2</f>
        <v>24991.200000000001</v>
      </c>
    </row>
    <row r="216" spans="1:10" s="13" customFormat="1" ht="31.5" x14ac:dyDescent="0.25">
      <c r="A216" s="16">
        <v>2</v>
      </c>
      <c r="B216" s="32" t="s">
        <v>207</v>
      </c>
      <c r="C216" s="33" t="s">
        <v>89</v>
      </c>
      <c r="D216" s="33" t="s">
        <v>91</v>
      </c>
      <c r="E216" s="33" t="s">
        <v>70</v>
      </c>
      <c r="F216" s="33"/>
      <c r="G216" s="34">
        <f>SUMIFS(G217:G1261,$C217:$C1261,$C217,$D217:$D1261,$D217,$E217:$E1261,$E217)</f>
        <v>8899.2000000000007</v>
      </c>
      <c r="H216" s="34">
        <f>SUMIFS(H217:H1261,$C217:$C1261,$C217,$D217:$D1261,$D217,$E217:$E1261,$E217)</f>
        <v>6614.2</v>
      </c>
      <c r="I216" s="34">
        <f>SUMIFS(I217:I1261,$C217:$C1261,$C217,$D217:$D1261,$D217,$E217:$E1261,$E217)</f>
        <v>8899.1</v>
      </c>
      <c r="J216" s="34">
        <f>SUMIFS(J217:J1261,$C217:$C1261,$C217,$D217:$D1261,$D217,$E217:$E1261,$E217)</f>
        <v>6614.2</v>
      </c>
    </row>
    <row r="217" spans="1:10" s="13" customFormat="1" ht="31.5" x14ac:dyDescent="0.25">
      <c r="A217" s="17">
        <v>3</v>
      </c>
      <c r="B217" s="22" t="s">
        <v>21</v>
      </c>
      <c r="C217" s="23" t="s">
        <v>89</v>
      </c>
      <c r="D217" s="23" t="s">
        <v>91</v>
      </c>
      <c r="E217" s="23" t="s">
        <v>70</v>
      </c>
      <c r="F217" s="23" t="s">
        <v>85</v>
      </c>
      <c r="G217" s="24">
        <v>8899.2000000000007</v>
      </c>
      <c r="H217" s="24">
        <v>6614.2</v>
      </c>
      <c r="I217" s="24">
        <v>8899.1</v>
      </c>
      <c r="J217" s="24">
        <v>6614.2</v>
      </c>
    </row>
    <row r="218" spans="1:10" s="13" customFormat="1" ht="63" x14ac:dyDescent="0.25">
      <c r="A218" s="16">
        <v>2</v>
      </c>
      <c r="B218" s="41" t="s">
        <v>202</v>
      </c>
      <c r="C218" s="33" t="s">
        <v>89</v>
      </c>
      <c r="D218" s="33" t="s">
        <v>91</v>
      </c>
      <c r="E218" s="33" t="s">
        <v>9</v>
      </c>
      <c r="F218" s="33"/>
      <c r="G218" s="34">
        <f>SUMIFS(G219:G1263,$C219:$C1263,$C219,$D219:$D1263,$D219,$E219:$E1263,$E219)</f>
        <v>6427</v>
      </c>
      <c r="H218" s="34">
        <f>SUMIFS(H219:H1263,$C219:$C1263,$C219,$D219:$D1263,$D219,$E219:$E1263,$E219)</f>
        <v>6427</v>
      </c>
      <c r="I218" s="34">
        <f>SUMIFS(I219:I1263,$C219:$C1263,$C219,$D219:$D1263,$D219,$E219:$E1263,$E219)</f>
        <v>6427</v>
      </c>
      <c r="J218" s="34">
        <f>SUMIFS(J219:J1263,$C219:$C1263,$C219,$D219:$D1263,$D219,$E219:$E1263,$E219)</f>
        <v>6427</v>
      </c>
    </row>
    <row r="219" spans="1:10" s="13" customFormat="1" ht="31.5" x14ac:dyDescent="0.25">
      <c r="A219" s="17">
        <v>3</v>
      </c>
      <c r="B219" s="22" t="s">
        <v>21</v>
      </c>
      <c r="C219" s="23" t="s">
        <v>89</v>
      </c>
      <c r="D219" s="23" t="s">
        <v>91</v>
      </c>
      <c r="E219" s="23" t="s">
        <v>9</v>
      </c>
      <c r="F219" s="23" t="s">
        <v>85</v>
      </c>
      <c r="G219" s="24">
        <v>6427</v>
      </c>
      <c r="H219" s="24">
        <v>6427</v>
      </c>
      <c r="I219" s="24">
        <v>6427</v>
      </c>
      <c r="J219" s="24">
        <v>6427</v>
      </c>
    </row>
    <row r="220" spans="1:10" s="13" customFormat="1" ht="94.5" x14ac:dyDescent="0.25">
      <c r="A220" s="16">
        <v>2</v>
      </c>
      <c r="B220" s="41" t="s">
        <v>210</v>
      </c>
      <c r="C220" s="33" t="s">
        <v>89</v>
      </c>
      <c r="D220" s="33" t="s">
        <v>91</v>
      </c>
      <c r="E220" s="33" t="s">
        <v>136</v>
      </c>
      <c r="F220" s="33"/>
      <c r="G220" s="34">
        <f>SUMIFS(G221:G1265,$C221:$C1265,$C221,$D221:$D1265,$D221,$E221:$E1265,$E221)</f>
        <v>11950</v>
      </c>
      <c r="H220" s="34">
        <f>SUMIFS(H221:H1265,$C221:$C1265,$C221,$D221:$D1265,$D221,$E221:$E1265,$E221)</f>
        <v>11950</v>
      </c>
      <c r="I220" s="34">
        <f>SUMIFS(I221:I1265,$C221:$C1265,$C221,$D221:$D1265,$D221,$E221:$E1265,$E221)</f>
        <v>11950</v>
      </c>
      <c r="J220" s="34">
        <f>SUMIFS(J221:J1265,$C221:$C1265,$C221,$D221:$D1265,$D221,$E221:$E1265,$E221)</f>
        <v>11950</v>
      </c>
    </row>
    <row r="221" spans="1:10" s="13" customFormat="1" ht="15.75" x14ac:dyDescent="0.25">
      <c r="A221" s="17">
        <v>3</v>
      </c>
      <c r="B221" s="22" t="s">
        <v>135</v>
      </c>
      <c r="C221" s="23" t="s">
        <v>89</v>
      </c>
      <c r="D221" s="23" t="s">
        <v>91</v>
      </c>
      <c r="E221" s="23" t="s">
        <v>136</v>
      </c>
      <c r="F221" s="23" t="s">
        <v>134</v>
      </c>
      <c r="G221" s="24">
        <v>11950</v>
      </c>
      <c r="H221" s="24">
        <v>11950</v>
      </c>
      <c r="I221" s="24">
        <v>11950</v>
      </c>
      <c r="J221" s="24">
        <v>11950</v>
      </c>
    </row>
    <row r="222" spans="1:10" s="13" customFormat="1" ht="31.5" x14ac:dyDescent="0.25">
      <c r="A222" s="15">
        <v>1</v>
      </c>
      <c r="B222" s="29" t="s">
        <v>27</v>
      </c>
      <c r="C222" s="30" t="s">
        <v>89</v>
      </c>
      <c r="D222" s="30" t="s">
        <v>75</v>
      </c>
      <c r="E222" s="30" t="s">
        <v>6</v>
      </c>
      <c r="F222" s="30" t="s">
        <v>76</v>
      </c>
      <c r="G222" s="31">
        <f>SUMIFS(G223:G1271,$C223:$C1271,$C223,$D223:$D1271,$D223)/2</f>
        <v>5045.2</v>
      </c>
      <c r="H222" s="31">
        <f>SUMIFS(H223:H1271,$C223:$C1271,$C223,$D223:$D1271,$D223)/2</f>
        <v>3276.7000000000007</v>
      </c>
      <c r="I222" s="31">
        <f>SUMIFS(I223:I1271,$C223:$C1271,$C223,$D223:$D1271,$D223)/2</f>
        <v>5080.5999999999995</v>
      </c>
      <c r="J222" s="31">
        <f>SUMIFS(J223:J1271,$C223:$C1271,$C223,$D223:$D1271,$D223)/2</f>
        <v>3276.7000000000007</v>
      </c>
    </row>
    <row r="223" spans="1:10" s="13" customFormat="1" ht="63" x14ac:dyDescent="0.25">
      <c r="A223" s="16">
        <v>2</v>
      </c>
      <c r="B223" s="32" t="s">
        <v>142</v>
      </c>
      <c r="C223" s="33" t="s">
        <v>89</v>
      </c>
      <c r="D223" s="33" t="s">
        <v>75</v>
      </c>
      <c r="E223" s="33" t="s">
        <v>28</v>
      </c>
      <c r="F223" s="33"/>
      <c r="G223" s="34">
        <f>SUMIFS(G224:G1268,$C224:$C1268,$C224,$D224:$D1268,$D224,$E224:$E1268,$E224)</f>
        <v>1048.5999999999999</v>
      </c>
      <c r="H223" s="34">
        <f>SUMIFS(H224:H1268,$C224:$C1268,$C224,$D224:$D1268,$D224,$E224:$E1268,$E224)</f>
        <v>0</v>
      </c>
      <c r="I223" s="34">
        <f>SUMIFS(I224:I1268,$C224:$C1268,$C224,$D224:$D1268,$D224,$E224:$E1268,$E224)</f>
        <v>1048.5999999999999</v>
      </c>
      <c r="J223" s="34">
        <f>SUMIFS(J224:J1268,$C224:$C1268,$C224,$D224:$D1268,$D224,$E224:$E1268,$E224)</f>
        <v>0</v>
      </c>
    </row>
    <row r="224" spans="1:10" s="13" customFormat="1" ht="47.25" x14ac:dyDescent="0.25">
      <c r="A224" s="17">
        <v>3</v>
      </c>
      <c r="B224" s="22" t="s">
        <v>11</v>
      </c>
      <c r="C224" s="23" t="s">
        <v>89</v>
      </c>
      <c r="D224" s="23" t="s">
        <v>75</v>
      </c>
      <c r="E224" s="23" t="s">
        <v>28</v>
      </c>
      <c r="F224" s="23" t="s">
        <v>78</v>
      </c>
      <c r="G224" s="24">
        <v>60</v>
      </c>
      <c r="H224" s="24"/>
      <c r="I224" s="24">
        <v>0</v>
      </c>
      <c r="J224" s="24"/>
    </row>
    <row r="225" spans="1:10" s="13" customFormat="1" ht="15.75" x14ac:dyDescent="0.25">
      <c r="A225" s="17">
        <v>3</v>
      </c>
      <c r="B225" s="22" t="s">
        <v>46</v>
      </c>
      <c r="C225" s="23" t="s">
        <v>89</v>
      </c>
      <c r="D225" s="23" t="s">
        <v>75</v>
      </c>
      <c r="E225" s="23" t="s">
        <v>28</v>
      </c>
      <c r="F225" s="23" t="s">
        <v>96</v>
      </c>
      <c r="G225" s="24">
        <v>988.6</v>
      </c>
      <c r="H225" s="24"/>
      <c r="I225" s="24">
        <v>1048.5999999999999</v>
      </c>
      <c r="J225" s="24"/>
    </row>
    <row r="226" spans="1:10" s="13" customFormat="1" ht="84.6" customHeight="1" x14ac:dyDescent="0.25">
      <c r="A226" s="16">
        <v>2</v>
      </c>
      <c r="B226" s="32" t="s">
        <v>156</v>
      </c>
      <c r="C226" s="33" t="s">
        <v>89</v>
      </c>
      <c r="D226" s="33" t="s">
        <v>75</v>
      </c>
      <c r="E226" s="33" t="s">
        <v>29</v>
      </c>
      <c r="F226" s="33"/>
      <c r="G226" s="34">
        <f>SUMIFS(G227:G1271,$C227:$C1271,$C227,$D227:$D1271,$D227,$E227:$E1271,$E227)</f>
        <v>1013.7</v>
      </c>
      <c r="H226" s="34">
        <f>SUMIFS(H227:H1271,$C227:$C1271,$C227,$D227:$D1271,$D227,$E227:$E1271,$E227)</f>
        <v>571.1</v>
      </c>
      <c r="I226" s="34">
        <f>SUMIFS(I227:I1271,$C227:$C1271,$C227,$D227:$D1271,$D227,$E227:$E1271,$E227)</f>
        <v>1013.7</v>
      </c>
      <c r="J226" s="34">
        <f>SUMIFS(J227:J1271,$C227:$C1271,$C227,$D227:$D1271,$D227,$E227:$E1271,$E227)</f>
        <v>571.1</v>
      </c>
    </row>
    <row r="227" spans="1:10" s="13" customFormat="1" ht="66.599999999999994" customHeight="1" x14ac:dyDescent="0.25">
      <c r="A227" s="17">
        <v>3</v>
      </c>
      <c r="B227" s="22" t="s">
        <v>175</v>
      </c>
      <c r="C227" s="23" t="s">
        <v>89</v>
      </c>
      <c r="D227" s="23" t="s">
        <v>75</v>
      </c>
      <c r="E227" s="23" t="s">
        <v>29</v>
      </c>
      <c r="F227" s="23" t="s">
        <v>99</v>
      </c>
      <c r="G227" s="24">
        <v>1013.7</v>
      </c>
      <c r="H227" s="24">
        <v>571.1</v>
      </c>
      <c r="I227" s="24">
        <v>1013.7</v>
      </c>
      <c r="J227" s="24">
        <v>571.1</v>
      </c>
    </row>
    <row r="228" spans="1:10" s="13" customFormat="1" ht="63" x14ac:dyDescent="0.25">
      <c r="A228" s="16">
        <v>2</v>
      </c>
      <c r="B228" s="41" t="s">
        <v>202</v>
      </c>
      <c r="C228" s="33" t="s">
        <v>89</v>
      </c>
      <c r="D228" s="33" t="s">
        <v>75</v>
      </c>
      <c r="E228" s="33" t="s">
        <v>9</v>
      </c>
      <c r="F228" s="33"/>
      <c r="G228" s="34">
        <f>SUMIFS(G229:G1273,$C229:$C1273,$C229,$D229:$D1273,$D229,$E229:$E1273,$E229)</f>
        <v>2188.5</v>
      </c>
      <c r="H228" s="34">
        <f>SUMIFS(H229:H1273,$C229:$C1273,$C229,$D229:$D1273,$D229,$E229:$E1273,$E229)</f>
        <v>2188.5</v>
      </c>
      <c r="I228" s="34">
        <f>SUMIFS(I229:I1273,$C229:$C1273,$C229,$D229:$D1273,$D229,$E229:$E1273,$E229)</f>
        <v>2188.5</v>
      </c>
      <c r="J228" s="34">
        <f>SUMIFS(J229:J1273,$C229:$C1273,$C229,$D229:$D1273,$D229,$E229:$E1273,$E229)</f>
        <v>2188.5</v>
      </c>
    </row>
    <row r="229" spans="1:10" s="13" customFormat="1" ht="31.5" x14ac:dyDescent="0.25">
      <c r="A229" s="17">
        <v>3</v>
      </c>
      <c r="B229" s="22" t="s">
        <v>23</v>
      </c>
      <c r="C229" s="23" t="s">
        <v>89</v>
      </c>
      <c r="D229" s="23" t="s">
        <v>75</v>
      </c>
      <c r="E229" s="23" t="s">
        <v>9</v>
      </c>
      <c r="F229" s="23" t="s">
        <v>87</v>
      </c>
      <c r="G229" s="24">
        <v>1917.9</v>
      </c>
      <c r="H229" s="24">
        <v>1917.9</v>
      </c>
      <c r="I229" s="24">
        <v>1917.9</v>
      </c>
      <c r="J229" s="24">
        <v>1917.9</v>
      </c>
    </row>
    <row r="230" spans="1:10" s="13" customFormat="1" ht="47.25" x14ac:dyDescent="0.25">
      <c r="A230" s="17">
        <v>3</v>
      </c>
      <c r="B230" s="22" t="s">
        <v>11</v>
      </c>
      <c r="C230" s="23" t="s">
        <v>89</v>
      </c>
      <c r="D230" s="23" t="s">
        <v>75</v>
      </c>
      <c r="E230" s="23" t="s">
        <v>9</v>
      </c>
      <c r="F230" s="23" t="s">
        <v>78</v>
      </c>
      <c r="G230" s="24">
        <v>270.60000000000002</v>
      </c>
      <c r="H230" s="24">
        <v>270.60000000000002</v>
      </c>
      <c r="I230" s="24">
        <v>270.60000000000002</v>
      </c>
      <c r="J230" s="24">
        <v>270.60000000000002</v>
      </c>
    </row>
    <row r="231" spans="1:10" s="13" customFormat="1" ht="15.75" x14ac:dyDescent="0.25">
      <c r="A231" s="17">
        <v>3</v>
      </c>
      <c r="B231" s="22" t="s">
        <v>12</v>
      </c>
      <c r="C231" s="23" t="s">
        <v>89</v>
      </c>
      <c r="D231" s="23" t="s">
        <v>75</v>
      </c>
      <c r="E231" s="23" t="s">
        <v>9</v>
      </c>
      <c r="F231" s="23" t="s">
        <v>79</v>
      </c>
      <c r="G231" s="24"/>
      <c r="H231" s="24"/>
      <c r="I231" s="24"/>
      <c r="J231" s="24"/>
    </row>
    <row r="232" spans="1:10" s="13" customFormat="1" ht="63" x14ac:dyDescent="0.25">
      <c r="A232" s="16">
        <v>2</v>
      </c>
      <c r="B232" s="41" t="s">
        <v>203</v>
      </c>
      <c r="C232" s="33" t="s">
        <v>89</v>
      </c>
      <c r="D232" s="33" t="s">
        <v>75</v>
      </c>
      <c r="E232" s="33" t="s">
        <v>33</v>
      </c>
      <c r="F232" s="33"/>
      <c r="G232" s="34">
        <f>SUMIFS(G233:G1277,$C233:$C1277,$C233,$D233:$D1277,$D233,$E233:$E1277,$E233)</f>
        <v>570.9</v>
      </c>
      <c r="H232" s="34">
        <f>SUMIFS(H233:H1277,$C233:$C1277,$C233,$D233:$D1277,$D233,$E233:$E1277,$E233)</f>
        <v>517.1</v>
      </c>
      <c r="I232" s="34">
        <f>SUMIFS(I233:I1277,$C233:$C1277,$C233,$D233:$D1277,$D233,$E233:$E1277,$E233)</f>
        <v>606.29999999999995</v>
      </c>
      <c r="J232" s="34">
        <f>SUMIFS(J233:J1277,$C233:$C1277,$C233,$D233:$D1277,$D233,$E233:$E1277,$E233)</f>
        <v>517.1</v>
      </c>
    </row>
    <row r="233" spans="1:10" s="13" customFormat="1" ht="31.5" x14ac:dyDescent="0.25">
      <c r="A233" s="17">
        <v>3</v>
      </c>
      <c r="B233" s="22" t="s">
        <v>10</v>
      </c>
      <c r="C233" s="23" t="s">
        <v>89</v>
      </c>
      <c r="D233" s="23" t="s">
        <v>75</v>
      </c>
      <c r="E233" s="23" t="s">
        <v>33</v>
      </c>
      <c r="F233" s="23" t="s">
        <v>77</v>
      </c>
      <c r="G233" s="24">
        <v>511.6</v>
      </c>
      <c r="H233" s="24">
        <v>457.8</v>
      </c>
      <c r="I233" s="24">
        <v>547</v>
      </c>
      <c r="J233" s="24">
        <v>457.8</v>
      </c>
    </row>
    <row r="234" spans="1:10" s="13" customFormat="1" ht="47.25" x14ac:dyDescent="0.25">
      <c r="A234" s="17">
        <v>3</v>
      </c>
      <c r="B234" s="22" t="s">
        <v>11</v>
      </c>
      <c r="C234" s="23" t="s">
        <v>89</v>
      </c>
      <c r="D234" s="23" t="s">
        <v>75</v>
      </c>
      <c r="E234" s="23" t="s">
        <v>33</v>
      </c>
      <c r="F234" s="23" t="s">
        <v>78</v>
      </c>
      <c r="G234" s="24">
        <v>59.3</v>
      </c>
      <c r="H234" s="24">
        <v>59.3</v>
      </c>
      <c r="I234" s="24">
        <v>59.3</v>
      </c>
      <c r="J234" s="24">
        <v>59.3</v>
      </c>
    </row>
    <row r="235" spans="1:10" s="13" customFormat="1" ht="47.25" x14ac:dyDescent="0.25">
      <c r="A235" s="16">
        <v>2</v>
      </c>
      <c r="B235" s="41" t="s">
        <v>209</v>
      </c>
      <c r="C235" s="33" t="s">
        <v>89</v>
      </c>
      <c r="D235" s="33" t="s">
        <v>75</v>
      </c>
      <c r="E235" s="33" t="s">
        <v>184</v>
      </c>
      <c r="F235" s="33"/>
      <c r="G235" s="34">
        <f>SUMIFS(G236:G1280,$C236:$C1280,$C236,$D236:$D1280,$D236,$E236:$E1280,$E236)</f>
        <v>223.5</v>
      </c>
      <c r="H235" s="34">
        <f>SUMIFS(H236:H1280,$C236:$C1280,$C236,$D236:$D1280,$D236,$E236:$E1280,$E236)</f>
        <v>0</v>
      </c>
      <c r="I235" s="34">
        <f>SUMIFS(I236:I1280,$C236:$C1280,$C236,$D236:$D1280,$D236,$E236:$E1280,$E236)</f>
        <v>223.5</v>
      </c>
      <c r="J235" s="34">
        <f>SUMIFS(J236:J1280,$C236:$C1280,$C236,$D236:$D1280,$D236,$E236:$E1280,$E236)</f>
        <v>0</v>
      </c>
    </row>
    <row r="236" spans="1:10" s="13" customFormat="1" ht="15.75" x14ac:dyDescent="0.25">
      <c r="A236" s="17">
        <v>3</v>
      </c>
      <c r="B236" s="43" t="s">
        <v>46</v>
      </c>
      <c r="C236" s="23" t="s">
        <v>89</v>
      </c>
      <c r="D236" s="23" t="s">
        <v>75</v>
      </c>
      <c r="E236" s="23" t="s">
        <v>184</v>
      </c>
      <c r="F236" s="23" t="s">
        <v>96</v>
      </c>
      <c r="G236" s="24">
        <v>223.5</v>
      </c>
      <c r="H236" s="24"/>
      <c r="I236" s="24">
        <v>223.5</v>
      </c>
      <c r="J236" s="24"/>
    </row>
    <row r="237" spans="1:10" s="13" customFormat="1" ht="15.75" x14ac:dyDescent="0.25">
      <c r="A237" s="14">
        <v>0</v>
      </c>
      <c r="B237" s="26" t="s">
        <v>117</v>
      </c>
      <c r="C237" s="27" t="s">
        <v>90</v>
      </c>
      <c r="D237" s="27" t="s">
        <v>119</v>
      </c>
      <c r="E237" s="27"/>
      <c r="F237" s="27"/>
      <c r="G237" s="28">
        <f>SUMIFS(G238:G1297,$C238:$C1297,$C238)/3</f>
        <v>6676.4999999999991</v>
      </c>
      <c r="H237" s="28">
        <f>SUMIFS(H238:H1287,$C238:$C1287,$C238)/3</f>
        <v>0</v>
      </c>
      <c r="I237" s="28">
        <f>SUMIFS(I238:I1297,$C238:$C1297,$C238)/3</f>
        <v>6355.8999999999987</v>
      </c>
      <c r="J237" s="28">
        <f>SUMIFS(J238:J1287,$C238:$C1287,$C238)/3</f>
        <v>0</v>
      </c>
    </row>
    <row r="238" spans="1:10" s="13" customFormat="1" ht="15.75" x14ac:dyDescent="0.25">
      <c r="A238" s="15">
        <v>1</v>
      </c>
      <c r="B238" s="29" t="s">
        <v>30</v>
      </c>
      <c r="C238" s="30" t="s">
        <v>90</v>
      </c>
      <c r="D238" s="30" t="s">
        <v>74</v>
      </c>
      <c r="E238" s="30" t="s">
        <v>6</v>
      </c>
      <c r="F238" s="30" t="s">
        <v>76</v>
      </c>
      <c r="G238" s="31">
        <f>SUMIFS(G239:G1287,$C239:$C1287,$C239,$D239:$D1287,$D239)/2</f>
        <v>6676.5000000000009</v>
      </c>
      <c r="H238" s="31">
        <f>SUMIFS(H239:H1287,$C239:$C1287,$C239,$D239:$D1287,$D239)/2</f>
        <v>0</v>
      </c>
      <c r="I238" s="31">
        <f>SUMIFS(I239:I1287,$C239:$C1287,$C239,$D239:$D1287,$D239)/2</f>
        <v>6355.9000000000005</v>
      </c>
      <c r="J238" s="31">
        <f>SUMIFS(J239:J1287,$C239:$C1287,$C239,$D239:$D1287,$D239)/2</f>
        <v>0</v>
      </c>
    </row>
    <row r="239" spans="1:10" s="13" customFormat="1" ht="47.25" x14ac:dyDescent="0.25">
      <c r="A239" s="16">
        <v>2</v>
      </c>
      <c r="B239" s="32" t="s">
        <v>204</v>
      </c>
      <c r="C239" s="33" t="s">
        <v>90</v>
      </c>
      <c r="D239" s="33" t="s">
        <v>74</v>
      </c>
      <c r="E239" s="33" t="s">
        <v>31</v>
      </c>
      <c r="F239" s="33"/>
      <c r="G239" s="34">
        <f>SUMIFS(G240:G1284,$C240:$C1284,$C240,$D240:$D1284,$D240,$E240:$E1284,$E240)</f>
        <v>3475.8</v>
      </c>
      <c r="H239" s="34">
        <f>SUMIFS(H240:H1284,$C240:$C1284,$C240,$D240:$D1284,$D240,$E240:$E1284,$E240)</f>
        <v>0</v>
      </c>
      <c r="I239" s="34">
        <f>SUMIFS(I240:I1284,$C240:$C1284,$C240,$D240:$D1284,$D240,$E240:$E1284,$E240)</f>
        <v>3155.2</v>
      </c>
      <c r="J239" s="34">
        <f>SUMIFS(J240:J1284,$C240:$C1284,$C240,$D240:$D1284,$D240,$E240:$E1284,$E240)</f>
        <v>0</v>
      </c>
    </row>
    <row r="240" spans="1:10" s="13" customFormat="1" ht="31.5" x14ac:dyDescent="0.25">
      <c r="A240" s="17">
        <v>3</v>
      </c>
      <c r="B240" s="22" t="s">
        <v>23</v>
      </c>
      <c r="C240" s="23" t="s">
        <v>90</v>
      </c>
      <c r="D240" s="23" t="s">
        <v>74</v>
      </c>
      <c r="E240" s="23" t="s">
        <v>31</v>
      </c>
      <c r="F240" s="23" t="s">
        <v>87</v>
      </c>
      <c r="G240" s="24"/>
      <c r="H240" s="24"/>
      <c r="I240" s="24"/>
      <c r="J240" s="24"/>
    </row>
    <row r="241" spans="1:10" s="13" customFormat="1" ht="15.75" x14ac:dyDescent="0.25">
      <c r="A241" s="17">
        <v>3</v>
      </c>
      <c r="B241" s="43" t="s">
        <v>46</v>
      </c>
      <c r="C241" s="23" t="s">
        <v>90</v>
      </c>
      <c r="D241" s="23" t="s">
        <v>74</v>
      </c>
      <c r="E241" s="23" t="s">
        <v>31</v>
      </c>
      <c r="F241" s="23" t="s">
        <v>96</v>
      </c>
      <c r="G241" s="24">
        <v>3475.8</v>
      </c>
      <c r="H241" s="25"/>
      <c r="I241" s="24">
        <v>3155.2</v>
      </c>
      <c r="J241" s="25"/>
    </row>
    <row r="242" spans="1:10" s="13" customFormat="1" ht="50.45" customHeight="1" x14ac:dyDescent="0.25">
      <c r="A242" s="16">
        <v>2</v>
      </c>
      <c r="B242" s="32" t="s">
        <v>166</v>
      </c>
      <c r="C242" s="33" t="s">
        <v>90</v>
      </c>
      <c r="D242" s="33" t="s">
        <v>74</v>
      </c>
      <c r="E242" s="33" t="s">
        <v>60</v>
      </c>
      <c r="F242" s="33"/>
      <c r="G242" s="34">
        <f>SUMIFS(G243:G1287,$C243:$C1287,$C243,$D243:$D1287,$D243,$E243:$E1287,$E243)</f>
        <v>0</v>
      </c>
      <c r="H242" s="34">
        <f>SUMIFS(H243:H1287,$C243:$C1287,$C243,$D243:$D1287,$D243,$E243:$E1287,$E243)</f>
        <v>0</v>
      </c>
      <c r="I242" s="34">
        <f>SUMIFS(I243:I1287,$C243:$C1287,$C243,$D243:$D1287,$D243,$E243:$E1287,$E243)</f>
        <v>0</v>
      </c>
      <c r="J242" s="34">
        <f>SUMIFS(J243:J1287,$C243:$C1287,$C243,$D243:$D1287,$D243,$E243:$E1287,$E243)</f>
        <v>0</v>
      </c>
    </row>
    <row r="243" spans="1:10" s="13" customFormat="1" ht="128.44999999999999" customHeight="1" x14ac:dyDescent="0.25">
      <c r="A243" s="17">
        <v>3</v>
      </c>
      <c r="B243" s="22" t="s">
        <v>125</v>
      </c>
      <c r="C243" s="23" t="s">
        <v>90</v>
      </c>
      <c r="D243" s="23" t="s">
        <v>74</v>
      </c>
      <c r="E243" s="23" t="s">
        <v>60</v>
      </c>
      <c r="F243" s="23" t="s">
        <v>126</v>
      </c>
      <c r="G243" s="24"/>
      <c r="H243" s="24"/>
      <c r="I243" s="24"/>
      <c r="J243" s="24"/>
    </row>
    <row r="244" spans="1:10" s="13" customFormat="1" ht="15.75" x14ac:dyDescent="0.25">
      <c r="A244" s="17">
        <v>3</v>
      </c>
      <c r="B244" s="43" t="s">
        <v>46</v>
      </c>
      <c r="C244" s="23" t="s">
        <v>90</v>
      </c>
      <c r="D244" s="23" t="s">
        <v>74</v>
      </c>
      <c r="E244" s="23" t="s">
        <v>60</v>
      </c>
      <c r="F244" s="23" t="s">
        <v>96</v>
      </c>
      <c r="G244" s="24"/>
      <c r="H244" s="25"/>
      <c r="I244" s="24"/>
      <c r="J244" s="25"/>
    </row>
    <row r="245" spans="1:10" s="13" customFormat="1" ht="81.599999999999994" customHeight="1" x14ac:dyDescent="0.25">
      <c r="A245" s="16">
        <v>2</v>
      </c>
      <c r="B245" s="32" t="s">
        <v>185</v>
      </c>
      <c r="C245" s="33" t="s">
        <v>90</v>
      </c>
      <c r="D245" s="33" t="s">
        <v>74</v>
      </c>
      <c r="E245" s="33" t="s">
        <v>45</v>
      </c>
      <c r="F245" s="33"/>
      <c r="G245" s="34">
        <f>SUMIFS(G246:G1290,$C246:$C1290,$C246,$D246:$D1290,$D246,$E246:$E1290,$E246)</f>
        <v>3122.6</v>
      </c>
      <c r="H245" s="34">
        <f>SUMIFS(H246:H1290,$C246:$C1290,$C246,$D246:$D1290,$D246,$E246:$E1290,$E246)</f>
        <v>0</v>
      </c>
      <c r="I245" s="34">
        <f>SUMIFS(I246:I1290,$C246:$C1290,$C246,$D246:$D1290,$D246,$E246:$E1290,$E246)</f>
        <v>3122.6</v>
      </c>
      <c r="J245" s="34">
        <f>SUMIFS(J246:J1290,$C246:$C1290,$C246,$D246:$D1290,$D246,$E246:$E1290,$E246)</f>
        <v>0</v>
      </c>
    </row>
    <row r="246" spans="1:10" s="13" customFormat="1" ht="15.75" x14ac:dyDescent="0.25">
      <c r="A246" s="17">
        <v>3</v>
      </c>
      <c r="B246" s="22" t="s">
        <v>46</v>
      </c>
      <c r="C246" s="23" t="s">
        <v>90</v>
      </c>
      <c r="D246" s="23" t="s">
        <v>74</v>
      </c>
      <c r="E246" s="23" t="s">
        <v>45</v>
      </c>
      <c r="F246" s="23" t="s">
        <v>96</v>
      </c>
      <c r="G246" s="24">
        <v>3122.6</v>
      </c>
      <c r="H246" s="25"/>
      <c r="I246" s="24">
        <v>3122.6</v>
      </c>
      <c r="J246" s="25"/>
    </row>
    <row r="247" spans="1:10" s="13" customFormat="1" ht="47.25" x14ac:dyDescent="0.25">
      <c r="A247" s="16">
        <v>2</v>
      </c>
      <c r="B247" s="41" t="s">
        <v>174</v>
      </c>
      <c r="C247" s="33" t="s">
        <v>90</v>
      </c>
      <c r="D247" s="33" t="s">
        <v>74</v>
      </c>
      <c r="E247" s="33" t="s">
        <v>173</v>
      </c>
      <c r="F247" s="33"/>
      <c r="G247" s="34">
        <f>SUMIFS(G248:G1292,$C248:$C1292,$C248,$D248:$D1292,$D248,$E248:$E1292,$E248)</f>
        <v>78.099999999999994</v>
      </c>
      <c r="H247" s="34">
        <f>SUMIFS(H248:H1292,$C248:$C1292,$C248,$D248:$D1292,$D248,$E248:$E1292,$E248)</f>
        <v>0</v>
      </c>
      <c r="I247" s="34">
        <f>SUMIFS(I248:I1292,$C248:$C1292,$C248,$D248:$D1292,$D248,$E248:$E1292,$E248)</f>
        <v>78.099999999999994</v>
      </c>
      <c r="J247" s="34">
        <f>SUMIFS(J248:J1292,$C248:$C1292,$C248,$D248:$D1292,$D248,$E248:$E1292,$E248)</f>
        <v>0</v>
      </c>
    </row>
    <row r="248" spans="1:10" s="13" customFormat="1" ht="15.75" x14ac:dyDescent="0.25">
      <c r="A248" s="17">
        <v>3</v>
      </c>
      <c r="B248" s="22" t="s">
        <v>46</v>
      </c>
      <c r="C248" s="23" t="s">
        <v>90</v>
      </c>
      <c r="D248" s="23" t="s">
        <v>74</v>
      </c>
      <c r="E248" s="23" t="s">
        <v>173</v>
      </c>
      <c r="F248" s="23" t="s">
        <v>96</v>
      </c>
      <c r="G248" s="24">
        <v>78.099999999999994</v>
      </c>
      <c r="H248" s="24"/>
      <c r="I248" s="24">
        <v>78.099999999999994</v>
      </c>
      <c r="J248" s="24"/>
    </row>
    <row r="249" spans="1:10" s="13" customFormat="1" ht="15.75" x14ac:dyDescent="0.25">
      <c r="A249" s="14">
        <v>0</v>
      </c>
      <c r="B249" s="26" t="s">
        <v>118</v>
      </c>
      <c r="C249" s="27" t="s">
        <v>92</v>
      </c>
      <c r="D249" s="27" t="s">
        <v>119</v>
      </c>
      <c r="E249" s="27"/>
      <c r="F249" s="27"/>
      <c r="G249" s="28">
        <f>SUMIFS(G250:G1309,$C250:$C1309,$C250)/3</f>
        <v>4462.5</v>
      </c>
      <c r="H249" s="28">
        <f>SUMIFS(H250:H1299,$C250:$C1299,$C250)/3</f>
        <v>0</v>
      </c>
      <c r="I249" s="28">
        <f>SUMIFS(I250:I1309,$C250:$C1309,$C250)/3</f>
        <v>4594.5000000000009</v>
      </c>
      <c r="J249" s="28">
        <f>SUMIFS(J250:J1299,$C250:$C1299,$C250)/3</f>
        <v>0</v>
      </c>
    </row>
    <row r="250" spans="1:10" s="13" customFormat="1" ht="15.75" x14ac:dyDescent="0.25">
      <c r="A250" s="15">
        <v>1</v>
      </c>
      <c r="B250" s="29" t="s">
        <v>71</v>
      </c>
      <c r="C250" s="30" t="s">
        <v>92</v>
      </c>
      <c r="D250" s="30" t="s">
        <v>93</v>
      </c>
      <c r="E250" s="30" t="s">
        <v>6</v>
      </c>
      <c r="F250" s="30" t="s">
        <v>76</v>
      </c>
      <c r="G250" s="31">
        <f>SUMIFS(G251:G1299,$C251:$C1299,$C251,$D251:$D1299,$D251)/2</f>
        <v>4462.5</v>
      </c>
      <c r="H250" s="31">
        <f>SUMIFS(H251:H1299,$C251:$C1299,$C251,$D251:$D1299,$D251)/2</f>
        <v>0</v>
      </c>
      <c r="I250" s="31">
        <f>SUMIFS(I251:I1299,$C251:$C1299,$C251,$D251:$D1299,$D251)/2</f>
        <v>4594.5</v>
      </c>
      <c r="J250" s="31">
        <f>SUMIFS(J251:J1299,$C251:$C1299,$C251,$D251:$D1299,$D251)/2</f>
        <v>0</v>
      </c>
    </row>
    <row r="251" spans="1:10" s="13" customFormat="1" ht="47.25" x14ac:dyDescent="0.25">
      <c r="A251" s="16">
        <v>2</v>
      </c>
      <c r="B251" s="35" t="s">
        <v>205</v>
      </c>
      <c r="C251" s="33" t="s">
        <v>92</v>
      </c>
      <c r="D251" s="33" t="s">
        <v>93</v>
      </c>
      <c r="E251" s="33" t="s">
        <v>72</v>
      </c>
      <c r="F251" s="33"/>
      <c r="G251" s="34">
        <f>SUMIFS(G252:G1296,$C252:$C1296,$C252,$D252:$D1296,$D252,$E252:$E1296,$E252)</f>
        <v>3281.4</v>
      </c>
      <c r="H251" s="34">
        <f>SUMIFS(H252:H1296,$C252:$C1296,$C252,$D252:$D1296,$D252,$E252:$E1296,$E252)</f>
        <v>0</v>
      </c>
      <c r="I251" s="34">
        <f>SUMIFS(I252:I1296,$C252:$C1296,$C252,$D252:$D1296,$D252,$E252:$E1296,$E252)</f>
        <v>3385.8</v>
      </c>
      <c r="J251" s="34">
        <f>SUMIFS(J252:J1296,$C252:$C1296,$C252,$D252:$D1296,$D252,$E252:$E1296,$E252)</f>
        <v>0</v>
      </c>
    </row>
    <row r="252" spans="1:10" s="13" customFormat="1" ht="15.75" x14ac:dyDescent="0.25">
      <c r="A252" s="17">
        <v>3</v>
      </c>
      <c r="B252" s="22" t="s">
        <v>46</v>
      </c>
      <c r="C252" s="23" t="s">
        <v>92</v>
      </c>
      <c r="D252" s="23" t="s">
        <v>93</v>
      </c>
      <c r="E252" s="23" t="s">
        <v>72</v>
      </c>
      <c r="F252" s="23" t="s">
        <v>96</v>
      </c>
      <c r="G252" s="24">
        <v>3281.4</v>
      </c>
      <c r="H252" s="25"/>
      <c r="I252" s="24">
        <v>3385.8</v>
      </c>
      <c r="J252" s="25"/>
    </row>
    <row r="253" spans="1:10" s="13" customFormat="1" ht="94.5" x14ac:dyDescent="0.25">
      <c r="A253" s="16">
        <v>2</v>
      </c>
      <c r="B253" s="45" t="s">
        <v>206</v>
      </c>
      <c r="C253" s="33" t="s">
        <v>92</v>
      </c>
      <c r="D253" s="33" t="s">
        <v>93</v>
      </c>
      <c r="E253" s="33" t="s">
        <v>144</v>
      </c>
      <c r="F253" s="33"/>
      <c r="G253" s="34">
        <f>SUMIFS(G254:G1298,$C254:$C1298,$C254,$D254:$D1298,$D254,$E254:$E1298,$E254)</f>
        <v>1106.0999999999999</v>
      </c>
      <c r="H253" s="34">
        <f>SUMIFS(H254:H1298,$C254:$C1298,$C254,$D254:$D1298,$D254,$E254:$E1298,$E254)</f>
        <v>0</v>
      </c>
      <c r="I253" s="34">
        <f>SUMIFS(I254:I1298,$C254:$C1298,$C254,$D254:$D1298,$D254,$E254:$E1298,$E254)</f>
        <v>1133.7</v>
      </c>
      <c r="J253" s="34">
        <f>SUMIFS(J254:J1298,$C254:$C1298,$C254,$D254:$D1298,$D254,$E254:$E1298,$E254)</f>
        <v>0</v>
      </c>
    </row>
    <row r="254" spans="1:10" s="13" customFormat="1" ht="15.75" x14ac:dyDescent="0.25">
      <c r="A254" s="17">
        <v>3</v>
      </c>
      <c r="B254" s="22" t="s">
        <v>46</v>
      </c>
      <c r="C254" s="23" t="s">
        <v>92</v>
      </c>
      <c r="D254" s="23" t="s">
        <v>93</v>
      </c>
      <c r="E254" s="23" t="s">
        <v>144</v>
      </c>
      <c r="F254" s="23" t="s">
        <v>96</v>
      </c>
      <c r="G254" s="24">
        <v>1106.0999999999999</v>
      </c>
      <c r="H254" s="25"/>
      <c r="I254" s="24">
        <v>1133.7</v>
      </c>
      <c r="J254" s="25"/>
    </row>
    <row r="255" spans="1:10" s="13" customFormat="1" ht="55.9" customHeight="1" x14ac:dyDescent="0.25">
      <c r="A255" s="16">
        <v>2</v>
      </c>
      <c r="B255" s="41" t="s">
        <v>139</v>
      </c>
      <c r="C255" s="33" t="s">
        <v>92</v>
      </c>
      <c r="D255" s="33" t="s">
        <v>93</v>
      </c>
      <c r="E255" s="33" t="s">
        <v>143</v>
      </c>
      <c r="F255" s="33"/>
      <c r="G255" s="34">
        <f>SUMIFS(G256:G1300,$C256:$C1300,$C256,$D256:$D1300,$D256,$E256:$E1300,$E256)</f>
        <v>75</v>
      </c>
      <c r="H255" s="34">
        <f>SUMIFS(H256:H1300,$C256:$C1300,$C256,$D256:$D1300,$D256,$E256:$E1300,$E256)</f>
        <v>0</v>
      </c>
      <c r="I255" s="34">
        <f>SUMIFS(I256:I1300,$C256:$C1300,$C256,$D256:$D1300,$D256,$E256:$E1300,$E256)</f>
        <v>75</v>
      </c>
      <c r="J255" s="34">
        <f>SUMIFS(J256:J1300,$C256:$C1300,$C256,$D256:$D1300,$D256,$E256:$E1300,$E256)</f>
        <v>0</v>
      </c>
    </row>
    <row r="256" spans="1:10" s="13" customFormat="1" ht="15.75" x14ac:dyDescent="0.25">
      <c r="A256" s="17">
        <v>3</v>
      </c>
      <c r="B256" s="22" t="s">
        <v>46</v>
      </c>
      <c r="C256" s="23" t="s">
        <v>92</v>
      </c>
      <c r="D256" s="23" t="s">
        <v>93</v>
      </c>
      <c r="E256" s="23" t="s">
        <v>143</v>
      </c>
      <c r="F256" s="23" t="s">
        <v>96</v>
      </c>
      <c r="G256" s="24">
        <v>75</v>
      </c>
      <c r="H256" s="25"/>
      <c r="I256" s="24">
        <v>75</v>
      </c>
      <c r="J256" s="25"/>
    </row>
    <row r="257" spans="1:10" s="13" customFormat="1" ht="34.15" customHeight="1" x14ac:dyDescent="0.25">
      <c r="A257" s="14">
        <v>0</v>
      </c>
      <c r="B257" s="26" t="s">
        <v>181</v>
      </c>
      <c r="C257" s="27" t="s">
        <v>80</v>
      </c>
      <c r="D257" s="27" t="s">
        <v>119</v>
      </c>
      <c r="E257" s="27"/>
      <c r="F257" s="27"/>
      <c r="G257" s="28">
        <f>SUMIFS(G258:G1317,$C258:$C1317,$C258)/3</f>
        <v>45</v>
      </c>
      <c r="H257" s="28">
        <f>SUMIFS(H258:H1307,$C258:$C1307,$C258)/3</f>
        <v>0</v>
      </c>
      <c r="I257" s="28">
        <f>SUMIFS(I258:I1317,$C258:$C1317,$C258)/3</f>
        <v>0</v>
      </c>
      <c r="J257" s="28">
        <f>SUMIFS(J258:J1307,$C258:$C1307,$C258)/3</f>
        <v>0</v>
      </c>
    </row>
    <row r="258" spans="1:10" s="13" customFormat="1" ht="31.15" customHeight="1" x14ac:dyDescent="0.25">
      <c r="A258" s="15">
        <v>1</v>
      </c>
      <c r="B258" s="40" t="s">
        <v>176</v>
      </c>
      <c r="C258" s="44" t="s">
        <v>80</v>
      </c>
      <c r="D258" s="44" t="s">
        <v>74</v>
      </c>
      <c r="E258" s="44"/>
      <c r="F258" s="44"/>
      <c r="G258" s="31">
        <f>SUMIFS(G259:G1307,$C259:$C1307,$C259,$D259:$D1307,$D259)/2</f>
        <v>45</v>
      </c>
      <c r="H258" s="31">
        <f>SUMIFS(H259:H1307,$C259:$C1307,$C259,$D259:$D1307,$D259)/2</f>
        <v>0</v>
      </c>
      <c r="I258" s="31">
        <f>SUMIFS(I259:I1307,$C259:$C1307,$C259,$D259:$D1307,$D259)/2</f>
        <v>0</v>
      </c>
      <c r="J258" s="31">
        <f>SUMIFS(J259:J1307,$C259:$C1307,$C259,$D259:$D1307,$D259)/2</f>
        <v>0</v>
      </c>
    </row>
    <row r="259" spans="1:10" s="13" customFormat="1" ht="63" x14ac:dyDescent="0.25">
      <c r="A259" s="16">
        <v>2</v>
      </c>
      <c r="B259" s="41" t="s">
        <v>177</v>
      </c>
      <c r="C259" s="42" t="s">
        <v>80</v>
      </c>
      <c r="D259" s="42" t="s">
        <v>74</v>
      </c>
      <c r="E259" s="42" t="s">
        <v>178</v>
      </c>
      <c r="F259" s="42" t="s">
        <v>76</v>
      </c>
      <c r="G259" s="34">
        <f>SUMIFS(G260:G1304,$C260:$C1304,$C260,$D260:$D1304,$D260,$E260:$E1304,$E260)</f>
        <v>45</v>
      </c>
      <c r="H259" s="34">
        <f>SUMIFS(H260:H1304,$C260:$C1304,$C260,$D260:$D1304,$D260,$E260:$E1304,$E260)</f>
        <v>0</v>
      </c>
      <c r="I259" s="34">
        <f>SUMIFS(I260:I1304,$C260:$C1304,$C260,$D260:$D1304,$D260,$E260:$E1304,$E260)</f>
        <v>0</v>
      </c>
      <c r="J259" s="34">
        <f>SUMIFS(J260:J1304,$C260:$C1304,$C260,$D260:$D1304,$D260,$E260:$E1304,$E260)</f>
        <v>0</v>
      </c>
    </row>
    <row r="260" spans="1:10" s="13" customFormat="1" ht="31.5" x14ac:dyDescent="0.25">
      <c r="A260" s="17">
        <v>3</v>
      </c>
      <c r="B260" s="22" t="s">
        <v>179</v>
      </c>
      <c r="C260" s="23" t="s">
        <v>80</v>
      </c>
      <c r="D260" s="23" t="s">
        <v>74</v>
      </c>
      <c r="E260" s="23" t="s">
        <v>178</v>
      </c>
      <c r="F260" s="23" t="s">
        <v>180</v>
      </c>
      <c r="G260" s="24">
        <v>45</v>
      </c>
      <c r="H260" s="25"/>
      <c r="I260" s="24">
        <v>0</v>
      </c>
      <c r="J260" s="25"/>
    </row>
    <row r="261" spans="1:10" s="13" customFormat="1" ht="47.25" x14ac:dyDescent="0.25">
      <c r="A261" s="14">
        <v>0</v>
      </c>
      <c r="B261" s="26" t="s">
        <v>168</v>
      </c>
      <c r="C261" s="27" t="s">
        <v>81</v>
      </c>
      <c r="D261" s="27" t="s">
        <v>119</v>
      </c>
      <c r="E261" s="27"/>
      <c r="F261" s="27"/>
      <c r="G261" s="28">
        <f>SUMIFS(G262:G1321,$C262:$C1321,$C262)/3</f>
        <v>81744</v>
      </c>
      <c r="H261" s="28">
        <f>SUMIFS(H262:H1311,$C262:$C1311,$C262)/3</f>
        <v>868</v>
      </c>
      <c r="I261" s="28">
        <f>SUMIFS(I262:I1321,$C262:$C1321,$C262)/3</f>
        <v>81597.5</v>
      </c>
      <c r="J261" s="28">
        <f>SUMIFS(J262:J1311,$C262:$C1311,$C262)/3</f>
        <v>868</v>
      </c>
    </row>
    <row r="262" spans="1:10" s="13" customFormat="1" ht="47.25" x14ac:dyDescent="0.25">
      <c r="A262" s="15">
        <v>1</v>
      </c>
      <c r="B262" s="29" t="s">
        <v>15</v>
      </c>
      <c r="C262" s="30" t="s">
        <v>81</v>
      </c>
      <c r="D262" s="30" t="s">
        <v>74</v>
      </c>
      <c r="E262" s="30" t="s">
        <v>6</v>
      </c>
      <c r="F262" s="30" t="s">
        <v>76</v>
      </c>
      <c r="G262" s="31">
        <f>SUMIFS(G263:G1311,$C263:$C1311,$C263,$D263:$D1311,$D263)/2</f>
        <v>21900</v>
      </c>
      <c r="H262" s="31">
        <f>SUMIFS(H263:H1311,$C263:$C1311,$C263,$D263:$D1311,$D263)/2</f>
        <v>868</v>
      </c>
      <c r="I262" s="31">
        <f>SUMIFS(I263:I1311,$C263:$C1311,$C263,$D263:$D1311,$D263)/2</f>
        <v>21900</v>
      </c>
      <c r="J262" s="31">
        <f>SUMIFS(J263:J1311,$C263:$C1311,$C263,$D263:$D1311,$D263)/2</f>
        <v>868</v>
      </c>
    </row>
    <row r="263" spans="1:10" s="13" customFormat="1" ht="31.5" x14ac:dyDescent="0.25">
      <c r="A263" s="16">
        <v>2</v>
      </c>
      <c r="B263" s="32" t="s">
        <v>16</v>
      </c>
      <c r="C263" s="33" t="s">
        <v>81</v>
      </c>
      <c r="D263" s="33" t="s">
        <v>74</v>
      </c>
      <c r="E263" s="33" t="s">
        <v>131</v>
      </c>
      <c r="F263" s="33" t="s">
        <v>76</v>
      </c>
      <c r="G263" s="34">
        <f>SUMIFS(G264:G1308,$C264:$C1308,$C264,$D264:$D1308,$D264,$E264:$E1308,$E264)</f>
        <v>21900</v>
      </c>
      <c r="H263" s="34">
        <f>SUMIFS(H264:H1308,$C264:$C1308,$C264,$D264:$D1308,$D264,$E264:$E1308,$E264)</f>
        <v>868</v>
      </c>
      <c r="I263" s="34">
        <f>SUMIFS(I264:I1308,$C264:$C1308,$C264,$D264:$D1308,$D264,$E264:$E1308,$E264)</f>
        <v>21900</v>
      </c>
      <c r="J263" s="34">
        <f>SUMIFS(J264:J1308,$C264:$C1308,$C264,$D264:$D1308,$D264,$E264:$E1308,$E264)</f>
        <v>868</v>
      </c>
    </row>
    <row r="264" spans="1:10" s="13" customFormat="1" ht="15.75" x14ac:dyDescent="0.25">
      <c r="A264" s="17">
        <v>3</v>
      </c>
      <c r="B264" s="22" t="s">
        <v>18</v>
      </c>
      <c r="C264" s="23" t="s">
        <v>81</v>
      </c>
      <c r="D264" s="23" t="s">
        <v>74</v>
      </c>
      <c r="E264" s="23" t="s">
        <v>131</v>
      </c>
      <c r="F264" s="23" t="s">
        <v>82</v>
      </c>
      <c r="G264" s="24">
        <v>21900</v>
      </c>
      <c r="H264" s="24">
        <v>868</v>
      </c>
      <c r="I264" s="24">
        <v>21900</v>
      </c>
      <c r="J264" s="24">
        <v>868</v>
      </c>
    </row>
    <row r="265" spans="1:10" s="13" customFormat="1" ht="31.5" x14ac:dyDescent="0.25">
      <c r="A265" s="15">
        <v>1</v>
      </c>
      <c r="B265" s="29" t="s">
        <v>160</v>
      </c>
      <c r="C265" s="30" t="s">
        <v>81</v>
      </c>
      <c r="D265" s="30" t="s">
        <v>83</v>
      </c>
      <c r="E265" s="30"/>
      <c r="F265" s="30"/>
      <c r="G265" s="31">
        <f>SUMIFS(G266:G1314,$C266:$C1314,$C266,$D266:$D1314,$D266)/2</f>
        <v>59844</v>
      </c>
      <c r="H265" s="31">
        <f>SUMIFS(H266:H1314,$C266:$C1314,$C266,$D266:$D1314,$D266)/2</f>
        <v>0</v>
      </c>
      <c r="I265" s="31">
        <f>SUMIFS(I266:I1314,$C266:$C1314,$C266,$D266:$D1314,$D266)/2</f>
        <v>59697.5</v>
      </c>
      <c r="J265" s="31">
        <f>SUMIFS(J266:J1314,$C266:$C1314,$C266,$D266:$D1314,$D266)/2</f>
        <v>0</v>
      </c>
    </row>
    <row r="266" spans="1:10" s="13" customFormat="1" ht="47.25" x14ac:dyDescent="0.25">
      <c r="A266" s="16">
        <v>2</v>
      </c>
      <c r="B266" s="41" t="s">
        <v>209</v>
      </c>
      <c r="C266" s="33" t="s">
        <v>81</v>
      </c>
      <c r="D266" s="33" t="s">
        <v>83</v>
      </c>
      <c r="E266" s="33" t="s">
        <v>184</v>
      </c>
      <c r="F266" s="33" t="s">
        <v>76</v>
      </c>
      <c r="G266" s="34">
        <f>SUMIFS(G267:G1311,$C267:$C1311,$C267,$D267:$D1311,$D267,$E267:$E1311,$E267)</f>
        <v>7600.4</v>
      </c>
      <c r="H266" s="34">
        <f>SUMIFS(H267:H1311,$C267:$C1311,$C267,$D267:$D1311,$D267,$E267:$E1311,$E267)</f>
        <v>0</v>
      </c>
      <c r="I266" s="34">
        <f>SUMIFS(I267:I1311,$C267:$C1311,$C267,$D267:$D1311,$D267,$E267:$E1311,$E267)</f>
        <v>7600.4</v>
      </c>
      <c r="J266" s="34">
        <f>SUMIFS(J267:J1311,$C267:$C1311,$C267,$D267:$D1311,$D267,$E267:$E1311,$E267)</f>
        <v>0</v>
      </c>
    </row>
    <row r="267" spans="1:10" s="13" customFormat="1" ht="15.75" x14ac:dyDescent="0.25">
      <c r="A267" s="17">
        <v>3</v>
      </c>
      <c r="B267" s="22" t="s">
        <v>19</v>
      </c>
      <c r="C267" s="23" t="s">
        <v>81</v>
      </c>
      <c r="D267" s="23" t="s">
        <v>83</v>
      </c>
      <c r="E267" s="23" t="s">
        <v>184</v>
      </c>
      <c r="F267" s="23" t="s">
        <v>84</v>
      </c>
      <c r="G267" s="24">
        <v>7600.4</v>
      </c>
      <c r="H267" s="24"/>
      <c r="I267" s="24">
        <v>7600.4</v>
      </c>
      <c r="J267" s="24"/>
    </row>
    <row r="268" spans="1:10" s="13" customFormat="1" ht="31.5" x14ac:dyDescent="0.25">
      <c r="A268" s="16">
        <v>2</v>
      </c>
      <c r="B268" s="32" t="s">
        <v>16</v>
      </c>
      <c r="C268" s="33" t="s">
        <v>81</v>
      </c>
      <c r="D268" s="33" t="s">
        <v>83</v>
      </c>
      <c r="E268" s="33" t="s">
        <v>131</v>
      </c>
      <c r="F268" s="33"/>
      <c r="G268" s="34">
        <f>SUMIFS(G269:G1313,$C269:$C1313,$C269,$D269:$D1313,$D269,$E269:$E1313,$E269)</f>
        <v>52243.6</v>
      </c>
      <c r="H268" s="34">
        <f>SUMIFS(H269:H1313,$C269:$C1313,$C269,$D269:$D1313,$D269,$E269:$E1313,$E269)</f>
        <v>0</v>
      </c>
      <c r="I268" s="34">
        <f>SUMIFS(I269:I1313,$C269:$C1313,$C269,$D269:$D1313,$D269,$E269:$E1313,$E269)</f>
        <v>52097.1</v>
      </c>
      <c r="J268" s="34">
        <f>SUMIFS(J269:J1313,$C269:$C1313,$C269,$D269:$D1313,$D269,$E269:$E1313,$E269)</f>
        <v>0</v>
      </c>
    </row>
    <row r="269" spans="1:10" s="13" customFormat="1" ht="15.75" x14ac:dyDescent="0.25">
      <c r="A269" s="17">
        <v>3</v>
      </c>
      <c r="B269" s="22" t="s">
        <v>19</v>
      </c>
      <c r="C269" s="23" t="s">
        <v>81</v>
      </c>
      <c r="D269" s="23" t="s">
        <v>83</v>
      </c>
      <c r="E269" s="23" t="s">
        <v>131</v>
      </c>
      <c r="F269" s="23" t="s">
        <v>84</v>
      </c>
      <c r="G269" s="24">
        <v>52243.6</v>
      </c>
      <c r="H269" s="24"/>
      <c r="I269" s="24">
        <v>52097.1</v>
      </c>
      <c r="J269" s="24"/>
    </row>
    <row r="270" spans="1:10" s="13" customFormat="1" ht="15.75" x14ac:dyDescent="0.25">
      <c r="A270" s="12"/>
      <c r="B270" s="36" t="s">
        <v>73</v>
      </c>
      <c r="C270" s="37"/>
      <c r="D270" s="37"/>
      <c r="E270" s="37" t="s">
        <v>6</v>
      </c>
      <c r="F270" s="37"/>
      <c r="G270" s="38">
        <f>SUMIF($A14:$A269,$A14,G14:G269)</f>
        <v>616053.89999999991</v>
      </c>
      <c r="H270" s="38">
        <f>SUMIF($A14:$A269,$A14,H14:H269)</f>
        <v>210897.8</v>
      </c>
      <c r="I270" s="38">
        <f>SUMIF($A14:$A269,$A14,I14:I269)</f>
        <v>614616</v>
      </c>
      <c r="J270" s="38">
        <f>SUMIF($A14:$A269,$A14,J14:J269)</f>
        <v>210389.8</v>
      </c>
    </row>
  </sheetData>
  <autoFilter ref="A6:H270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103</v>
      </c>
      <c r="D11" s="5">
        <f>SUMIF('Приложение №6'!$A$14:$A1032,0,'Приложение №6'!$G$14:$G1032)</f>
        <v>616053.89999999991</v>
      </c>
      <c r="E11" s="5">
        <f>SUMIF('Приложение №6'!$A$14:$A1032,0,'Приложение №6'!$H$14:$H1032)</f>
        <v>210897.8</v>
      </c>
      <c r="F11" s="5" t="e">
        <f>SUMIF('Приложение №6'!$A$14:$A1032,0,'Приложение №6'!#REF!)</f>
        <v>#REF!</v>
      </c>
      <c r="G11" s="5" t="e">
        <f>SUMIF('Приложение №6'!$A$14:$A1032,0,'Приложение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№6'!$A$14:$A1033,1,'Приложение №6'!$G$14:$G1033)</f>
        <v>616053.90000000014</v>
      </c>
      <c r="E12" s="7">
        <f>SUMIF('Приложение №6'!$A$14:$A1033,1,'Приложение №6'!$H$14:$H1033)</f>
        <v>210897.80000000002</v>
      </c>
      <c r="F12" s="7" t="e">
        <f>SUMIF('Приложение №6'!$A$14:$A1033,1,'Приложение №6'!#REF!)</f>
        <v>#REF!</v>
      </c>
      <c r="G12" s="7" t="e">
        <f>SUMIF('Приложение №6'!$A$14:$A1033,1,'Приложение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№6'!$A$14:$A1034,2,'Приложение №6'!$G$14:$G1034)</f>
        <v>616053.9</v>
      </c>
      <c r="E13" s="8">
        <f>SUMIF('Приложение №6'!$A$14:$A1034,2,'Приложение №6'!$H$14:$H1034)</f>
        <v>210897.80000000005</v>
      </c>
      <c r="F13" s="8" t="e">
        <f>SUMIF('Приложение №6'!$A$14:$A1034,2,'Приложение №6'!#REF!)</f>
        <v>#REF!</v>
      </c>
      <c r="G13" s="8" t="e">
        <f>SUMIF('Приложение №6'!$A$14:$A1034,2,'Приложение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№6'!$A$14:$A1035,3,'Приложение №6'!$G$14:$G1035)</f>
        <v>616053.89999999979</v>
      </c>
      <c r="E14" s="9">
        <f>SUMIF('Приложение №6'!$A$14:$A1035,3,'Приложение №6'!$H$14:$H1035)</f>
        <v>210897.80000000002</v>
      </c>
      <c r="F14" s="9" t="e">
        <f>SUMIF('Приложение №6'!$A$14:$A1035,3,'Приложение №6'!#REF!)</f>
        <v>#REF!</v>
      </c>
      <c r="G14" s="9" t="e">
        <f>SUMIF('Приложение №6'!$A$14:$A1035,3,'Приложение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2021-12-14T10:59:37Z</cp:lastPrinted>
  <dcterms:created xsi:type="dcterms:W3CDTF">2017-09-27T09:31:38Z</dcterms:created>
  <dcterms:modified xsi:type="dcterms:W3CDTF">2021-12-14T10:59:47Z</dcterms:modified>
</cp:coreProperties>
</file>