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№4'!$A$5:$G$292</definedName>
  </definedNames>
  <calcPr calcId="125725"/>
</workbook>
</file>

<file path=xl/calcChain.xml><?xml version="1.0" encoding="utf-8"?>
<calcChain xmlns="http://schemas.openxmlformats.org/spreadsheetml/2006/main">
  <c r="H185" i="1"/>
  <c r="H206" l="1"/>
  <c r="H124" s="1"/>
  <c r="H284"/>
  <c r="H290" l="1"/>
  <c r="H288"/>
  <c r="H286"/>
  <c r="H281"/>
  <c r="H279"/>
  <c r="H277"/>
  <c r="H274"/>
  <c r="H271"/>
  <c r="H268"/>
  <c r="H266"/>
  <c r="H264"/>
  <c r="H261"/>
  <c r="H258"/>
  <c r="H256"/>
  <c r="H253"/>
  <c r="H251"/>
  <c r="H248"/>
  <c r="H246"/>
  <c r="H243"/>
  <c r="H240"/>
  <c r="H238"/>
  <c r="H236"/>
  <c r="H234"/>
  <c r="H231"/>
  <c r="H229"/>
  <c r="H225"/>
  <c r="H222"/>
  <c r="H220"/>
  <c r="H218"/>
  <c r="H216"/>
  <c r="H214"/>
  <c r="H211"/>
  <c r="H208"/>
  <c r="H205" s="1"/>
  <c r="H203"/>
  <c r="H201"/>
  <c r="H199"/>
  <c r="H197"/>
  <c r="H194"/>
  <c r="H191"/>
  <c r="H188"/>
  <c r="H182"/>
  <c r="H179"/>
  <c r="H177"/>
  <c r="H175"/>
  <c r="H173"/>
  <c r="H170"/>
  <c r="H167"/>
  <c r="H164"/>
  <c r="H157"/>
  <c r="H155"/>
  <c r="H152"/>
  <c r="H150"/>
  <c r="H147"/>
  <c r="H145"/>
  <c r="H142"/>
  <c r="H137"/>
  <c r="H134"/>
  <c r="H132"/>
  <c r="H130"/>
  <c r="H128"/>
  <c r="H126"/>
  <c r="H121"/>
  <c r="H118"/>
  <c r="H115"/>
  <c r="H109"/>
  <c r="H107"/>
  <c r="H105"/>
  <c r="H101"/>
  <c r="H97"/>
  <c r="H94"/>
  <c r="H92"/>
  <c r="H90"/>
  <c r="H88"/>
  <c r="H85"/>
  <c r="H83"/>
  <c r="H80"/>
  <c r="H77"/>
  <c r="H74"/>
  <c r="H71"/>
  <c r="H65"/>
  <c r="H63"/>
  <c r="H61"/>
  <c r="H55"/>
  <c r="H52"/>
  <c r="H46"/>
  <c r="H44"/>
  <c r="H42"/>
  <c r="H37"/>
  <c r="H33"/>
  <c r="H30"/>
  <c r="H27"/>
  <c r="H24"/>
  <c r="H19"/>
  <c r="H17"/>
  <c r="H184" l="1"/>
  <c r="H283"/>
  <c r="H123"/>
  <c r="H242"/>
  <c r="H224"/>
  <c r="H210"/>
  <c r="H181"/>
  <c r="H172"/>
  <c r="H169"/>
  <c r="H166"/>
  <c r="H163"/>
  <c r="H149"/>
  <c r="H141"/>
  <c r="H120"/>
  <c r="H117"/>
  <c r="H114"/>
  <c r="H100"/>
  <c r="H96"/>
  <c r="H79"/>
  <c r="H76"/>
  <c r="H73"/>
  <c r="H70"/>
  <c r="H54"/>
  <c r="H51"/>
  <c r="H32"/>
  <c r="H29"/>
  <c r="H26"/>
  <c r="H23"/>
  <c r="H15"/>
  <c r="H213" l="1"/>
  <c r="H233"/>
  <c r="H263"/>
  <c r="H273"/>
  <c r="H87"/>
  <c r="H60"/>
  <c r="H144"/>
  <c r="H154"/>
  <c r="H196"/>
  <c r="H228"/>
  <c r="H36"/>
  <c r="H35" s="1"/>
  <c r="H41"/>
  <c r="H40" s="1"/>
  <c r="H104"/>
  <c r="H245"/>
  <c r="H255"/>
  <c r="H50"/>
  <c r="H14"/>
  <c r="H13" s="1"/>
  <c r="H59" l="1"/>
  <c r="H99"/>
  <c r="H292" l="1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<sst xmlns="http://schemas.openxmlformats.org/spreadsheetml/2006/main" count="1312" uniqueCount="214">
  <si>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</si>
  <si>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</si>
  <si>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</si>
  <si>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</si>
  <si>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</si>
  <si>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</si>
  <si>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</si>
  <si>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</si>
  <si>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</si>
  <si>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</si>
  <si>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</si>
  <si>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</si>
  <si>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</si>
  <si>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</si>
  <si>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</si>
  <si>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</si>
  <si>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</si>
  <si>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</si>
  <si>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</si>
  <si>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</si>
  <si>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</si>
  <si>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</si>
  <si>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</si>
  <si>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</si>
  <si>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</si>
  <si>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</si>
  <si>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</si>
  <si>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</si>
  <si>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</si>
  <si>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</si>
  <si>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</si>
  <si>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</si>
  <si>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</si>
  <si>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</si>
  <si>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</si>
  <si>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</si>
  <si>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</si>
  <si>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</si>
  <si>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</si>
  <si>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</si>
  <si>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</si>
  <si>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</si>
  <si>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</si>
  <si>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</si>
  <si>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</si>
  <si>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</si>
  <si>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</si>
  <si>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</si>
  <si>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</si>
  <si>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</si>
  <si>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</si>
  <si>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</si>
  <si>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</si>
  <si>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</si>
  <si>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</si>
  <si>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</si>
  <si>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</si>
  <si>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</si>
  <si>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</si>
  <si>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</si>
  <si>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</si>
  <si>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</si>
  <si>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</si>
  <si>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</si>
  <si>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</si>
  <si>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</si>
  <si>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</si>
  <si>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</si>
  <si>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</si>
  <si>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</si>
  <si>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</si>
  <si>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</si>
  <si>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</si>
  <si>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</si>
  <si>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</si>
  <si>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</si>
  <si>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</si>
  <si>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</si>
  <si>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</si>
  <si>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</si>
  <si>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</si>
  <si>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</si>
  <si>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</si>
  <si>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</si>
  <si>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</si>
  <si>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</si>
  <si>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</si>
  <si>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</si>
  <si>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</si>
  <si>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</si>
  <si>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</si>
  <si>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</si>
  <si>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</si>
  <si>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</si>
  <si>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</si>
  <si>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</si>
  <si>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</si>
  <si>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</si>
  <si>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</si>
  <si>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</si>
  <si>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</si>
  <si>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</si>
  <si>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</si>
  <si>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</si>
  <si>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</si>
  <si>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</si>
  <si>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</si>
  <si>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</si>
  <si>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</si>
  <si>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</si>
  <si>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</si>
  <si>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</si>
  <si>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</si>
  <si>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</si>
  <si>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</si>
  <si>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</si>
  <si>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</si>
  <si>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</si>
  <si>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</si>
  <si>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</si>
  <si>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</si>
  <si>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</si>
  <si>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</si>
  <si>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</si>
  <si>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</si>
  <si>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</si>
  <si>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</si>
  <si>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</si>
  <si>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</si>
  <si>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</si>
  <si>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</si>
  <si>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</si>
  <si>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</si>
  <si>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</si>
  <si>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</si>
  <si>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</si>
  <si>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</si>
  <si>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</si>
  <si>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</si>
  <si>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</si>
  <si>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</si>
  <si>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</si>
  <si>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</si>
  <si>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</si>
  <si>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</si>
  <si>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</si>
  <si>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</si>
  <si>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</si>
  <si>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</si>
  <si>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</si>
  <si>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</si>
  <si>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</si>
  <si>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</si>
  <si>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</si>
  <si>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</si>
  <si>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</si>
  <si>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</si>
  <si>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</si>
  <si>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</si>
  <si>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</si>
  <si>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</si>
  <si>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</si>
  <si>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</si>
  <si>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</si>
  <si>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</si>
  <si>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</si>
  <si>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</si>
  <si>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</si>
  <si>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</si>
  <si>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</si>
  <si>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</si>
  <si>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</si>
  <si>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</si>
  <si>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</si>
  <si>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</si>
  <si>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</si>
  <si>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</si>
  <si>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</si>
  <si>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</si>
  <si>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</si>
  <si>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</si>
  <si>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</si>
  <si>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</si>
  <si>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</si>
  <si>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</si>
  <si>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</si>
  <si>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</si>
  <si>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</si>
  <si>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</si>
  <si>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</si>
  <si>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</si>
  <si>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</si>
  <si>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</si>
  <si>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</si>
  <si>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</si>
  <si>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</si>
  <si>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</si>
  <si>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</si>
  <si>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</si>
  <si>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</si>
  <si>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</si>
  <si>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</si>
  <si>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</si>
  <si>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</si>
  <si>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</si>
  <si>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</si>
  <si>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</si>
  <si>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</si>
  <si>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</si>
  <si>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</si>
  <si>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</si>
  <si>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</si>
  <si>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2. Расходы бюджета</t>
  </si>
  <si>
    <t>Исполнено, в рублях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</si>
</sst>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8" fillId="0" borderId="0" xfId="0" applyNumberFormat="1" applyFont="1" applyFill="1" applyProtection="1">
      <protection hidden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wrapText="1"/>
      <protection hidden="1"/>
    </xf>
    <xf numFmtId="4" fontId="4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" fontId="3" fillId="0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4" fontId="4" fillId="0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hidden="1"/>
    </xf>
    <xf numFmtId="49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6"/>
  <sheetViews>
    <sheetView tabSelected="1" topLeftCell="B1" zoomScale="75" zoomScaleNormal="75" workbookViewId="0">
      <selection activeCell="I4" sqref="I4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28.6640625" style="13" customWidth="1"/>
    <col min="9" max="16384" width="9.109375" style="13"/>
  </cols>
  <sheetData>
    <row r="1" spans="1:8" s="11" customFormat="1" ht="34.5" customHeight="1">
      <c r="A1" s="10"/>
      <c r="H1" s="21" t="s">
        <v>155</v>
      </c>
    </row>
    <row r="2" spans="1:8" ht="18.600000000000001" customHeight="1">
      <c r="F2" s="20"/>
      <c r="G2" s="20"/>
      <c r="H2" s="20"/>
    </row>
    <row r="3" spans="1:8" s="12" customFormat="1" ht="34.5" customHeight="1">
      <c r="B3" s="42" t="s">
        <v>212</v>
      </c>
      <c r="C3" s="42"/>
      <c r="D3" s="42"/>
      <c r="E3" s="42"/>
      <c r="F3" s="42"/>
      <c r="G3" s="42"/>
      <c r="H3" s="42"/>
    </row>
    <row r="5" spans="1:8" ht="15" customHeight="1">
      <c r="B5" s="43" t="s">
        <v>0</v>
      </c>
      <c r="C5" s="46" t="s">
        <v>1</v>
      </c>
      <c r="D5" s="46" t="s">
        <v>2</v>
      </c>
      <c r="E5" s="46" t="s">
        <v>3</v>
      </c>
      <c r="F5" s="46" t="s">
        <v>4</v>
      </c>
      <c r="G5" s="46" t="s">
        <v>5</v>
      </c>
      <c r="H5" s="41" t="s">
        <v>213</v>
      </c>
    </row>
    <row r="6" spans="1:8">
      <c r="B6" s="44"/>
      <c r="C6" s="46"/>
      <c r="D6" s="46"/>
      <c r="E6" s="46"/>
      <c r="F6" s="46"/>
      <c r="G6" s="46"/>
      <c r="H6" s="41"/>
    </row>
    <row r="7" spans="1:8">
      <c r="B7" s="44"/>
      <c r="C7" s="46"/>
      <c r="D7" s="46"/>
      <c r="E7" s="46"/>
      <c r="F7" s="46"/>
      <c r="G7" s="46"/>
      <c r="H7" s="41"/>
    </row>
    <row r="8" spans="1:8">
      <c r="B8" s="44"/>
      <c r="C8" s="46"/>
      <c r="D8" s="46"/>
      <c r="E8" s="46"/>
      <c r="F8" s="46"/>
      <c r="G8" s="46"/>
      <c r="H8" s="41"/>
    </row>
    <row r="9" spans="1:8" ht="15" customHeight="1">
      <c r="B9" s="44"/>
      <c r="C9" s="46"/>
      <c r="D9" s="46"/>
      <c r="E9" s="46"/>
      <c r="F9" s="46"/>
      <c r="G9" s="46"/>
      <c r="H9" s="41"/>
    </row>
    <row r="10" spans="1:8">
      <c r="B10" s="44"/>
      <c r="C10" s="46"/>
      <c r="D10" s="46"/>
      <c r="E10" s="46"/>
      <c r="F10" s="46"/>
      <c r="G10" s="46"/>
      <c r="H10" s="41"/>
    </row>
    <row r="11" spans="1:8">
      <c r="B11" s="44"/>
      <c r="C11" s="46"/>
      <c r="D11" s="46"/>
      <c r="E11" s="46"/>
      <c r="F11" s="46"/>
      <c r="G11" s="46"/>
      <c r="H11" s="41"/>
    </row>
    <row r="12" spans="1:8" ht="40.950000000000003" customHeight="1">
      <c r="B12" s="45"/>
      <c r="C12" s="46"/>
      <c r="D12" s="46"/>
      <c r="E12" s="46"/>
      <c r="F12" s="46"/>
      <c r="G12" s="46"/>
      <c r="H12" s="41"/>
    </row>
    <row r="13" spans="1:8" s="14" customFormat="1" ht="46.8">
      <c r="A13" s="15">
        <v>0</v>
      </c>
      <c r="B13" s="23">
        <v>920</v>
      </c>
      <c r="C13" s="24" t="s">
        <v>140</v>
      </c>
      <c r="D13" s="23"/>
      <c r="E13" s="23"/>
      <c r="F13" s="23" t="s">
        <v>7</v>
      </c>
      <c r="G13" s="23"/>
      <c r="H13" s="25">
        <f>SUMIFS(H14:H1046,$B14:$B1046,$B14)/3</f>
        <v>12694350.359999999</v>
      </c>
    </row>
    <row r="14" spans="1:8" s="14" customFormat="1" ht="46.8">
      <c r="A14" s="15">
        <v>1</v>
      </c>
      <c r="B14" s="26">
        <v>920</v>
      </c>
      <c r="C14" s="27" t="s">
        <v>8</v>
      </c>
      <c r="D14" s="28" t="s">
        <v>67</v>
      </c>
      <c r="E14" s="28" t="s">
        <v>68</v>
      </c>
      <c r="F14" s="28" t="s">
        <v>7</v>
      </c>
      <c r="G14" s="28" t="s">
        <v>96</v>
      </c>
      <c r="H14" s="29">
        <f>SUMIFS(H15:H1041,$B15:$B1041,$B15,$D15:$D1041,$D15,$E15:$E1041,$E15)/2</f>
        <v>4657609.21</v>
      </c>
    </row>
    <row r="15" spans="1:8" s="14" customFormat="1" ht="62.4">
      <c r="A15" s="15">
        <v>2</v>
      </c>
      <c r="B15" s="30">
        <v>920</v>
      </c>
      <c r="C15" s="31" t="s">
        <v>210</v>
      </c>
      <c r="D15" s="32" t="s">
        <v>67</v>
      </c>
      <c r="E15" s="28" t="s">
        <v>68</v>
      </c>
      <c r="F15" s="28" t="s">
        <v>15</v>
      </c>
      <c r="G15" s="28" t="s">
        <v>69</v>
      </c>
      <c r="H15" s="29">
        <f>SUMIFS(H16:H1041,$B16:$B1041,$B15,$D16:$D1041,$D16,$E16:$E1041,$E16,$F16:$F1041,$F16)</f>
        <v>0</v>
      </c>
    </row>
    <row r="16" spans="1:8" s="14" customFormat="1" ht="46.8">
      <c r="A16" s="15">
        <v>3</v>
      </c>
      <c r="B16" s="26">
        <v>920</v>
      </c>
      <c r="C16" s="33" t="s">
        <v>12</v>
      </c>
      <c r="D16" s="28" t="s">
        <v>67</v>
      </c>
      <c r="E16" s="28" t="s">
        <v>68</v>
      </c>
      <c r="F16" s="28" t="s">
        <v>15</v>
      </c>
      <c r="G16" s="28" t="s">
        <v>71</v>
      </c>
      <c r="H16" s="22">
        <v>0</v>
      </c>
    </row>
    <row r="17" spans="1:8" s="14" customFormat="1" ht="62.4">
      <c r="A17" s="15">
        <v>2</v>
      </c>
      <c r="B17" s="30">
        <v>920</v>
      </c>
      <c r="C17" s="31" t="s">
        <v>198</v>
      </c>
      <c r="D17" s="32" t="s">
        <v>67</v>
      </c>
      <c r="E17" s="28" t="s">
        <v>68</v>
      </c>
      <c r="F17" s="28" t="s">
        <v>42</v>
      </c>
      <c r="G17" s="28" t="s">
        <v>69</v>
      </c>
      <c r="H17" s="29">
        <f>SUMIFS(H18:H1043,$B18:$B1043,$B17,$D18:$D1043,$D18,$E18:$E1043,$E18,$F18:$F1043,$F18)</f>
        <v>0</v>
      </c>
    </row>
    <row r="18" spans="1:8" s="14" customFormat="1" ht="46.8">
      <c r="A18" s="15">
        <v>3</v>
      </c>
      <c r="B18" s="26">
        <v>920</v>
      </c>
      <c r="C18" s="33" t="s">
        <v>12</v>
      </c>
      <c r="D18" s="28" t="s">
        <v>67</v>
      </c>
      <c r="E18" s="28" t="s">
        <v>68</v>
      </c>
      <c r="F18" s="28" t="s">
        <v>42</v>
      </c>
      <c r="G18" s="28" t="s">
        <v>71</v>
      </c>
      <c r="H18" s="22">
        <v>0</v>
      </c>
    </row>
    <row r="19" spans="1:8" s="14" customFormat="1" ht="62.4">
      <c r="A19" s="15">
        <v>2</v>
      </c>
      <c r="B19" s="26">
        <v>920</v>
      </c>
      <c r="C19" s="34" t="s">
        <v>9</v>
      </c>
      <c r="D19" s="28" t="s">
        <v>67</v>
      </c>
      <c r="E19" s="28" t="s">
        <v>68</v>
      </c>
      <c r="F19" s="28" t="s">
        <v>106</v>
      </c>
      <c r="G19" s="28" t="s">
        <v>69</v>
      </c>
      <c r="H19" s="29">
        <f>SUMIFS(H20:H1045,$B20:$B1045,$B19,$D20:$D1045,$D20,$E20:$E1045,$E20,$F20:$F1045,$F20)</f>
        <v>4657609.21</v>
      </c>
    </row>
    <row r="20" spans="1:8" s="14" customFormat="1" ht="38.4" customHeight="1">
      <c r="A20" s="15">
        <v>3</v>
      </c>
      <c r="B20" s="26">
        <v>920</v>
      </c>
      <c r="C20" s="34" t="s">
        <v>11</v>
      </c>
      <c r="D20" s="28" t="s">
        <v>67</v>
      </c>
      <c r="E20" s="28" t="s">
        <v>68</v>
      </c>
      <c r="F20" s="28" t="s">
        <v>106</v>
      </c>
      <c r="G20" s="28" t="s">
        <v>70</v>
      </c>
      <c r="H20" s="22">
        <v>4612187.21</v>
      </c>
    </row>
    <row r="21" spans="1:8" s="14" customFormat="1" ht="46.8">
      <c r="A21" s="15">
        <v>3</v>
      </c>
      <c r="B21" s="26">
        <v>920</v>
      </c>
      <c r="C21" s="34" t="s">
        <v>12</v>
      </c>
      <c r="D21" s="28" t="s">
        <v>67</v>
      </c>
      <c r="E21" s="28" t="s">
        <v>68</v>
      </c>
      <c r="F21" s="28" t="s">
        <v>106</v>
      </c>
      <c r="G21" s="28" t="s">
        <v>71</v>
      </c>
      <c r="H21" s="22">
        <v>45422</v>
      </c>
    </row>
    <row r="22" spans="1:8" s="14" customFormat="1" ht="15.6">
      <c r="A22" s="15">
        <v>3</v>
      </c>
      <c r="B22" s="26">
        <v>920</v>
      </c>
      <c r="C22" s="34" t="s">
        <v>13</v>
      </c>
      <c r="D22" s="28" t="s">
        <v>67</v>
      </c>
      <c r="E22" s="28" t="s">
        <v>68</v>
      </c>
      <c r="F22" s="28" t="s">
        <v>106</v>
      </c>
      <c r="G22" s="28" t="s">
        <v>72</v>
      </c>
      <c r="H22" s="22">
        <v>0</v>
      </c>
    </row>
    <row r="23" spans="1:8" s="14" customFormat="1" ht="15" customHeight="1">
      <c r="A23" s="15">
        <v>1</v>
      </c>
      <c r="B23" s="26">
        <v>920</v>
      </c>
      <c r="C23" s="34" t="s">
        <v>14</v>
      </c>
      <c r="D23" s="28" t="s">
        <v>67</v>
      </c>
      <c r="E23" s="28" t="s">
        <v>73</v>
      </c>
      <c r="F23" s="28"/>
      <c r="G23" s="28"/>
      <c r="H23" s="29">
        <f>SUMIFS(H24:H1050,$B24:$B1050,$B24,$D24:$D1050,$D24,$E24:$E1050,$E24)/2</f>
        <v>0</v>
      </c>
    </row>
    <row r="24" spans="1:8" s="14" customFormat="1" ht="46.8">
      <c r="A24" s="15">
        <v>2</v>
      </c>
      <c r="B24" s="26">
        <v>920</v>
      </c>
      <c r="C24" s="34" t="s">
        <v>35</v>
      </c>
      <c r="D24" s="28" t="s">
        <v>67</v>
      </c>
      <c r="E24" s="28" t="s">
        <v>73</v>
      </c>
      <c r="F24" s="28" t="s">
        <v>108</v>
      </c>
      <c r="G24" s="28" t="s">
        <v>69</v>
      </c>
      <c r="H24" s="29">
        <f>SUMIFS(H25:H1050,$B25:$B1050,$B24,$D25:$D1050,$D25,$E25:$E1050,$E25,$F25:$F1050,$F25)</f>
        <v>0</v>
      </c>
    </row>
    <row r="25" spans="1:8" s="14" customFormat="1" ht="15.6">
      <c r="A25" s="15">
        <v>3</v>
      </c>
      <c r="B25" s="26">
        <v>920</v>
      </c>
      <c r="C25" s="34" t="s">
        <v>127</v>
      </c>
      <c r="D25" s="28" t="s">
        <v>67</v>
      </c>
      <c r="E25" s="28" t="s">
        <v>73</v>
      </c>
      <c r="F25" s="28" t="s">
        <v>108</v>
      </c>
      <c r="G25" s="28" t="s">
        <v>126</v>
      </c>
      <c r="H25" s="22">
        <v>0</v>
      </c>
    </row>
    <row r="26" spans="1:8" s="14" customFormat="1" ht="30" customHeight="1">
      <c r="A26" s="15">
        <v>1</v>
      </c>
      <c r="B26" s="26">
        <v>920</v>
      </c>
      <c r="C26" s="34" t="s">
        <v>148</v>
      </c>
      <c r="D26" s="28" t="s">
        <v>73</v>
      </c>
      <c r="E26" s="28" t="s">
        <v>67</v>
      </c>
      <c r="F26" s="28"/>
      <c r="G26" s="28"/>
      <c r="H26" s="29">
        <f>SUMIFS(H27:H1053,$B27:$B1053,$B27,$D27:$D1053,$D27,$E27:$E1053,$E27)/2</f>
        <v>0</v>
      </c>
    </row>
    <row r="27" spans="1:8" s="14" customFormat="1" ht="46.8">
      <c r="A27" s="15">
        <v>2</v>
      </c>
      <c r="B27" s="26">
        <v>920</v>
      </c>
      <c r="C27" s="34" t="s">
        <v>146</v>
      </c>
      <c r="D27" s="28" t="s">
        <v>73</v>
      </c>
      <c r="E27" s="28" t="s">
        <v>67</v>
      </c>
      <c r="F27" s="28" t="s">
        <v>145</v>
      </c>
      <c r="G27" s="28" t="s">
        <v>69</v>
      </c>
      <c r="H27" s="29">
        <f>SUMIFS(H28:H1053,$B28:$B1053,$B27,$D28:$D1053,$D28,$E28:$E1053,$E28,$F28:$F1053,$F28)</f>
        <v>0</v>
      </c>
    </row>
    <row r="28" spans="1:8" s="14" customFormat="1" ht="21.6" customHeight="1">
      <c r="A28" s="15">
        <v>3</v>
      </c>
      <c r="B28" s="26">
        <v>920</v>
      </c>
      <c r="C28" s="34" t="s">
        <v>149</v>
      </c>
      <c r="D28" s="28" t="s">
        <v>73</v>
      </c>
      <c r="E28" s="28" t="s">
        <v>67</v>
      </c>
      <c r="F28" s="28" t="s">
        <v>145</v>
      </c>
      <c r="G28" s="28" t="s">
        <v>147</v>
      </c>
      <c r="H28" s="22">
        <v>0</v>
      </c>
    </row>
    <row r="29" spans="1:8" s="14" customFormat="1" ht="52.95" customHeight="1">
      <c r="A29" s="15">
        <v>1</v>
      </c>
      <c r="B29" s="26">
        <v>920</v>
      </c>
      <c r="C29" s="34" t="s">
        <v>16</v>
      </c>
      <c r="D29" s="28" t="s">
        <v>74</v>
      </c>
      <c r="E29" s="28" t="s">
        <v>67</v>
      </c>
      <c r="F29" s="28" t="s">
        <v>7</v>
      </c>
      <c r="G29" s="28" t="s">
        <v>69</v>
      </c>
      <c r="H29" s="29">
        <f>SUMIFS(H30:H1056,$B30:$B1056,$B30,$D30:$D1056,$D30,$E30:$E1056,$E30)/2</f>
        <v>5162210</v>
      </c>
    </row>
    <row r="30" spans="1:8" s="14" customFormat="1" ht="31.2">
      <c r="A30" s="15">
        <v>2</v>
      </c>
      <c r="B30" s="26">
        <v>920</v>
      </c>
      <c r="C30" s="34" t="s">
        <v>17</v>
      </c>
      <c r="D30" s="28" t="s">
        <v>74</v>
      </c>
      <c r="E30" s="28" t="s">
        <v>67</v>
      </c>
      <c r="F30" s="28" t="s">
        <v>107</v>
      </c>
      <c r="G30" s="28" t="s">
        <v>69</v>
      </c>
      <c r="H30" s="29">
        <f>SUMIFS(H31:H1056,$B31:$B1056,$B30,$D31:$D1056,$D31,$E31:$E1056,$E31,$F31:$F1056,$F31)</f>
        <v>5162210</v>
      </c>
    </row>
    <row r="31" spans="1:8" s="14" customFormat="1" ht="15.6">
      <c r="A31" s="15">
        <v>3</v>
      </c>
      <c r="B31" s="26">
        <v>920</v>
      </c>
      <c r="C31" s="34" t="s">
        <v>18</v>
      </c>
      <c r="D31" s="28" t="s">
        <v>74</v>
      </c>
      <c r="E31" s="28" t="s">
        <v>67</v>
      </c>
      <c r="F31" s="28" t="s">
        <v>107</v>
      </c>
      <c r="G31" s="28" t="s">
        <v>75</v>
      </c>
      <c r="H31" s="22">
        <v>5162210</v>
      </c>
    </row>
    <row r="32" spans="1:8" s="14" customFormat="1" ht="31.2">
      <c r="A32" s="15">
        <v>1</v>
      </c>
      <c r="B32" s="26">
        <v>920</v>
      </c>
      <c r="C32" s="35" t="s">
        <v>131</v>
      </c>
      <c r="D32" s="28" t="s">
        <v>74</v>
      </c>
      <c r="E32" s="28" t="s">
        <v>76</v>
      </c>
      <c r="F32" s="28"/>
      <c r="G32" s="28"/>
      <c r="H32" s="29">
        <f>SUMIFS(H33:H1059,$B33:$B1059,$B33,$D33:$D1059,$D33,$E33:$E1059,$E33)/2</f>
        <v>2874531.15</v>
      </c>
    </row>
    <row r="33" spans="1:8" s="14" customFormat="1" ht="31.2">
      <c r="A33" s="15">
        <v>2</v>
      </c>
      <c r="B33" s="26">
        <v>920</v>
      </c>
      <c r="C33" s="34" t="s">
        <v>17</v>
      </c>
      <c r="D33" s="28" t="s">
        <v>74</v>
      </c>
      <c r="E33" s="28" t="s">
        <v>76</v>
      </c>
      <c r="F33" s="28" t="s">
        <v>107</v>
      </c>
      <c r="G33" s="28"/>
      <c r="H33" s="29">
        <f>SUMIFS(H34:H1059,$B34:$B1059,$B33,$D34:$D1059,$D34,$E34:$E1059,$E34,$F34:$F1059,$F34)</f>
        <v>2874531.15</v>
      </c>
    </row>
    <row r="34" spans="1:8" s="14" customFormat="1" ht="15.6">
      <c r="A34" s="15">
        <v>3</v>
      </c>
      <c r="B34" s="26">
        <v>920</v>
      </c>
      <c r="C34" s="34" t="s">
        <v>19</v>
      </c>
      <c r="D34" s="28" t="s">
        <v>74</v>
      </c>
      <c r="E34" s="28" t="s">
        <v>76</v>
      </c>
      <c r="F34" s="28" t="s">
        <v>107</v>
      </c>
      <c r="G34" s="28" t="s">
        <v>77</v>
      </c>
      <c r="H34" s="22">
        <v>2874531.15</v>
      </c>
    </row>
    <row r="35" spans="1:8" s="14" customFormat="1" ht="31.2">
      <c r="A35" s="15">
        <v>0</v>
      </c>
      <c r="B35" s="23">
        <v>933</v>
      </c>
      <c r="C35" s="24" t="s">
        <v>139</v>
      </c>
      <c r="D35" s="36" t="s">
        <v>69</v>
      </c>
      <c r="E35" s="36" t="s">
        <v>69</v>
      </c>
      <c r="F35" s="36" t="s">
        <v>7</v>
      </c>
      <c r="G35" s="36" t="s">
        <v>69</v>
      </c>
      <c r="H35" s="25">
        <f>SUMIFS(H36:H1070,$B36:$B1070,$B36)/3</f>
        <v>276242.77</v>
      </c>
    </row>
    <row r="36" spans="1:8" s="14" customFormat="1" ht="70.95" customHeight="1">
      <c r="A36" s="15">
        <v>1</v>
      </c>
      <c r="B36" s="26">
        <v>933</v>
      </c>
      <c r="C36" s="34" t="s">
        <v>20</v>
      </c>
      <c r="D36" s="28" t="s">
        <v>67</v>
      </c>
      <c r="E36" s="28" t="s">
        <v>76</v>
      </c>
      <c r="F36" s="28" t="s">
        <v>7</v>
      </c>
      <c r="G36" s="28" t="s">
        <v>69</v>
      </c>
      <c r="H36" s="29">
        <f>SUMIFS(H37:H1063,$B37:$B1063,$B37,$D37:$D1063,$D37,$E37:$E1063,$E37)/2</f>
        <v>276242.77</v>
      </c>
    </row>
    <row r="37" spans="1:8" s="14" customFormat="1" ht="62.4">
      <c r="A37" s="15">
        <v>2</v>
      </c>
      <c r="B37" s="26">
        <v>933</v>
      </c>
      <c r="C37" s="34" t="s">
        <v>9</v>
      </c>
      <c r="D37" s="28" t="s">
        <v>67</v>
      </c>
      <c r="E37" s="28" t="s">
        <v>76</v>
      </c>
      <c r="F37" s="28" t="s">
        <v>106</v>
      </c>
      <c r="G37" s="28" t="s">
        <v>69</v>
      </c>
      <c r="H37" s="29">
        <f>SUMIFS(H38:H1063,$B38:$B1063,$B37,$D38:$D1063,$D38,$E38:$E1063,$E38,$F38:$F1063,$F38)</f>
        <v>276242.77</v>
      </c>
    </row>
    <row r="38" spans="1:8" s="14" customFormat="1" ht="35.4" customHeight="1">
      <c r="A38" s="15">
        <v>3</v>
      </c>
      <c r="B38" s="26">
        <v>933</v>
      </c>
      <c r="C38" s="34" t="s">
        <v>11</v>
      </c>
      <c r="D38" s="28" t="s">
        <v>67</v>
      </c>
      <c r="E38" s="28" t="s">
        <v>76</v>
      </c>
      <c r="F38" s="28" t="s">
        <v>106</v>
      </c>
      <c r="G38" s="28" t="s">
        <v>70</v>
      </c>
      <c r="H38" s="22">
        <v>174574.77</v>
      </c>
    </row>
    <row r="39" spans="1:8" s="14" customFormat="1" ht="46.8">
      <c r="A39" s="15">
        <v>3</v>
      </c>
      <c r="B39" s="26">
        <v>933</v>
      </c>
      <c r="C39" s="34" t="s">
        <v>12</v>
      </c>
      <c r="D39" s="28" t="s">
        <v>67</v>
      </c>
      <c r="E39" s="28" t="s">
        <v>76</v>
      </c>
      <c r="F39" s="28" t="s">
        <v>106</v>
      </c>
      <c r="G39" s="28" t="s">
        <v>71</v>
      </c>
      <c r="H39" s="22">
        <v>101668</v>
      </c>
    </row>
    <row r="40" spans="1:8" s="14" customFormat="1" ht="31.2">
      <c r="A40" s="15">
        <v>0</v>
      </c>
      <c r="B40" s="23">
        <v>934</v>
      </c>
      <c r="C40" s="24" t="s">
        <v>156</v>
      </c>
      <c r="D40" s="36" t="s">
        <v>69</v>
      </c>
      <c r="E40" s="36" t="s">
        <v>69</v>
      </c>
      <c r="F40" s="36" t="s">
        <v>7</v>
      </c>
      <c r="G40" s="36" t="s">
        <v>69</v>
      </c>
      <c r="H40" s="25">
        <f>SUMIFS(H41:H1077,$B41:$B1077,$B41)/3</f>
        <v>750721.98999999987</v>
      </c>
    </row>
    <row r="41" spans="1:8" s="14" customFormat="1" ht="46.8">
      <c r="A41" s="15">
        <v>1</v>
      </c>
      <c r="B41" s="26">
        <v>934</v>
      </c>
      <c r="C41" s="34" t="s">
        <v>8</v>
      </c>
      <c r="D41" s="28" t="s">
        <v>67</v>
      </c>
      <c r="E41" s="28" t="s">
        <v>68</v>
      </c>
      <c r="F41" s="28" t="s">
        <v>7</v>
      </c>
      <c r="G41" s="28" t="s">
        <v>69</v>
      </c>
      <c r="H41" s="29">
        <f>SUMIFS(H42:H1068,$B42:$B1068,$B42,$D42:$D1068,$D42,$E42:$E1068,$E42)/2</f>
        <v>750721.99</v>
      </c>
    </row>
    <row r="42" spans="1:8" s="14" customFormat="1" ht="62.4">
      <c r="A42" s="15">
        <v>2</v>
      </c>
      <c r="B42" s="26">
        <v>934</v>
      </c>
      <c r="C42" s="31" t="s">
        <v>210</v>
      </c>
      <c r="D42" s="28" t="s">
        <v>67</v>
      </c>
      <c r="E42" s="28" t="s">
        <v>68</v>
      </c>
      <c r="F42" s="28" t="s">
        <v>15</v>
      </c>
      <c r="G42" s="28" t="s">
        <v>69</v>
      </c>
      <c r="H42" s="29">
        <f>SUMIFS(H43:H1068,$B43:$B1068,$B42,$D43:$D1068,$D43,$E43:$E1068,$E43,$F43:$F1068,$F43)</f>
        <v>0</v>
      </c>
    </row>
    <row r="43" spans="1:8" s="14" customFormat="1" ht="51.6" customHeight="1">
      <c r="A43" s="15">
        <v>3</v>
      </c>
      <c r="B43" s="26">
        <v>934</v>
      </c>
      <c r="C43" s="34" t="s">
        <v>12</v>
      </c>
      <c r="D43" s="28" t="s">
        <v>67</v>
      </c>
      <c r="E43" s="28" t="s">
        <v>68</v>
      </c>
      <c r="F43" s="28" t="s">
        <v>15</v>
      </c>
      <c r="G43" s="28" t="s">
        <v>71</v>
      </c>
      <c r="H43" s="22">
        <v>0</v>
      </c>
    </row>
    <row r="44" spans="1:8" s="14" customFormat="1" ht="62.4">
      <c r="A44" s="15">
        <v>2</v>
      </c>
      <c r="B44" s="26">
        <v>934</v>
      </c>
      <c r="C44" s="31" t="s">
        <v>198</v>
      </c>
      <c r="D44" s="28" t="s">
        <v>67</v>
      </c>
      <c r="E44" s="28" t="s">
        <v>68</v>
      </c>
      <c r="F44" s="28" t="s">
        <v>42</v>
      </c>
      <c r="G44" s="28" t="s">
        <v>69</v>
      </c>
      <c r="H44" s="29">
        <f>SUMIFS(H45:H1070,$B45:$B1070,$B44,$D45:$D1070,$D45,$E45:$E1070,$E45,$F45:$F1070,$F45)</f>
        <v>0</v>
      </c>
    </row>
    <row r="45" spans="1:8" s="14" customFormat="1" ht="51.6" customHeight="1">
      <c r="A45" s="15">
        <v>3</v>
      </c>
      <c r="B45" s="26">
        <v>934</v>
      </c>
      <c r="C45" s="34" t="s">
        <v>12</v>
      </c>
      <c r="D45" s="28" t="s">
        <v>67</v>
      </c>
      <c r="E45" s="28" t="s">
        <v>68</v>
      </c>
      <c r="F45" s="28" t="s">
        <v>42</v>
      </c>
      <c r="G45" s="28" t="s">
        <v>71</v>
      </c>
      <c r="H45" s="22">
        <v>0</v>
      </c>
    </row>
    <row r="46" spans="1:8" s="14" customFormat="1" ht="62.4">
      <c r="A46" s="15">
        <v>2</v>
      </c>
      <c r="B46" s="26">
        <v>934</v>
      </c>
      <c r="C46" s="34" t="s">
        <v>9</v>
      </c>
      <c r="D46" s="28" t="s">
        <v>67</v>
      </c>
      <c r="E46" s="28" t="s">
        <v>68</v>
      </c>
      <c r="F46" s="28" t="s">
        <v>106</v>
      </c>
      <c r="G46" s="28" t="s">
        <v>69</v>
      </c>
      <c r="H46" s="29">
        <f>SUMIFS(H47:H1072,$B47:$B1072,$B46,$D47:$D1072,$D47,$E47:$E1072,$E47,$F47:$F1072,$F47)</f>
        <v>750721.99</v>
      </c>
    </row>
    <row r="47" spans="1:8" s="14" customFormat="1" ht="31.2">
      <c r="A47" s="15">
        <v>3</v>
      </c>
      <c r="B47" s="26">
        <v>934</v>
      </c>
      <c r="C47" s="34" t="s">
        <v>11</v>
      </c>
      <c r="D47" s="28" t="s">
        <v>67</v>
      </c>
      <c r="E47" s="28" t="s">
        <v>68</v>
      </c>
      <c r="F47" s="28" t="s">
        <v>106</v>
      </c>
      <c r="G47" s="28" t="s">
        <v>70</v>
      </c>
      <c r="H47" s="22">
        <v>742623.28</v>
      </c>
    </row>
    <row r="48" spans="1:8" s="14" customFormat="1" ht="46.8">
      <c r="A48" s="15">
        <v>3</v>
      </c>
      <c r="B48" s="26">
        <v>934</v>
      </c>
      <c r="C48" s="34" t="s">
        <v>12</v>
      </c>
      <c r="D48" s="28" t="s">
        <v>67</v>
      </c>
      <c r="E48" s="28" t="s">
        <v>68</v>
      </c>
      <c r="F48" s="28" t="s">
        <v>106</v>
      </c>
      <c r="G48" s="28" t="s">
        <v>71</v>
      </c>
      <c r="H48" s="22">
        <v>900</v>
      </c>
    </row>
    <row r="49" spans="1:8" s="14" customFormat="1" ht="33.6" customHeight="1">
      <c r="A49" s="15">
        <v>3</v>
      </c>
      <c r="B49" s="26">
        <v>934</v>
      </c>
      <c r="C49" s="34" t="s">
        <v>21</v>
      </c>
      <c r="D49" s="28" t="s">
        <v>67</v>
      </c>
      <c r="E49" s="28" t="s">
        <v>68</v>
      </c>
      <c r="F49" s="28" t="s">
        <v>106</v>
      </c>
      <c r="G49" s="28" t="s">
        <v>78</v>
      </c>
      <c r="H49" s="22">
        <v>7198.71</v>
      </c>
    </row>
    <row r="50" spans="1:8" s="14" customFormat="1" ht="78" customHeight="1">
      <c r="A50" s="15">
        <v>0</v>
      </c>
      <c r="B50" s="23">
        <v>943</v>
      </c>
      <c r="C50" s="24" t="s">
        <v>138</v>
      </c>
      <c r="D50" s="36"/>
      <c r="E50" s="36"/>
      <c r="F50" s="36"/>
      <c r="G50" s="36"/>
      <c r="H50" s="25">
        <f>SUMIFS(H51:H1119,$B51:$B1119,$B51)/3</f>
        <v>2444717.64</v>
      </c>
    </row>
    <row r="51" spans="1:8" s="14" customFormat="1" ht="15.6">
      <c r="A51" s="15">
        <v>1</v>
      </c>
      <c r="B51" s="26">
        <v>943</v>
      </c>
      <c r="C51" s="34" t="s">
        <v>130</v>
      </c>
      <c r="D51" s="28" t="s">
        <v>82</v>
      </c>
      <c r="E51" s="28" t="s">
        <v>84</v>
      </c>
      <c r="F51" s="28" t="s">
        <v>7</v>
      </c>
      <c r="G51" s="28" t="s">
        <v>69</v>
      </c>
      <c r="H51" s="29">
        <f>SUMIFS(H52:H1077,$B52:$B1077,$B52,$D52:$D1077,$D52,$E52:$E1077,$E52)/2</f>
        <v>1404432.15</v>
      </c>
    </row>
    <row r="52" spans="1:8" s="14" customFormat="1" ht="62.4">
      <c r="A52" s="15">
        <v>2</v>
      </c>
      <c r="B52" s="26">
        <v>943</v>
      </c>
      <c r="C52" s="34" t="s">
        <v>178</v>
      </c>
      <c r="D52" s="28" t="s">
        <v>82</v>
      </c>
      <c r="E52" s="28" t="s">
        <v>84</v>
      </c>
      <c r="F52" s="28" t="s">
        <v>10</v>
      </c>
      <c r="G52" s="28"/>
      <c r="H52" s="29">
        <f>SUMIFS(H53:H1077,$B53:$B1077,$B52,$D53:$D1077,$D53,$E53:$E1077,$E53,$F53:$F1077,$F53)</f>
        <v>1404432.15</v>
      </c>
    </row>
    <row r="53" spans="1:8" s="14" customFormat="1" ht="33.6" customHeight="1">
      <c r="A53" s="15">
        <v>3</v>
      </c>
      <c r="B53" s="26">
        <v>943</v>
      </c>
      <c r="C53" s="34" t="s">
        <v>21</v>
      </c>
      <c r="D53" s="28" t="s">
        <v>82</v>
      </c>
      <c r="E53" s="28" t="s">
        <v>84</v>
      </c>
      <c r="F53" s="28" t="s">
        <v>10</v>
      </c>
      <c r="G53" s="28" t="s">
        <v>78</v>
      </c>
      <c r="H53" s="22">
        <v>1404432.15</v>
      </c>
    </row>
    <row r="54" spans="1:8" s="14" customFormat="1" ht="15.6">
      <c r="A54" s="15">
        <v>1</v>
      </c>
      <c r="B54" s="26">
        <v>943</v>
      </c>
      <c r="C54" s="34" t="s">
        <v>27</v>
      </c>
      <c r="D54" s="28" t="s">
        <v>82</v>
      </c>
      <c r="E54" s="28" t="s">
        <v>68</v>
      </c>
      <c r="F54" s="28"/>
      <c r="G54" s="28"/>
      <c r="H54" s="29">
        <f>SUMIFS(H55:H1080,$B55:$B1080,$B55,$D55:$D1080,$D55,$E55:$E1080,$E55)/2</f>
        <v>1040285.49</v>
      </c>
    </row>
    <row r="55" spans="1:8" s="14" customFormat="1" ht="62.4">
      <c r="A55" s="15">
        <v>2</v>
      </c>
      <c r="B55" s="26">
        <v>943</v>
      </c>
      <c r="C55" s="34" t="s">
        <v>178</v>
      </c>
      <c r="D55" s="28" t="s">
        <v>82</v>
      </c>
      <c r="E55" s="28" t="s">
        <v>68</v>
      </c>
      <c r="F55" s="28" t="s">
        <v>10</v>
      </c>
      <c r="G55" s="28"/>
      <c r="H55" s="29">
        <f>SUMIFS(H56:H1080,$B56:$B1080,$B55,$D56:$D1080,$D56,$E56:$E1080,$E56,$F56:$F1080,$F56)</f>
        <v>1040285.49</v>
      </c>
    </row>
    <row r="56" spans="1:8" s="14" customFormat="1" ht="31.2">
      <c r="A56" s="15">
        <v>3</v>
      </c>
      <c r="B56" s="26">
        <v>943</v>
      </c>
      <c r="C56" s="34" t="s">
        <v>23</v>
      </c>
      <c r="D56" s="28" t="s">
        <v>82</v>
      </c>
      <c r="E56" s="28" t="s">
        <v>68</v>
      </c>
      <c r="F56" s="28" t="s">
        <v>10</v>
      </c>
      <c r="G56" s="28" t="s">
        <v>80</v>
      </c>
      <c r="H56" s="22">
        <v>956736.32</v>
      </c>
    </row>
    <row r="57" spans="1:8" s="14" customFormat="1" ht="46.8">
      <c r="A57" s="15">
        <v>3</v>
      </c>
      <c r="B57" s="26">
        <v>943</v>
      </c>
      <c r="C57" s="34" t="s">
        <v>12</v>
      </c>
      <c r="D57" s="28" t="s">
        <v>82</v>
      </c>
      <c r="E57" s="28" t="s">
        <v>68</v>
      </c>
      <c r="F57" s="28" t="s">
        <v>10</v>
      </c>
      <c r="G57" s="28" t="s">
        <v>71</v>
      </c>
      <c r="H57" s="22">
        <v>83549.17</v>
      </c>
    </row>
    <row r="58" spans="1:8" s="14" customFormat="1" ht="15.6">
      <c r="A58" s="15">
        <v>3</v>
      </c>
      <c r="B58" s="26">
        <v>943</v>
      </c>
      <c r="C58" s="34" t="s">
        <v>13</v>
      </c>
      <c r="D58" s="28" t="s">
        <v>82</v>
      </c>
      <c r="E58" s="28" t="s">
        <v>68</v>
      </c>
      <c r="F58" s="28" t="s">
        <v>10</v>
      </c>
      <c r="G58" s="28" t="s">
        <v>72</v>
      </c>
      <c r="H58" s="22">
        <v>0</v>
      </c>
    </row>
    <row r="59" spans="1:8" s="14" customFormat="1" ht="46.8">
      <c r="A59" s="15">
        <v>0</v>
      </c>
      <c r="B59" s="23">
        <v>950</v>
      </c>
      <c r="C59" s="24" t="s">
        <v>137</v>
      </c>
      <c r="D59" s="36"/>
      <c r="E59" s="36"/>
      <c r="F59" s="36"/>
      <c r="G59" s="36"/>
      <c r="H59" s="25">
        <f>SUMIFS(H60:H1128,$B60:$B1128,$B60)/3</f>
        <v>11349637.460000001</v>
      </c>
    </row>
    <row r="60" spans="1:8" s="14" customFormat="1" ht="62.4">
      <c r="A60" s="15">
        <v>1</v>
      </c>
      <c r="B60" s="26">
        <v>950</v>
      </c>
      <c r="C60" s="34" t="s">
        <v>34</v>
      </c>
      <c r="D60" s="28" t="s">
        <v>67</v>
      </c>
      <c r="E60" s="28" t="s">
        <v>84</v>
      </c>
      <c r="F60" s="28" t="s">
        <v>7</v>
      </c>
      <c r="G60" s="28" t="s">
        <v>69</v>
      </c>
      <c r="H60" s="29">
        <f>SUMIFS(H61:H1086,$B61:$B1086,$B61,$D61:$D1086,$D61,$E61:$E1086,$E61)/2</f>
        <v>2753529.64</v>
      </c>
    </row>
    <row r="61" spans="1:8" s="14" customFormat="1" ht="62.4">
      <c r="A61" s="15">
        <v>2</v>
      </c>
      <c r="B61" s="26">
        <v>950</v>
      </c>
      <c r="C61" s="31" t="s">
        <v>210</v>
      </c>
      <c r="D61" s="28" t="s">
        <v>67</v>
      </c>
      <c r="E61" s="28" t="s">
        <v>84</v>
      </c>
      <c r="F61" s="28" t="s">
        <v>15</v>
      </c>
      <c r="G61" s="28" t="s">
        <v>69</v>
      </c>
      <c r="H61" s="29">
        <f>SUMIFS(H62:H1086,$B62:$B1086,$B61,$D62:$D1086,$D62,$E62:$E1086,$E62,$F62:$F1086,$F62)</f>
        <v>0</v>
      </c>
    </row>
    <row r="62" spans="1:8" s="14" customFormat="1" ht="46.8">
      <c r="A62" s="15">
        <v>3</v>
      </c>
      <c r="B62" s="26">
        <v>950</v>
      </c>
      <c r="C62" s="34" t="s">
        <v>12</v>
      </c>
      <c r="D62" s="28" t="s">
        <v>67</v>
      </c>
      <c r="E62" s="28" t="s">
        <v>84</v>
      </c>
      <c r="F62" s="28" t="s">
        <v>15</v>
      </c>
      <c r="G62" s="28" t="s">
        <v>71</v>
      </c>
      <c r="H62" s="22">
        <v>0</v>
      </c>
    </row>
    <row r="63" spans="1:8" s="14" customFormat="1" ht="62.4">
      <c r="A63" s="15">
        <v>2</v>
      </c>
      <c r="B63" s="26">
        <v>950</v>
      </c>
      <c r="C63" s="31" t="s">
        <v>198</v>
      </c>
      <c r="D63" s="28" t="s">
        <v>67</v>
      </c>
      <c r="E63" s="28" t="s">
        <v>84</v>
      </c>
      <c r="F63" s="28" t="s">
        <v>42</v>
      </c>
      <c r="G63" s="28" t="s">
        <v>69</v>
      </c>
      <c r="H63" s="29">
        <f>SUMIFS(H64:H1088,$B64:$B1088,$B63,$D64:$D1088,$D64,$E64:$E1088,$E64,$F64:$F1088,$F64)</f>
        <v>0</v>
      </c>
    </row>
    <row r="64" spans="1:8" s="14" customFormat="1" ht="46.8">
      <c r="A64" s="15">
        <v>3</v>
      </c>
      <c r="B64" s="26">
        <v>950</v>
      </c>
      <c r="C64" s="34" t="s">
        <v>12</v>
      </c>
      <c r="D64" s="28" t="s">
        <v>67</v>
      </c>
      <c r="E64" s="28" t="s">
        <v>84</v>
      </c>
      <c r="F64" s="28" t="s">
        <v>42</v>
      </c>
      <c r="G64" s="28" t="s">
        <v>71</v>
      </c>
      <c r="H64" s="22">
        <v>0</v>
      </c>
    </row>
    <row r="65" spans="1:8" s="14" customFormat="1" ht="62.4">
      <c r="A65" s="15">
        <v>2</v>
      </c>
      <c r="B65" s="26">
        <v>950</v>
      </c>
      <c r="C65" s="34" t="s">
        <v>9</v>
      </c>
      <c r="D65" s="28" t="s">
        <v>67</v>
      </c>
      <c r="E65" s="28" t="s">
        <v>84</v>
      </c>
      <c r="F65" s="28" t="s">
        <v>106</v>
      </c>
      <c r="G65" s="28" t="s">
        <v>69</v>
      </c>
      <c r="H65" s="29">
        <f>SUMIFS(H66:H1090,$B66:$B1090,$B65,$D66:$D1090,$D66,$E66:$E1090,$E66,$F66:$F1090,$F66)</f>
        <v>2753529.64</v>
      </c>
    </row>
    <row r="66" spans="1:8" s="14" customFormat="1" ht="31.2">
      <c r="A66" s="15">
        <v>3</v>
      </c>
      <c r="B66" s="26">
        <v>950</v>
      </c>
      <c r="C66" s="34" t="s">
        <v>11</v>
      </c>
      <c r="D66" s="28" t="s">
        <v>67</v>
      </c>
      <c r="E66" s="28" t="s">
        <v>84</v>
      </c>
      <c r="F66" s="28" t="s">
        <v>106</v>
      </c>
      <c r="G66" s="28" t="s">
        <v>70</v>
      </c>
      <c r="H66" s="22">
        <v>2560446.89</v>
      </c>
    </row>
    <row r="67" spans="1:8" s="14" customFormat="1" ht="46.8">
      <c r="A67" s="15">
        <v>3</v>
      </c>
      <c r="B67" s="26">
        <v>950</v>
      </c>
      <c r="C67" s="34" t="s">
        <v>12</v>
      </c>
      <c r="D67" s="28" t="s">
        <v>67</v>
      </c>
      <c r="E67" s="28" t="s">
        <v>84</v>
      </c>
      <c r="F67" s="28" t="s">
        <v>106</v>
      </c>
      <c r="G67" s="28" t="s">
        <v>71</v>
      </c>
      <c r="H67" s="22">
        <v>193082.75</v>
      </c>
    </row>
    <row r="68" spans="1:8" s="14" customFormat="1" ht="15.6">
      <c r="A68" s="15">
        <v>3</v>
      </c>
      <c r="B68" s="26">
        <v>950</v>
      </c>
      <c r="C68" s="34" t="s">
        <v>127</v>
      </c>
      <c r="D68" s="28" t="s">
        <v>67</v>
      </c>
      <c r="E68" s="28" t="s">
        <v>84</v>
      </c>
      <c r="F68" s="28" t="s">
        <v>106</v>
      </c>
      <c r="G68" s="28" t="s">
        <v>126</v>
      </c>
      <c r="H68" s="22">
        <v>0</v>
      </c>
    </row>
    <row r="69" spans="1:8" s="14" customFormat="1" ht="21" customHeight="1">
      <c r="A69" s="15">
        <v>3</v>
      </c>
      <c r="B69" s="26">
        <v>950</v>
      </c>
      <c r="C69" s="34" t="s">
        <v>13</v>
      </c>
      <c r="D69" s="28" t="s">
        <v>67</v>
      </c>
      <c r="E69" s="28" t="s">
        <v>84</v>
      </c>
      <c r="F69" s="28" t="s">
        <v>106</v>
      </c>
      <c r="G69" s="28" t="s">
        <v>72</v>
      </c>
      <c r="H69" s="22">
        <v>0</v>
      </c>
    </row>
    <row r="70" spans="1:8" s="14" customFormat="1" ht="15" customHeight="1">
      <c r="A70" s="15">
        <v>1</v>
      </c>
      <c r="B70" s="26">
        <v>950</v>
      </c>
      <c r="C70" s="34" t="s">
        <v>14</v>
      </c>
      <c r="D70" s="28" t="s">
        <v>67</v>
      </c>
      <c r="E70" s="28" t="s">
        <v>73</v>
      </c>
      <c r="F70" s="28"/>
      <c r="G70" s="28"/>
      <c r="H70" s="29">
        <f>SUMIFS(H71:H1096,$B71:$B1096,$B71,$D71:$D1096,$D71,$E71:$E1096,$E71)/2</f>
        <v>0</v>
      </c>
    </row>
    <row r="71" spans="1:8" s="14" customFormat="1" ht="34.950000000000003" customHeight="1">
      <c r="A71" s="15">
        <v>2</v>
      </c>
      <c r="B71" s="26">
        <v>950</v>
      </c>
      <c r="C71" s="34" t="s">
        <v>35</v>
      </c>
      <c r="D71" s="28" t="s">
        <v>67</v>
      </c>
      <c r="E71" s="28" t="s">
        <v>73</v>
      </c>
      <c r="F71" s="28" t="s">
        <v>108</v>
      </c>
      <c r="G71" s="28" t="s">
        <v>69</v>
      </c>
      <c r="H71" s="29">
        <f>SUMIFS(H72:H1096,$B72:$B1096,$B71,$D72:$D1096,$D72,$E72:$E1096,$E72,$F72:$F1096,$F72)</f>
        <v>0</v>
      </c>
    </row>
    <row r="72" spans="1:8" s="14" customFormat="1" ht="15.6">
      <c r="A72" s="15">
        <v>3</v>
      </c>
      <c r="B72" s="26">
        <v>950</v>
      </c>
      <c r="C72" s="34" t="s">
        <v>127</v>
      </c>
      <c r="D72" s="28" t="s">
        <v>67</v>
      </c>
      <c r="E72" s="28" t="s">
        <v>73</v>
      </c>
      <c r="F72" s="28" t="s">
        <v>108</v>
      </c>
      <c r="G72" s="28" t="s">
        <v>126</v>
      </c>
      <c r="H72" s="22">
        <v>0</v>
      </c>
    </row>
    <row r="73" spans="1:8" s="14" customFormat="1" ht="58.2" customHeight="1">
      <c r="A73" s="15">
        <v>1</v>
      </c>
      <c r="B73" s="26">
        <v>950</v>
      </c>
      <c r="C73" s="34" t="s">
        <v>190</v>
      </c>
      <c r="D73" s="28" t="s">
        <v>76</v>
      </c>
      <c r="E73" s="28" t="s">
        <v>82</v>
      </c>
      <c r="F73" s="28"/>
      <c r="G73" s="28"/>
      <c r="H73" s="29">
        <f>SUMIFS(H74:H1099,$B74:$B1099,$B74,$D74:$D1099,$D74,$E74:$E1099,$E74)/2</f>
        <v>129356.12</v>
      </c>
    </row>
    <row r="74" spans="1:8" s="14" customFormat="1" ht="69" customHeight="1">
      <c r="A74" s="15">
        <v>2</v>
      </c>
      <c r="B74" s="26">
        <v>950</v>
      </c>
      <c r="C74" s="34" t="s">
        <v>209</v>
      </c>
      <c r="D74" s="28" t="s">
        <v>76</v>
      </c>
      <c r="E74" s="28" t="s">
        <v>82</v>
      </c>
      <c r="F74" s="28" t="s">
        <v>49</v>
      </c>
      <c r="G74" s="28" t="s">
        <v>69</v>
      </c>
      <c r="H74" s="29">
        <f>SUMIFS(H75:H1099,$B75:$B1099,$B74,$D75:$D1099,$D75,$E75:$E1099,$E75,$F75:$F1099,$F75)</f>
        <v>129356.12</v>
      </c>
    </row>
    <row r="75" spans="1:8" s="14" customFormat="1" ht="46.8">
      <c r="A75" s="15">
        <v>3</v>
      </c>
      <c r="B75" s="26">
        <v>950</v>
      </c>
      <c r="C75" s="34" t="s">
        <v>12</v>
      </c>
      <c r="D75" s="28" t="s">
        <v>76</v>
      </c>
      <c r="E75" s="28" t="s">
        <v>82</v>
      </c>
      <c r="F75" s="28" t="s">
        <v>49</v>
      </c>
      <c r="G75" s="28" t="s">
        <v>71</v>
      </c>
      <c r="H75" s="22">
        <v>129356.12</v>
      </c>
    </row>
    <row r="76" spans="1:8" s="14" customFormat="1" ht="31.2">
      <c r="A76" s="15">
        <v>1</v>
      </c>
      <c r="B76" s="26">
        <v>950</v>
      </c>
      <c r="C76" s="34" t="s">
        <v>37</v>
      </c>
      <c r="D76" s="28" t="s">
        <v>84</v>
      </c>
      <c r="E76" s="28" t="s">
        <v>85</v>
      </c>
      <c r="F76" s="28"/>
      <c r="G76" s="28"/>
      <c r="H76" s="29">
        <f>SUMIFS(H77:H1102,$B77:$B1102,$B77,$D77:$D1102,$D77,$E77:$E1102,$E77)/2</f>
        <v>49550</v>
      </c>
    </row>
    <row r="77" spans="1:8" s="14" customFormat="1" ht="62.4">
      <c r="A77" s="15">
        <v>2</v>
      </c>
      <c r="B77" s="26">
        <v>950</v>
      </c>
      <c r="C77" s="34" t="s">
        <v>209</v>
      </c>
      <c r="D77" s="28" t="s">
        <v>84</v>
      </c>
      <c r="E77" s="28" t="s">
        <v>85</v>
      </c>
      <c r="F77" s="28" t="s">
        <v>49</v>
      </c>
      <c r="G77" s="28"/>
      <c r="H77" s="29">
        <f>SUMIFS(H78:H1102,$B78:$B1102,$B77,$D78:$D1102,$D78,$E78:$E1102,$E78,$F78:$F1102,$F78)</f>
        <v>49550</v>
      </c>
    </row>
    <row r="78" spans="1:8" s="14" customFormat="1" ht="46.8">
      <c r="A78" s="15">
        <v>3</v>
      </c>
      <c r="B78" s="26">
        <v>950</v>
      </c>
      <c r="C78" s="34" t="s">
        <v>12</v>
      </c>
      <c r="D78" s="28" t="s">
        <v>84</v>
      </c>
      <c r="E78" s="28" t="s">
        <v>85</v>
      </c>
      <c r="F78" s="28" t="s">
        <v>49</v>
      </c>
      <c r="G78" s="28" t="s">
        <v>71</v>
      </c>
      <c r="H78" s="22">
        <v>49550</v>
      </c>
    </row>
    <row r="79" spans="1:8" s="14" customFormat="1" ht="15.6">
      <c r="A79" s="15">
        <v>1</v>
      </c>
      <c r="B79" s="26">
        <v>950</v>
      </c>
      <c r="C79" s="34" t="s">
        <v>57</v>
      </c>
      <c r="D79" s="28" t="s">
        <v>90</v>
      </c>
      <c r="E79" s="28" t="s">
        <v>67</v>
      </c>
      <c r="F79" s="28"/>
      <c r="G79" s="28"/>
      <c r="H79" s="29">
        <f>SUMIFS(H80:H1105,$B80:$B1105,$B80,$D80:$D1105,$D80,$E80:$E1105,$E80)/2</f>
        <v>22857.9</v>
      </c>
    </row>
    <row r="80" spans="1:8" s="14" customFormat="1" ht="84.6" customHeight="1">
      <c r="A80" s="15">
        <v>2</v>
      </c>
      <c r="B80" s="26">
        <v>950</v>
      </c>
      <c r="C80" s="34" t="s">
        <v>186</v>
      </c>
      <c r="D80" s="28" t="s">
        <v>90</v>
      </c>
      <c r="E80" s="28" t="s">
        <v>67</v>
      </c>
      <c r="F80" s="28" t="s">
        <v>185</v>
      </c>
      <c r="G80" s="28"/>
      <c r="H80" s="29">
        <f>SUMIFS(H81:H1105,$B81:$B1105,$B80,$D81:$D1105,$D81,$E81:$E1105,$E81,$F81:$F1105,$F81)</f>
        <v>0</v>
      </c>
    </row>
    <row r="81" spans="1:8" s="14" customFormat="1" ht="15.6">
      <c r="A81" s="15">
        <v>3</v>
      </c>
      <c r="B81" s="26">
        <v>950</v>
      </c>
      <c r="C81" s="34" t="s">
        <v>187</v>
      </c>
      <c r="D81" s="28" t="s">
        <v>90</v>
      </c>
      <c r="E81" s="28" t="s">
        <v>67</v>
      </c>
      <c r="F81" s="28" t="s">
        <v>185</v>
      </c>
      <c r="G81" s="28" t="s">
        <v>125</v>
      </c>
      <c r="H81" s="22">
        <v>0</v>
      </c>
    </row>
    <row r="82" spans="1:8" s="14" customFormat="1" ht="15.6">
      <c r="A82" s="15">
        <v>3</v>
      </c>
      <c r="B82" s="26">
        <v>950</v>
      </c>
      <c r="C82" s="34" t="s">
        <v>117</v>
      </c>
      <c r="D82" s="28" t="s">
        <v>90</v>
      </c>
      <c r="E82" s="28" t="s">
        <v>67</v>
      </c>
      <c r="F82" s="28" t="s">
        <v>185</v>
      </c>
      <c r="G82" s="28" t="s">
        <v>118</v>
      </c>
      <c r="H82" s="22">
        <v>0</v>
      </c>
    </row>
    <row r="83" spans="1:8" s="14" customFormat="1" ht="62.4">
      <c r="A83" s="15">
        <v>2</v>
      </c>
      <c r="B83" s="26">
        <v>950</v>
      </c>
      <c r="C83" s="34" t="s">
        <v>209</v>
      </c>
      <c r="D83" s="28" t="s">
        <v>90</v>
      </c>
      <c r="E83" s="28" t="s">
        <v>67</v>
      </c>
      <c r="F83" s="28" t="s">
        <v>49</v>
      </c>
      <c r="G83" s="28"/>
      <c r="H83" s="29">
        <f>SUMIFS(H84:H1108,$B84:$B1108,$B83,$D84:$D1108,$D84,$E84:$E1108,$E84,$F84:$F1108,$F84)</f>
        <v>22857.9</v>
      </c>
    </row>
    <row r="84" spans="1:8" s="14" customFormat="1" ht="46.8">
      <c r="A84" s="15">
        <v>3</v>
      </c>
      <c r="B84" s="26">
        <v>950</v>
      </c>
      <c r="C84" s="34" t="s">
        <v>12</v>
      </c>
      <c r="D84" s="28" t="s">
        <v>90</v>
      </c>
      <c r="E84" s="28" t="s">
        <v>67</v>
      </c>
      <c r="F84" s="28" t="s">
        <v>49</v>
      </c>
      <c r="G84" s="28" t="s">
        <v>71</v>
      </c>
      <c r="H84" s="22">
        <v>22857.9</v>
      </c>
    </row>
    <row r="85" spans="1:8" s="14" customFormat="1" ht="62.4">
      <c r="A85" s="15">
        <v>2</v>
      </c>
      <c r="B85" s="26">
        <v>950</v>
      </c>
      <c r="C85" s="34" t="s">
        <v>208</v>
      </c>
      <c r="D85" s="28" t="s">
        <v>90</v>
      </c>
      <c r="E85" s="28" t="s">
        <v>67</v>
      </c>
      <c r="F85" s="28" t="s">
        <v>152</v>
      </c>
      <c r="G85" s="28"/>
      <c r="H85" s="29">
        <f>SUMIFS(H86:H1110,$B86:$B1110,$B85,$D86:$D1110,$D86,$E86:$E1110,$E86,$F86:$F1110,$F86)</f>
        <v>0</v>
      </c>
    </row>
    <row r="86" spans="1:8" s="14" customFormat="1" ht="46.8">
      <c r="A86" s="15">
        <v>3</v>
      </c>
      <c r="B86" s="26">
        <v>950</v>
      </c>
      <c r="C86" s="34" t="s">
        <v>12</v>
      </c>
      <c r="D86" s="28" t="s">
        <v>90</v>
      </c>
      <c r="E86" s="28" t="s">
        <v>67</v>
      </c>
      <c r="F86" s="28" t="s">
        <v>152</v>
      </c>
      <c r="G86" s="28" t="s">
        <v>71</v>
      </c>
      <c r="H86" s="22">
        <v>0</v>
      </c>
    </row>
    <row r="87" spans="1:8" s="14" customFormat="1" ht="15.6">
      <c r="A87" s="15">
        <v>1</v>
      </c>
      <c r="B87" s="26">
        <v>950</v>
      </c>
      <c r="C87" s="34" t="s">
        <v>38</v>
      </c>
      <c r="D87" s="28" t="s">
        <v>79</v>
      </c>
      <c r="E87" s="28" t="s">
        <v>86</v>
      </c>
      <c r="F87" s="28"/>
      <c r="G87" s="28"/>
      <c r="H87" s="29">
        <f>SUMIFS(H88:H1113,$B88:$B1113,$B88,$D88:$D1113,$D88,$E88:$E1113,$E88)/2</f>
        <v>8394343.8000000007</v>
      </c>
    </row>
    <row r="88" spans="1:8" s="14" customFormat="1" ht="54.6" customHeight="1">
      <c r="A88" s="15">
        <v>2</v>
      </c>
      <c r="B88" s="26">
        <v>950</v>
      </c>
      <c r="C88" s="34" t="s">
        <v>169</v>
      </c>
      <c r="D88" s="28" t="s">
        <v>79</v>
      </c>
      <c r="E88" s="28" t="s">
        <v>86</v>
      </c>
      <c r="F88" s="28" t="s">
        <v>124</v>
      </c>
      <c r="G88" s="28"/>
      <c r="H88" s="29">
        <f>SUMIFS(H89:H1113,$B89:$B1113,$B88,$D89:$D1113,$D89,$E89:$E1113,$E89,$F89:$F1113,$F89)</f>
        <v>0</v>
      </c>
    </row>
    <row r="89" spans="1:8" s="14" customFormat="1" ht="46.8">
      <c r="A89" s="15">
        <v>3</v>
      </c>
      <c r="B89" s="26">
        <v>950</v>
      </c>
      <c r="C89" s="34" t="s">
        <v>12</v>
      </c>
      <c r="D89" s="28" t="s">
        <v>79</v>
      </c>
      <c r="E89" s="28" t="s">
        <v>86</v>
      </c>
      <c r="F89" s="28" t="s">
        <v>124</v>
      </c>
      <c r="G89" s="28" t="s">
        <v>71</v>
      </c>
      <c r="H89" s="22">
        <v>0</v>
      </c>
    </row>
    <row r="90" spans="1:8" s="14" customFormat="1" ht="62.4">
      <c r="A90" s="15">
        <v>2</v>
      </c>
      <c r="B90" s="26">
        <v>950</v>
      </c>
      <c r="C90" s="37" t="s">
        <v>196</v>
      </c>
      <c r="D90" s="28" t="s">
        <v>79</v>
      </c>
      <c r="E90" s="28" t="s">
        <v>86</v>
      </c>
      <c r="F90" s="28" t="s">
        <v>39</v>
      </c>
      <c r="G90" s="28"/>
      <c r="H90" s="29">
        <f>SUMIFS(H91:H1115,$B91:$B1115,$B90,$D91:$D1115,$D91,$E91:$E1115,$E91,$F91:$F1115,$F91)</f>
        <v>0</v>
      </c>
    </row>
    <row r="91" spans="1:8" s="14" customFormat="1" ht="46.8">
      <c r="A91" s="15">
        <v>3</v>
      </c>
      <c r="B91" s="26">
        <v>950</v>
      </c>
      <c r="C91" s="34" t="s">
        <v>12</v>
      </c>
      <c r="D91" s="28" t="s">
        <v>79</v>
      </c>
      <c r="E91" s="28" t="s">
        <v>86</v>
      </c>
      <c r="F91" s="28" t="s">
        <v>39</v>
      </c>
      <c r="G91" s="28" t="s">
        <v>71</v>
      </c>
      <c r="H91" s="22">
        <v>0</v>
      </c>
    </row>
    <row r="92" spans="1:8" s="14" customFormat="1" ht="62.4">
      <c r="A92" s="15">
        <v>2</v>
      </c>
      <c r="B92" s="26">
        <v>950</v>
      </c>
      <c r="C92" s="34" t="s">
        <v>209</v>
      </c>
      <c r="D92" s="28" t="s">
        <v>79</v>
      </c>
      <c r="E92" s="28" t="s">
        <v>86</v>
      </c>
      <c r="F92" s="28" t="s">
        <v>49</v>
      </c>
      <c r="G92" s="28"/>
      <c r="H92" s="29">
        <f>SUMIFS(H93:H1117,$B93:$B1117,$B92,$D93:$D1117,$D93,$E93:$E1117,$E93,$F93:$F1117,$F93)</f>
        <v>8394343.8000000007</v>
      </c>
    </row>
    <row r="93" spans="1:8" s="14" customFormat="1" ht="46.8">
      <c r="A93" s="15">
        <v>3</v>
      </c>
      <c r="B93" s="26">
        <v>950</v>
      </c>
      <c r="C93" s="34" t="s">
        <v>12</v>
      </c>
      <c r="D93" s="28" t="s">
        <v>79</v>
      </c>
      <c r="E93" s="28" t="s">
        <v>86</v>
      </c>
      <c r="F93" s="28" t="s">
        <v>49</v>
      </c>
      <c r="G93" s="28" t="s">
        <v>71</v>
      </c>
      <c r="H93" s="22">
        <v>8394343.8000000007</v>
      </c>
    </row>
    <row r="94" spans="1:8" s="14" customFormat="1" ht="46.8">
      <c r="A94" s="15">
        <v>2</v>
      </c>
      <c r="B94" s="26">
        <v>950</v>
      </c>
      <c r="C94" s="34" t="s">
        <v>206</v>
      </c>
      <c r="D94" s="28" t="s">
        <v>79</v>
      </c>
      <c r="E94" s="28" t="s">
        <v>86</v>
      </c>
      <c r="F94" s="28" t="s">
        <v>150</v>
      </c>
      <c r="G94" s="28"/>
      <c r="H94" s="29">
        <f>SUMIFS(H95:H1119,$B95:$B1119,$B94,$D95:$D1119,$D95,$E95:$E1119,$E95,$F95:$F1119,$F95)</f>
        <v>0</v>
      </c>
    </row>
    <row r="95" spans="1:8" s="14" customFormat="1" ht="46.8">
      <c r="A95" s="15">
        <v>3</v>
      </c>
      <c r="B95" s="26">
        <v>950</v>
      </c>
      <c r="C95" s="34" t="s">
        <v>12</v>
      </c>
      <c r="D95" s="28" t="s">
        <v>79</v>
      </c>
      <c r="E95" s="28" t="s">
        <v>86</v>
      </c>
      <c r="F95" s="28" t="s">
        <v>150</v>
      </c>
      <c r="G95" s="28" t="s">
        <v>71</v>
      </c>
      <c r="H95" s="22">
        <v>0</v>
      </c>
    </row>
    <row r="96" spans="1:8" s="14" customFormat="1" ht="15.6">
      <c r="A96" s="15">
        <v>1</v>
      </c>
      <c r="B96" s="26">
        <v>950</v>
      </c>
      <c r="C96" s="34" t="s">
        <v>130</v>
      </c>
      <c r="D96" s="28" t="s">
        <v>82</v>
      </c>
      <c r="E96" s="28" t="s">
        <v>84</v>
      </c>
      <c r="F96" s="28"/>
      <c r="G96" s="28"/>
      <c r="H96" s="29">
        <f>SUMIFS(H97:H1122,$B97:$B1122,$B97,$D97:$D1122,$D97,$E97:$E1122,$E97)/2</f>
        <v>0</v>
      </c>
    </row>
    <row r="97" spans="1:8" s="14" customFormat="1" ht="85.2" customHeight="1">
      <c r="A97" s="15">
        <v>2</v>
      </c>
      <c r="B97" s="26">
        <v>950</v>
      </c>
      <c r="C97" s="34" t="s">
        <v>201</v>
      </c>
      <c r="D97" s="28" t="s">
        <v>82</v>
      </c>
      <c r="E97" s="28" t="s">
        <v>84</v>
      </c>
      <c r="F97" s="28" t="s">
        <v>119</v>
      </c>
      <c r="G97" s="28"/>
      <c r="H97" s="29">
        <f>SUMIFS(H98:H1122,$B98:$B1122,$B97,$D98:$D1122,$D98,$E98:$E1122,$E98,$F98:$F1122,$F98)</f>
        <v>0</v>
      </c>
    </row>
    <row r="98" spans="1:8" s="14" customFormat="1" ht="15.6">
      <c r="A98" s="15">
        <v>3</v>
      </c>
      <c r="B98" s="26">
        <v>950</v>
      </c>
      <c r="C98" s="34" t="s">
        <v>117</v>
      </c>
      <c r="D98" s="28" t="s">
        <v>82</v>
      </c>
      <c r="E98" s="28" t="s">
        <v>84</v>
      </c>
      <c r="F98" s="28" t="s">
        <v>119</v>
      </c>
      <c r="G98" s="28" t="s">
        <v>118</v>
      </c>
      <c r="H98" s="22">
        <v>0</v>
      </c>
    </row>
    <row r="99" spans="1:8" s="14" customFormat="1" ht="31.2">
      <c r="A99" s="15">
        <v>0</v>
      </c>
      <c r="B99" s="23">
        <v>955</v>
      </c>
      <c r="C99" s="24" t="s">
        <v>40</v>
      </c>
      <c r="D99" s="36" t="s">
        <v>69</v>
      </c>
      <c r="E99" s="36" t="s">
        <v>69</v>
      </c>
      <c r="F99" s="36" t="s">
        <v>7</v>
      </c>
      <c r="G99" s="36" t="s">
        <v>69</v>
      </c>
      <c r="H99" s="25">
        <f>SUMIFS(H100:H1171,$B100:$B1171,$B100)/3</f>
        <v>150028651.04000008</v>
      </c>
    </row>
    <row r="100" spans="1:8" s="14" customFormat="1" ht="46.8">
      <c r="A100" s="15">
        <v>1</v>
      </c>
      <c r="B100" s="26">
        <v>955</v>
      </c>
      <c r="C100" s="34" t="s">
        <v>41</v>
      </c>
      <c r="D100" s="28" t="s">
        <v>67</v>
      </c>
      <c r="E100" s="28" t="s">
        <v>86</v>
      </c>
      <c r="F100" s="28" t="s">
        <v>7</v>
      </c>
      <c r="G100" s="28" t="s">
        <v>69</v>
      </c>
      <c r="H100" s="29">
        <f>SUMIFS(H101:H1126,$B101:$B1126,$B101,$D101:$D1126,$D101,$E101:$E1126,$E101)/2</f>
        <v>691649.31</v>
      </c>
    </row>
    <row r="101" spans="1:8" s="14" customFormat="1" ht="62.4">
      <c r="A101" s="15">
        <v>2</v>
      </c>
      <c r="B101" s="26">
        <v>955</v>
      </c>
      <c r="C101" s="34" t="s">
        <v>9</v>
      </c>
      <c r="D101" s="28" t="s">
        <v>67</v>
      </c>
      <c r="E101" s="28" t="s">
        <v>86</v>
      </c>
      <c r="F101" s="28" t="s">
        <v>106</v>
      </c>
      <c r="G101" s="28" t="s">
        <v>69</v>
      </c>
      <c r="H101" s="29">
        <f>SUMIFS(H102:H1126,$B102:$B1126,$B101,$D102:$D1126,$D102,$E102:$E1126,$E102,$F102:$F1126,$F102)</f>
        <v>691649.31</v>
      </c>
    </row>
    <row r="102" spans="1:8" s="14" customFormat="1" ht="31.2">
      <c r="A102" s="15">
        <v>3</v>
      </c>
      <c r="B102" s="26">
        <v>955</v>
      </c>
      <c r="C102" s="34" t="s">
        <v>11</v>
      </c>
      <c r="D102" s="28" t="s">
        <v>67</v>
      </c>
      <c r="E102" s="28" t="s">
        <v>86</v>
      </c>
      <c r="F102" s="28" t="s">
        <v>106</v>
      </c>
      <c r="G102" s="28" t="s">
        <v>70</v>
      </c>
      <c r="H102" s="22">
        <v>691649.31</v>
      </c>
    </row>
    <row r="103" spans="1:8" s="14" customFormat="1" ht="46.8">
      <c r="A103" s="15">
        <v>3</v>
      </c>
      <c r="B103" s="26">
        <v>955</v>
      </c>
      <c r="C103" s="27" t="s">
        <v>12</v>
      </c>
      <c r="D103" s="28" t="s">
        <v>67</v>
      </c>
      <c r="E103" s="28" t="s">
        <v>86</v>
      </c>
      <c r="F103" s="28" t="s">
        <v>106</v>
      </c>
      <c r="G103" s="28" t="s">
        <v>71</v>
      </c>
      <c r="H103" s="22">
        <v>0</v>
      </c>
    </row>
    <row r="104" spans="1:8" s="14" customFormat="1" ht="62.4">
      <c r="A104" s="15">
        <v>1</v>
      </c>
      <c r="B104" s="26">
        <v>955</v>
      </c>
      <c r="C104" s="34" t="s">
        <v>34</v>
      </c>
      <c r="D104" s="28" t="s">
        <v>67</v>
      </c>
      <c r="E104" s="28" t="s">
        <v>84</v>
      </c>
      <c r="F104" s="28" t="s">
        <v>7</v>
      </c>
      <c r="G104" s="28" t="s">
        <v>69</v>
      </c>
      <c r="H104" s="29">
        <f>SUMIFS(H105:H1130,$B105:$B1130,$B105,$D105:$D1130,$D105,$E105:$E1130,$E105)/2</f>
        <v>10472348.329999998</v>
      </c>
    </row>
    <row r="105" spans="1:8" s="14" customFormat="1" ht="62.4">
      <c r="A105" s="15">
        <v>2</v>
      </c>
      <c r="B105" s="26">
        <v>955</v>
      </c>
      <c r="C105" s="31" t="s">
        <v>210</v>
      </c>
      <c r="D105" s="28" t="s">
        <v>67</v>
      </c>
      <c r="E105" s="28" t="s">
        <v>84</v>
      </c>
      <c r="F105" s="28" t="s">
        <v>15</v>
      </c>
      <c r="G105" s="28" t="s">
        <v>69</v>
      </c>
      <c r="H105" s="29">
        <f>SUMIFS(H106:H1130,$B106:$B1130,$B105,$D106:$D1130,$D106,$E106:$E1130,$E106,$F106:$F1130,$F106)</f>
        <v>437740</v>
      </c>
    </row>
    <row r="106" spans="1:8" s="14" customFormat="1" ht="46.8">
      <c r="A106" s="15">
        <v>3</v>
      </c>
      <c r="B106" s="26">
        <v>955</v>
      </c>
      <c r="C106" s="27" t="s">
        <v>12</v>
      </c>
      <c r="D106" s="28" t="s">
        <v>67</v>
      </c>
      <c r="E106" s="28" t="s">
        <v>84</v>
      </c>
      <c r="F106" s="28" t="s">
        <v>15</v>
      </c>
      <c r="G106" s="28" t="s">
        <v>71</v>
      </c>
      <c r="H106" s="22">
        <v>437740</v>
      </c>
    </row>
    <row r="107" spans="1:8" s="14" customFormat="1" ht="62.4">
      <c r="A107" s="15">
        <v>2</v>
      </c>
      <c r="B107" s="30">
        <v>955</v>
      </c>
      <c r="C107" s="31" t="s">
        <v>198</v>
      </c>
      <c r="D107" s="32" t="s">
        <v>67</v>
      </c>
      <c r="E107" s="28" t="s">
        <v>84</v>
      </c>
      <c r="F107" s="28" t="s">
        <v>42</v>
      </c>
      <c r="G107" s="28" t="s">
        <v>69</v>
      </c>
      <c r="H107" s="29">
        <f>SUMIFS(H108:H1132,$B108:$B1132,$B107,$D108:$D1132,$D108,$E108:$E1132,$E108,$F108:$F1132,$F108)</f>
        <v>0</v>
      </c>
    </row>
    <row r="108" spans="1:8" s="14" customFormat="1" ht="46.8">
      <c r="A108" s="15">
        <v>3</v>
      </c>
      <c r="B108" s="26">
        <v>955</v>
      </c>
      <c r="C108" s="33" t="s">
        <v>12</v>
      </c>
      <c r="D108" s="28" t="s">
        <v>67</v>
      </c>
      <c r="E108" s="28" t="s">
        <v>84</v>
      </c>
      <c r="F108" s="28" t="s">
        <v>42</v>
      </c>
      <c r="G108" s="28" t="s">
        <v>71</v>
      </c>
      <c r="H108" s="22">
        <v>0</v>
      </c>
    </row>
    <row r="109" spans="1:8" s="14" customFormat="1" ht="62.4">
      <c r="A109" s="15">
        <v>2</v>
      </c>
      <c r="B109" s="26">
        <v>955</v>
      </c>
      <c r="C109" s="34" t="s">
        <v>9</v>
      </c>
      <c r="D109" s="28" t="s">
        <v>67</v>
      </c>
      <c r="E109" s="28" t="s">
        <v>84</v>
      </c>
      <c r="F109" s="28" t="s">
        <v>106</v>
      </c>
      <c r="G109" s="28" t="s">
        <v>69</v>
      </c>
      <c r="H109" s="29">
        <f>SUMIFS(H110:H1134,$B110:$B1134,$B109,$D110:$D1134,$D110,$E110:$E1134,$E110,$F110:$F1134,$F110)</f>
        <v>10034608.329999998</v>
      </c>
    </row>
    <row r="110" spans="1:8" s="14" customFormat="1" ht="31.2">
      <c r="A110" s="15">
        <v>3</v>
      </c>
      <c r="B110" s="26">
        <v>955</v>
      </c>
      <c r="C110" s="34" t="s">
        <v>11</v>
      </c>
      <c r="D110" s="28" t="s">
        <v>67</v>
      </c>
      <c r="E110" s="28" t="s">
        <v>84</v>
      </c>
      <c r="F110" s="28" t="s">
        <v>106</v>
      </c>
      <c r="G110" s="28" t="s">
        <v>70</v>
      </c>
      <c r="H110" s="22">
        <v>9729894.8599999994</v>
      </c>
    </row>
    <row r="111" spans="1:8" s="14" customFormat="1" ht="46.8">
      <c r="A111" s="15">
        <v>3</v>
      </c>
      <c r="B111" s="26">
        <v>955</v>
      </c>
      <c r="C111" s="34" t="s">
        <v>12</v>
      </c>
      <c r="D111" s="28" t="s">
        <v>67</v>
      </c>
      <c r="E111" s="28" t="s">
        <v>84</v>
      </c>
      <c r="F111" s="28" t="s">
        <v>106</v>
      </c>
      <c r="G111" s="28" t="s">
        <v>71</v>
      </c>
      <c r="H111" s="22">
        <v>175238.27</v>
      </c>
    </row>
    <row r="112" spans="1:8" s="14" customFormat="1" ht="37.950000000000003" customHeight="1">
      <c r="A112" s="15">
        <v>3</v>
      </c>
      <c r="B112" s="26">
        <v>955</v>
      </c>
      <c r="C112" s="34" t="s">
        <v>21</v>
      </c>
      <c r="D112" s="28" t="s">
        <v>67</v>
      </c>
      <c r="E112" s="28" t="s">
        <v>84</v>
      </c>
      <c r="F112" s="28" t="s">
        <v>106</v>
      </c>
      <c r="G112" s="28" t="s">
        <v>78</v>
      </c>
      <c r="H112" s="22">
        <v>0</v>
      </c>
    </row>
    <row r="113" spans="1:8" s="14" customFormat="1" ht="15.6">
      <c r="A113" s="15">
        <v>3</v>
      </c>
      <c r="B113" s="26">
        <v>955</v>
      </c>
      <c r="C113" s="34" t="s">
        <v>13</v>
      </c>
      <c r="D113" s="28" t="s">
        <v>67</v>
      </c>
      <c r="E113" s="28" t="s">
        <v>84</v>
      </c>
      <c r="F113" s="28" t="s">
        <v>106</v>
      </c>
      <c r="G113" s="28" t="s">
        <v>72</v>
      </c>
      <c r="H113" s="22">
        <v>129475.2</v>
      </c>
    </row>
    <row r="114" spans="1:8" s="14" customFormat="1" ht="15.6">
      <c r="A114" s="15">
        <v>1</v>
      </c>
      <c r="B114" s="26">
        <v>955</v>
      </c>
      <c r="C114" s="34" t="s">
        <v>134</v>
      </c>
      <c r="D114" s="28" t="s">
        <v>67</v>
      </c>
      <c r="E114" s="28" t="s">
        <v>90</v>
      </c>
      <c r="F114" s="28" t="s">
        <v>7</v>
      </c>
      <c r="G114" s="28" t="s">
        <v>69</v>
      </c>
      <c r="H114" s="29">
        <f>SUMIFS(H115:H1140,$B115:$B1140,$B115,$D115:$D1140,$D115,$E115:$E1140,$E115)/2</f>
        <v>0</v>
      </c>
    </row>
    <row r="115" spans="1:8" s="14" customFormat="1" ht="31.2">
      <c r="A115" s="15">
        <v>2</v>
      </c>
      <c r="B115" s="26">
        <v>955</v>
      </c>
      <c r="C115" s="31" t="s">
        <v>135</v>
      </c>
      <c r="D115" s="28" t="s">
        <v>67</v>
      </c>
      <c r="E115" s="28" t="s">
        <v>90</v>
      </c>
      <c r="F115" s="28" t="s">
        <v>136</v>
      </c>
      <c r="G115" s="28" t="s">
        <v>69</v>
      </c>
      <c r="H115" s="29">
        <f>SUMIFS(H116:H1140,$B116:$B1140,$B115,$D116:$D1140,$D116,$E116:$E1140,$E116,$F116:$F1140,$F116)</f>
        <v>0</v>
      </c>
    </row>
    <row r="116" spans="1:8" s="14" customFormat="1" ht="46.8">
      <c r="A116" s="15">
        <v>3</v>
      </c>
      <c r="B116" s="26">
        <v>955</v>
      </c>
      <c r="C116" s="34" t="s">
        <v>12</v>
      </c>
      <c r="D116" s="28" t="s">
        <v>67</v>
      </c>
      <c r="E116" s="28" t="s">
        <v>90</v>
      </c>
      <c r="F116" s="28" t="s">
        <v>136</v>
      </c>
      <c r="G116" s="28" t="s">
        <v>71</v>
      </c>
      <c r="H116" s="22">
        <v>0</v>
      </c>
    </row>
    <row r="117" spans="1:8" s="14" customFormat="1" ht="31.2">
      <c r="A117" s="15">
        <v>1</v>
      </c>
      <c r="B117" s="26">
        <v>955</v>
      </c>
      <c r="C117" s="34" t="s">
        <v>173</v>
      </c>
      <c r="D117" s="28" t="s">
        <v>67</v>
      </c>
      <c r="E117" s="28" t="s">
        <v>79</v>
      </c>
      <c r="F117" s="28" t="s">
        <v>7</v>
      </c>
      <c r="G117" s="28" t="s">
        <v>69</v>
      </c>
      <c r="H117" s="29">
        <f>SUMIFS(H118:H1143,$B118:$B1143,$B118,$D118:$D1143,$D118,$E118:$E1143,$E118)/2</f>
        <v>0</v>
      </c>
    </row>
    <row r="118" spans="1:8" s="14" customFormat="1" ht="46.8">
      <c r="A118" s="15">
        <v>2</v>
      </c>
      <c r="B118" s="26">
        <v>955</v>
      </c>
      <c r="C118" s="31" t="s">
        <v>175</v>
      </c>
      <c r="D118" s="28" t="s">
        <v>67</v>
      </c>
      <c r="E118" s="28" t="s">
        <v>79</v>
      </c>
      <c r="F118" s="28" t="s">
        <v>174</v>
      </c>
      <c r="G118" s="28" t="s">
        <v>69</v>
      </c>
      <c r="H118" s="29">
        <f>SUMIFS(H119:H1143,$B119:$B1143,$B118,$D119:$D1143,$D119,$E119:$E1143,$E119,$F119:$F1143,$F119)</f>
        <v>0</v>
      </c>
    </row>
    <row r="119" spans="1:8" s="14" customFormat="1" ht="15.6">
      <c r="A119" s="15">
        <v>3</v>
      </c>
      <c r="B119" s="26">
        <v>955</v>
      </c>
      <c r="C119" s="27" t="s">
        <v>177</v>
      </c>
      <c r="D119" s="28" t="s">
        <v>67</v>
      </c>
      <c r="E119" s="28" t="s">
        <v>79</v>
      </c>
      <c r="F119" s="28" t="s">
        <v>174</v>
      </c>
      <c r="G119" s="28" t="s">
        <v>176</v>
      </c>
      <c r="H119" s="22">
        <v>0</v>
      </c>
    </row>
    <row r="120" spans="1:8" s="14" customFormat="1" ht="15.6">
      <c r="A120" s="15">
        <v>1</v>
      </c>
      <c r="B120" s="26">
        <v>955</v>
      </c>
      <c r="C120" s="34" t="s">
        <v>43</v>
      </c>
      <c r="D120" s="28" t="s">
        <v>67</v>
      </c>
      <c r="E120" s="28" t="s">
        <v>83</v>
      </c>
      <c r="F120" s="28" t="s">
        <v>7</v>
      </c>
      <c r="G120" s="28" t="s">
        <v>69</v>
      </c>
      <c r="H120" s="29">
        <f>SUMIFS(H121:H1146,$B121:$B1146,$B121,$D121:$D1146,$D121,$E121:$E1146,$E121)/2</f>
        <v>0</v>
      </c>
    </row>
    <row r="121" spans="1:8" s="14" customFormat="1" ht="39" customHeight="1">
      <c r="A121" s="15">
        <v>2</v>
      </c>
      <c r="B121" s="26">
        <v>955</v>
      </c>
      <c r="C121" s="34" t="s">
        <v>35</v>
      </c>
      <c r="D121" s="28" t="s">
        <v>67</v>
      </c>
      <c r="E121" s="28" t="s">
        <v>83</v>
      </c>
      <c r="F121" s="28" t="s">
        <v>108</v>
      </c>
      <c r="G121" s="28" t="s">
        <v>69</v>
      </c>
      <c r="H121" s="29">
        <f>SUMIFS(H122:H1146,$B122:$B1146,$B121,$D122:$D1146,$D122,$E122:$E1146,$E122,$F122:$F1146,$F122)</f>
        <v>0</v>
      </c>
    </row>
    <row r="122" spans="1:8" s="14" customFormat="1" ht="15.6">
      <c r="A122" s="15">
        <v>3</v>
      </c>
      <c r="B122" s="26">
        <v>955</v>
      </c>
      <c r="C122" s="34" t="s">
        <v>44</v>
      </c>
      <c r="D122" s="28" t="s">
        <v>67</v>
      </c>
      <c r="E122" s="28" t="s">
        <v>83</v>
      </c>
      <c r="F122" s="28" t="s">
        <v>108</v>
      </c>
      <c r="G122" s="28" t="s">
        <v>88</v>
      </c>
      <c r="H122" s="22">
        <v>0</v>
      </c>
    </row>
    <row r="123" spans="1:8" s="14" customFormat="1" ht="15.6">
      <c r="A123" s="15">
        <v>1</v>
      </c>
      <c r="B123" s="26">
        <v>955</v>
      </c>
      <c r="C123" s="34" t="s">
        <v>14</v>
      </c>
      <c r="D123" s="28" t="s">
        <v>67</v>
      </c>
      <c r="E123" s="28" t="s">
        <v>73</v>
      </c>
      <c r="F123" s="28"/>
      <c r="G123" s="28"/>
      <c r="H123" s="29">
        <f>SUMIFS(H124:H1149,$B124:$B1149,$B124,$D124:$D1149,$D124,$E124:$E1149,$E124)/2</f>
        <v>8429046.1500000004</v>
      </c>
    </row>
    <row r="124" spans="1:8" s="14" customFormat="1" ht="62.4">
      <c r="A124" s="15">
        <v>2</v>
      </c>
      <c r="B124" s="26">
        <v>955</v>
      </c>
      <c r="C124" s="31" t="s">
        <v>210</v>
      </c>
      <c r="D124" s="28" t="s">
        <v>67</v>
      </c>
      <c r="E124" s="28" t="s">
        <v>73</v>
      </c>
      <c r="F124" s="28" t="s">
        <v>15</v>
      </c>
      <c r="G124" s="28" t="s">
        <v>69</v>
      </c>
      <c r="H124" s="29">
        <f>SUMIFS(H125:H1150,$B125:$B1150,$B124,$D125:$D1150,$D125,$E125:$E1150,$E125,$F125:$F1150,$F125)</f>
        <v>0</v>
      </c>
    </row>
    <row r="125" spans="1:8" s="14" customFormat="1" ht="46.8">
      <c r="A125" s="15">
        <v>3</v>
      </c>
      <c r="B125" s="26">
        <v>955</v>
      </c>
      <c r="C125" s="27" t="s">
        <v>12</v>
      </c>
      <c r="D125" s="28" t="s">
        <v>67</v>
      </c>
      <c r="E125" s="28" t="s">
        <v>73</v>
      </c>
      <c r="F125" s="28" t="s">
        <v>15</v>
      </c>
      <c r="G125" s="28" t="s">
        <v>71</v>
      </c>
      <c r="H125" s="22">
        <v>0</v>
      </c>
    </row>
    <row r="126" spans="1:8" s="14" customFormat="1" ht="62.4">
      <c r="A126" s="15">
        <v>2</v>
      </c>
      <c r="B126" s="26">
        <v>955</v>
      </c>
      <c r="C126" s="34" t="s">
        <v>169</v>
      </c>
      <c r="D126" s="28" t="s">
        <v>67</v>
      </c>
      <c r="E126" s="28" t="s">
        <v>73</v>
      </c>
      <c r="F126" s="28" t="s">
        <v>124</v>
      </c>
      <c r="G126" s="28" t="s">
        <v>69</v>
      </c>
      <c r="H126" s="29">
        <f>SUMIFS(H127:H1149,$B127:$B1149,$B126,$D127:$D1149,$D127,$E127:$E1149,$E127,$F127:$F1149,$F127)</f>
        <v>0</v>
      </c>
    </row>
    <row r="127" spans="1:8" s="14" customFormat="1" ht="46.8">
      <c r="A127" s="15">
        <v>3</v>
      </c>
      <c r="B127" s="26">
        <v>955</v>
      </c>
      <c r="C127" s="27" t="s">
        <v>12</v>
      </c>
      <c r="D127" s="28" t="s">
        <v>67</v>
      </c>
      <c r="E127" s="28" t="s">
        <v>73</v>
      </c>
      <c r="F127" s="28" t="s">
        <v>124</v>
      </c>
      <c r="G127" s="28" t="s">
        <v>71</v>
      </c>
      <c r="H127" s="22">
        <v>0</v>
      </c>
    </row>
    <row r="128" spans="1:8" s="14" customFormat="1" ht="46.8">
      <c r="A128" s="15">
        <v>2</v>
      </c>
      <c r="B128" s="26">
        <v>955</v>
      </c>
      <c r="C128" s="34" t="s">
        <v>164</v>
      </c>
      <c r="D128" s="28" t="s">
        <v>67</v>
      </c>
      <c r="E128" s="28" t="s">
        <v>73</v>
      </c>
      <c r="F128" s="28" t="s">
        <v>163</v>
      </c>
      <c r="G128" s="28"/>
      <c r="H128" s="29">
        <f>SUMIFS(H129:H1151,$B129:$B1151,$B128,$D129:$D1151,$D129,$E129:$E1151,$E129,$F129:$F1151,$F129)</f>
        <v>749405.6</v>
      </c>
    </row>
    <row r="129" spans="1:8" s="14" customFormat="1" ht="15.6">
      <c r="A129" s="15">
        <v>3</v>
      </c>
      <c r="B129" s="26">
        <v>955</v>
      </c>
      <c r="C129" s="34" t="s">
        <v>46</v>
      </c>
      <c r="D129" s="28" t="s">
        <v>67</v>
      </c>
      <c r="E129" s="28" t="s">
        <v>73</v>
      </c>
      <c r="F129" s="28" t="s">
        <v>163</v>
      </c>
      <c r="G129" s="28" t="s">
        <v>89</v>
      </c>
      <c r="H129" s="22">
        <v>749405.6</v>
      </c>
    </row>
    <row r="130" spans="1:8" s="14" customFormat="1" ht="62.4">
      <c r="A130" s="15">
        <v>2</v>
      </c>
      <c r="B130" s="26">
        <v>955</v>
      </c>
      <c r="C130" s="38" t="s">
        <v>179</v>
      </c>
      <c r="D130" s="28" t="s">
        <v>67</v>
      </c>
      <c r="E130" s="28" t="s">
        <v>73</v>
      </c>
      <c r="F130" s="28" t="s">
        <v>47</v>
      </c>
      <c r="G130" s="28"/>
      <c r="H130" s="29">
        <f>SUMIFS(H131:H1153,$B131:$B1153,$B130,$D131:$D1153,$D131,$E131:$E1153,$E131,$F131:$F1153,$F131)</f>
        <v>4767017</v>
      </c>
    </row>
    <row r="131" spans="1:8" s="14" customFormat="1" ht="15.6">
      <c r="A131" s="15">
        <v>3</v>
      </c>
      <c r="B131" s="26">
        <v>955</v>
      </c>
      <c r="C131" s="34" t="s">
        <v>46</v>
      </c>
      <c r="D131" s="28" t="s">
        <v>67</v>
      </c>
      <c r="E131" s="28" t="s">
        <v>73</v>
      </c>
      <c r="F131" s="28" t="s">
        <v>47</v>
      </c>
      <c r="G131" s="28" t="s">
        <v>89</v>
      </c>
      <c r="H131" s="22">
        <v>4767017</v>
      </c>
    </row>
    <row r="132" spans="1:8" s="14" customFormat="1" ht="62.4">
      <c r="A132" s="15">
        <v>2</v>
      </c>
      <c r="B132" s="26">
        <v>955</v>
      </c>
      <c r="C132" s="34" t="s">
        <v>209</v>
      </c>
      <c r="D132" s="28" t="s">
        <v>67</v>
      </c>
      <c r="E132" s="28" t="s">
        <v>73</v>
      </c>
      <c r="F132" s="28" t="s">
        <v>49</v>
      </c>
      <c r="G132" s="28" t="s">
        <v>69</v>
      </c>
      <c r="H132" s="29">
        <f>SUMIFS(H133:H1155,$B133:$B1155,$B132,$D133:$D1155,$D133,$E133:$E1155,$E133,$F133:$F1155,$F133)</f>
        <v>0</v>
      </c>
    </row>
    <row r="133" spans="1:8" s="14" customFormat="1" ht="15.6">
      <c r="A133" s="15">
        <v>3</v>
      </c>
      <c r="B133" s="26">
        <v>955</v>
      </c>
      <c r="C133" s="34" t="s">
        <v>46</v>
      </c>
      <c r="D133" s="28" t="s">
        <v>67</v>
      </c>
      <c r="E133" s="28" t="s">
        <v>73</v>
      </c>
      <c r="F133" s="28" t="s">
        <v>49</v>
      </c>
      <c r="G133" s="28" t="s">
        <v>89</v>
      </c>
      <c r="H133" s="22">
        <v>0</v>
      </c>
    </row>
    <row r="134" spans="1:8" s="14" customFormat="1" ht="46.8">
      <c r="A134" s="15">
        <v>2</v>
      </c>
      <c r="B134" s="26">
        <v>955</v>
      </c>
      <c r="C134" s="34" t="s">
        <v>142</v>
      </c>
      <c r="D134" s="28" t="s">
        <v>67</v>
      </c>
      <c r="E134" s="28" t="s">
        <v>73</v>
      </c>
      <c r="F134" s="28" t="s">
        <v>141</v>
      </c>
      <c r="G134" s="28"/>
      <c r="H134" s="29">
        <f>SUMIFS(H135:H1157,$B135:$B1157,$B134,$D135:$D1157,$D135,$E135:$E1157,$E135,$F135:$F1157,$F135)</f>
        <v>2781356.87</v>
      </c>
    </row>
    <row r="135" spans="1:8" s="14" customFormat="1" ht="31.2">
      <c r="A135" s="15">
        <v>3</v>
      </c>
      <c r="B135" s="26">
        <v>955</v>
      </c>
      <c r="C135" s="34" t="s">
        <v>23</v>
      </c>
      <c r="D135" s="28" t="s">
        <v>67</v>
      </c>
      <c r="E135" s="28" t="s">
        <v>73</v>
      </c>
      <c r="F135" s="28" t="s">
        <v>141</v>
      </c>
      <c r="G135" s="28" t="s">
        <v>80</v>
      </c>
      <c r="H135" s="22">
        <v>2692286.87</v>
      </c>
    </row>
    <row r="136" spans="1:8" s="14" customFormat="1" ht="46.8">
      <c r="A136" s="15">
        <v>3</v>
      </c>
      <c r="B136" s="26">
        <v>955</v>
      </c>
      <c r="C136" s="34" t="s">
        <v>12</v>
      </c>
      <c r="D136" s="28" t="s">
        <v>67</v>
      </c>
      <c r="E136" s="28" t="s">
        <v>73</v>
      </c>
      <c r="F136" s="28" t="s">
        <v>141</v>
      </c>
      <c r="G136" s="28" t="s">
        <v>71</v>
      </c>
      <c r="H136" s="22">
        <v>89070</v>
      </c>
    </row>
    <row r="137" spans="1:8" s="14" customFormat="1" ht="39" customHeight="1">
      <c r="A137" s="15">
        <v>2</v>
      </c>
      <c r="B137" s="26">
        <v>955</v>
      </c>
      <c r="C137" s="34" t="s">
        <v>35</v>
      </c>
      <c r="D137" s="28" t="s">
        <v>67</v>
      </c>
      <c r="E137" s="28" t="s">
        <v>73</v>
      </c>
      <c r="F137" s="28" t="s">
        <v>108</v>
      </c>
      <c r="G137" s="28"/>
      <c r="H137" s="29">
        <f>SUMIFS(H138:H1160,$B138:$B1160,$B137,$D138:$D1160,$D138,$E138:$E1160,$E138,$F138:$F1160,$F138)</f>
        <v>131266.68</v>
      </c>
    </row>
    <row r="138" spans="1:8" s="14" customFormat="1" ht="15.6">
      <c r="A138" s="15">
        <v>3</v>
      </c>
      <c r="B138" s="26">
        <v>955</v>
      </c>
      <c r="C138" s="34" t="s">
        <v>153</v>
      </c>
      <c r="D138" s="28" t="s">
        <v>67</v>
      </c>
      <c r="E138" s="28" t="s">
        <v>73</v>
      </c>
      <c r="F138" s="28" t="s">
        <v>108</v>
      </c>
      <c r="G138" s="28" t="s">
        <v>125</v>
      </c>
      <c r="H138" s="22">
        <v>0</v>
      </c>
    </row>
    <row r="139" spans="1:8" s="14" customFormat="1" ht="68.400000000000006" customHeight="1">
      <c r="A139" s="15">
        <v>3</v>
      </c>
      <c r="B139" s="26">
        <v>955</v>
      </c>
      <c r="C139" s="34" t="s">
        <v>211</v>
      </c>
      <c r="D139" s="28" t="s">
        <v>67</v>
      </c>
      <c r="E139" s="28" t="s">
        <v>73</v>
      </c>
      <c r="F139" s="28" t="s">
        <v>108</v>
      </c>
      <c r="G139" s="28" t="s">
        <v>91</v>
      </c>
      <c r="H139" s="22">
        <v>0</v>
      </c>
    </row>
    <row r="140" spans="1:8" s="14" customFormat="1" ht="15.6">
      <c r="A140" s="15">
        <v>3</v>
      </c>
      <c r="B140" s="26">
        <v>955</v>
      </c>
      <c r="C140" s="34" t="s">
        <v>127</v>
      </c>
      <c r="D140" s="28" t="s">
        <v>67</v>
      </c>
      <c r="E140" s="28" t="s">
        <v>73</v>
      </c>
      <c r="F140" s="28" t="s">
        <v>108</v>
      </c>
      <c r="G140" s="28" t="s">
        <v>126</v>
      </c>
      <c r="H140" s="22">
        <v>131266.68</v>
      </c>
    </row>
    <row r="141" spans="1:8" s="14" customFormat="1" ht="15.6">
      <c r="A141" s="15">
        <v>1</v>
      </c>
      <c r="B141" s="26">
        <v>955</v>
      </c>
      <c r="C141" s="34" t="s">
        <v>50</v>
      </c>
      <c r="D141" s="28" t="s">
        <v>86</v>
      </c>
      <c r="E141" s="28" t="s">
        <v>84</v>
      </c>
      <c r="F141" s="28" t="s">
        <v>7</v>
      </c>
      <c r="G141" s="28" t="s">
        <v>69</v>
      </c>
      <c r="H141" s="29">
        <f>SUMIFS(H142:H1164,$B142:$B1164,$B142,$D142:$D1164,$D142,$E142:$E1164,$E142)/2</f>
        <v>112888.42</v>
      </c>
    </row>
    <row r="142" spans="1:8" s="14" customFormat="1" ht="54" customHeight="1">
      <c r="A142" s="15">
        <v>2</v>
      </c>
      <c r="B142" s="26">
        <v>955</v>
      </c>
      <c r="C142" s="34" t="s">
        <v>180</v>
      </c>
      <c r="D142" s="28" t="s">
        <v>86</v>
      </c>
      <c r="E142" s="28" t="s">
        <v>84</v>
      </c>
      <c r="F142" s="28" t="s">
        <v>104</v>
      </c>
      <c r="G142" s="28" t="s">
        <v>69</v>
      </c>
      <c r="H142" s="29">
        <f>SUMIFS(H143:H1164,$B143:$B1164,$B142,$D143:$D1164,$D143,$E143:$E1164,$E143,$F143:$F1164,$F143)</f>
        <v>112888.42</v>
      </c>
    </row>
    <row r="143" spans="1:8" s="14" customFormat="1" ht="46.8">
      <c r="A143" s="15">
        <v>3</v>
      </c>
      <c r="B143" s="26">
        <v>955</v>
      </c>
      <c r="C143" s="34" t="s">
        <v>12</v>
      </c>
      <c r="D143" s="28" t="s">
        <v>86</v>
      </c>
      <c r="E143" s="28" t="s">
        <v>84</v>
      </c>
      <c r="F143" s="28" t="s">
        <v>104</v>
      </c>
      <c r="G143" s="28" t="s">
        <v>71</v>
      </c>
      <c r="H143" s="22">
        <v>112888.42</v>
      </c>
    </row>
    <row r="144" spans="1:8" s="14" customFormat="1" ht="46.8">
      <c r="A144" s="15">
        <v>1</v>
      </c>
      <c r="B144" s="26">
        <v>955</v>
      </c>
      <c r="C144" s="34" t="s">
        <v>190</v>
      </c>
      <c r="D144" s="28" t="s">
        <v>76</v>
      </c>
      <c r="E144" s="28" t="s">
        <v>82</v>
      </c>
      <c r="F144" s="28" t="s">
        <v>7</v>
      </c>
      <c r="G144" s="28" t="s">
        <v>69</v>
      </c>
      <c r="H144" s="29">
        <f>SUMIFS(H145:H1167,$B145:$B1167,$B145,$D145:$D1167,$D145,$E145:$E1167,$E145)/2</f>
        <v>913349</v>
      </c>
    </row>
    <row r="145" spans="1:8" s="14" customFormat="1" ht="46.8">
      <c r="A145" s="15">
        <v>2</v>
      </c>
      <c r="B145" s="26">
        <v>955</v>
      </c>
      <c r="C145" s="34" t="s">
        <v>164</v>
      </c>
      <c r="D145" s="28" t="s">
        <v>76</v>
      </c>
      <c r="E145" s="28" t="s">
        <v>82</v>
      </c>
      <c r="F145" s="28" t="s">
        <v>163</v>
      </c>
      <c r="G145" s="28"/>
      <c r="H145" s="29">
        <f>SUMIFS(H146:H1167,$B146:$B1167,$B145,$D146:$D1167,$D146,$E146:$E1167,$E146,$F146:$F1167,$F146)</f>
        <v>913349</v>
      </c>
    </row>
    <row r="146" spans="1:8" s="14" customFormat="1" ht="15.6">
      <c r="A146" s="15">
        <v>3</v>
      </c>
      <c r="B146" s="26">
        <v>955</v>
      </c>
      <c r="C146" s="34" t="s">
        <v>46</v>
      </c>
      <c r="D146" s="28" t="s">
        <v>76</v>
      </c>
      <c r="E146" s="28" t="s">
        <v>82</v>
      </c>
      <c r="F146" s="28" t="s">
        <v>163</v>
      </c>
      <c r="G146" s="28" t="s">
        <v>89</v>
      </c>
      <c r="H146" s="22">
        <v>913349</v>
      </c>
    </row>
    <row r="147" spans="1:8" s="14" customFormat="1" ht="78">
      <c r="A147" s="15">
        <v>2</v>
      </c>
      <c r="B147" s="26">
        <v>955</v>
      </c>
      <c r="C147" s="34" t="s">
        <v>181</v>
      </c>
      <c r="D147" s="28" t="s">
        <v>76</v>
      </c>
      <c r="E147" s="28" t="s">
        <v>82</v>
      </c>
      <c r="F147" s="28" t="s">
        <v>105</v>
      </c>
      <c r="G147" s="28" t="s">
        <v>69</v>
      </c>
      <c r="H147" s="29">
        <f>SUMIFS(H148:H1169,$B148:$B1169,$B147,$D148:$D1169,$D148,$E148:$E1169,$E148,$F148:$F1169,$F148)</f>
        <v>0</v>
      </c>
    </row>
    <row r="148" spans="1:8" s="14" customFormat="1" ht="46.8">
      <c r="A148" s="15">
        <v>3</v>
      </c>
      <c r="B148" s="26">
        <v>955</v>
      </c>
      <c r="C148" s="34" t="s">
        <v>12</v>
      </c>
      <c r="D148" s="28" t="s">
        <v>76</v>
      </c>
      <c r="E148" s="28" t="s">
        <v>82</v>
      </c>
      <c r="F148" s="28" t="s">
        <v>105</v>
      </c>
      <c r="G148" s="28" t="s">
        <v>71</v>
      </c>
      <c r="H148" s="22">
        <v>0</v>
      </c>
    </row>
    <row r="149" spans="1:8" s="14" customFormat="1" ht="46.8">
      <c r="A149" s="15">
        <v>1</v>
      </c>
      <c r="B149" s="26">
        <v>955</v>
      </c>
      <c r="C149" s="34" t="s">
        <v>36</v>
      </c>
      <c r="D149" s="28" t="s">
        <v>76</v>
      </c>
      <c r="E149" s="28" t="s">
        <v>74</v>
      </c>
      <c r="F149" s="28"/>
      <c r="G149" s="28"/>
      <c r="H149" s="29">
        <f>SUMIFS(H150:H1172,$B150:$B1172,$B150,$D150:$D1172,$D150,$E150:$E1172,$E150)/2</f>
        <v>274641</v>
      </c>
    </row>
    <row r="150" spans="1:8" s="14" customFormat="1" ht="62.4">
      <c r="A150" s="15">
        <v>2</v>
      </c>
      <c r="B150" s="26">
        <v>955</v>
      </c>
      <c r="C150" s="34" t="s">
        <v>157</v>
      </c>
      <c r="D150" s="28" t="s">
        <v>76</v>
      </c>
      <c r="E150" s="28" t="s">
        <v>74</v>
      </c>
      <c r="F150" s="28" t="s">
        <v>51</v>
      </c>
      <c r="G150" s="28"/>
      <c r="H150" s="29">
        <f>SUMIFS(H151:H1172,$B151:$B1172,$B150,$D151:$D1172,$D151,$E151:$E1172,$E151,$F151:$F1172,$F151)</f>
        <v>274641</v>
      </c>
    </row>
    <row r="151" spans="1:8" s="14" customFormat="1" ht="15.6">
      <c r="A151" s="15">
        <v>3</v>
      </c>
      <c r="B151" s="26">
        <v>955</v>
      </c>
      <c r="C151" s="34" t="s">
        <v>46</v>
      </c>
      <c r="D151" s="28" t="s">
        <v>76</v>
      </c>
      <c r="E151" s="28" t="s">
        <v>74</v>
      </c>
      <c r="F151" s="28" t="s">
        <v>51</v>
      </c>
      <c r="G151" s="28" t="s">
        <v>89</v>
      </c>
      <c r="H151" s="22">
        <v>274641</v>
      </c>
    </row>
    <row r="152" spans="1:8" s="14" customFormat="1" ht="62.4">
      <c r="A152" s="15">
        <v>2</v>
      </c>
      <c r="B152" s="26">
        <v>955</v>
      </c>
      <c r="C152" s="34" t="s">
        <v>207</v>
      </c>
      <c r="D152" s="28" t="s">
        <v>76</v>
      </c>
      <c r="E152" s="28" t="s">
        <v>74</v>
      </c>
      <c r="F152" s="28" t="s">
        <v>151</v>
      </c>
      <c r="G152" s="28"/>
      <c r="H152" s="29">
        <f>SUMIFS(H153:H1174,$B153:$B1174,$B152,$D153:$D1174,$D153,$E153:$E1174,$E153,$F153:$F1174,$F153)</f>
        <v>0</v>
      </c>
    </row>
    <row r="153" spans="1:8" s="14" customFormat="1" ht="62.4">
      <c r="A153" s="15">
        <v>3</v>
      </c>
      <c r="B153" s="26">
        <v>955</v>
      </c>
      <c r="C153" s="34" t="s">
        <v>144</v>
      </c>
      <c r="D153" s="28" t="s">
        <v>76</v>
      </c>
      <c r="E153" s="28" t="s">
        <v>74</v>
      </c>
      <c r="F153" s="28" t="s">
        <v>151</v>
      </c>
      <c r="G153" s="28" t="s">
        <v>92</v>
      </c>
      <c r="H153" s="22">
        <v>0</v>
      </c>
    </row>
    <row r="154" spans="1:8" s="14" customFormat="1" ht="15.6">
      <c r="A154" s="15">
        <v>1</v>
      </c>
      <c r="B154" s="26">
        <v>955</v>
      </c>
      <c r="C154" s="34" t="s">
        <v>52</v>
      </c>
      <c r="D154" s="28" t="s">
        <v>84</v>
      </c>
      <c r="E154" s="28" t="s">
        <v>90</v>
      </c>
      <c r="F154" s="28"/>
      <c r="G154" s="28"/>
      <c r="H154" s="29">
        <f>SUMIFS(H155:H1177,$B155:$B1177,$B155,$D155:$D1177,$D155,$E155:$E1177,$E155)/2</f>
        <v>2244313.09</v>
      </c>
    </row>
    <row r="155" spans="1:8" s="14" customFormat="1" ht="62.4">
      <c r="A155" s="15">
        <v>2</v>
      </c>
      <c r="B155" s="26">
        <v>955</v>
      </c>
      <c r="C155" s="31" t="s">
        <v>210</v>
      </c>
      <c r="D155" s="28" t="s">
        <v>84</v>
      </c>
      <c r="E155" s="28" t="s">
        <v>90</v>
      </c>
      <c r="F155" s="28" t="s">
        <v>15</v>
      </c>
      <c r="G155" s="28" t="s">
        <v>69</v>
      </c>
      <c r="H155" s="29">
        <f>SUMIFS(H156:H1177,$B156:$B1177,$B155,$D156:$D1177,$D156,$E156:$E1177,$E156,$F156:$F1177,$F156)</f>
        <v>0</v>
      </c>
    </row>
    <row r="156" spans="1:8" s="14" customFormat="1" ht="46.8">
      <c r="A156" s="15">
        <v>3</v>
      </c>
      <c r="B156" s="26">
        <v>955</v>
      </c>
      <c r="C156" s="27" t="s">
        <v>12</v>
      </c>
      <c r="D156" s="28" t="s">
        <v>84</v>
      </c>
      <c r="E156" s="28" t="s">
        <v>90</v>
      </c>
      <c r="F156" s="28" t="s">
        <v>15</v>
      </c>
      <c r="G156" s="28" t="s">
        <v>71</v>
      </c>
      <c r="H156" s="22">
        <v>0</v>
      </c>
    </row>
    <row r="157" spans="1:8" s="14" customFormat="1" ht="78">
      <c r="A157" s="15">
        <v>2</v>
      </c>
      <c r="B157" s="26">
        <v>955</v>
      </c>
      <c r="C157" s="35" t="s">
        <v>167</v>
      </c>
      <c r="D157" s="28" t="s">
        <v>84</v>
      </c>
      <c r="E157" s="28" t="s">
        <v>90</v>
      </c>
      <c r="F157" s="28" t="s">
        <v>53</v>
      </c>
      <c r="G157" s="28"/>
      <c r="H157" s="29">
        <f>SUMIFS(H158:H1179,$B158:$B1179,$B157,$D158:$D1179,$D158,$E158:$E1179,$E158,$F158:$F1179,$F158)</f>
        <v>2244313.0900000003</v>
      </c>
    </row>
    <row r="158" spans="1:8" s="14" customFormat="1" ht="31.2">
      <c r="A158" s="15">
        <v>3</v>
      </c>
      <c r="B158" s="26">
        <v>955</v>
      </c>
      <c r="C158" s="34" t="s">
        <v>23</v>
      </c>
      <c r="D158" s="28" t="s">
        <v>84</v>
      </c>
      <c r="E158" s="28" t="s">
        <v>90</v>
      </c>
      <c r="F158" s="28" t="s">
        <v>53</v>
      </c>
      <c r="G158" s="28" t="s">
        <v>80</v>
      </c>
      <c r="H158" s="22">
        <v>2206111.16</v>
      </c>
    </row>
    <row r="159" spans="1:8" s="14" customFormat="1" ht="46.8">
      <c r="A159" s="15">
        <v>3</v>
      </c>
      <c r="B159" s="26">
        <v>955</v>
      </c>
      <c r="C159" s="34" t="s">
        <v>12</v>
      </c>
      <c r="D159" s="28" t="s">
        <v>84</v>
      </c>
      <c r="E159" s="28" t="s">
        <v>90</v>
      </c>
      <c r="F159" s="28" t="s">
        <v>53</v>
      </c>
      <c r="G159" s="28" t="s">
        <v>71</v>
      </c>
      <c r="H159" s="22">
        <v>38201.93</v>
      </c>
    </row>
    <row r="160" spans="1:8" s="14" customFormat="1" ht="15.6">
      <c r="A160" s="15">
        <v>3</v>
      </c>
      <c r="B160" s="26">
        <v>955</v>
      </c>
      <c r="C160" s="34" t="s">
        <v>46</v>
      </c>
      <c r="D160" s="28" t="s">
        <v>84</v>
      </c>
      <c r="E160" s="28" t="s">
        <v>90</v>
      </c>
      <c r="F160" s="28" t="s">
        <v>53</v>
      </c>
      <c r="G160" s="28" t="s">
        <v>89</v>
      </c>
      <c r="H160" s="22">
        <v>0</v>
      </c>
    </row>
    <row r="161" spans="1:8" s="14" customFormat="1" ht="62.4">
      <c r="A161" s="15">
        <v>3</v>
      </c>
      <c r="B161" s="26">
        <v>955</v>
      </c>
      <c r="C161" s="34" t="s">
        <v>132</v>
      </c>
      <c r="D161" s="28" t="s">
        <v>84</v>
      </c>
      <c r="E161" s="28" t="s">
        <v>90</v>
      </c>
      <c r="F161" s="28" t="s">
        <v>53</v>
      </c>
      <c r="G161" s="28" t="s">
        <v>91</v>
      </c>
      <c r="H161" s="22">
        <v>0</v>
      </c>
    </row>
    <row r="162" spans="1:8" s="14" customFormat="1" ht="21" customHeight="1">
      <c r="A162" s="15">
        <v>3</v>
      </c>
      <c r="B162" s="26">
        <v>955</v>
      </c>
      <c r="C162" s="34" t="s">
        <v>13</v>
      </c>
      <c r="D162" s="28" t="s">
        <v>84</v>
      </c>
      <c r="E162" s="28" t="s">
        <v>90</v>
      </c>
      <c r="F162" s="28" t="s">
        <v>53</v>
      </c>
      <c r="G162" s="28" t="s">
        <v>72</v>
      </c>
      <c r="H162" s="22">
        <v>0</v>
      </c>
    </row>
    <row r="163" spans="1:8" s="14" customFormat="1" ht="15.6">
      <c r="A163" s="15">
        <v>1</v>
      </c>
      <c r="B163" s="26">
        <v>955</v>
      </c>
      <c r="C163" s="34" t="s">
        <v>54</v>
      </c>
      <c r="D163" s="28" t="s">
        <v>84</v>
      </c>
      <c r="E163" s="28" t="s">
        <v>81</v>
      </c>
      <c r="F163" s="28" t="s">
        <v>7</v>
      </c>
      <c r="G163" s="28" t="s">
        <v>69</v>
      </c>
      <c r="H163" s="29">
        <f>SUMIFS(H164:H1186,$B164:$B1186,$B164,$D164:$D1186,$D164,$E164:$E1186,$E164)/2</f>
        <v>1096610.3999999999</v>
      </c>
    </row>
    <row r="164" spans="1:8" s="14" customFormat="1" ht="55.95" customHeight="1">
      <c r="A164" s="15">
        <v>2</v>
      </c>
      <c r="B164" s="26">
        <v>955</v>
      </c>
      <c r="C164" s="34" t="s">
        <v>191</v>
      </c>
      <c r="D164" s="28" t="s">
        <v>84</v>
      </c>
      <c r="E164" s="28" t="s">
        <v>81</v>
      </c>
      <c r="F164" s="28" t="s">
        <v>121</v>
      </c>
      <c r="G164" s="28"/>
      <c r="H164" s="29">
        <f>SUMIFS(H165:H1186,$B165:$B1186,$B164,$D165:$D1186,$D165,$E165:$E1186,$E165,$F165:$F1186,$F165)</f>
        <v>1096610.3999999999</v>
      </c>
    </row>
    <row r="165" spans="1:8" s="14" customFormat="1" ht="46.8">
      <c r="A165" s="15">
        <v>3</v>
      </c>
      <c r="B165" s="26">
        <v>955</v>
      </c>
      <c r="C165" s="34" t="s">
        <v>12</v>
      </c>
      <c r="D165" s="28" t="s">
        <v>84</v>
      </c>
      <c r="E165" s="28" t="s">
        <v>81</v>
      </c>
      <c r="F165" s="28" t="s">
        <v>121</v>
      </c>
      <c r="G165" s="28" t="s">
        <v>71</v>
      </c>
      <c r="H165" s="22">
        <v>1096610.3999999999</v>
      </c>
    </row>
    <row r="166" spans="1:8" s="14" customFormat="1" ht="15.6">
      <c r="A166" s="15">
        <v>1</v>
      </c>
      <c r="B166" s="26">
        <v>955</v>
      </c>
      <c r="C166" s="34" t="s">
        <v>128</v>
      </c>
      <c r="D166" s="28" t="s">
        <v>84</v>
      </c>
      <c r="E166" s="28" t="s">
        <v>87</v>
      </c>
      <c r="F166" s="28"/>
      <c r="G166" s="28"/>
      <c r="H166" s="29">
        <f>SUMIFS(H167:H1189,$B167:$B1189,$B167,$D167:$D1189,$D167,$E167:$E1189,$E167)/2</f>
        <v>0</v>
      </c>
    </row>
    <row r="167" spans="1:8" s="14" customFormat="1" ht="62.4">
      <c r="A167" s="15">
        <v>2</v>
      </c>
      <c r="B167" s="26">
        <v>955</v>
      </c>
      <c r="C167" s="34" t="s">
        <v>197</v>
      </c>
      <c r="D167" s="28" t="s">
        <v>84</v>
      </c>
      <c r="E167" s="28" t="s">
        <v>87</v>
      </c>
      <c r="F167" s="28" t="s">
        <v>55</v>
      </c>
      <c r="G167" s="28"/>
      <c r="H167" s="29">
        <f>SUMIFS(H168:H1189,$B168:$B1189,$B167,$D168:$D1189,$D168,$E168:$E1189,$E168,$F168:$F1189,$F168)</f>
        <v>0</v>
      </c>
    </row>
    <row r="168" spans="1:8" s="14" customFormat="1" ht="15.6">
      <c r="A168" s="15">
        <v>3</v>
      </c>
      <c r="B168" s="26">
        <v>955</v>
      </c>
      <c r="C168" s="34" t="s">
        <v>46</v>
      </c>
      <c r="D168" s="28" t="s">
        <v>84</v>
      </c>
      <c r="E168" s="28" t="s">
        <v>87</v>
      </c>
      <c r="F168" s="28" t="s">
        <v>55</v>
      </c>
      <c r="G168" s="28" t="s">
        <v>89</v>
      </c>
      <c r="H168" s="22">
        <v>0</v>
      </c>
    </row>
    <row r="169" spans="1:8" s="14" customFormat="1" ht="15.6">
      <c r="A169" s="15">
        <v>1</v>
      </c>
      <c r="B169" s="26">
        <v>955</v>
      </c>
      <c r="C169" s="34" t="s">
        <v>123</v>
      </c>
      <c r="D169" s="28" t="s">
        <v>84</v>
      </c>
      <c r="E169" s="28" t="s">
        <v>82</v>
      </c>
      <c r="F169" s="28" t="s">
        <v>7</v>
      </c>
      <c r="G169" s="28" t="s">
        <v>69</v>
      </c>
      <c r="H169" s="29">
        <f>SUMIFS(H170:H1192,$B170:$B1192,$B170,$D170:$D1192,$D170,$E170:$E1192,$E170)/2</f>
        <v>0</v>
      </c>
    </row>
    <row r="170" spans="1:8" s="14" customFormat="1" ht="62.4">
      <c r="A170" s="15">
        <v>2</v>
      </c>
      <c r="B170" s="26">
        <v>955</v>
      </c>
      <c r="C170" s="34" t="s">
        <v>209</v>
      </c>
      <c r="D170" s="28" t="s">
        <v>84</v>
      </c>
      <c r="E170" s="28" t="s">
        <v>82</v>
      </c>
      <c r="F170" s="28" t="s">
        <v>49</v>
      </c>
      <c r="G170" s="28"/>
      <c r="H170" s="29">
        <f>SUMIFS(H171:H1192,$B171:$B1192,$B170,$D171:$D1192,$D171,$E171:$E1192,$E171,$F171:$F1192,$F171)</f>
        <v>0</v>
      </c>
    </row>
    <row r="171" spans="1:8" s="14" customFormat="1" ht="15.6">
      <c r="A171" s="15">
        <v>3</v>
      </c>
      <c r="B171" s="26">
        <v>955</v>
      </c>
      <c r="C171" s="34" t="s">
        <v>46</v>
      </c>
      <c r="D171" s="28" t="s">
        <v>84</v>
      </c>
      <c r="E171" s="28" t="s">
        <v>82</v>
      </c>
      <c r="F171" s="28" t="s">
        <v>49</v>
      </c>
      <c r="G171" s="28" t="s">
        <v>89</v>
      </c>
      <c r="H171" s="22">
        <v>0</v>
      </c>
    </row>
    <row r="172" spans="1:8" s="14" customFormat="1" ht="31.2">
      <c r="A172" s="15">
        <v>1</v>
      </c>
      <c r="B172" s="26">
        <v>955</v>
      </c>
      <c r="C172" s="34" t="s">
        <v>37</v>
      </c>
      <c r="D172" s="28" t="s">
        <v>84</v>
      </c>
      <c r="E172" s="28" t="s">
        <v>85</v>
      </c>
      <c r="F172" s="28"/>
      <c r="G172" s="28"/>
      <c r="H172" s="29">
        <f>SUMIFS(H173:H1195,$B173:$B1195,$B173,$D173:$D1195,$D173,$E173:$E1195,$E173)/2</f>
        <v>4520650</v>
      </c>
    </row>
    <row r="173" spans="1:8" s="14" customFormat="1" ht="54" customHeight="1">
      <c r="A173" s="15">
        <v>2</v>
      </c>
      <c r="B173" s="26">
        <v>955</v>
      </c>
      <c r="C173" s="34" t="s">
        <v>192</v>
      </c>
      <c r="D173" s="28" t="s">
        <v>84</v>
      </c>
      <c r="E173" s="28" t="s">
        <v>85</v>
      </c>
      <c r="F173" s="28" t="s">
        <v>56</v>
      </c>
      <c r="G173" s="28"/>
      <c r="H173" s="29">
        <f>SUMIFS(H174:H1195,$B174:$B1195,$B173,$D174:$D1195,$D174,$E174:$E1195,$E174,$F174:$F1195,$F174)</f>
        <v>0</v>
      </c>
    </row>
    <row r="174" spans="1:8" s="14" customFormat="1" ht="73.95" customHeight="1">
      <c r="A174" s="15">
        <v>3</v>
      </c>
      <c r="B174" s="26">
        <v>955</v>
      </c>
      <c r="C174" s="34" t="s">
        <v>144</v>
      </c>
      <c r="D174" s="28" t="s">
        <v>84</v>
      </c>
      <c r="E174" s="28" t="s">
        <v>85</v>
      </c>
      <c r="F174" s="28" t="s">
        <v>56</v>
      </c>
      <c r="G174" s="28" t="s">
        <v>92</v>
      </c>
      <c r="H174" s="22">
        <v>0</v>
      </c>
    </row>
    <row r="175" spans="1:8" s="14" customFormat="1" ht="82.2" customHeight="1">
      <c r="A175" s="15">
        <v>2</v>
      </c>
      <c r="B175" s="26">
        <v>955</v>
      </c>
      <c r="C175" s="38" t="s">
        <v>182</v>
      </c>
      <c r="D175" s="28" t="s">
        <v>84</v>
      </c>
      <c r="E175" s="28" t="s">
        <v>85</v>
      </c>
      <c r="F175" s="28" t="s">
        <v>48</v>
      </c>
      <c r="G175" s="28" t="s">
        <v>69</v>
      </c>
      <c r="H175" s="29">
        <f>SUMIFS(H176:H1197,$B176:$B1197,$B175,$D176:$D1197,$D176,$E176:$E1197,$E176,$F176:$F1197,$F176)</f>
        <v>4520650</v>
      </c>
    </row>
    <row r="176" spans="1:8" s="14" customFormat="1" ht="15.6">
      <c r="A176" s="15">
        <v>3</v>
      </c>
      <c r="B176" s="26">
        <v>955</v>
      </c>
      <c r="C176" s="34" t="s">
        <v>46</v>
      </c>
      <c r="D176" s="28" t="s">
        <v>84</v>
      </c>
      <c r="E176" s="28" t="s">
        <v>85</v>
      </c>
      <c r="F176" s="28" t="s">
        <v>48</v>
      </c>
      <c r="G176" s="28" t="s">
        <v>89</v>
      </c>
      <c r="H176" s="22">
        <v>4520650</v>
      </c>
    </row>
    <row r="177" spans="1:8" s="14" customFormat="1" ht="62.4">
      <c r="A177" s="15">
        <v>2</v>
      </c>
      <c r="B177" s="26">
        <v>955</v>
      </c>
      <c r="C177" s="34" t="s">
        <v>209</v>
      </c>
      <c r="D177" s="28" t="s">
        <v>84</v>
      </c>
      <c r="E177" s="28" t="s">
        <v>85</v>
      </c>
      <c r="F177" s="28" t="s">
        <v>49</v>
      </c>
      <c r="G177" s="28"/>
      <c r="H177" s="29">
        <f>SUMIFS(H178:H1199,$B178:$B1199,$B177,$D178:$D1199,$D178,$E178:$E1199,$E178,$F178:$F1199,$F178)</f>
        <v>0</v>
      </c>
    </row>
    <row r="178" spans="1:8" s="14" customFormat="1" ht="15.6">
      <c r="A178" s="15">
        <v>3</v>
      </c>
      <c r="B178" s="26">
        <v>955</v>
      </c>
      <c r="C178" s="34" t="s">
        <v>46</v>
      </c>
      <c r="D178" s="28" t="s">
        <v>84</v>
      </c>
      <c r="E178" s="28" t="s">
        <v>85</v>
      </c>
      <c r="F178" s="28" t="s">
        <v>49</v>
      </c>
      <c r="G178" s="28" t="s">
        <v>89</v>
      </c>
      <c r="H178" s="22">
        <v>0</v>
      </c>
    </row>
    <row r="179" spans="1:8" s="14" customFormat="1" ht="50.4" customHeight="1">
      <c r="A179" s="15">
        <v>2</v>
      </c>
      <c r="B179" s="26">
        <v>955</v>
      </c>
      <c r="C179" s="34" t="s">
        <v>35</v>
      </c>
      <c r="D179" s="28" t="s">
        <v>84</v>
      </c>
      <c r="E179" s="28" t="s">
        <v>85</v>
      </c>
      <c r="F179" s="28" t="s">
        <v>108</v>
      </c>
      <c r="G179" s="28"/>
      <c r="H179" s="29">
        <f>SUMIFS(H180:H1201,$B180:$B1201,$B179,$D180:$D1201,$D180,$E180:$E1201,$E180,$F180:$F1201,$F180)</f>
        <v>0</v>
      </c>
    </row>
    <row r="180" spans="1:8" s="14" customFormat="1" ht="46.8">
      <c r="A180" s="15">
        <v>3</v>
      </c>
      <c r="B180" s="26">
        <v>955</v>
      </c>
      <c r="C180" s="34" t="s">
        <v>12</v>
      </c>
      <c r="D180" s="28" t="s">
        <v>84</v>
      </c>
      <c r="E180" s="28" t="s">
        <v>85</v>
      </c>
      <c r="F180" s="28" t="s">
        <v>108</v>
      </c>
      <c r="G180" s="28" t="s">
        <v>71</v>
      </c>
      <c r="H180" s="22">
        <v>0</v>
      </c>
    </row>
    <row r="181" spans="1:8" s="14" customFormat="1" ht="15.6">
      <c r="A181" s="15">
        <v>1</v>
      </c>
      <c r="B181" s="26">
        <v>955</v>
      </c>
      <c r="C181" s="34" t="s">
        <v>57</v>
      </c>
      <c r="D181" s="28" t="s">
        <v>90</v>
      </c>
      <c r="E181" s="28" t="s">
        <v>67</v>
      </c>
      <c r="F181" s="28"/>
      <c r="G181" s="28"/>
      <c r="H181" s="29">
        <f>SUMIFS(H182:H1204,$B182:$B1204,$B182,$D182:$D1204,$D182,$E182:$E1204,$E182)/2</f>
        <v>0</v>
      </c>
    </row>
    <row r="182" spans="1:8" s="14" customFormat="1" ht="66.599999999999994" customHeight="1">
      <c r="A182" s="15">
        <v>2</v>
      </c>
      <c r="B182" s="26">
        <v>955</v>
      </c>
      <c r="C182" s="34" t="s">
        <v>209</v>
      </c>
      <c r="D182" s="28" t="s">
        <v>90</v>
      </c>
      <c r="E182" s="28" t="s">
        <v>67</v>
      </c>
      <c r="F182" s="28" t="s">
        <v>49</v>
      </c>
      <c r="G182" s="28" t="s">
        <v>69</v>
      </c>
      <c r="H182" s="29">
        <f>SUMIFS(H183:H1204,$B183:$B1204,$B182,$D183:$D1204,$D183,$E183:$E1204,$E183,$F183:$F1204,$F183)</f>
        <v>0</v>
      </c>
    </row>
    <row r="183" spans="1:8" s="14" customFormat="1" ht="15.6">
      <c r="A183" s="15">
        <v>3</v>
      </c>
      <c r="B183" s="26">
        <v>955</v>
      </c>
      <c r="C183" s="34" t="s">
        <v>46</v>
      </c>
      <c r="D183" s="28" t="s">
        <v>90</v>
      </c>
      <c r="E183" s="28" t="s">
        <v>67</v>
      </c>
      <c r="F183" s="28" t="s">
        <v>49</v>
      </c>
      <c r="G183" s="28" t="s">
        <v>89</v>
      </c>
      <c r="H183" s="22">
        <v>0</v>
      </c>
    </row>
    <row r="184" spans="1:8" s="14" customFormat="1" ht="15.6">
      <c r="A184" s="15">
        <v>1</v>
      </c>
      <c r="B184" s="26">
        <v>955</v>
      </c>
      <c r="C184" s="34" t="s">
        <v>112</v>
      </c>
      <c r="D184" s="28" t="s">
        <v>90</v>
      </c>
      <c r="E184" s="28" t="s">
        <v>86</v>
      </c>
      <c r="F184" s="28" t="s">
        <v>7</v>
      </c>
      <c r="G184" s="28" t="s">
        <v>69</v>
      </c>
      <c r="H184" s="29">
        <f>SUMIFS(H185:H1207,$B185:$B1207,$B185,$D185:$D1207,$D185,$E185:$E1207,$E185)/2</f>
        <v>12124136.560000001</v>
      </c>
    </row>
    <row r="185" spans="1:8" s="14" customFormat="1" ht="46.8">
      <c r="A185" s="15">
        <v>2</v>
      </c>
      <c r="B185" s="26">
        <v>955</v>
      </c>
      <c r="C185" s="34" t="s">
        <v>164</v>
      </c>
      <c r="D185" s="28" t="s">
        <v>90</v>
      </c>
      <c r="E185" s="28" t="s">
        <v>86</v>
      </c>
      <c r="F185" s="28" t="s">
        <v>163</v>
      </c>
      <c r="G185" s="28" t="s">
        <v>69</v>
      </c>
      <c r="H185" s="29">
        <f>SUMIFS(H186:H1207,$B186:$B1207,$B185,$D186:$D1207,$D186,$E186:$E1207,$E186,$F186:$F1207,$F186)</f>
        <v>0</v>
      </c>
    </row>
    <row r="186" spans="1:8" s="14" customFormat="1" ht="46.8">
      <c r="A186" s="15">
        <v>3</v>
      </c>
      <c r="B186" s="26">
        <v>955</v>
      </c>
      <c r="C186" s="34" t="s">
        <v>12</v>
      </c>
      <c r="D186" s="28" t="s">
        <v>90</v>
      </c>
      <c r="E186" s="28" t="s">
        <v>86</v>
      </c>
      <c r="F186" s="28" t="s">
        <v>163</v>
      </c>
      <c r="G186" s="28" t="s">
        <v>71</v>
      </c>
      <c r="H186" s="22">
        <v>0</v>
      </c>
    </row>
    <row r="187" spans="1:8" s="14" customFormat="1" ht="24.6" customHeight="1">
      <c r="A187" s="15">
        <v>3</v>
      </c>
      <c r="B187" s="26">
        <v>955</v>
      </c>
      <c r="C187" s="34" t="s">
        <v>46</v>
      </c>
      <c r="D187" s="28" t="s">
        <v>90</v>
      </c>
      <c r="E187" s="28" t="s">
        <v>86</v>
      </c>
      <c r="F187" s="28" t="s">
        <v>163</v>
      </c>
      <c r="G187" s="28" t="s">
        <v>89</v>
      </c>
      <c r="H187" s="22">
        <v>0</v>
      </c>
    </row>
    <row r="188" spans="1:8" s="14" customFormat="1" ht="46.8">
      <c r="A188" s="15">
        <v>2</v>
      </c>
      <c r="B188" s="26">
        <v>955</v>
      </c>
      <c r="C188" s="34" t="s">
        <v>199</v>
      </c>
      <c r="D188" s="28" t="s">
        <v>90</v>
      </c>
      <c r="E188" s="28" t="s">
        <v>86</v>
      </c>
      <c r="F188" s="28" t="s">
        <v>58</v>
      </c>
      <c r="G188" s="28" t="s">
        <v>69</v>
      </c>
      <c r="H188" s="29">
        <f>SUMIFS(H189:H1209,$B189:$B1209,$B188,$D189:$D1209,$D189,$E189:$E1209,$E189,$F189:$F1209,$F189)</f>
        <v>0</v>
      </c>
    </row>
    <row r="189" spans="1:8" s="14" customFormat="1" ht="112.2" customHeight="1">
      <c r="A189" s="15">
        <v>3</v>
      </c>
      <c r="B189" s="26">
        <v>955</v>
      </c>
      <c r="C189" s="34" t="s">
        <v>113</v>
      </c>
      <c r="D189" s="28" t="s">
        <v>90</v>
      </c>
      <c r="E189" s="28" t="s">
        <v>86</v>
      </c>
      <c r="F189" s="28" t="s">
        <v>58</v>
      </c>
      <c r="G189" s="28" t="s">
        <v>111</v>
      </c>
      <c r="H189" s="22">
        <v>0</v>
      </c>
    </row>
    <row r="190" spans="1:8" s="14" customFormat="1" ht="24.6" customHeight="1">
      <c r="A190" s="15">
        <v>3</v>
      </c>
      <c r="B190" s="26">
        <v>955</v>
      </c>
      <c r="C190" s="34" t="s">
        <v>46</v>
      </c>
      <c r="D190" s="28" t="s">
        <v>90</v>
      </c>
      <c r="E190" s="28" t="s">
        <v>86</v>
      </c>
      <c r="F190" s="28" t="s">
        <v>58</v>
      </c>
      <c r="G190" s="28" t="s">
        <v>89</v>
      </c>
      <c r="H190" s="22">
        <v>0</v>
      </c>
    </row>
    <row r="191" spans="1:8" s="14" customFormat="1" ht="55.2" customHeight="1">
      <c r="A191" s="15">
        <v>2</v>
      </c>
      <c r="B191" s="26">
        <v>955</v>
      </c>
      <c r="C191" s="34" t="s">
        <v>189</v>
      </c>
      <c r="D191" s="28" t="s">
        <v>90</v>
      </c>
      <c r="E191" s="28" t="s">
        <v>86</v>
      </c>
      <c r="F191" s="28" t="s">
        <v>188</v>
      </c>
      <c r="G191" s="28" t="s">
        <v>69</v>
      </c>
      <c r="H191" s="29">
        <f>SUMIFS(H192:H1212,$B192:$B1212,$B191,$D192:$D1212,$D192,$E192:$E1212,$E192,$F192:$F1212,$F192)</f>
        <v>12124136.560000001</v>
      </c>
    </row>
    <row r="192" spans="1:8" s="14" customFormat="1" ht="112.2" customHeight="1">
      <c r="A192" s="15">
        <v>3</v>
      </c>
      <c r="B192" s="26">
        <v>955</v>
      </c>
      <c r="C192" s="34" t="s">
        <v>113</v>
      </c>
      <c r="D192" s="28" t="s">
        <v>90</v>
      </c>
      <c r="E192" s="28" t="s">
        <v>86</v>
      </c>
      <c r="F192" s="28" t="s">
        <v>188</v>
      </c>
      <c r="G192" s="28" t="s">
        <v>111</v>
      </c>
      <c r="H192" s="22">
        <v>12124136.560000001</v>
      </c>
    </row>
    <row r="193" spans="1:8" s="14" customFormat="1" ht="24.6" customHeight="1">
      <c r="A193" s="15">
        <v>3</v>
      </c>
      <c r="B193" s="26">
        <v>955</v>
      </c>
      <c r="C193" s="34" t="s">
        <v>46</v>
      </c>
      <c r="D193" s="28" t="s">
        <v>90</v>
      </c>
      <c r="E193" s="28" t="s">
        <v>86</v>
      </c>
      <c r="F193" s="28" t="s">
        <v>188</v>
      </c>
      <c r="G193" s="28" t="s">
        <v>89</v>
      </c>
      <c r="H193" s="22">
        <v>0</v>
      </c>
    </row>
    <row r="194" spans="1:8" s="14" customFormat="1" ht="62.4">
      <c r="A194" s="15">
        <v>2</v>
      </c>
      <c r="B194" s="26">
        <v>955</v>
      </c>
      <c r="C194" s="34" t="s">
        <v>209</v>
      </c>
      <c r="D194" s="28" t="s">
        <v>90</v>
      </c>
      <c r="E194" s="28" t="s">
        <v>86</v>
      </c>
      <c r="F194" s="28" t="s">
        <v>49</v>
      </c>
      <c r="G194" s="28" t="s">
        <v>69</v>
      </c>
      <c r="H194" s="29">
        <f>SUMIFS(H195:H1215,$B195:$B1215,$B194,$D195:$D1215,$D195,$E195:$E1215,$E195,$F195:$F1215,$F195)</f>
        <v>0</v>
      </c>
    </row>
    <row r="195" spans="1:8" s="14" customFormat="1" ht="18" customHeight="1">
      <c r="A195" s="15">
        <v>3</v>
      </c>
      <c r="B195" s="26">
        <v>955</v>
      </c>
      <c r="C195" s="34" t="s">
        <v>46</v>
      </c>
      <c r="D195" s="28" t="s">
        <v>90</v>
      </c>
      <c r="E195" s="28" t="s">
        <v>86</v>
      </c>
      <c r="F195" s="28" t="s">
        <v>49</v>
      </c>
      <c r="G195" s="28" t="s">
        <v>89</v>
      </c>
      <c r="H195" s="22">
        <v>0</v>
      </c>
    </row>
    <row r="196" spans="1:8" s="14" customFormat="1" ht="15.6">
      <c r="A196" s="15">
        <v>1</v>
      </c>
      <c r="B196" s="26">
        <v>955</v>
      </c>
      <c r="C196" s="34" t="s">
        <v>116</v>
      </c>
      <c r="D196" s="28" t="s">
        <v>90</v>
      </c>
      <c r="E196" s="28" t="s">
        <v>76</v>
      </c>
      <c r="F196" s="28" t="s">
        <v>7</v>
      </c>
      <c r="G196" s="28" t="s">
        <v>69</v>
      </c>
      <c r="H196" s="29">
        <f>SUMIFS(H197:H1218,$B197:$B1218,$B197,$D197:$D1218,$D197,$E197:$E1218,$E197)/2</f>
        <v>195000</v>
      </c>
    </row>
    <row r="197" spans="1:8" s="14" customFormat="1" ht="52.95" customHeight="1">
      <c r="A197" s="15">
        <v>2</v>
      </c>
      <c r="B197" s="26">
        <v>955</v>
      </c>
      <c r="C197" s="34" t="s">
        <v>199</v>
      </c>
      <c r="D197" s="28" t="s">
        <v>90</v>
      </c>
      <c r="E197" s="28" t="s">
        <v>76</v>
      </c>
      <c r="F197" s="28" t="s">
        <v>58</v>
      </c>
      <c r="G197" s="28" t="s">
        <v>69</v>
      </c>
      <c r="H197" s="29">
        <f>SUMIFS(H198:H1218,$B198:$B1218,$B197,$D198:$D1218,$D198,$E198:$E1218,$E198,$F198:$F1218,$F198)</f>
        <v>0</v>
      </c>
    </row>
    <row r="198" spans="1:8" s="14" customFormat="1" ht="15.6">
      <c r="A198" s="15">
        <v>3</v>
      </c>
      <c r="B198" s="26">
        <v>955</v>
      </c>
      <c r="C198" s="34" t="s">
        <v>46</v>
      </c>
      <c r="D198" s="28" t="s">
        <v>90</v>
      </c>
      <c r="E198" s="28" t="s">
        <v>76</v>
      </c>
      <c r="F198" s="28" t="s">
        <v>58</v>
      </c>
      <c r="G198" s="28" t="s">
        <v>89</v>
      </c>
      <c r="H198" s="22">
        <v>0</v>
      </c>
    </row>
    <row r="199" spans="1:8" s="14" customFormat="1" ht="54" customHeight="1">
      <c r="A199" s="15">
        <v>2</v>
      </c>
      <c r="B199" s="26">
        <v>955</v>
      </c>
      <c r="C199" s="34" t="s">
        <v>184</v>
      </c>
      <c r="D199" s="28" t="s">
        <v>90</v>
      </c>
      <c r="E199" s="28" t="s">
        <v>76</v>
      </c>
      <c r="F199" s="28" t="s">
        <v>115</v>
      </c>
      <c r="G199" s="28" t="s">
        <v>69</v>
      </c>
      <c r="H199" s="29">
        <f>SUMIFS(H200:H1220,$B200:$B1220,$B199,$D200:$D1220,$D200,$E200:$E1220,$E200,$F200:$F1220,$F200)</f>
        <v>195000</v>
      </c>
    </row>
    <row r="200" spans="1:8" s="14" customFormat="1" ht="15.6">
      <c r="A200" s="15">
        <v>3</v>
      </c>
      <c r="B200" s="26">
        <v>955</v>
      </c>
      <c r="C200" s="34" t="s">
        <v>46</v>
      </c>
      <c r="D200" s="28" t="s">
        <v>90</v>
      </c>
      <c r="E200" s="28" t="s">
        <v>76</v>
      </c>
      <c r="F200" s="28" t="s">
        <v>115</v>
      </c>
      <c r="G200" s="28" t="s">
        <v>89</v>
      </c>
      <c r="H200" s="22">
        <v>195000</v>
      </c>
    </row>
    <row r="201" spans="1:8" s="14" customFormat="1" ht="52.95" customHeight="1">
      <c r="A201" s="15">
        <v>2</v>
      </c>
      <c r="B201" s="26">
        <v>955</v>
      </c>
      <c r="C201" s="34" t="s">
        <v>205</v>
      </c>
      <c r="D201" s="28" t="s">
        <v>90</v>
      </c>
      <c r="E201" s="28" t="s">
        <v>76</v>
      </c>
      <c r="F201" s="28" t="s">
        <v>168</v>
      </c>
      <c r="G201" s="28" t="s">
        <v>69</v>
      </c>
      <c r="H201" s="29">
        <f>SUMIFS(H202:H1222,$B202:$B1222,$B201,$D202:$D1222,$D202,$E202:$E1222,$E202,$F202:$F1222,$F202)</f>
        <v>0</v>
      </c>
    </row>
    <row r="202" spans="1:8" s="14" customFormat="1" ht="15.6">
      <c r="A202" s="15">
        <v>3</v>
      </c>
      <c r="B202" s="26">
        <v>955</v>
      </c>
      <c r="C202" s="34" t="s">
        <v>46</v>
      </c>
      <c r="D202" s="28" t="s">
        <v>90</v>
      </c>
      <c r="E202" s="28" t="s">
        <v>76</v>
      </c>
      <c r="F202" s="28" t="s">
        <v>168</v>
      </c>
      <c r="G202" s="28" t="s">
        <v>89</v>
      </c>
      <c r="H202" s="22">
        <v>0</v>
      </c>
    </row>
    <row r="203" spans="1:8" s="14" customFormat="1" ht="55.2" customHeight="1">
      <c r="A203" s="15">
        <v>2</v>
      </c>
      <c r="B203" s="26">
        <v>955</v>
      </c>
      <c r="C203" s="34" t="s">
        <v>206</v>
      </c>
      <c r="D203" s="28" t="s">
        <v>90</v>
      </c>
      <c r="E203" s="28" t="s">
        <v>76</v>
      </c>
      <c r="F203" s="28" t="s">
        <v>150</v>
      </c>
      <c r="G203" s="28" t="s">
        <v>69</v>
      </c>
      <c r="H203" s="29">
        <f>SUMIFS(H204:H1224,$B204:$B1224,$B203,$D204:$D1224,$D204,$E204:$E1224,$E204,$F204:$F1224,$F204)</f>
        <v>0</v>
      </c>
    </row>
    <row r="204" spans="1:8" s="14" customFormat="1" ht="15.6">
      <c r="A204" s="15">
        <v>3</v>
      </c>
      <c r="B204" s="26">
        <v>955</v>
      </c>
      <c r="C204" s="34" t="s">
        <v>46</v>
      </c>
      <c r="D204" s="28" t="s">
        <v>90</v>
      </c>
      <c r="E204" s="28" t="s">
        <v>76</v>
      </c>
      <c r="F204" s="28" t="s">
        <v>150</v>
      </c>
      <c r="G204" s="28" t="s">
        <v>89</v>
      </c>
      <c r="H204" s="22">
        <v>0</v>
      </c>
    </row>
    <row r="205" spans="1:8" s="14" customFormat="1" ht="31.2">
      <c r="A205" s="15">
        <v>1</v>
      </c>
      <c r="B205" s="26">
        <v>955</v>
      </c>
      <c r="C205" s="34" t="s">
        <v>165</v>
      </c>
      <c r="D205" s="28" t="s">
        <v>90</v>
      </c>
      <c r="E205" s="28" t="s">
        <v>90</v>
      </c>
      <c r="F205" s="28" t="s">
        <v>69</v>
      </c>
      <c r="G205" s="28" t="s">
        <v>69</v>
      </c>
      <c r="H205" s="29">
        <f>SUMIFS(H206:H1225,$B206:$B1225,$B206,$D206:$D1225,$D206,$E206:$E1225,$E206)/2</f>
        <v>71960457.340000004</v>
      </c>
    </row>
    <row r="206" spans="1:8" s="14" customFormat="1" ht="62.4">
      <c r="A206" s="15">
        <v>2</v>
      </c>
      <c r="B206" s="26">
        <v>955</v>
      </c>
      <c r="C206" s="31" t="s">
        <v>210</v>
      </c>
      <c r="D206" s="28" t="s">
        <v>90</v>
      </c>
      <c r="E206" s="28" t="s">
        <v>90</v>
      </c>
      <c r="F206" s="28" t="s">
        <v>15</v>
      </c>
      <c r="G206" s="28" t="s">
        <v>69</v>
      </c>
      <c r="H206" s="29">
        <f>SUMIFS(H207:H1231,$B207:$B1231,$B206,$D207:$D1231,$D207,$E207:$E1231,$E207,$F207:$F1231,$F207)</f>
        <v>0</v>
      </c>
    </row>
    <row r="207" spans="1:8" s="14" customFormat="1" ht="15.6">
      <c r="A207" s="15">
        <v>3</v>
      </c>
      <c r="B207" s="26">
        <v>955</v>
      </c>
      <c r="C207" s="34" t="s">
        <v>46</v>
      </c>
      <c r="D207" s="28" t="s">
        <v>90</v>
      </c>
      <c r="E207" s="28" t="s">
        <v>90</v>
      </c>
      <c r="F207" s="28" t="s">
        <v>15</v>
      </c>
      <c r="G207" s="28" t="s">
        <v>89</v>
      </c>
      <c r="H207" s="22">
        <v>0</v>
      </c>
    </row>
    <row r="208" spans="1:8" s="14" customFormat="1" ht="46.8">
      <c r="A208" s="15">
        <v>2</v>
      </c>
      <c r="B208" s="26">
        <v>955</v>
      </c>
      <c r="C208" s="34" t="s">
        <v>164</v>
      </c>
      <c r="D208" s="28" t="s">
        <v>90</v>
      </c>
      <c r="E208" s="28" t="s">
        <v>90</v>
      </c>
      <c r="F208" s="28" t="s">
        <v>163</v>
      </c>
      <c r="G208" s="28"/>
      <c r="H208" s="29">
        <f>SUMIFS(H209:H1227,$B209:$B1227,$B208,$D209:$D1227,$D209,$E209:$E1227,$E209,$F209:$F1227,$F209)</f>
        <v>71960457.340000004</v>
      </c>
    </row>
    <row r="209" spans="1:8" s="14" customFormat="1" ht="15.6">
      <c r="A209" s="15">
        <v>3</v>
      </c>
      <c r="B209" s="26">
        <v>955</v>
      </c>
      <c r="C209" s="34" t="s">
        <v>46</v>
      </c>
      <c r="D209" s="28" t="s">
        <v>90</v>
      </c>
      <c r="E209" s="28" t="s">
        <v>90</v>
      </c>
      <c r="F209" s="28" t="s">
        <v>163</v>
      </c>
      <c r="G209" s="28" t="s">
        <v>89</v>
      </c>
      <c r="H209" s="22">
        <v>71960457.340000004</v>
      </c>
    </row>
    <row r="210" spans="1:8" s="14" customFormat="1" ht="31.2">
      <c r="A210" s="15">
        <v>1</v>
      </c>
      <c r="B210" s="26">
        <v>955</v>
      </c>
      <c r="C210" s="34" t="s">
        <v>59</v>
      </c>
      <c r="D210" s="28" t="s">
        <v>68</v>
      </c>
      <c r="E210" s="28" t="s">
        <v>90</v>
      </c>
      <c r="F210" s="28" t="s">
        <v>69</v>
      </c>
      <c r="G210" s="28" t="s">
        <v>69</v>
      </c>
      <c r="H210" s="29">
        <f>SUMIFS(H211:H1230,$B211:$B1230,$B211,$D211:$D1230,$D211,$E211:$E1230,$E211)/2</f>
        <v>4542232</v>
      </c>
    </row>
    <row r="211" spans="1:8" s="14" customFormat="1" ht="46.8">
      <c r="A211" s="15">
        <v>2</v>
      </c>
      <c r="B211" s="26">
        <v>955</v>
      </c>
      <c r="C211" s="34" t="s">
        <v>195</v>
      </c>
      <c r="D211" s="28" t="s">
        <v>68</v>
      </c>
      <c r="E211" s="28" t="s">
        <v>90</v>
      </c>
      <c r="F211" s="28" t="s">
        <v>154</v>
      </c>
      <c r="G211" s="28"/>
      <c r="H211" s="29">
        <f>SUMIFS(H212:H1230,$B212:$B1230,$B211,$D212:$D1230,$D212,$E212:$E1230,$E212,$F212:$F1230,$F212)</f>
        <v>4542232</v>
      </c>
    </row>
    <row r="212" spans="1:8" s="14" customFormat="1" ht="15.6">
      <c r="A212" s="15">
        <v>3</v>
      </c>
      <c r="B212" s="26">
        <v>955</v>
      </c>
      <c r="C212" s="34" t="s">
        <v>46</v>
      </c>
      <c r="D212" s="28" t="s">
        <v>68</v>
      </c>
      <c r="E212" s="28" t="s">
        <v>90</v>
      </c>
      <c r="F212" s="28" t="s">
        <v>154</v>
      </c>
      <c r="G212" s="28" t="s">
        <v>89</v>
      </c>
      <c r="H212" s="22">
        <v>4542232</v>
      </c>
    </row>
    <row r="213" spans="1:8" s="14" customFormat="1" ht="15.6">
      <c r="A213" s="15">
        <v>1</v>
      </c>
      <c r="B213" s="26">
        <v>955</v>
      </c>
      <c r="C213" s="34" t="s">
        <v>38</v>
      </c>
      <c r="D213" s="28" t="s">
        <v>79</v>
      </c>
      <c r="E213" s="28" t="s">
        <v>86</v>
      </c>
      <c r="F213" s="28"/>
      <c r="G213" s="28"/>
      <c r="H213" s="29">
        <f>SUMIFS(H214:H1233,$B214:$B1233,$B214,$D214:$D1233,$D214,$E214:$E1233,$E214)/2</f>
        <v>280416.94</v>
      </c>
    </row>
    <row r="214" spans="1:8" s="14" customFormat="1" ht="52.2" customHeight="1">
      <c r="A214" s="15">
        <v>2</v>
      </c>
      <c r="B214" s="26">
        <v>955</v>
      </c>
      <c r="C214" s="34" t="s">
        <v>169</v>
      </c>
      <c r="D214" s="28" t="s">
        <v>79</v>
      </c>
      <c r="E214" s="28" t="s">
        <v>86</v>
      </c>
      <c r="F214" s="28" t="s">
        <v>124</v>
      </c>
      <c r="G214" s="28"/>
      <c r="H214" s="29">
        <f>SUMIFS(H215:H1233,$B215:$B1233,$B214,$D215:$D1233,$D215,$E215:$E1233,$E215,$F215:$F1233,$F215)</f>
        <v>0</v>
      </c>
    </row>
    <row r="215" spans="1:8" s="14" customFormat="1" ht="15.6">
      <c r="A215" s="15">
        <v>3</v>
      </c>
      <c r="B215" s="26">
        <v>955</v>
      </c>
      <c r="C215" s="34" t="s">
        <v>46</v>
      </c>
      <c r="D215" s="28" t="s">
        <v>79</v>
      </c>
      <c r="E215" s="28" t="s">
        <v>86</v>
      </c>
      <c r="F215" s="28" t="s">
        <v>124</v>
      </c>
      <c r="G215" s="28" t="s">
        <v>89</v>
      </c>
      <c r="H215" s="22">
        <v>0</v>
      </c>
    </row>
    <row r="216" spans="1:8" s="14" customFormat="1" ht="62.4">
      <c r="A216" s="15">
        <v>2</v>
      </c>
      <c r="B216" s="26">
        <v>955</v>
      </c>
      <c r="C216" s="37" t="s">
        <v>196</v>
      </c>
      <c r="D216" s="28" t="s">
        <v>79</v>
      </c>
      <c r="E216" s="28" t="s">
        <v>86</v>
      </c>
      <c r="F216" s="28" t="s">
        <v>39</v>
      </c>
      <c r="G216" s="28"/>
      <c r="H216" s="29">
        <f>SUMIFS(H217:H1235,$B217:$B1235,$B216,$D217:$D1235,$D217,$E217:$E1235,$E217,$F217:$F1235,$F217)</f>
        <v>280416.94</v>
      </c>
    </row>
    <row r="217" spans="1:8" s="14" customFormat="1" ht="15.6">
      <c r="A217" s="15">
        <v>3</v>
      </c>
      <c r="B217" s="26">
        <v>955</v>
      </c>
      <c r="C217" s="34" t="s">
        <v>46</v>
      </c>
      <c r="D217" s="28" t="s">
        <v>79</v>
      </c>
      <c r="E217" s="28" t="s">
        <v>86</v>
      </c>
      <c r="F217" s="28" t="s">
        <v>39</v>
      </c>
      <c r="G217" s="28" t="s">
        <v>89</v>
      </c>
      <c r="H217" s="22">
        <v>280416.94</v>
      </c>
    </row>
    <row r="218" spans="1:8" s="14" customFormat="1" ht="52.95" customHeight="1">
      <c r="A218" s="15">
        <v>2</v>
      </c>
      <c r="B218" s="26">
        <v>955</v>
      </c>
      <c r="C218" s="34" t="s">
        <v>199</v>
      </c>
      <c r="D218" s="28" t="s">
        <v>79</v>
      </c>
      <c r="E218" s="28" t="s">
        <v>86</v>
      </c>
      <c r="F218" s="28" t="s">
        <v>58</v>
      </c>
      <c r="G218" s="28" t="s">
        <v>69</v>
      </c>
      <c r="H218" s="29">
        <f>SUMIFS(H219:H1237,$B219:$B1237,$B218,$D219:$D1237,$D219,$E219:$E1237,$E219,$F219:$F1237,$F219)</f>
        <v>0</v>
      </c>
    </row>
    <row r="219" spans="1:8" s="14" customFormat="1" ht="15.6">
      <c r="A219" s="15">
        <v>3</v>
      </c>
      <c r="B219" s="26">
        <v>955</v>
      </c>
      <c r="C219" s="34" t="s">
        <v>46</v>
      </c>
      <c r="D219" s="28" t="s">
        <v>79</v>
      </c>
      <c r="E219" s="28" t="s">
        <v>86</v>
      </c>
      <c r="F219" s="28" t="s">
        <v>58</v>
      </c>
      <c r="G219" s="28" t="s">
        <v>89</v>
      </c>
      <c r="H219" s="22">
        <v>0</v>
      </c>
    </row>
    <row r="220" spans="1:8" s="14" customFormat="1" ht="85.2" customHeight="1">
      <c r="A220" s="15">
        <v>2</v>
      </c>
      <c r="B220" s="26">
        <v>955</v>
      </c>
      <c r="C220" s="34" t="s">
        <v>158</v>
      </c>
      <c r="D220" s="28" t="s">
        <v>79</v>
      </c>
      <c r="E220" s="28" t="s">
        <v>86</v>
      </c>
      <c r="F220" s="28" t="s">
        <v>45</v>
      </c>
      <c r="G220" s="28"/>
      <c r="H220" s="29">
        <f>SUMIFS(H221:H1239,$B221:$B1239,$B220,$D221:$D1239,$D221,$E221:$E1239,$E221,$F221:$F1239,$F221)</f>
        <v>0</v>
      </c>
    </row>
    <row r="221" spans="1:8" s="14" customFormat="1" ht="15.6">
      <c r="A221" s="15">
        <v>3</v>
      </c>
      <c r="B221" s="26">
        <v>955</v>
      </c>
      <c r="C221" s="34" t="s">
        <v>46</v>
      </c>
      <c r="D221" s="28" t="s">
        <v>79</v>
      </c>
      <c r="E221" s="28" t="s">
        <v>86</v>
      </c>
      <c r="F221" s="28" t="s">
        <v>45</v>
      </c>
      <c r="G221" s="28" t="s">
        <v>89</v>
      </c>
      <c r="H221" s="22">
        <v>0</v>
      </c>
    </row>
    <row r="222" spans="1:8" s="14" customFormat="1" ht="46.8">
      <c r="A222" s="15">
        <v>2</v>
      </c>
      <c r="B222" s="26">
        <v>955</v>
      </c>
      <c r="C222" s="34" t="s">
        <v>206</v>
      </c>
      <c r="D222" s="28" t="s">
        <v>79</v>
      </c>
      <c r="E222" s="28" t="s">
        <v>86</v>
      </c>
      <c r="F222" s="28" t="s">
        <v>150</v>
      </c>
      <c r="G222" s="28"/>
      <c r="H222" s="29">
        <f>SUMIFS(H223:H1241,$B223:$B1241,$B222,$D223:$D1241,$D223,$E223:$E1241,$E223,$F223:$F1241,$F223)</f>
        <v>0</v>
      </c>
    </row>
    <row r="223" spans="1:8" s="14" customFormat="1" ht="15.6">
      <c r="A223" s="15">
        <v>3</v>
      </c>
      <c r="B223" s="26">
        <v>955</v>
      </c>
      <c r="C223" s="34" t="s">
        <v>46</v>
      </c>
      <c r="D223" s="28" t="s">
        <v>79</v>
      </c>
      <c r="E223" s="28" t="s">
        <v>86</v>
      </c>
      <c r="F223" s="28" t="s">
        <v>150</v>
      </c>
      <c r="G223" s="28" t="s">
        <v>89</v>
      </c>
      <c r="H223" s="22">
        <v>0</v>
      </c>
    </row>
    <row r="224" spans="1:8" s="14" customFormat="1" ht="15.6">
      <c r="A224" s="15">
        <v>1</v>
      </c>
      <c r="B224" s="26">
        <v>955</v>
      </c>
      <c r="C224" s="34" t="s">
        <v>61</v>
      </c>
      <c r="D224" s="28" t="s">
        <v>79</v>
      </c>
      <c r="E224" s="28" t="s">
        <v>76</v>
      </c>
      <c r="F224" s="28"/>
      <c r="G224" s="28"/>
      <c r="H224" s="29">
        <f>SUMIFS(H225:H1244,$B225:$B1244,$B225,$D225:$D1244,$D225,$E225:$E1244,$E225)/2</f>
        <v>3145000</v>
      </c>
    </row>
    <row r="225" spans="1:8" s="14" customFormat="1" ht="49.95" customHeight="1">
      <c r="A225" s="15">
        <v>2</v>
      </c>
      <c r="B225" s="26">
        <v>955</v>
      </c>
      <c r="C225" s="34" t="s">
        <v>202</v>
      </c>
      <c r="D225" s="28" t="s">
        <v>79</v>
      </c>
      <c r="E225" s="28" t="s">
        <v>76</v>
      </c>
      <c r="F225" s="28" t="s">
        <v>109</v>
      </c>
      <c r="G225" s="28"/>
      <c r="H225" s="29">
        <f>SUMIFS(H226:H1244,$B226:$B1244,$B225,$D226:$D1244,$D226,$E226:$E1244,$E226,$F226:$F1244,$F226)</f>
        <v>3145000</v>
      </c>
    </row>
    <row r="226" spans="1:8" s="14" customFormat="1" ht="15.6">
      <c r="A226" s="15">
        <v>3</v>
      </c>
      <c r="B226" s="26">
        <v>955</v>
      </c>
      <c r="C226" s="34" t="s">
        <v>46</v>
      </c>
      <c r="D226" s="28" t="s">
        <v>79</v>
      </c>
      <c r="E226" s="28" t="s">
        <v>76</v>
      </c>
      <c r="F226" s="28" t="s">
        <v>109</v>
      </c>
      <c r="G226" s="28" t="s">
        <v>89</v>
      </c>
      <c r="H226" s="22">
        <v>3145000</v>
      </c>
    </row>
    <row r="227" spans="1:8" s="14" customFormat="1" ht="127.95" customHeight="1">
      <c r="A227" s="15">
        <v>3</v>
      </c>
      <c r="B227" s="26">
        <v>955</v>
      </c>
      <c r="C227" s="34" t="s">
        <v>113</v>
      </c>
      <c r="D227" s="28" t="s">
        <v>79</v>
      </c>
      <c r="E227" s="28" t="s">
        <v>76</v>
      </c>
      <c r="F227" s="28" t="s">
        <v>109</v>
      </c>
      <c r="G227" s="28" t="s">
        <v>111</v>
      </c>
      <c r="H227" s="22">
        <v>0</v>
      </c>
    </row>
    <row r="228" spans="1:8" s="14" customFormat="1" ht="15.6">
      <c r="A228" s="15">
        <v>1</v>
      </c>
      <c r="B228" s="26">
        <v>955</v>
      </c>
      <c r="C228" s="34" t="s">
        <v>129</v>
      </c>
      <c r="D228" s="28" t="s">
        <v>79</v>
      </c>
      <c r="E228" s="28" t="s">
        <v>79</v>
      </c>
      <c r="F228" s="28"/>
      <c r="G228" s="28"/>
      <c r="H228" s="29">
        <f>SUMIFS(H229:H1248,$B229:$B1248,$B229,$D229:$D1248,$D229,$E229:$E1248,$E229)/2</f>
        <v>2753584.41</v>
      </c>
    </row>
    <row r="229" spans="1:8" s="14" customFormat="1" ht="31.2">
      <c r="A229" s="15">
        <v>2</v>
      </c>
      <c r="B229" s="26">
        <v>955</v>
      </c>
      <c r="C229" s="34" t="s">
        <v>170</v>
      </c>
      <c r="D229" s="28" t="s">
        <v>79</v>
      </c>
      <c r="E229" s="28" t="s">
        <v>79</v>
      </c>
      <c r="F229" s="28" t="s">
        <v>22</v>
      </c>
      <c r="G229" s="28"/>
      <c r="H229" s="29">
        <f>SUMIFS(H230:H1248,$B230:$B1248,$B229,$D230:$D1248,$D230,$E230:$E1248,$E230,$F230:$F1248,$F230)</f>
        <v>2753584.41</v>
      </c>
    </row>
    <row r="230" spans="1:8" s="14" customFormat="1" ht="15.6">
      <c r="A230" s="15">
        <v>3</v>
      </c>
      <c r="B230" s="26">
        <v>955</v>
      </c>
      <c r="C230" s="34" t="s">
        <v>46</v>
      </c>
      <c r="D230" s="28" t="s">
        <v>79</v>
      </c>
      <c r="E230" s="28" t="s">
        <v>79</v>
      </c>
      <c r="F230" s="28" t="s">
        <v>22</v>
      </c>
      <c r="G230" s="28" t="s">
        <v>89</v>
      </c>
      <c r="H230" s="22">
        <v>2753584.41</v>
      </c>
    </row>
    <row r="231" spans="1:8" s="14" customFormat="1" ht="31.2">
      <c r="A231" s="15">
        <v>2</v>
      </c>
      <c r="B231" s="26">
        <v>955</v>
      </c>
      <c r="C231" s="34" t="s">
        <v>60</v>
      </c>
      <c r="D231" s="28" t="s">
        <v>79</v>
      </c>
      <c r="E231" s="28" t="s">
        <v>79</v>
      </c>
      <c r="F231" s="28" t="s">
        <v>110</v>
      </c>
      <c r="G231" s="28"/>
      <c r="H231" s="29">
        <f>SUMIFS(H232:H1250,$B232:$B1250,$B231,$D232:$D1250,$D232,$E232:$E1250,$E232,$F232:$F1250,$F232)</f>
        <v>0</v>
      </c>
    </row>
    <row r="232" spans="1:8" s="14" customFormat="1" ht="46.8">
      <c r="A232" s="15">
        <v>3</v>
      </c>
      <c r="B232" s="26">
        <v>955</v>
      </c>
      <c r="C232" s="34" t="s">
        <v>12</v>
      </c>
      <c r="D232" s="28" t="s">
        <v>79</v>
      </c>
      <c r="E232" s="28" t="s">
        <v>79</v>
      </c>
      <c r="F232" s="28" t="s">
        <v>110</v>
      </c>
      <c r="G232" s="28" t="s">
        <v>71</v>
      </c>
      <c r="H232" s="22">
        <v>0</v>
      </c>
    </row>
    <row r="233" spans="1:8" s="14" customFormat="1" ht="15.6">
      <c r="A233" s="15">
        <v>1</v>
      </c>
      <c r="B233" s="26">
        <v>955</v>
      </c>
      <c r="C233" s="34" t="s">
        <v>24</v>
      </c>
      <c r="D233" s="28" t="s">
        <v>81</v>
      </c>
      <c r="E233" s="28" t="s">
        <v>67</v>
      </c>
      <c r="F233" s="28" t="s">
        <v>7</v>
      </c>
      <c r="G233" s="28" t="s">
        <v>69</v>
      </c>
      <c r="H233" s="29">
        <f>SUMIFS(H234:H1253,$B234:$B1253,$B234,$D234:$D1253,$D234,$E234:$E1253,$E234)/2</f>
        <v>15396000</v>
      </c>
    </row>
    <row r="234" spans="1:8" s="14" customFormat="1" ht="39" customHeight="1">
      <c r="A234" s="15">
        <v>2</v>
      </c>
      <c r="B234" s="26">
        <v>955</v>
      </c>
      <c r="C234" s="34" t="s">
        <v>161</v>
      </c>
      <c r="D234" s="28" t="s">
        <v>81</v>
      </c>
      <c r="E234" s="28" t="s">
        <v>67</v>
      </c>
      <c r="F234" s="28" t="s">
        <v>25</v>
      </c>
      <c r="G234" s="28"/>
      <c r="H234" s="29">
        <f>SUMIFS(H235:H1253,$B235:$B1253,$B234,$D235:$D1253,$D235,$E235:$E1253,$E235,$F235:$F1253,$F235)</f>
        <v>11734000</v>
      </c>
    </row>
    <row r="235" spans="1:8" s="14" customFormat="1" ht="15.6">
      <c r="A235" s="15">
        <v>3</v>
      </c>
      <c r="B235" s="26">
        <v>955</v>
      </c>
      <c r="C235" s="34" t="s">
        <v>46</v>
      </c>
      <c r="D235" s="28" t="s">
        <v>81</v>
      </c>
      <c r="E235" s="28" t="s">
        <v>67</v>
      </c>
      <c r="F235" s="28" t="s">
        <v>25</v>
      </c>
      <c r="G235" s="28" t="s">
        <v>89</v>
      </c>
      <c r="H235" s="22">
        <v>11734000</v>
      </c>
    </row>
    <row r="236" spans="1:8" s="14" customFormat="1" ht="46.8">
      <c r="A236" s="15">
        <v>2</v>
      </c>
      <c r="B236" s="26">
        <v>955</v>
      </c>
      <c r="C236" s="34" t="s">
        <v>162</v>
      </c>
      <c r="D236" s="28" t="s">
        <v>81</v>
      </c>
      <c r="E236" s="28" t="s">
        <v>67</v>
      </c>
      <c r="F236" s="28" t="s">
        <v>26</v>
      </c>
      <c r="G236" s="28"/>
      <c r="H236" s="29">
        <f>SUMIFS(H237:H1255,$B237:$B1255,$B236,$D237:$D1255,$D237,$E237:$E1255,$E237,$F237:$F1255,$F237)</f>
        <v>3662000</v>
      </c>
    </row>
    <row r="237" spans="1:8" s="14" customFormat="1" ht="15.6">
      <c r="A237" s="15">
        <v>3</v>
      </c>
      <c r="B237" s="26">
        <v>955</v>
      </c>
      <c r="C237" s="34" t="s">
        <v>46</v>
      </c>
      <c r="D237" s="28" t="s">
        <v>81</v>
      </c>
      <c r="E237" s="28" t="s">
        <v>67</v>
      </c>
      <c r="F237" s="28" t="s">
        <v>26</v>
      </c>
      <c r="G237" s="28" t="s">
        <v>89</v>
      </c>
      <c r="H237" s="22">
        <v>3662000</v>
      </c>
    </row>
    <row r="238" spans="1:8" s="14" customFormat="1" ht="54.6" customHeight="1">
      <c r="A238" s="15">
        <v>2</v>
      </c>
      <c r="B238" s="26">
        <v>955</v>
      </c>
      <c r="C238" s="34" t="s">
        <v>191</v>
      </c>
      <c r="D238" s="28" t="s">
        <v>81</v>
      </c>
      <c r="E238" s="28" t="s">
        <v>67</v>
      </c>
      <c r="F238" s="28" t="s">
        <v>121</v>
      </c>
      <c r="G238" s="28"/>
      <c r="H238" s="29">
        <f>SUMIFS(H239:H1257,$B239:$B1257,$B238,$D239:$D1257,$D239,$E239:$E1257,$E239,$F239:$F1257,$F239)</f>
        <v>0</v>
      </c>
    </row>
    <row r="239" spans="1:8" s="14" customFormat="1" ht="15.6">
      <c r="A239" s="15">
        <v>3</v>
      </c>
      <c r="B239" s="26">
        <v>955</v>
      </c>
      <c r="C239" s="34" t="s">
        <v>46</v>
      </c>
      <c r="D239" s="28" t="s">
        <v>81</v>
      </c>
      <c r="E239" s="28" t="s">
        <v>67</v>
      </c>
      <c r="F239" s="28" t="s">
        <v>121</v>
      </c>
      <c r="G239" s="28" t="s">
        <v>89</v>
      </c>
      <c r="H239" s="22">
        <v>0</v>
      </c>
    </row>
    <row r="240" spans="1:8" s="14" customFormat="1" ht="49.95" customHeight="1">
      <c r="A240" s="15">
        <v>2</v>
      </c>
      <c r="B240" s="26">
        <v>955</v>
      </c>
      <c r="C240" s="34" t="s">
        <v>208</v>
      </c>
      <c r="D240" s="28" t="s">
        <v>81</v>
      </c>
      <c r="E240" s="28" t="s">
        <v>67</v>
      </c>
      <c r="F240" s="28" t="s">
        <v>152</v>
      </c>
      <c r="G240" s="28"/>
      <c r="H240" s="29">
        <f>SUMIFS(H241:H1259,$B241:$B1259,$B240,$D241:$D1259,$D241,$E241:$E1259,$E241,$F241:$F1259,$F241)</f>
        <v>0</v>
      </c>
    </row>
    <row r="241" spans="1:8" s="14" customFormat="1" ht="15.6">
      <c r="A241" s="15">
        <v>3</v>
      </c>
      <c r="B241" s="26">
        <v>955</v>
      </c>
      <c r="C241" s="34" t="s">
        <v>46</v>
      </c>
      <c r="D241" s="28" t="s">
        <v>81</v>
      </c>
      <c r="E241" s="28" t="s">
        <v>67</v>
      </c>
      <c r="F241" s="28" t="s">
        <v>152</v>
      </c>
      <c r="G241" s="28" t="s">
        <v>89</v>
      </c>
      <c r="H241" s="22">
        <v>0</v>
      </c>
    </row>
    <row r="242" spans="1:8" s="14" customFormat="1" ht="15.6">
      <c r="A242" s="15">
        <v>1</v>
      </c>
      <c r="B242" s="26">
        <v>955</v>
      </c>
      <c r="C242" s="39" t="s">
        <v>133</v>
      </c>
      <c r="D242" s="28" t="s">
        <v>82</v>
      </c>
      <c r="E242" s="28" t="s">
        <v>67</v>
      </c>
      <c r="F242" s="28" t="s">
        <v>7</v>
      </c>
      <c r="G242" s="28" t="s">
        <v>69</v>
      </c>
      <c r="H242" s="29">
        <f>SUMIFS(H243:H1262,$B243:$B1262,$B243,$D243:$D1262,$D243,$E243:$E1262,$E243)/2</f>
        <v>393524</v>
      </c>
    </row>
    <row r="243" spans="1:8" s="14" customFormat="1" ht="31.2">
      <c r="A243" s="15">
        <v>2</v>
      </c>
      <c r="B243" s="26">
        <v>955</v>
      </c>
      <c r="C243" s="35" t="s">
        <v>32</v>
      </c>
      <c r="D243" s="28" t="s">
        <v>82</v>
      </c>
      <c r="E243" s="28" t="s">
        <v>67</v>
      </c>
      <c r="F243" s="40" t="s">
        <v>114</v>
      </c>
      <c r="G243" s="28"/>
      <c r="H243" s="29">
        <f>SUMIFS(H244:H1262,$B244:$B1262,$B243,$D244:$D1262,$D244,$E244:$E1262,$E244,$F244:$F1262,$F244)</f>
        <v>393524</v>
      </c>
    </row>
    <row r="244" spans="1:8" s="14" customFormat="1" ht="37.950000000000003" customHeight="1">
      <c r="A244" s="15">
        <v>3</v>
      </c>
      <c r="B244" s="26">
        <v>955</v>
      </c>
      <c r="C244" s="34" t="s">
        <v>172</v>
      </c>
      <c r="D244" s="28" t="s">
        <v>82</v>
      </c>
      <c r="E244" s="28" t="s">
        <v>67</v>
      </c>
      <c r="F244" s="28" t="s">
        <v>114</v>
      </c>
      <c r="G244" s="28" t="s">
        <v>171</v>
      </c>
      <c r="H244" s="22">
        <v>393524</v>
      </c>
    </row>
    <row r="245" spans="1:8" s="14" customFormat="1" ht="15.6">
      <c r="A245" s="15">
        <v>1</v>
      </c>
      <c r="B245" s="26">
        <v>955</v>
      </c>
      <c r="C245" s="34" t="s">
        <v>62</v>
      </c>
      <c r="D245" s="28" t="s">
        <v>82</v>
      </c>
      <c r="E245" s="28" t="s">
        <v>76</v>
      </c>
      <c r="F245" s="28" t="s">
        <v>7</v>
      </c>
      <c r="G245" s="28" t="s">
        <v>69</v>
      </c>
      <c r="H245" s="29">
        <f>SUMIFS(H246:H1265,$B246:$B1265,$B246,$D246:$D1265,$D246,$E246:$E1265,$E246)/2</f>
        <v>0</v>
      </c>
    </row>
    <row r="246" spans="1:8" s="14" customFormat="1" ht="46.8">
      <c r="A246" s="15">
        <v>2</v>
      </c>
      <c r="B246" s="26">
        <v>955</v>
      </c>
      <c r="C246" s="34" t="s">
        <v>199</v>
      </c>
      <c r="D246" s="28" t="s">
        <v>82</v>
      </c>
      <c r="E246" s="28" t="s">
        <v>76</v>
      </c>
      <c r="F246" s="28" t="s">
        <v>58</v>
      </c>
      <c r="G246" s="28"/>
      <c r="H246" s="29">
        <f>SUMIFS(H247:H1265,$B247:$B1265,$B246,$D247:$D1265,$D247,$E247:$E1265,$E247,$F247:$F1265,$F247)</f>
        <v>0</v>
      </c>
    </row>
    <row r="247" spans="1:8" s="14" customFormat="1" ht="39.6" customHeight="1">
      <c r="A247" s="15">
        <v>3</v>
      </c>
      <c r="B247" s="26">
        <v>955</v>
      </c>
      <c r="C247" s="34" t="s">
        <v>21</v>
      </c>
      <c r="D247" s="28" t="s">
        <v>82</v>
      </c>
      <c r="E247" s="28" t="s">
        <v>76</v>
      </c>
      <c r="F247" s="28" t="s">
        <v>58</v>
      </c>
      <c r="G247" s="28" t="s">
        <v>78</v>
      </c>
      <c r="H247" s="22">
        <v>0</v>
      </c>
    </row>
    <row r="248" spans="1:8" s="14" customFormat="1" ht="46.8">
      <c r="A248" s="15">
        <v>2</v>
      </c>
      <c r="B248" s="26">
        <v>955</v>
      </c>
      <c r="C248" s="34" t="s">
        <v>203</v>
      </c>
      <c r="D248" s="28" t="s">
        <v>82</v>
      </c>
      <c r="E248" s="28" t="s">
        <v>76</v>
      </c>
      <c r="F248" s="28" t="s">
        <v>120</v>
      </c>
      <c r="G248" s="28"/>
      <c r="H248" s="29">
        <f>SUMIFS(H249:H1267,$B249:$B1267,$B248,$D249:$D1267,$D249,$E249:$E1267,$E249,$F249:$F1267,$F249)</f>
        <v>0</v>
      </c>
    </row>
    <row r="249" spans="1:8" s="14" customFormat="1" ht="37.950000000000003" customHeight="1">
      <c r="A249" s="15">
        <v>3</v>
      </c>
      <c r="B249" s="26">
        <v>955</v>
      </c>
      <c r="C249" s="34" t="s">
        <v>21</v>
      </c>
      <c r="D249" s="28" t="s">
        <v>82</v>
      </c>
      <c r="E249" s="28" t="s">
        <v>76</v>
      </c>
      <c r="F249" s="28" t="s">
        <v>120</v>
      </c>
      <c r="G249" s="28" t="s">
        <v>78</v>
      </c>
      <c r="H249" s="22">
        <v>0</v>
      </c>
    </row>
    <row r="250" spans="1:8" s="14" customFormat="1" ht="15.6">
      <c r="A250" s="15">
        <v>3</v>
      </c>
      <c r="B250" s="26">
        <v>955</v>
      </c>
      <c r="C250" s="34" t="s">
        <v>46</v>
      </c>
      <c r="D250" s="28" t="s">
        <v>82</v>
      </c>
      <c r="E250" s="28" t="s">
        <v>76</v>
      </c>
      <c r="F250" s="28" t="s">
        <v>120</v>
      </c>
      <c r="G250" s="28" t="s">
        <v>89</v>
      </c>
      <c r="H250" s="22">
        <v>0</v>
      </c>
    </row>
    <row r="251" spans="1:8" s="14" customFormat="1" ht="51.6" customHeight="1">
      <c r="A251" s="15">
        <v>2</v>
      </c>
      <c r="B251" s="26">
        <v>955</v>
      </c>
      <c r="C251" s="34" t="s">
        <v>208</v>
      </c>
      <c r="D251" s="28" t="s">
        <v>82</v>
      </c>
      <c r="E251" s="28" t="s">
        <v>76</v>
      </c>
      <c r="F251" s="28" t="s">
        <v>152</v>
      </c>
      <c r="G251" s="28"/>
      <c r="H251" s="29">
        <f>SUMIFS(H252:H1270,$B252:$B1270,$B251,$D252:$D1270,$D252,$E252:$E1270,$E252,$F252:$F1270,$F252)</f>
        <v>0</v>
      </c>
    </row>
    <row r="252" spans="1:8" s="14" customFormat="1" ht="37.950000000000003" customHeight="1">
      <c r="A252" s="15">
        <v>3</v>
      </c>
      <c r="B252" s="26">
        <v>955</v>
      </c>
      <c r="C252" s="34" t="s">
        <v>21</v>
      </c>
      <c r="D252" s="28" t="s">
        <v>82</v>
      </c>
      <c r="E252" s="28" t="s">
        <v>76</v>
      </c>
      <c r="F252" s="28" t="s">
        <v>152</v>
      </c>
      <c r="G252" s="28" t="s">
        <v>78</v>
      </c>
      <c r="H252" s="22">
        <v>0</v>
      </c>
    </row>
    <row r="253" spans="1:8" s="14" customFormat="1" ht="46.8">
      <c r="A253" s="15">
        <v>2</v>
      </c>
      <c r="B253" s="26">
        <v>955</v>
      </c>
      <c r="C253" s="34" t="s">
        <v>35</v>
      </c>
      <c r="D253" s="28" t="s">
        <v>82</v>
      </c>
      <c r="E253" s="28" t="s">
        <v>76</v>
      </c>
      <c r="F253" s="28" t="s">
        <v>108</v>
      </c>
      <c r="G253" s="28"/>
      <c r="H253" s="29">
        <f>SUMIFS(H254:H1272,$B254:$B1272,$B253,$D254:$D1272,$D254,$E254:$E1272,$E254,$F254:$F1272,$F254)</f>
        <v>0</v>
      </c>
    </row>
    <row r="254" spans="1:8" s="14" customFormat="1" ht="27.6" customHeight="1">
      <c r="A254" s="15">
        <v>3</v>
      </c>
      <c r="B254" s="26">
        <v>955</v>
      </c>
      <c r="C254" s="34" t="s">
        <v>153</v>
      </c>
      <c r="D254" s="28" t="s">
        <v>82</v>
      </c>
      <c r="E254" s="28" t="s">
        <v>76</v>
      </c>
      <c r="F254" s="28" t="s">
        <v>108</v>
      </c>
      <c r="G254" s="28" t="s">
        <v>125</v>
      </c>
      <c r="H254" s="22">
        <v>0</v>
      </c>
    </row>
    <row r="255" spans="1:8" s="14" customFormat="1" ht="35.4" customHeight="1">
      <c r="A255" s="15">
        <v>1</v>
      </c>
      <c r="B255" s="26">
        <v>955</v>
      </c>
      <c r="C255" s="34" t="s">
        <v>36</v>
      </c>
      <c r="D255" s="28" t="s">
        <v>82</v>
      </c>
      <c r="E255" s="28" t="s">
        <v>84</v>
      </c>
      <c r="F255" s="28"/>
      <c r="G255" s="28"/>
      <c r="H255" s="29">
        <f>SUMIFS(H256:H1275,$B256:$B1275,$B256,$D256:$D1275,$D256,$E256:$E1275,$E256)/2</f>
        <v>6300000</v>
      </c>
    </row>
    <row r="256" spans="1:8" s="14" customFormat="1" ht="31.2">
      <c r="A256" s="15">
        <v>2</v>
      </c>
      <c r="B256" s="26">
        <v>955</v>
      </c>
      <c r="C256" s="34" t="s">
        <v>193</v>
      </c>
      <c r="D256" s="28" t="s">
        <v>82</v>
      </c>
      <c r="E256" s="28" t="s">
        <v>84</v>
      </c>
      <c r="F256" s="28" t="s">
        <v>63</v>
      </c>
      <c r="G256" s="28"/>
      <c r="H256" s="29">
        <f>SUMIFS(H257:H1275,$B257:$B1275,$B256,$D257:$D1275,$D257,$E257:$E1275,$E257,$F257:$F1275,$F257)</f>
        <v>6300000</v>
      </c>
    </row>
    <row r="257" spans="1:8" s="14" customFormat="1" ht="37.200000000000003" customHeight="1">
      <c r="A257" s="15">
        <v>3</v>
      </c>
      <c r="B257" s="26">
        <v>955</v>
      </c>
      <c r="C257" s="34" t="s">
        <v>21</v>
      </c>
      <c r="D257" s="28" t="s">
        <v>82</v>
      </c>
      <c r="E257" s="28" t="s">
        <v>84</v>
      </c>
      <c r="F257" s="28" t="s">
        <v>63</v>
      </c>
      <c r="G257" s="28" t="s">
        <v>78</v>
      </c>
      <c r="H257" s="22">
        <v>6300000</v>
      </c>
    </row>
    <row r="258" spans="1:8" s="14" customFormat="1" ht="62.4">
      <c r="A258" s="15">
        <v>2</v>
      </c>
      <c r="B258" s="26">
        <v>955</v>
      </c>
      <c r="C258" s="34" t="s">
        <v>178</v>
      </c>
      <c r="D258" s="28" t="s">
        <v>82</v>
      </c>
      <c r="E258" s="28" t="s">
        <v>84</v>
      </c>
      <c r="F258" s="28" t="s">
        <v>10</v>
      </c>
      <c r="G258" s="28"/>
      <c r="H258" s="29">
        <f>SUMIFS(H259:H1277,$B259:$B1277,$B258,$D259:$D1277,$D259,$E259:$E1277,$E259,$F259:$F1277,$F259)</f>
        <v>0</v>
      </c>
    </row>
    <row r="259" spans="1:8" s="14" customFormat="1" ht="51" customHeight="1">
      <c r="A259" s="15">
        <v>3</v>
      </c>
      <c r="B259" s="26">
        <v>955</v>
      </c>
      <c r="C259" s="34" t="s">
        <v>12</v>
      </c>
      <c r="D259" s="28" t="s">
        <v>82</v>
      </c>
      <c r="E259" s="28" t="s">
        <v>84</v>
      </c>
      <c r="F259" s="28" t="s">
        <v>10</v>
      </c>
      <c r="G259" s="28" t="s">
        <v>71</v>
      </c>
      <c r="H259" s="22">
        <v>0</v>
      </c>
    </row>
    <row r="260" spans="1:8" s="14" customFormat="1" ht="33.6" customHeight="1">
      <c r="A260" s="15">
        <v>3</v>
      </c>
      <c r="B260" s="26">
        <v>955</v>
      </c>
      <c r="C260" s="34" t="s">
        <v>21</v>
      </c>
      <c r="D260" s="28" t="s">
        <v>82</v>
      </c>
      <c r="E260" s="28" t="s">
        <v>84</v>
      </c>
      <c r="F260" s="28" t="s">
        <v>10</v>
      </c>
      <c r="G260" s="28" t="s">
        <v>78</v>
      </c>
      <c r="H260" s="22">
        <v>0</v>
      </c>
    </row>
    <row r="261" spans="1:8" s="14" customFormat="1" ht="85.2" customHeight="1">
      <c r="A261" s="15">
        <v>2</v>
      </c>
      <c r="B261" s="26">
        <v>955</v>
      </c>
      <c r="C261" s="34" t="s">
        <v>201</v>
      </c>
      <c r="D261" s="28" t="s">
        <v>82</v>
      </c>
      <c r="E261" s="28" t="s">
        <v>84</v>
      </c>
      <c r="F261" s="28" t="s">
        <v>119</v>
      </c>
      <c r="G261" s="28"/>
      <c r="H261" s="29">
        <f>SUMIFS(H262:H1280,$B262:$B1280,$B261,$D262:$D1280,$D262,$E262:$E1280,$E262,$F262:$F1280,$F262)</f>
        <v>0</v>
      </c>
    </row>
    <row r="262" spans="1:8" s="14" customFormat="1" ht="31.2">
      <c r="A262" s="15">
        <v>3</v>
      </c>
      <c r="B262" s="26">
        <v>955</v>
      </c>
      <c r="C262" s="34" t="s">
        <v>21</v>
      </c>
      <c r="D262" s="28" t="s">
        <v>82</v>
      </c>
      <c r="E262" s="28" t="s">
        <v>84</v>
      </c>
      <c r="F262" s="28" t="s">
        <v>119</v>
      </c>
      <c r="G262" s="28" t="s">
        <v>78</v>
      </c>
      <c r="H262" s="22">
        <v>0</v>
      </c>
    </row>
    <row r="263" spans="1:8" s="14" customFormat="1" ht="15.6">
      <c r="A263" s="15">
        <v>1</v>
      </c>
      <c r="B263" s="26">
        <v>955</v>
      </c>
      <c r="C263" s="34" t="s">
        <v>27</v>
      </c>
      <c r="D263" s="28" t="s">
        <v>82</v>
      </c>
      <c r="E263" s="28" t="s">
        <v>68</v>
      </c>
      <c r="F263" s="28"/>
      <c r="G263" s="28"/>
      <c r="H263" s="29">
        <f>SUMIFS(H264:H1283,$B264:$B1283,$B264,$D264:$D1283,$D264,$E264:$E1283,$E264)/2</f>
        <v>354364.23</v>
      </c>
    </row>
    <row r="264" spans="1:8" s="14" customFormat="1" ht="62.4">
      <c r="A264" s="15">
        <v>2</v>
      </c>
      <c r="B264" s="26">
        <v>955</v>
      </c>
      <c r="C264" s="34" t="s">
        <v>194</v>
      </c>
      <c r="D264" s="28" t="s">
        <v>82</v>
      </c>
      <c r="E264" s="28" t="s">
        <v>68</v>
      </c>
      <c r="F264" s="28" t="s">
        <v>28</v>
      </c>
      <c r="G264" s="28"/>
      <c r="H264" s="29">
        <f>SUMIFS(H265:H1283,$B265:$B1283,$B264,$D265:$D1283,$D265,$E265:$E1283,$E265,$F265:$F1283,$F265)</f>
        <v>0</v>
      </c>
    </row>
    <row r="265" spans="1:8" s="14" customFormat="1" ht="15.6">
      <c r="A265" s="15">
        <v>3</v>
      </c>
      <c r="B265" s="26">
        <v>955</v>
      </c>
      <c r="C265" s="34" t="s">
        <v>46</v>
      </c>
      <c r="D265" s="28" t="s">
        <v>82</v>
      </c>
      <c r="E265" s="28" t="s">
        <v>68</v>
      </c>
      <c r="F265" s="28" t="s">
        <v>28</v>
      </c>
      <c r="G265" s="28" t="s">
        <v>89</v>
      </c>
      <c r="H265" s="22">
        <v>0</v>
      </c>
    </row>
    <row r="266" spans="1:8" s="14" customFormat="1" ht="78">
      <c r="A266" s="15">
        <v>2</v>
      </c>
      <c r="B266" s="26">
        <v>955</v>
      </c>
      <c r="C266" s="34" t="s">
        <v>200</v>
      </c>
      <c r="D266" s="28" t="s">
        <v>82</v>
      </c>
      <c r="E266" s="28" t="s">
        <v>68</v>
      </c>
      <c r="F266" s="28" t="s">
        <v>29</v>
      </c>
      <c r="G266" s="28"/>
      <c r="H266" s="29">
        <f>SUMIFS(H267:H1285,$B267:$B1285,$B266,$D267:$D1285,$D267,$E267:$E1285,$E267,$F267:$F1285,$F267)</f>
        <v>0</v>
      </c>
    </row>
    <row r="267" spans="1:8" s="14" customFormat="1" ht="65.400000000000006" customHeight="1">
      <c r="A267" s="15">
        <v>3</v>
      </c>
      <c r="B267" s="26">
        <v>955</v>
      </c>
      <c r="C267" s="34" t="s">
        <v>144</v>
      </c>
      <c r="D267" s="28" t="s">
        <v>82</v>
      </c>
      <c r="E267" s="28" t="s">
        <v>68</v>
      </c>
      <c r="F267" s="28" t="s">
        <v>29</v>
      </c>
      <c r="G267" s="28" t="s">
        <v>92</v>
      </c>
      <c r="H267" s="22">
        <v>0</v>
      </c>
    </row>
    <row r="268" spans="1:8" s="14" customFormat="1" ht="62.4">
      <c r="A268" s="15">
        <v>2</v>
      </c>
      <c r="B268" s="26">
        <v>955</v>
      </c>
      <c r="C268" s="34" t="s">
        <v>183</v>
      </c>
      <c r="D268" s="28" t="s">
        <v>82</v>
      </c>
      <c r="E268" s="28" t="s">
        <v>68</v>
      </c>
      <c r="F268" s="28" t="s">
        <v>33</v>
      </c>
      <c r="G268" s="28"/>
      <c r="H268" s="29">
        <f>SUMIFS(H269:H1287,$B269:$B1287,$B268,$D269:$D1287,$D269,$E269:$E1287,$E269,$F269:$F1287,$F269)</f>
        <v>354364.23</v>
      </c>
    </row>
    <row r="269" spans="1:8" s="14" customFormat="1" ht="33.6" customHeight="1">
      <c r="A269" s="15">
        <v>3</v>
      </c>
      <c r="B269" s="26">
        <v>955</v>
      </c>
      <c r="C269" s="34" t="s">
        <v>11</v>
      </c>
      <c r="D269" s="28" t="s">
        <v>82</v>
      </c>
      <c r="E269" s="28" t="s">
        <v>68</v>
      </c>
      <c r="F269" s="28" t="s">
        <v>33</v>
      </c>
      <c r="G269" s="28" t="s">
        <v>70</v>
      </c>
      <c r="H269" s="22">
        <v>354364.23</v>
      </c>
    </row>
    <row r="270" spans="1:8" s="14" customFormat="1" ht="46.8">
      <c r="A270" s="15">
        <v>3</v>
      </c>
      <c r="B270" s="26">
        <v>955</v>
      </c>
      <c r="C270" s="34" t="s">
        <v>12</v>
      </c>
      <c r="D270" s="28" t="s">
        <v>82</v>
      </c>
      <c r="E270" s="28" t="s">
        <v>68</v>
      </c>
      <c r="F270" s="28" t="s">
        <v>33</v>
      </c>
      <c r="G270" s="28" t="s">
        <v>71</v>
      </c>
      <c r="H270" s="22">
        <v>0</v>
      </c>
    </row>
    <row r="271" spans="1:8" s="14" customFormat="1" ht="46.8">
      <c r="A271" s="15">
        <v>2</v>
      </c>
      <c r="B271" s="26">
        <v>955</v>
      </c>
      <c r="C271" s="34" t="s">
        <v>206</v>
      </c>
      <c r="D271" s="28" t="s">
        <v>82</v>
      </c>
      <c r="E271" s="28" t="s">
        <v>68</v>
      </c>
      <c r="F271" s="28" t="s">
        <v>150</v>
      </c>
      <c r="G271" s="28"/>
      <c r="H271" s="29">
        <f>SUMIFS(H272:H1290,$B272:$B1290,$B271,$D272:$D1290,$D272,$E272:$E1290,$E272,$F272:$F1290,$F272)</f>
        <v>0</v>
      </c>
    </row>
    <row r="272" spans="1:8" s="14" customFormat="1" ht="15.6">
      <c r="A272" s="15">
        <v>3</v>
      </c>
      <c r="B272" s="26">
        <v>955</v>
      </c>
      <c r="C272" s="34" t="s">
        <v>46</v>
      </c>
      <c r="D272" s="28" t="s">
        <v>82</v>
      </c>
      <c r="E272" s="28" t="s">
        <v>68</v>
      </c>
      <c r="F272" s="28" t="s">
        <v>150</v>
      </c>
      <c r="G272" s="28" t="s">
        <v>89</v>
      </c>
      <c r="H272" s="22">
        <v>0</v>
      </c>
    </row>
    <row r="273" spans="1:8" s="14" customFormat="1" ht="15.6">
      <c r="A273" s="15">
        <v>1</v>
      </c>
      <c r="B273" s="26">
        <v>955</v>
      </c>
      <c r="C273" s="34" t="s">
        <v>30</v>
      </c>
      <c r="D273" s="28" t="s">
        <v>83</v>
      </c>
      <c r="E273" s="28" t="s">
        <v>67</v>
      </c>
      <c r="F273" s="28" t="s">
        <v>7</v>
      </c>
      <c r="G273" s="28" t="s">
        <v>69</v>
      </c>
      <c r="H273" s="29">
        <f>SUMIFS(H274:H1293,$B274:$B1293,$B274,$D274:$D1293,$D274,$E274:$E1293,$E274)/2</f>
        <v>1217439.8600000001</v>
      </c>
    </row>
    <row r="274" spans="1:8" s="14" customFormat="1" ht="35.4" customHeight="1">
      <c r="A274" s="15">
        <v>2</v>
      </c>
      <c r="B274" s="26">
        <v>955</v>
      </c>
      <c r="C274" s="34" t="s">
        <v>166</v>
      </c>
      <c r="D274" s="28" t="s">
        <v>83</v>
      </c>
      <c r="E274" s="28" t="s">
        <v>67</v>
      </c>
      <c r="F274" s="28" t="s">
        <v>31</v>
      </c>
      <c r="G274" s="28"/>
      <c r="H274" s="29">
        <f>SUMIFS(H275:H1293,$B275:$B1293,$B274,$D275:$D1293,$D275,$E275:$E1293,$E275,$F275:$F1293,$F275)</f>
        <v>1217439.8600000001</v>
      </c>
    </row>
    <row r="275" spans="1:8" s="14" customFormat="1" ht="15.6">
      <c r="A275" s="15">
        <v>3</v>
      </c>
      <c r="B275" s="26">
        <v>955</v>
      </c>
      <c r="C275" s="34" t="s">
        <v>46</v>
      </c>
      <c r="D275" s="28" t="s">
        <v>83</v>
      </c>
      <c r="E275" s="28" t="s">
        <v>67</v>
      </c>
      <c r="F275" s="28" t="s">
        <v>31</v>
      </c>
      <c r="G275" s="28" t="s">
        <v>89</v>
      </c>
      <c r="H275" s="22">
        <v>1217439.8600000001</v>
      </c>
    </row>
    <row r="276" spans="1:8" s="14" customFormat="1" ht="112.2" customHeight="1">
      <c r="A276" s="15">
        <v>3</v>
      </c>
      <c r="B276" s="26">
        <v>955</v>
      </c>
      <c r="C276" s="34" t="s">
        <v>113</v>
      </c>
      <c r="D276" s="28" t="s">
        <v>83</v>
      </c>
      <c r="E276" s="28" t="s">
        <v>67</v>
      </c>
      <c r="F276" s="28" t="s">
        <v>31</v>
      </c>
      <c r="G276" s="28" t="s">
        <v>111</v>
      </c>
      <c r="H276" s="22">
        <v>0</v>
      </c>
    </row>
    <row r="277" spans="1:8" s="14" customFormat="1" ht="46.8">
      <c r="A277" s="15">
        <v>2</v>
      </c>
      <c r="B277" s="26">
        <v>955</v>
      </c>
      <c r="C277" s="34" t="s">
        <v>164</v>
      </c>
      <c r="D277" s="28" t="s">
        <v>83</v>
      </c>
      <c r="E277" s="28" t="s">
        <v>67</v>
      </c>
      <c r="F277" s="28" t="s">
        <v>163</v>
      </c>
      <c r="G277" s="28"/>
      <c r="H277" s="29">
        <f>SUMIFS(H278:H1296,$B278:$B1296,$B277,$D278:$D1296,$D278,$E278:$E1296,$E278,$F278:$F1296,$F278)</f>
        <v>0</v>
      </c>
    </row>
    <row r="278" spans="1:8" s="14" customFormat="1" ht="15.6">
      <c r="A278" s="15">
        <v>3</v>
      </c>
      <c r="B278" s="26">
        <v>955</v>
      </c>
      <c r="C278" s="34" t="s">
        <v>46</v>
      </c>
      <c r="D278" s="28" t="s">
        <v>83</v>
      </c>
      <c r="E278" s="28" t="s">
        <v>67</v>
      </c>
      <c r="F278" s="28" t="s">
        <v>163</v>
      </c>
      <c r="G278" s="28" t="s">
        <v>89</v>
      </c>
      <c r="H278" s="22">
        <v>0</v>
      </c>
    </row>
    <row r="279" spans="1:8" s="14" customFormat="1" ht="46.8">
      <c r="A279" s="15">
        <v>2</v>
      </c>
      <c r="B279" s="26">
        <v>955</v>
      </c>
      <c r="C279" s="34" t="s">
        <v>199</v>
      </c>
      <c r="D279" s="28" t="s">
        <v>83</v>
      </c>
      <c r="E279" s="28" t="s">
        <v>67</v>
      </c>
      <c r="F279" s="28" t="s">
        <v>58</v>
      </c>
      <c r="G279" s="28"/>
      <c r="H279" s="29">
        <f>SUMIFS(H280:H1298,$B280:$B1298,$B279,$D280:$D1298,$D280,$E280:$E1298,$E280,$F280:$F1298,$F280)</f>
        <v>0</v>
      </c>
    </row>
    <row r="280" spans="1:8" s="14" customFormat="1" ht="125.4" customHeight="1">
      <c r="A280" s="15">
        <v>3</v>
      </c>
      <c r="B280" s="26">
        <v>955</v>
      </c>
      <c r="C280" s="34" t="s">
        <v>113</v>
      </c>
      <c r="D280" s="28" t="s">
        <v>83</v>
      </c>
      <c r="E280" s="28" t="s">
        <v>67</v>
      </c>
      <c r="F280" s="28" t="s">
        <v>58</v>
      </c>
      <c r="G280" s="28" t="s">
        <v>111</v>
      </c>
      <c r="H280" s="22">
        <v>0</v>
      </c>
    </row>
    <row r="281" spans="1:8" s="14" customFormat="1" ht="46.8">
      <c r="A281" s="15">
        <v>2</v>
      </c>
      <c r="B281" s="26">
        <v>955</v>
      </c>
      <c r="C281" s="34" t="s">
        <v>204</v>
      </c>
      <c r="D281" s="28" t="s">
        <v>83</v>
      </c>
      <c r="E281" s="28" t="s">
        <v>67</v>
      </c>
      <c r="F281" s="28" t="s">
        <v>143</v>
      </c>
      <c r="G281" s="28"/>
      <c r="H281" s="29">
        <f>SUMIFS(H282:H1300,$B282:$B1300,$B281,$D282:$D1300,$D282,$E282:$E1300,$E282,$F282:$F1300,$F282)</f>
        <v>0</v>
      </c>
    </row>
    <row r="282" spans="1:8" s="14" customFormat="1" ht="15.6">
      <c r="A282" s="15">
        <v>3</v>
      </c>
      <c r="B282" s="26">
        <v>955</v>
      </c>
      <c r="C282" s="34" t="s">
        <v>46</v>
      </c>
      <c r="D282" s="28" t="s">
        <v>83</v>
      </c>
      <c r="E282" s="28" t="s">
        <v>67</v>
      </c>
      <c r="F282" s="28" t="s">
        <v>143</v>
      </c>
      <c r="G282" s="28" t="s">
        <v>89</v>
      </c>
      <c r="H282" s="22">
        <v>0</v>
      </c>
    </row>
    <row r="283" spans="1:8" s="14" customFormat="1" ht="15.6">
      <c r="A283" s="15">
        <v>1</v>
      </c>
      <c r="B283" s="26">
        <v>955</v>
      </c>
      <c r="C283" s="34" t="s">
        <v>64</v>
      </c>
      <c r="D283" s="28" t="s">
        <v>85</v>
      </c>
      <c r="E283" s="28" t="s">
        <v>86</v>
      </c>
      <c r="F283" s="28" t="s">
        <v>7</v>
      </c>
      <c r="G283" s="28" t="s">
        <v>69</v>
      </c>
      <c r="H283" s="29">
        <f>SUMIFS(H284:H1303,$B284:$B1303,$B284,$D284:$D1303,$D284,$E284:$E1303,$E284)/2</f>
        <v>2611000</v>
      </c>
    </row>
    <row r="284" spans="1:8" s="14" customFormat="1" ht="62.4">
      <c r="A284" s="15">
        <v>2</v>
      </c>
      <c r="B284" s="26">
        <v>955</v>
      </c>
      <c r="C284" s="31" t="s">
        <v>210</v>
      </c>
      <c r="D284" s="28" t="s">
        <v>85</v>
      </c>
      <c r="E284" s="28" t="s">
        <v>86</v>
      </c>
      <c r="F284" s="28" t="s">
        <v>15</v>
      </c>
      <c r="G284" s="28" t="s">
        <v>69</v>
      </c>
      <c r="H284" s="29">
        <f>SUMIFS(H285:H1307,$B285:$B1307,$B284,$D285:$D1307,$D285,$E285:$E1307,$E285,$F285:$F1307,$F285)</f>
        <v>0</v>
      </c>
    </row>
    <row r="285" spans="1:8" s="14" customFormat="1" ht="15.6">
      <c r="A285" s="15">
        <v>3</v>
      </c>
      <c r="B285" s="26">
        <v>955</v>
      </c>
      <c r="C285" s="34" t="s">
        <v>46</v>
      </c>
      <c r="D285" s="28" t="s">
        <v>85</v>
      </c>
      <c r="E285" s="28" t="s">
        <v>86</v>
      </c>
      <c r="F285" s="28" t="s">
        <v>15</v>
      </c>
      <c r="G285" s="28" t="s">
        <v>89</v>
      </c>
      <c r="H285" s="22">
        <v>0</v>
      </c>
    </row>
    <row r="286" spans="1:8" s="14" customFormat="1" ht="46.8">
      <c r="A286" s="15">
        <v>2</v>
      </c>
      <c r="B286" s="26">
        <v>955</v>
      </c>
      <c r="C286" s="38" t="s">
        <v>159</v>
      </c>
      <c r="D286" s="28" t="s">
        <v>85</v>
      </c>
      <c r="E286" s="28" t="s">
        <v>86</v>
      </c>
      <c r="F286" s="28" t="s">
        <v>65</v>
      </c>
      <c r="G286" s="28"/>
      <c r="H286" s="29">
        <f>SUMIFS(H287:H1303,$B287:$B1303,$B286,$D287:$D1303,$D287,$E287:$E1303,$E287,$F287:$F1303,$F287)</f>
        <v>1918000</v>
      </c>
    </row>
    <row r="287" spans="1:8" s="14" customFormat="1" ht="15.6">
      <c r="A287" s="15">
        <v>3</v>
      </c>
      <c r="B287" s="26">
        <v>955</v>
      </c>
      <c r="C287" s="34" t="s">
        <v>46</v>
      </c>
      <c r="D287" s="28" t="s">
        <v>85</v>
      </c>
      <c r="E287" s="28" t="s">
        <v>86</v>
      </c>
      <c r="F287" s="28" t="s">
        <v>65</v>
      </c>
      <c r="G287" s="28" t="s">
        <v>89</v>
      </c>
      <c r="H287" s="22">
        <v>1918000</v>
      </c>
    </row>
    <row r="288" spans="1:8" s="14" customFormat="1" ht="93.6">
      <c r="A288" s="15">
        <v>2</v>
      </c>
      <c r="B288" s="26">
        <v>955</v>
      </c>
      <c r="C288" s="38" t="s">
        <v>160</v>
      </c>
      <c r="D288" s="28" t="s">
        <v>85</v>
      </c>
      <c r="E288" s="28" t="s">
        <v>86</v>
      </c>
      <c r="F288" s="28" t="s">
        <v>122</v>
      </c>
      <c r="G288" s="28" t="s">
        <v>69</v>
      </c>
      <c r="H288" s="29">
        <f>SUMIFS(H289:H1305,$B289:$B1305,$B288,$D289:$D1305,$D289,$E289:$E1305,$E289,$F289:$F1305,$F289)</f>
        <v>663000</v>
      </c>
    </row>
    <row r="289" spans="1:8" s="14" customFormat="1" ht="15.6">
      <c r="A289" s="15">
        <v>3</v>
      </c>
      <c r="B289" s="26">
        <v>955</v>
      </c>
      <c r="C289" s="34" t="s">
        <v>46</v>
      </c>
      <c r="D289" s="28" t="s">
        <v>85</v>
      </c>
      <c r="E289" s="28" t="s">
        <v>86</v>
      </c>
      <c r="F289" s="28" t="s">
        <v>122</v>
      </c>
      <c r="G289" s="28" t="s">
        <v>89</v>
      </c>
      <c r="H289" s="22">
        <v>663000</v>
      </c>
    </row>
    <row r="290" spans="1:8" s="14" customFormat="1" ht="62.4">
      <c r="A290" s="15">
        <v>2</v>
      </c>
      <c r="B290" s="26">
        <v>955</v>
      </c>
      <c r="C290" s="34" t="s">
        <v>191</v>
      </c>
      <c r="D290" s="28" t="s">
        <v>85</v>
      </c>
      <c r="E290" s="28" t="s">
        <v>86</v>
      </c>
      <c r="F290" s="28" t="s">
        <v>121</v>
      </c>
      <c r="G290" s="28"/>
      <c r="H290" s="29">
        <f>SUMIFS(H291:H1307,$B291:$B1307,$B290,$D291:$D1307,$D291,$E291:$E1307,$E291,$F291:$F1307,$F291)</f>
        <v>30000</v>
      </c>
    </row>
    <row r="291" spans="1:8" s="14" customFormat="1" ht="15.6">
      <c r="A291" s="15">
        <v>3</v>
      </c>
      <c r="B291" s="26">
        <v>955</v>
      </c>
      <c r="C291" s="34" t="s">
        <v>46</v>
      </c>
      <c r="D291" s="28" t="s">
        <v>85</v>
      </c>
      <c r="E291" s="28" t="s">
        <v>86</v>
      </c>
      <c r="F291" s="28" t="s">
        <v>121</v>
      </c>
      <c r="G291" s="28" t="s">
        <v>89</v>
      </c>
      <c r="H291" s="22">
        <v>30000</v>
      </c>
    </row>
    <row r="292" spans="1:8" s="14" customFormat="1" ht="15.6">
      <c r="A292" s="15"/>
      <c r="B292" s="24"/>
      <c r="C292" s="24" t="s">
        <v>66</v>
      </c>
      <c r="D292" s="36"/>
      <c r="E292" s="36"/>
      <c r="F292" s="36" t="s">
        <v>7</v>
      </c>
      <c r="G292" s="36"/>
      <c r="H292" s="25">
        <f>SUMIF($A13:$A292,$A13,H13:H292)</f>
        <v>177544321.26000008</v>
      </c>
    </row>
    <row r="296" spans="1:8">
      <c r="H296" s="16"/>
    </row>
  </sheetData>
  <autoFilter ref="A5:G292"/>
  <mergeCells count="8">
    <mergeCell ref="H5:H12"/>
    <mergeCell ref="B3:H3"/>
    <mergeCell ref="B5:B12"/>
    <mergeCell ref="C5:C12"/>
    <mergeCell ref="D5:D12"/>
    <mergeCell ref="E5:E12"/>
    <mergeCell ref="F5:F12"/>
    <mergeCell ref="G5:G12"/>
  </mergeCells>
  <pageMargins left="0.31496062992125984" right="0.31496062992125984" top="0.31496062992125984" bottom="0.31496062992125984" header="0" footer="0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47" t="s">
        <v>102</v>
      </c>
      <c r="C3" s="47" t="s">
        <v>100</v>
      </c>
      <c r="D3" s="50" t="s">
        <v>94</v>
      </c>
      <c r="E3" s="50"/>
      <c r="F3" s="50" t="s">
        <v>95</v>
      </c>
      <c r="G3" s="50"/>
    </row>
    <row r="4" spans="2:7">
      <c r="B4" s="48"/>
      <c r="C4" s="48"/>
      <c r="D4" s="50"/>
      <c r="E4" s="50"/>
      <c r="F4" s="50"/>
      <c r="G4" s="50"/>
    </row>
    <row r="5" spans="2:7" ht="0.75" customHeight="1">
      <c r="B5" s="48"/>
      <c r="C5" s="48"/>
      <c r="D5" s="50"/>
      <c r="E5" s="50"/>
      <c r="F5" s="50"/>
      <c r="G5" s="50"/>
    </row>
    <row r="6" spans="2:7" ht="15" hidden="1" customHeight="1">
      <c r="B6" s="48"/>
      <c r="C6" s="48"/>
      <c r="D6" s="50"/>
      <c r="E6" s="50"/>
      <c r="F6" s="50"/>
      <c r="G6" s="50"/>
    </row>
    <row r="7" spans="2:7">
      <c r="B7" s="48"/>
      <c r="C7" s="48"/>
      <c r="D7" s="50" t="s">
        <v>6</v>
      </c>
      <c r="E7" s="50" t="s">
        <v>93</v>
      </c>
      <c r="F7" s="50" t="s">
        <v>6</v>
      </c>
      <c r="G7" s="50" t="s">
        <v>93</v>
      </c>
    </row>
    <row r="8" spans="2:7">
      <c r="B8" s="48"/>
      <c r="C8" s="48"/>
      <c r="D8" s="50"/>
      <c r="E8" s="50"/>
      <c r="F8" s="50"/>
      <c r="G8" s="50"/>
    </row>
    <row r="9" spans="2:7">
      <c r="B9" s="48"/>
      <c r="C9" s="48"/>
      <c r="D9" s="50"/>
      <c r="E9" s="50"/>
      <c r="F9" s="50"/>
      <c r="G9" s="50"/>
    </row>
    <row r="10" spans="2:7" ht="2.25" customHeight="1">
      <c r="B10" s="49"/>
      <c r="C10" s="49"/>
      <c r="D10" s="50"/>
      <c r="E10" s="50"/>
      <c r="F10" s="50"/>
      <c r="G10" s="50"/>
    </row>
    <row r="11" spans="2:7">
      <c r="B11" s="1">
        <v>0</v>
      </c>
      <c r="C11" s="1" t="s">
        <v>97</v>
      </c>
      <c r="D11" s="4" t="e">
        <f>SUMIF('Приложение №4'!$A$13:$A1058,0,'Приложение №4'!#REF!)</f>
        <v>#REF!</v>
      </c>
      <c r="E11" s="4" t="e">
        <f>SUMIF('Приложение №4'!$A$13:$A1058,0,'Приложение №4'!#REF!)</f>
        <v>#REF!</v>
      </c>
      <c r="F11" s="4" t="e">
        <f>SUMIF('Приложение №4'!$A$13:$A1058,0,'Приложение №4'!#REF!)</f>
        <v>#REF!</v>
      </c>
      <c r="G11" s="4" t="e">
        <f>SUMIF('Приложение №4'!$A$13:$A1058,0,'Приложение №4'!#REF!)</f>
        <v>#REF!</v>
      </c>
    </row>
    <row r="12" spans="2:7">
      <c r="B12" s="2">
        <v>1</v>
      </c>
      <c r="C12" s="2" t="s">
        <v>98</v>
      </c>
      <c r="D12" s="6" t="e">
        <f>SUMIF('Приложение №4'!$A$13:$A1059,1,'Приложение №4'!#REF!)</f>
        <v>#REF!</v>
      </c>
      <c r="E12" s="6" t="e">
        <f>SUMIF('Приложение №4'!$A$13:$A1059,1,'Приложение №4'!#REF!)</f>
        <v>#REF!</v>
      </c>
      <c r="F12" s="6" t="e">
        <f>SUMIF('Приложение №4'!$A$13:$A1059,1,'Приложение №4'!#REF!)</f>
        <v>#REF!</v>
      </c>
      <c r="G12" s="6" t="e">
        <f>SUMIF('Приложение №4'!$A$13:$A1059,1,'Приложение №4'!#REF!)</f>
        <v>#REF!</v>
      </c>
    </row>
    <row r="13" spans="2:7">
      <c r="B13" s="3">
        <v>2</v>
      </c>
      <c r="C13" s="3" t="s">
        <v>101</v>
      </c>
      <c r="D13" s="7" t="e">
        <f>SUMIF('Приложение №4'!$A$13:$A1060,2,'Приложение №4'!#REF!)</f>
        <v>#REF!</v>
      </c>
      <c r="E13" s="7" t="e">
        <f>SUMIF('Приложение №4'!$A$13:$A1060,2,'Приложение №4'!#REF!)</f>
        <v>#REF!</v>
      </c>
      <c r="F13" s="7" t="e">
        <f>SUMIF('Приложение №4'!$A$13:$A1060,2,'Приложение №4'!#REF!)</f>
        <v>#REF!</v>
      </c>
      <c r="G13" s="7" t="e">
        <f>SUMIF('Приложение №4'!$A$13:$A1060,2,'Приложение №4'!#REF!)</f>
        <v>#REF!</v>
      </c>
    </row>
    <row r="14" spans="2:7" s="19" customFormat="1" ht="78" customHeight="1">
      <c r="B14" s="17" t="s">
        <v>103</v>
      </c>
      <c r="C14" s="17" t="s">
        <v>99</v>
      </c>
      <c r="D14" s="18" t="e">
        <f>SUMIF('Приложение №4'!$A$13:$A1061,3,'Приложение №4'!#REF!)</f>
        <v>#REF!</v>
      </c>
      <c r="E14" s="18" t="e">
        <f>SUMIF('Приложение №4'!$A$13:$A1061,3,'Приложение №4'!#REF!)</f>
        <v>#REF!</v>
      </c>
      <c r="F14" s="18" t="e">
        <f>SUMIF('Приложение №4'!$A$13:$A1061,3,'Приложение №4'!#REF!)</f>
        <v>#REF!</v>
      </c>
      <c r="G14" s="18" t="e">
        <f>SUMIF('Приложение №4'!$A$13:$A1061,3,'Приложение №4'!#REF!)</f>
        <v>#REF!</v>
      </c>
    </row>
    <row r="15" spans="2:7">
      <c r="B15" s="8">
        <v>0</v>
      </c>
      <c r="C15" s="8" t="s">
        <v>97</v>
      </c>
      <c r="D15" s="9" t="e">
        <f>D14-D11</f>
        <v>#REF!</v>
      </c>
      <c r="E15" s="9" t="e">
        <f t="shared" ref="E15" si="0">E14-E11</f>
        <v>#REF!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 t="e">
        <f>D14-D12</f>
        <v>#REF!</v>
      </c>
      <c r="E16" s="9" t="e">
        <f t="shared" ref="E16" si="2">E14-E12</f>
        <v>#REF!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 t="e">
        <f>D14-D13</f>
        <v>#REF!</v>
      </c>
      <c r="E17" s="9" t="e">
        <f t="shared" ref="E17" si="4">E14-E13</f>
        <v>#REF!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2026-05-06T11:53:33Z</dcterms:modified>
</cp:coreProperties>
</file>