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№6'!$A$6:$H$263</definedName>
  </definedNames>
  <calcPr calcId="125725"/>
</workbook>
</file>

<file path=xl/calcChain.xml><?xml version="1.0" encoding="utf-8"?>
<calcChain xmlns="http://schemas.openxmlformats.org/spreadsheetml/2006/main">
  <c r="H261" i="1"/>
  <c r="H258" s="1"/>
  <c r="G261"/>
  <c r="H259"/>
  <c r="G259"/>
  <c r="G258" s="1"/>
  <c r="H256"/>
  <c r="H255" s="1"/>
  <c r="G256"/>
  <c r="G255" s="1"/>
  <c r="H252"/>
  <c r="G252"/>
  <c r="H251"/>
  <c r="H250" s="1"/>
  <c r="G251"/>
  <c r="G250" s="1"/>
  <c r="H248"/>
  <c r="G248"/>
  <c r="H246"/>
  <c r="G246"/>
  <c r="H244"/>
  <c r="G244"/>
  <c r="H242"/>
  <c r="H241" s="1"/>
  <c r="H240" s="1"/>
  <c r="G242"/>
  <c r="G241" s="1"/>
  <c r="G240" s="1"/>
  <c r="H238"/>
  <c r="G238"/>
  <c r="H235"/>
  <c r="H234" s="1"/>
  <c r="H233" s="1"/>
  <c r="G235"/>
  <c r="G234" s="1"/>
  <c r="G233" s="1"/>
  <c r="H231"/>
  <c r="G231"/>
  <c r="H228"/>
  <c r="G228"/>
  <c r="H224"/>
  <c r="G224"/>
  <c r="H222"/>
  <c r="G222"/>
  <c r="H219"/>
  <c r="H218" s="1"/>
  <c r="G219"/>
  <c r="G218" s="1"/>
  <c r="H215"/>
  <c r="G215"/>
  <c r="H212"/>
  <c r="G212"/>
  <c r="H210"/>
  <c r="H209" s="1"/>
  <c r="G210"/>
  <c r="G209" s="1"/>
  <c r="H207"/>
  <c r="G207"/>
  <c r="H205"/>
  <c r="G205"/>
  <c r="H202"/>
  <c r="G202"/>
  <c r="H200"/>
  <c r="H199" s="1"/>
  <c r="G200"/>
  <c r="G199" s="1"/>
  <c r="H197"/>
  <c r="G197"/>
  <c r="H196"/>
  <c r="H195" s="1"/>
  <c r="G196"/>
  <c r="G195" s="1"/>
  <c r="H193"/>
  <c r="G193"/>
  <c r="H191"/>
  <c r="G191"/>
  <c r="H189"/>
  <c r="G189"/>
  <c r="H187"/>
  <c r="H186" s="1"/>
  <c r="H185" s="1"/>
  <c r="G187"/>
  <c r="G186" s="1"/>
  <c r="G185" s="1"/>
  <c r="H183"/>
  <c r="G183"/>
  <c r="H181"/>
  <c r="H180" s="1"/>
  <c r="G181"/>
  <c r="G180" s="1"/>
  <c r="H178"/>
  <c r="G178"/>
  <c r="H177"/>
  <c r="G177"/>
  <c r="H174"/>
  <c r="G174"/>
  <c r="H172"/>
  <c r="G172"/>
  <c r="H170"/>
  <c r="G170"/>
  <c r="H168"/>
  <c r="G168"/>
  <c r="H165"/>
  <c r="H161" s="1"/>
  <c r="G165"/>
  <c r="G161" s="1"/>
  <c r="G160" s="1"/>
  <c r="H162"/>
  <c r="G162"/>
  <c r="H158"/>
  <c r="H157" s="1"/>
  <c r="H156" s="1"/>
  <c r="G158"/>
  <c r="G157" s="1"/>
  <c r="G156" s="1"/>
  <c r="H154"/>
  <c r="G154"/>
  <c r="H152"/>
  <c r="H151" s="1"/>
  <c r="G152"/>
  <c r="G151" s="1"/>
  <c r="H149"/>
  <c r="G149"/>
  <c r="H147"/>
  <c r="G147"/>
  <c r="H145"/>
  <c r="H142" s="1"/>
  <c r="G145"/>
  <c r="G142" s="1"/>
  <c r="H143"/>
  <c r="G143"/>
  <c r="H139"/>
  <c r="H129" s="1"/>
  <c r="G139"/>
  <c r="G129" s="1"/>
  <c r="H136"/>
  <c r="G136"/>
  <c r="H133"/>
  <c r="G133"/>
  <c r="H130"/>
  <c r="G130"/>
  <c r="H127"/>
  <c r="G127"/>
  <c r="H124"/>
  <c r="G124"/>
  <c r="H122"/>
  <c r="G122"/>
  <c r="H119"/>
  <c r="H118" s="1"/>
  <c r="G119"/>
  <c r="G118" s="1"/>
  <c r="G117" s="1"/>
  <c r="H115"/>
  <c r="G115"/>
  <c r="H112"/>
  <c r="G112"/>
  <c r="H110"/>
  <c r="H107" s="1"/>
  <c r="G110"/>
  <c r="G107" s="1"/>
  <c r="H108"/>
  <c r="G108"/>
  <c r="H105"/>
  <c r="H104" s="1"/>
  <c r="G105"/>
  <c r="G104" s="1"/>
  <c r="H102"/>
  <c r="H101" s="1"/>
  <c r="G102"/>
  <c r="G101" s="1"/>
  <c r="H99"/>
  <c r="H98" s="1"/>
  <c r="G99"/>
  <c r="G98" s="1"/>
  <c r="H92"/>
  <c r="G92"/>
  <c r="H90"/>
  <c r="G90"/>
  <c r="H89"/>
  <c r="G89"/>
  <c r="H86"/>
  <c r="G86"/>
  <c r="H84"/>
  <c r="G84"/>
  <c r="H83"/>
  <c r="G83"/>
  <c r="H81"/>
  <c r="G81"/>
  <c r="H79"/>
  <c r="G79"/>
  <c r="H77"/>
  <c r="G77"/>
  <c r="H76"/>
  <c r="H75" s="1"/>
  <c r="G76"/>
  <c r="G75" s="1"/>
  <c r="H73"/>
  <c r="H72" s="1"/>
  <c r="H71" s="1"/>
  <c r="G73"/>
  <c r="G72"/>
  <c r="G71"/>
  <c r="H67"/>
  <c r="G67"/>
  <c r="H64"/>
  <c r="G64"/>
  <c r="H61"/>
  <c r="G61"/>
  <c r="H59"/>
  <c r="H52" s="1"/>
  <c r="G59"/>
  <c r="G52" s="1"/>
  <c r="H57"/>
  <c r="G57"/>
  <c r="H55"/>
  <c r="G55"/>
  <c r="H53"/>
  <c r="G53"/>
  <c r="H50"/>
  <c r="H49" s="1"/>
  <c r="G50"/>
  <c r="G49" s="1"/>
  <c r="H47"/>
  <c r="G47"/>
  <c r="H46"/>
  <c r="G46"/>
  <c r="H41"/>
  <c r="G41"/>
  <c r="H39"/>
  <c r="G39"/>
  <c r="H37"/>
  <c r="G37"/>
  <c r="H36"/>
  <c r="G36"/>
  <c r="H34"/>
  <c r="H33" s="1"/>
  <c r="G34"/>
  <c r="G33" s="1"/>
  <c r="H28"/>
  <c r="G28"/>
  <c r="H26"/>
  <c r="G26"/>
  <c r="H24"/>
  <c r="H23" s="1"/>
  <c r="G24"/>
  <c r="G23" s="1"/>
  <c r="H20"/>
  <c r="G20"/>
  <c r="H19"/>
  <c r="G19"/>
  <c r="H16"/>
  <c r="H15" s="1"/>
  <c r="G16"/>
  <c r="G15" s="1"/>
  <c r="G14" s="1"/>
  <c r="J261"/>
  <c r="I261"/>
  <c r="J259"/>
  <c r="I259"/>
  <c r="J256"/>
  <c r="I256"/>
  <c r="J252"/>
  <c r="I252"/>
  <c r="J248"/>
  <c r="I248"/>
  <c r="J246"/>
  <c r="I246"/>
  <c r="J244"/>
  <c r="I244"/>
  <c r="J242"/>
  <c r="I242"/>
  <c r="J238"/>
  <c r="I238"/>
  <c r="J235"/>
  <c r="I235"/>
  <c r="J231"/>
  <c r="I231"/>
  <c r="J228"/>
  <c r="I228"/>
  <c r="J224"/>
  <c r="I224"/>
  <c r="J222"/>
  <c r="I222"/>
  <c r="J219"/>
  <c r="I219"/>
  <c r="J215"/>
  <c r="I215"/>
  <c r="J212"/>
  <c r="I212"/>
  <c r="J210"/>
  <c r="I210"/>
  <c r="J207"/>
  <c r="I207"/>
  <c r="J205"/>
  <c r="I205"/>
  <c r="J202"/>
  <c r="I202"/>
  <c r="J200"/>
  <c r="I200"/>
  <c r="J197"/>
  <c r="I197"/>
  <c r="J193"/>
  <c r="I193"/>
  <c r="J191"/>
  <c r="I191"/>
  <c r="J189"/>
  <c r="I189"/>
  <c r="J187"/>
  <c r="I187"/>
  <c r="J183"/>
  <c r="I183"/>
  <c r="J181"/>
  <c r="I181"/>
  <c r="J178"/>
  <c r="I178"/>
  <c r="J174"/>
  <c r="I174"/>
  <c r="J172"/>
  <c r="I172"/>
  <c r="J170"/>
  <c r="I170"/>
  <c r="J168"/>
  <c r="I168"/>
  <c r="J165"/>
  <c r="I165"/>
  <c r="J162"/>
  <c r="I162"/>
  <c r="J158"/>
  <c r="J157" s="1"/>
  <c r="I158"/>
  <c r="I157" s="1"/>
  <c r="J154"/>
  <c r="I154"/>
  <c r="J152"/>
  <c r="I152"/>
  <c r="J149"/>
  <c r="I149"/>
  <c r="J147"/>
  <c r="I147"/>
  <c r="J145"/>
  <c r="I145"/>
  <c r="J143"/>
  <c r="I143"/>
  <c r="J139"/>
  <c r="I139"/>
  <c r="J136"/>
  <c r="I136"/>
  <c r="J133"/>
  <c r="I133"/>
  <c r="J130"/>
  <c r="I130"/>
  <c r="J127"/>
  <c r="I127"/>
  <c r="J124"/>
  <c r="I124"/>
  <c r="J122"/>
  <c r="I122"/>
  <c r="J119"/>
  <c r="I119"/>
  <c r="J115"/>
  <c r="I115"/>
  <c r="J112"/>
  <c r="I112"/>
  <c r="J110"/>
  <c r="I110"/>
  <c r="J108"/>
  <c r="I108"/>
  <c r="J105"/>
  <c r="I105"/>
  <c r="J102"/>
  <c r="I102"/>
  <c r="J99"/>
  <c r="I99"/>
  <c r="J92"/>
  <c r="I92"/>
  <c r="J90"/>
  <c r="I90"/>
  <c r="J86"/>
  <c r="I86"/>
  <c r="J84"/>
  <c r="I84"/>
  <c r="J81"/>
  <c r="I81"/>
  <c r="J79"/>
  <c r="I79"/>
  <c r="J77"/>
  <c r="I77"/>
  <c r="J73"/>
  <c r="I73"/>
  <c r="J67"/>
  <c r="I67"/>
  <c r="J64"/>
  <c r="I64"/>
  <c r="J61"/>
  <c r="I61"/>
  <c r="J59"/>
  <c r="I59"/>
  <c r="J57"/>
  <c r="I57"/>
  <c r="J55"/>
  <c r="I55"/>
  <c r="J53"/>
  <c r="I53"/>
  <c r="J50"/>
  <c r="I50"/>
  <c r="J47"/>
  <c r="I47"/>
  <c r="J41"/>
  <c r="I41"/>
  <c r="J39"/>
  <c r="I39"/>
  <c r="J37"/>
  <c r="I37"/>
  <c r="J34"/>
  <c r="I34"/>
  <c r="J28"/>
  <c r="I28"/>
  <c r="J26"/>
  <c r="I26"/>
  <c r="J24"/>
  <c r="I24"/>
  <c r="J20"/>
  <c r="I20"/>
  <c r="H14" l="1"/>
  <c r="H263" s="1"/>
  <c r="H117"/>
  <c r="H160"/>
  <c r="G254"/>
  <c r="H88"/>
  <c r="H254"/>
  <c r="G88"/>
  <c r="G263" s="1"/>
  <c r="J258"/>
  <c r="I258"/>
  <c r="J255"/>
  <c r="I255"/>
  <c r="J251"/>
  <c r="I251"/>
  <c r="I241"/>
  <c r="I234"/>
  <c r="J218"/>
  <c r="I209"/>
  <c r="I199"/>
  <c r="J196"/>
  <c r="I196"/>
  <c r="J186"/>
  <c r="J180"/>
  <c r="J177"/>
  <c r="I177"/>
  <c r="I161"/>
  <c r="J151"/>
  <c r="I151"/>
  <c r="J142"/>
  <c r="I142"/>
  <c r="J129"/>
  <c r="I129"/>
  <c r="J118"/>
  <c r="I118"/>
  <c r="J107"/>
  <c r="I107"/>
  <c r="J104"/>
  <c r="I104"/>
  <c r="J101"/>
  <c r="I101"/>
  <c r="J98"/>
  <c r="I98"/>
  <c r="J76"/>
  <c r="I76"/>
  <c r="J72"/>
  <c r="I72"/>
  <c r="J52"/>
  <c r="I52"/>
  <c r="J49"/>
  <c r="I49"/>
  <c r="J46"/>
  <c r="I46"/>
  <c r="J33"/>
  <c r="I33"/>
  <c r="J19"/>
  <c r="I19"/>
  <c r="J161" l="1"/>
  <c r="J199"/>
  <c r="J209"/>
  <c r="J234"/>
  <c r="J241"/>
  <c r="I180"/>
  <c r="I186"/>
  <c r="I218"/>
  <c r="J23"/>
  <c r="J36"/>
  <c r="J83"/>
  <c r="J89"/>
  <c r="I23"/>
  <c r="I36"/>
  <c r="I83"/>
  <c r="I89"/>
  <c r="J250" l="1"/>
  <c r="I250"/>
  <c r="J156"/>
  <c r="J71"/>
  <c r="I71"/>
  <c r="J16"/>
  <c r="J15" s="1"/>
  <c r="I16"/>
  <c r="I15" s="1"/>
  <c r="I156" l="1"/>
  <c r="I240"/>
  <c r="I233"/>
  <c r="J233"/>
  <c r="J240"/>
  <c r="J254"/>
  <c r="I185"/>
  <c r="J185"/>
  <c r="I254"/>
  <c r="J117" l="1"/>
  <c r="J75"/>
  <c r="J195"/>
  <c r="J160"/>
  <c r="I75"/>
  <c r="I195"/>
  <c r="I88"/>
  <c r="I160"/>
  <c r="J14"/>
  <c r="I14"/>
  <c r="I117"/>
  <c r="J88"/>
  <c r="J263" l="1"/>
  <c r="I263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<sst xmlns="http://schemas.openxmlformats.org/spreadsheetml/2006/main" count="1169" uniqueCount="221">
  <si>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</si>
  <si>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</si>
  <si>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</si>
  <si>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</si>
  <si>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</si>
  <si>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</si>
  <si>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</si>
  <si>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</si>
  <si>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</si>
  <si>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</si>
  <si>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</si>
  <si>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</si>
  <si>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</si>
  <si>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</si>
  <si>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</si>
  <si>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</si>
  <si>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</si>
  <si>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</si>
  <si>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</si>
  <si>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</si>
  <si>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</si>
  <si>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</si>
  <si>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</si>
  <si>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</si>
  <si>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</si>
  <si>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</si>
  <si>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</si>
  <si>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</si>
  <si>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</si>
  <si>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</si>
  <si>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</si>
  <si>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</si>
  <si>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</si>
  <si>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</si>
  <si>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</si>
  <si>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</si>
  <si>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</si>
  <si>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</si>
  <si>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</si>
  <si>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</si>
  <si>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</si>
  <si>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</si>
  <si>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</si>
  <si>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</si>
  <si>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</si>
  <si>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</si>
  <si>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</si>
  <si>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</si>
  <si>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</si>
  <si>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</si>
  <si>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</si>
  <si>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</si>
  <si>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</si>
  <si>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</si>
  <si>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</si>
  <si>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</si>
  <si>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</si>
  <si>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</si>
  <si>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</si>
  <si>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</si>
  <si>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</si>
  <si>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</si>
  <si>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</si>
  <si>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</si>
  <si>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</si>
  <si>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</si>
  <si>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</si>
  <si>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</si>
  <si>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</si>
  <si>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</si>
  <si>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</si>
  <si>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</si>
  <si>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</si>
  <si>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</si>
  <si>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</si>
  <si>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</si>
  <si>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</si>
  <si>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</si>
  <si>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</si>
  <si>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</si>
  <si>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</si>
  <si>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</si>
  <si>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</si>
  <si>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</si>
  <si>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</si>
  <si>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</si>
  <si>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</si>
  <si>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</si>
  <si>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</si>
  <si>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</si>
  <si>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</si>
  <si>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</si>
  <si>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</si>
  <si>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</si>
  <si>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</si>
  <si>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</si>
  <si>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</si>
  <si>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</si>
  <si>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</si>
  <si>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</si>
  <si>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</si>
  <si>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</si>
  <si>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</si>
  <si>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</si>
  <si>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</si>
  <si>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</si>
  <si>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</si>
  <si>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</si>
  <si>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</si>
  <si>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</si>
  <si>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</si>
  <si>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</si>
  <si>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</si>
  <si>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</si>
  <si>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</si>
  <si>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</si>
  <si>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</si>
  <si>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</si>
  <si>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</si>
  <si>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</si>
  <si>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</si>
  <si>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</si>
  <si>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</si>
  <si>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</si>
  <si>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</si>
  <si>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</si>
  <si>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</si>
  <si>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</si>
  <si>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</si>
  <si>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</si>
  <si>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</si>
  <si>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</si>
  <si>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</si>
  <si>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</si>
  <si>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</si>
  <si>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</si>
  <si>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</si>
  <si>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</si>
  <si>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</si>
  <si>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</si>
  <si>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</si>
  <si>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</si>
  <si>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</si>
  <si>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</si>
  <si>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</si>
  <si>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</si>
  <si>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</si>
  <si>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</si>
  <si>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</si>
  <si>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</si>
  <si>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</si>
  <si>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</si>
  <si>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</si>
  <si>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</si>
  <si>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</si>
  <si>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</si>
  <si>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</si>
  <si>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</si>
  <si>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</si>
  <si>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</si>
  <si>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</si>
  <si>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</si>
  <si>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</si>
  <si>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</si>
  <si>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</si>
  <si>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</si>
  <si>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</si>
  <si>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</si>
  <si>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</si>
  <si>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</si>
  <si>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</si>
  <si>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</si>
  <si>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</si>
  <si>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</si>
  <si>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</si>
  <si>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</si>
  <si>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</si>
  <si>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</si>
  <si>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</si>
  <si>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</si>
  <si>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</si>
  <si>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</si>
  <si>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</si>
  <si>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</si>
  <si>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</si>
  <si>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</si>
  <si>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</si>
  <si>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</si>
  <si>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</si>
  <si>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</si>
  <si>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</si>
  <si>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</si>
  <si>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</si>
  <si>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</si>
  <si>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</si>
  <si>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</si>
  <si>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</si>
  <si>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2026 год.
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</si>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</sst>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3"/>
  <sheetViews>
    <sheetView tabSelected="1" topLeftCell="B1" zoomScale="75" zoomScaleNormal="75" zoomScaleSheetLayoutView="85" zoomScalePageLayoutView="85" workbookViewId="0">
      <selection activeCell="Q179" sqref="Q179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2" width="21.6640625" style="21" customWidth="1"/>
    <col min="13" max="16384" width="9.109375" style="21"/>
  </cols>
  <sheetData>
    <row r="1" spans="1:10" s="19" customFormat="1" ht="38.25" customHeight="1">
      <c r="A1" s="18"/>
      <c r="G1" s="50"/>
      <c r="H1" s="50"/>
      <c r="I1" s="50" t="s">
        <v>162</v>
      </c>
      <c r="J1" s="50"/>
    </row>
    <row r="2" spans="1:10" ht="115.8" customHeight="1">
      <c r="E2" s="49"/>
      <c r="F2" s="49"/>
      <c r="G2" s="62" t="s">
        <v>196</v>
      </c>
      <c r="H2" s="62"/>
      <c r="I2" s="62"/>
      <c r="J2" s="62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3" t="s">
        <v>197</v>
      </c>
      <c r="C4" s="63"/>
      <c r="D4" s="63"/>
      <c r="E4" s="63"/>
      <c r="F4" s="63"/>
      <c r="G4" s="63"/>
      <c r="H4" s="63"/>
      <c r="I4" s="63"/>
      <c r="J4" s="63"/>
    </row>
    <row r="6" spans="1:10" ht="15" customHeight="1">
      <c r="B6" s="64" t="s">
        <v>0</v>
      </c>
      <c r="C6" s="64" t="s">
        <v>1</v>
      </c>
      <c r="D6" s="64" t="s">
        <v>2</v>
      </c>
      <c r="E6" s="64" t="s">
        <v>3</v>
      </c>
      <c r="F6" s="64" t="s">
        <v>4</v>
      </c>
      <c r="G6" s="51" t="s">
        <v>95</v>
      </c>
      <c r="H6" s="52"/>
      <c r="I6" s="51" t="s">
        <v>218</v>
      </c>
      <c r="J6" s="52"/>
    </row>
    <row r="7" spans="1:10">
      <c r="B7" s="64"/>
      <c r="C7" s="64"/>
      <c r="D7" s="64"/>
      <c r="E7" s="64"/>
      <c r="F7" s="64"/>
      <c r="G7" s="53"/>
      <c r="H7" s="54"/>
      <c r="I7" s="53"/>
      <c r="J7" s="54"/>
    </row>
    <row r="8" spans="1:10">
      <c r="B8" s="64"/>
      <c r="C8" s="64"/>
      <c r="D8" s="64"/>
      <c r="E8" s="64"/>
      <c r="F8" s="64"/>
      <c r="G8" s="53"/>
      <c r="H8" s="54"/>
      <c r="I8" s="53"/>
      <c r="J8" s="54"/>
    </row>
    <row r="9" spans="1:10">
      <c r="B9" s="64"/>
      <c r="C9" s="64"/>
      <c r="D9" s="64"/>
      <c r="E9" s="64"/>
      <c r="F9" s="64"/>
      <c r="G9" s="55"/>
      <c r="H9" s="56"/>
      <c r="I9" s="55"/>
      <c r="J9" s="56"/>
    </row>
    <row r="10" spans="1:10" ht="15" customHeight="1">
      <c r="B10" s="64"/>
      <c r="C10" s="64"/>
      <c r="D10" s="64"/>
      <c r="E10" s="64"/>
      <c r="F10" s="64"/>
      <c r="G10" s="57" t="s">
        <v>5</v>
      </c>
      <c r="H10" s="59" t="s">
        <v>176</v>
      </c>
      <c r="I10" s="57" t="s">
        <v>5</v>
      </c>
      <c r="J10" s="59" t="s">
        <v>176</v>
      </c>
    </row>
    <row r="11" spans="1:10">
      <c r="B11" s="64"/>
      <c r="C11" s="64"/>
      <c r="D11" s="64"/>
      <c r="E11" s="64"/>
      <c r="F11" s="64"/>
      <c r="G11" s="58"/>
      <c r="H11" s="60"/>
      <c r="I11" s="58"/>
      <c r="J11" s="60"/>
    </row>
    <row r="12" spans="1:10">
      <c r="B12" s="64"/>
      <c r="C12" s="64"/>
      <c r="D12" s="64"/>
      <c r="E12" s="64"/>
      <c r="F12" s="64"/>
      <c r="G12" s="58"/>
      <c r="H12" s="60"/>
      <c r="I12" s="58"/>
      <c r="J12" s="60"/>
    </row>
    <row r="13" spans="1:10" ht="50.4" customHeight="1">
      <c r="B13" s="57"/>
      <c r="C13" s="57"/>
      <c r="D13" s="57"/>
      <c r="E13" s="57"/>
      <c r="F13" s="57"/>
      <c r="G13" s="58"/>
      <c r="H13" s="61"/>
      <c r="I13" s="58"/>
      <c r="J13" s="61"/>
    </row>
    <row r="14" spans="1:10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SUMIFS(G15:G1068,$C15:$C1068,$C15)/3</f>
        <v>171385.10000000003</v>
      </c>
      <c r="H14" s="28">
        <f>SUMIFS(H15:H1058,$C15:$C1058,$C15)/3</f>
        <v>5474.7</v>
      </c>
      <c r="I14" s="28">
        <f>SUMIFS(I15:I1068,$C15:$C1068,$C15)/3</f>
        <v>171385.10000000003</v>
      </c>
      <c r="J14" s="28">
        <f>SUMIFS(J15:J1058,$C15:$C1058,$C15)/3</f>
        <v>5474.7</v>
      </c>
    </row>
    <row r="15" spans="1:10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SUMIFS(G16:G1058,$C16:$C1058,$C16,$D16:$D1058,$D16)/2</f>
        <v>4719.8</v>
      </c>
      <c r="H15" s="31">
        <f>SUMIFS(H16:H1058,$C16:$C1058,$C16,$D16:$D1058,$D16)/2</f>
        <v>0</v>
      </c>
      <c r="I15" s="31">
        <f>SUMIFS(I16:I1058,$C16:$C1058,$C16,$D16:$D1058,$D16)/2</f>
        <v>4719.8</v>
      </c>
      <c r="J15" s="31">
        <f>SUMIFS(J16:J1058,$C16:$C1058,$C16,$D16:$D1058,$D16)/2</f>
        <v>0</v>
      </c>
    </row>
    <row r="16" spans="1:10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SUMIFS(G17:G1055,$C17:$C1055,$C17,$D17:$D1055,$D17,$E17:$E1055,$E17)</f>
        <v>4719.8</v>
      </c>
      <c r="H16" s="34">
        <f>SUMIFS(H17:H1055,$C17:$C1055,$C17,$D17:$D1055,$D17,$E17:$E1055,$E17)</f>
        <v>0</v>
      </c>
      <c r="I16" s="34">
        <f>SUMIFS(I17:I1055,$C17:$C1055,$C17,$D17:$D1055,$D17,$E17:$E1055,$E17)</f>
        <v>4719.8</v>
      </c>
      <c r="J16" s="34">
        <f>SUMIFS(J17:J1055,$C17:$C1055,$C17,$D17:$D1055,$D17,$E17:$E1055,$E17)</f>
        <v>0</v>
      </c>
    </row>
    <row r="17" spans="1:10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4719.8</v>
      </c>
      <c r="H17" s="24"/>
      <c r="I17" s="24">
        <v>4719.8</v>
      </c>
      <c r="J17" s="24"/>
    </row>
    <row r="18" spans="1:10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SUMIFS(G20:G1062,$C20:$C1062,$C20,$D20:$D1062,$D20)/2</f>
        <v>926.8</v>
      </c>
      <c r="H19" s="31">
        <f>SUMIFS(H20:H1062,$C20:$C1062,$C20,$D20:$D1062,$D20)/2</f>
        <v>0</v>
      </c>
      <c r="I19" s="31">
        <f>SUMIFS(I20:I1062,$C20:$C1062,$C20,$D20:$D1062,$D20)/2</f>
        <v>926.8</v>
      </c>
      <c r="J19" s="31">
        <f>SUMIFS(J20:J1062,$C20:$C1062,$C20,$D20:$D1062,$D20)/2</f>
        <v>0</v>
      </c>
    </row>
    <row r="20" spans="1:10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SUMIFS(G21:G1059,$C21:$C1059,$C21,$D21:$D1059,$D21,$E21:$E1059,$E21)</f>
        <v>926.8</v>
      </c>
      <c r="H20" s="34">
        <f>SUMIFS(H21:H1059,$C21:$C1059,$C21,$D21:$D1059,$D21,$E21:$E1059,$E21)</f>
        <v>0</v>
      </c>
      <c r="I20" s="34">
        <f>SUMIFS(I21:I1059,$C21:$C1059,$C21,$D21:$D1059,$D21,$E21:$E1059,$E21)</f>
        <v>926.8</v>
      </c>
      <c r="J20" s="34">
        <f>SUMIFS(J21:J1059,$C21:$C1059,$C21,$D21:$D1059,$D21,$E21:$E1059,$E21)</f>
        <v>0</v>
      </c>
    </row>
    <row r="21" spans="1:10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228.5</v>
      </c>
      <c r="H22" s="24"/>
      <c r="I22" s="24">
        <v>228.5</v>
      </c>
      <c r="J22" s="24"/>
    </row>
    <row r="23" spans="1:10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SUMIFS(G24:G1066,$C24:$C1066,$C24,$D24:$D1066,$D24)/2</f>
        <v>75521.899999999994</v>
      </c>
      <c r="H23" s="31">
        <f>SUMIFS(H24:H1066,$C24:$C1066,$C24,$D24:$D1066,$D24)/2</f>
        <v>3130.8</v>
      </c>
      <c r="I23" s="31">
        <f>SUMIFS(I24:I1066,$C24:$C1066,$C24,$D24:$D1066,$D24)/2</f>
        <v>75521.899999999994</v>
      </c>
      <c r="J23" s="31">
        <f>SUMIFS(J24:J1066,$C24:$C1066,$C24,$D24:$D1066,$D24)/2</f>
        <v>3130.8</v>
      </c>
    </row>
    <row r="24" spans="1:10" s="13" customFormat="1" ht="46.8">
      <c r="A24" s="16">
        <v>2</v>
      </c>
      <c r="B24" s="39" t="s">
        <v>219</v>
      </c>
      <c r="C24" s="33" t="s">
        <v>68</v>
      </c>
      <c r="D24" s="33" t="s">
        <v>85</v>
      </c>
      <c r="E24" s="33" t="s">
        <v>14</v>
      </c>
      <c r="F24" s="33"/>
      <c r="G24" s="34">
        <f>SUMIFS(G25:G1063,$C25:$C1063,$C25,$D25:$D1063,$D25,$E25:$E1063,$E25)</f>
        <v>1719.7</v>
      </c>
      <c r="H24" s="34">
        <f>SUMIFS(H25:H1063,$C25:$C1063,$C25,$D25:$D1063,$D25,$E25:$E1063,$E25)</f>
        <v>0</v>
      </c>
      <c r="I24" s="34">
        <f>SUMIFS(I25:I1063,$C25:$C1063,$C25,$D25:$D1063,$D25,$E25:$E1063,$E25)</f>
        <v>1719.7</v>
      </c>
      <c r="J24" s="34">
        <f>SUMIFS(J25:J1063,$C25:$C1063,$C25,$D25:$D1063,$D25,$E25:$E1063,$E25)</f>
        <v>0</v>
      </c>
    </row>
    <row r="25" spans="1:10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1719.7</v>
      </c>
      <c r="H25" s="24"/>
      <c r="I25" s="24">
        <v>1719.7</v>
      </c>
      <c r="J25" s="24"/>
    </row>
    <row r="26" spans="1:10" s="13" customFormat="1" ht="46.8">
      <c r="A26" s="16">
        <v>2</v>
      </c>
      <c r="B26" s="39" t="s">
        <v>205</v>
      </c>
      <c r="C26" s="33" t="s">
        <v>68</v>
      </c>
      <c r="D26" s="33" t="s">
        <v>85</v>
      </c>
      <c r="E26" s="33" t="s">
        <v>42</v>
      </c>
      <c r="F26" s="33"/>
      <c r="G26" s="34">
        <f>SUMIFS(G27:G1065,$C27:$C1065,$C27,$D27:$D1065,$D27,$E27:$E1065,$E27)</f>
        <v>184.5</v>
      </c>
      <c r="H26" s="34">
        <f>SUMIFS(H27:H1065,$C27:$C1065,$C27,$D27:$D1065,$D27,$E27:$E1065,$E27)</f>
        <v>0</v>
      </c>
      <c r="I26" s="34">
        <f>SUMIFS(I27:I1065,$C27:$C1065,$C27,$D27:$D1065,$D27,$E27:$E1065,$E27)</f>
        <v>184.5</v>
      </c>
      <c r="J26" s="34">
        <f>SUMIFS(J27:J1065,$C27:$C1065,$C27,$D27:$D1065,$D27,$E27:$E1065,$E27)</f>
        <v>0</v>
      </c>
    </row>
    <row r="27" spans="1:10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184.5</v>
      </c>
      <c r="H27" s="24"/>
      <c r="I27" s="24">
        <v>184.5</v>
      </c>
      <c r="J27" s="24"/>
    </row>
    <row r="28" spans="1:10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SUMIFS(G29:G1067,$C29:$C1067,$C29,$D29:$D1067,$D29,$E29:$E1067,$E29)</f>
        <v>73617.7</v>
      </c>
      <c r="H28" s="34">
        <f>SUMIFS(H29:H1067,$C29:$C1067,$C29,$D29:$D1067,$D29,$E29:$E1067,$E29)</f>
        <v>3130.8</v>
      </c>
      <c r="I28" s="34">
        <f>SUMIFS(I29:I1067,$C29:$C1067,$C29,$D29:$D1067,$D29,$E29:$E1067,$E29)</f>
        <v>73617.7</v>
      </c>
      <c r="J28" s="34">
        <f>SUMIFS(J29:J1067,$C29:$C1067,$C29,$D29:$D1067,$D29,$E29:$E1067,$E29)</f>
        <v>3130.8</v>
      </c>
    </row>
    <row r="29" spans="1:10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70593.899999999994</v>
      </c>
      <c r="H29" s="24">
        <v>2801.3</v>
      </c>
      <c r="I29" s="24">
        <v>70593.899999999994</v>
      </c>
      <c r="J29" s="24">
        <v>2801.3</v>
      </c>
    </row>
    <row r="30" spans="1:10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2747.8</v>
      </c>
      <c r="H30" s="24">
        <v>329.5</v>
      </c>
      <c r="I30" s="24">
        <v>2747.8</v>
      </c>
      <c r="J30" s="24">
        <v>329.5</v>
      </c>
    </row>
    <row r="31" spans="1:10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276</v>
      </c>
      <c r="H32" s="24"/>
      <c r="I32" s="24">
        <v>276</v>
      </c>
      <c r="J32" s="24"/>
    </row>
    <row r="33" spans="1:10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SUMIFS(G34:G1076,$C34:$C1076,$C34,$D34:$D1076,$D34)/2</f>
        <v>62.5</v>
      </c>
      <c r="H33" s="31">
        <f>SUMIFS(H34:H1076,$C34:$C1076,$C34,$D34:$D1076,$D34)/2</f>
        <v>62.5</v>
      </c>
      <c r="I33" s="31">
        <f>SUMIFS(I34:I1076,$C34:$C1076,$C34,$D34:$D1076,$D34)/2</f>
        <v>62.5</v>
      </c>
      <c r="J33" s="31">
        <f>SUMIFS(J34:J1076,$C34:$C1076,$C34,$D34:$D1076,$D34)/2</f>
        <v>62.5</v>
      </c>
    </row>
    <row r="34" spans="1:10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SUMIFS(G35:G1073,$C35:$C1073,$C35,$D35:$D1073,$D35,$E35:$E1073,$E35)</f>
        <v>62.5</v>
      </c>
      <c r="H34" s="34">
        <f>SUMIFS(H35:H1073,$C35:$C1073,$C35,$D35:$D1073,$D35,$E35:$E1073,$E35)</f>
        <v>62.5</v>
      </c>
      <c r="I34" s="34">
        <f>SUMIFS(I35:I1073,$C35:$C1073,$C35,$D35:$D1073,$D35,$E35:$E1073,$E35)</f>
        <v>62.5</v>
      </c>
      <c r="J34" s="34">
        <f>SUMIFS(J35:J1073,$C35:$C1073,$C35,$D35:$D1073,$D35,$E35:$E1073,$E35)</f>
        <v>62.5</v>
      </c>
    </row>
    <row r="35" spans="1:10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>
        <v>62.5</v>
      </c>
      <c r="H35" s="24">
        <v>62.5</v>
      </c>
      <c r="I35" s="24">
        <v>62.5</v>
      </c>
      <c r="J35" s="24">
        <v>62.5</v>
      </c>
    </row>
    <row r="36" spans="1:10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SUMIFS(G37:G1079,$C37:$C1079,$C37,$D37:$D1079,$D37)/2</f>
        <v>26502.7</v>
      </c>
      <c r="H36" s="31">
        <f>SUMIFS(H37:H1079,$C37:$C1079,$C37,$D37:$D1079,$D37)/2</f>
        <v>0</v>
      </c>
      <c r="I36" s="31">
        <f>SUMIFS(I37:I1079,$C37:$C1079,$C37,$D37:$D1079,$D37)/2</f>
        <v>26502.7</v>
      </c>
      <c r="J36" s="31">
        <f>SUMIFS(J37:J1079,$C37:$C1079,$C37,$D37:$D1079,$D37)/2</f>
        <v>0</v>
      </c>
    </row>
    <row r="37" spans="1:10" s="13" customFormat="1" ht="46.8">
      <c r="A37" s="16">
        <v>2</v>
      </c>
      <c r="B37" s="39" t="s">
        <v>219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SUMIFS(G38:G1076,$C38:$C1076,$C38,$D38:$D1076,$D38,$E38:$E1076,$E38)</f>
        <v>70</v>
      </c>
      <c r="H37" s="34">
        <f>SUMIFS(H38:H1076,$C38:$C1076,$C38,$D38:$D1076,$D38,$E38:$E1076,$E38)</f>
        <v>0</v>
      </c>
      <c r="I37" s="34">
        <f>SUMIFS(I38:I1076,$C38:$C1076,$C38,$D38:$D1076,$D38,$E38:$E1076,$E38)</f>
        <v>70</v>
      </c>
      <c r="J37" s="34">
        <f>SUMIFS(J38:J1076,$C38:$C1076,$C38,$D38:$D1076,$D38,$E38:$E1076,$E38)</f>
        <v>0</v>
      </c>
    </row>
    <row r="38" spans="1:10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70</v>
      </c>
      <c r="H38" s="24"/>
      <c r="I38" s="24">
        <v>70</v>
      </c>
      <c r="J38" s="24"/>
    </row>
    <row r="39" spans="1:10" s="13" customFormat="1" ht="46.8">
      <c r="A39" s="16">
        <v>2</v>
      </c>
      <c r="B39" s="39" t="s">
        <v>205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SUMIFS(G40:G1078,$C40:$C1078,$C40,$D40:$D1078,$D40,$E40:$E1078,$E40)</f>
        <v>36</v>
      </c>
      <c r="H39" s="34">
        <f>SUMIFS(H40:H1078,$C40:$C1078,$C40,$D40:$D1078,$D40,$E40:$E1078,$E40)</f>
        <v>0</v>
      </c>
      <c r="I39" s="34">
        <f>SUMIFS(I40:I1078,$C40:$C1078,$C40,$D40:$D1078,$D40,$E40:$E1078,$E40)</f>
        <v>36</v>
      </c>
      <c r="J39" s="34">
        <f>SUMIFS(J40:J1078,$C40:$C1078,$C40,$D40:$D1078,$D40,$E40:$E1078,$E40)</f>
        <v>0</v>
      </c>
    </row>
    <row r="40" spans="1:10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36</v>
      </c>
      <c r="H40" s="24"/>
      <c r="I40" s="24">
        <v>36</v>
      </c>
      <c r="J40" s="24"/>
    </row>
    <row r="41" spans="1:10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SUMIFS(G42:G1080,$C42:$C1080,$C42,$D42:$D1080,$D42,$E42:$E1080,$E42)</f>
        <v>26396.7</v>
      </c>
      <c r="H41" s="34">
        <f>SUMIFS(H42:H1080,$C42:$C1080,$C42,$D42:$D1080,$D42,$E42:$E1080,$E42)</f>
        <v>0</v>
      </c>
      <c r="I41" s="34">
        <f>SUMIFS(I42:I1080,$C42:$C1080,$C42,$D42:$D1080,$D42,$E42:$E1080,$E42)</f>
        <v>26396.7</v>
      </c>
      <c r="J41" s="34">
        <f>SUMIFS(J42:J1080,$C42:$C1080,$C42,$D42:$D1080,$D42,$E42:$E1080,$E42)</f>
        <v>0</v>
      </c>
    </row>
    <row r="42" spans="1:10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25929.4</v>
      </c>
      <c r="H42" s="24"/>
      <c r="I42" s="24">
        <v>25929.4</v>
      </c>
      <c r="J42" s="24"/>
    </row>
    <row r="43" spans="1:10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460.1</v>
      </c>
      <c r="H43" s="24"/>
      <c r="I43" s="24">
        <v>460.1</v>
      </c>
      <c r="J43" s="24"/>
    </row>
    <row r="44" spans="1:10" s="13" customFormat="1" ht="31.2">
      <c r="A44" s="17">
        <v>3</v>
      </c>
      <c r="B44" s="22" t="s">
        <v>21</v>
      </c>
      <c r="C44" s="23" t="s">
        <v>68</v>
      </c>
      <c r="D44" s="23" t="s">
        <v>69</v>
      </c>
      <c r="E44" s="23" t="s">
        <v>120</v>
      </c>
      <c r="F44" s="23" t="s">
        <v>79</v>
      </c>
      <c r="G44" s="24">
        <v>7.2</v>
      </c>
      <c r="H44" s="24"/>
      <c r="I44" s="24">
        <v>7.2</v>
      </c>
      <c r="J44" s="24"/>
    </row>
    <row r="45" spans="1:10" s="13" customFormat="1" ht="15.6">
      <c r="A45" s="17">
        <v>3</v>
      </c>
      <c r="B45" s="22" t="s">
        <v>12</v>
      </c>
      <c r="C45" s="23" t="s">
        <v>68</v>
      </c>
      <c r="D45" s="23" t="s">
        <v>69</v>
      </c>
      <c r="E45" s="23" t="s">
        <v>120</v>
      </c>
      <c r="F45" s="23" t="s">
        <v>73</v>
      </c>
      <c r="G45" s="24"/>
      <c r="H45" s="24"/>
      <c r="I45" s="24"/>
      <c r="J45" s="24"/>
    </row>
    <row r="46" spans="1:10" s="13" customFormat="1" ht="15.6">
      <c r="A46" s="15">
        <v>1</v>
      </c>
      <c r="B46" s="40" t="s">
        <v>181</v>
      </c>
      <c r="C46" s="30" t="s">
        <v>68</v>
      </c>
      <c r="D46" s="30" t="s">
        <v>80</v>
      </c>
      <c r="E46" s="30"/>
      <c r="F46" s="30" t="s">
        <v>70</v>
      </c>
      <c r="G46" s="31">
        <f>SUMIFS(G47:G1089,$C47:$C1089,$C47,$D47:$D1089,$D47)/2</f>
        <v>0</v>
      </c>
      <c r="H46" s="31">
        <f>SUMIFS(H47:H1089,$C47:$C1089,$C47,$D47:$D1089,$D47)/2</f>
        <v>0</v>
      </c>
      <c r="I46" s="31">
        <f>SUMIFS(I47:I1089,$C47:$C1089,$C47,$D47:$D1089,$D47)/2</f>
        <v>0</v>
      </c>
      <c r="J46" s="31">
        <f>SUMIFS(J47:J1089,$C47:$C1089,$C47,$D47:$D1089,$D47)/2</f>
        <v>0</v>
      </c>
    </row>
    <row r="47" spans="1:10" s="13" customFormat="1" ht="31.2">
      <c r="A47" s="16">
        <v>2</v>
      </c>
      <c r="B47" s="39" t="s">
        <v>182</v>
      </c>
      <c r="C47" s="33" t="s">
        <v>68</v>
      </c>
      <c r="D47" s="33" t="s">
        <v>80</v>
      </c>
      <c r="E47" s="33" t="s">
        <v>180</v>
      </c>
      <c r="F47" s="33" t="s">
        <v>70</v>
      </c>
      <c r="G47" s="34">
        <f>SUMIFS(G48:G1086,$C48:$C1086,$C48,$D48:$D1086,$D48,$E48:$E1086,$E48)</f>
        <v>0</v>
      </c>
      <c r="H47" s="34">
        <f>SUMIFS(H48:H1086,$C48:$C1086,$C48,$D48:$D1086,$D48,$E48:$E1086,$E48)</f>
        <v>0</v>
      </c>
      <c r="I47" s="34">
        <f>SUMIFS(I48:I1086,$C48:$C1086,$C48,$D48:$D1086,$D48,$E48:$E1086,$E48)</f>
        <v>0</v>
      </c>
      <c r="J47" s="34">
        <f>SUMIFS(J48:J1086,$C48:$C1086,$C48,$D48:$D1086,$D48,$E48:$E1086,$E48)</f>
        <v>0</v>
      </c>
    </row>
    <row r="48" spans="1:10" s="13" customFormat="1" ht="15.6">
      <c r="A48" s="17">
        <v>3</v>
      </c>
      <c r="B48" s="47" t="s">
        <v>183</v>
      </c>
      <c r="C48" s="23" t="s">
        <v>68</v>
      </c>
      <c r="D48" s="23" t="s">
        <v>80</v>
      </c>
      <c r="E48" s="23" t="s">
        <v>180</v>
      </c>
      <c r="F48" s="23" t="s">
        <v>179</v>
      </c>
      <c r="G48" s="24"/>
      <c r="H48" s="24"/>
      <c r="I48" s="24"/>
      <c r="J48" s="24"/>
    </row>
    <row r="49" spans="1:10" s="13" customFormat="1" ht="15.6">
      <c r="A49" s="15">
        <v>1</v>
      </c>
      <c r="B49" s="29" t="s">
        <v>43</v>
      </c>
      <c r="C49" s="30" t="s">
        <v>68</v>
      </c>
      <c r="D49" s="30" t="s">
        <v>84</v>
      </c>
      <c r="E49" s="30" t="s">
        <v>6</v>
      </c>
      <c r="F49" s="30" t="s">
        <v>70</v>
      </c>
      <c r="G49" s="31">
        <f>SUMIFS(G50:G1092,$C50:$C1092,$C50,$D50:$D1092,$D50)/2</f>
        <v>14000</v>
      </c>
      <c r="H49" s="31">
        <f>SUMIFS(H50:H1092,$C50:$C1092,$C50,$D50:$D1092,$D50)/2</f>
        <v>0</v>
      </c>
      <c r="I49" s="31">
        <f>SUMIFS(I50:I1092,$C50:$C1092,$C50,$D50:$D1092,$D50)/2</f>
        <v>14000</v>
      </c>
      <c r="J49" s="31">
        <f>SUMIFS(J50:J1092,$C50:$C1092,$C50,$D50:$D1092,$D50)/2</f>
        <v>0</v>
      </c>
    </row>
    <row r="50" spans="1:10" s="13" customFormat="1" ht="31.2">
      <c r="A50" s="16">
        <v>2</v>
      </c>
      <c r="B50" s="32" t="s">
        <v>35</v>
      </c>
      <c r="C50" s="33" t="s">
        <v>68</v>
      </c>
      <c r="D50" s="33" t="s">
        <v>84</v>
      </c>
      <c r="E50" s="33" t="s">
        <v>121</v>
      </c>
      <c r="F50" s="33" t="s">
        <v>70</v>
      </c>
      <c r="G50" s="34">
        <f>SUMIFS(G51:G1089,$C51:$C1089,$C51,$D51:$D1089,$D51,$E51:$E1089,$E51)</f>
        <v>14000</v>
      </c>
      <c r="H50" s="34">
        <f>SUMIFS(H51:H1089,$C51:$C1089,$C51,$D51:$D1089,$D51,$E51:$E1089,$E51)</f>
        <v>0</v>
      </c>
      <c r="I50" s="34">
        <f>SUMIFS(I51:I1089,$C51:$C1089,$C51,$D51:$D1089,$D51,$E51:$E1089,$E51)</f>
        <v>14000</v>
      </c>
      <c r="J50" s="34">
        <f>SUMIFS(J51:J1089,$C51:$C1089,$C51,$D51:$D1089,$D51,$E51:$E1089,$E51)</f>
        <v>0</v>
      </c>
    </row>
    <row r="51" spans="1:10" s="13" customFormat="1" ht="15.6">
      <c r="A51" s="17">
        <v>3</v>
      </c>
      <c r="B51" s="22" t="s">
        <v>44</v>
      </c>
      <c r="C51" s="23" t="s">
        <v>68</v>
      </c>
      <c r="D51" s="23" t="s">
        <v>84</v>
      </c>
      <c r="E51" s="23" t="s">
        <v>121</v>
      </c>
      <c r="F51" s="23" t="s">
        <v>89</v>
      </c>
      <c r="G51" s="24">
        <v>14000</v>
      </c>
      <c r="H51" s="24"/>
      <c r="I51" s="24">
        <v>14000</v>
      </c>
      <c r="J51" s="24"/>
    </row>
    <row r="52" spans="1:10" s="13" customFormat="1" ht="15.6">
      <c r="A52" s="15">
        <v>1</v>
      </c>
      <c r="B52" s="29" t="s">
        <v>13</v>
      </c>
      <c r="C52" s="30" t="s">
        <v>68</v>
      </c>
      <c r="D52" s="30" t="s">
        <v>74</v>
      </c>
      <c r="E52" s="30"/>
      <c r="F52" s="30"/>
      <c r="G52" s="31">
        <f>SUMIFS(G53:G1095,$C53:$C1095,$C53,$D53:$D1095,$D53)/2</f>
        <v>49651.400000000009</v>
      </c>
      <c r="H52" s="31">
        <f>SUMIFS(H53:H1095,$C53:$C1095,$C53,$D53:$D1095,$D53)/2</f>
        <v>2281.4</v>
      </c>
      <c r="I52" s="31">
        <f>SUMIFS(I53:I1095,$C53:$C1095,$C53,$D53:$D1095,$D53)/2</f>
        <v>49651.400000000009</v>
      </c>
      <c r="J52" s="31">
        <f>SUMIFS(J53:J1095,$C53:$C1095,$C53,$D53:$D1095,$D53)/2</f>
        <v>2281.4</v>
      </c>
    </row>
    <row r="53" spans="1:10" s="13" customFormat="1" ht="46.8">
      <c r="A53" s="16">
        <v>2</v>
      </c>
      <c r="B53" s="39" t="s">
        <v>219</v>
      </c>
      <c r="C53" s="33" t="s">
        <v>68</v>
      </c>
      <c r="D53" s="33" t="s">
        <v>74</v>
      </c>
      <c r="E53" s="33" t="s">
        <v>14</v>
      </c>
      <c r="F53" s="33"/>
      <c r="G53" s="34">
        <f>SUMIFS(G54:G1092,$C54:$C1092,$C54,$D54:$D1092,$D54,$E54:$E1092,$E54)</f>
        <v>260</v>
      </c>
      <c r="H53" s="34">
        <f>SUMIFS(H54:H1092,$C54:$C1092,$C54,$D54:$D1092,$D54,$E54:$E1092,$E54)</f>
        <v>0</v>
      </c>
      <c r="I53" s="34">
        <f>SUMIFS(I54:I1092,$C54:$C1092,$C54,$D54:$D1092,$D54,$E54:$E1092,$E54)</f>
        <v>260</v>
      </c>
      <c r="J53" s="34">
        <f>SUMIFS(J54:J1092,$C54:$C1092,$C54,$D54:$D1092,$D54,$E54:$E1092,$E54)</f>
        <v>0</v>
      </c>
    </row>
    <row r="54" spans="1:10" s="13" customFormat="1" ht="31.2">
      <c r="A54" s="17">
        <v>3</v>
      </c>
      <c r="B54" s="22" t="s">
        <v>11</v>
      </c>
      <c r="C54" s="23" t="s">
        <v>68</v>
      </c>
      <c r="D54" s="23" t="s">
        <v>74</v>
      </c>
      <c r="E54" s="23" t="s">
        <v>14</v>
      </c>
      <c r="F54" s="23" t="s">
        <v>72</v>
      </c>
      <c r="G54" s="24">
        <v>260</v>
      </c>
      <c r="H54" s="24"/>
      <c r="I54" s="24">
        <v>260</v>
      </c>
      <c r="J54" s="24"/>
    </row>
    <row r="55" spans="1:10" s="13" customFormat="1" ht="46.8">
      <c r="A55" s="16">
        <v>2</v>
      </c>
      <c r="B55" s="41" t="s">
        <v>174</v>
      </c>
      <c r="C55" s="33" t="s">
        <v>68</v>
      </c>
      <c r="D55" s="33" t="s">
        <v>74</v>
      </c>
      <c r="E55" s="33" t="s">
        <v>37</v>
      </c>
      <c r="F55" s="33"/>
      <c r="G55" s="34">
        <f>SUMIFS(G56:G1094,$C56:$C1094,$C56,$D56:$D1094,$D56,$E56:$E1094,$E56)</f>
        <v>1229.9000000000001</v>
      </c>
      <c r="H55" s="34">
        <f>SUMIFS(H56:H1094,$C56:$C1094,$C56,$D56:$D1094,$D56,$E56:$E1094,$E56)</f>
        <v>0</v>
      </c>
      <c r="I55" s="34">
        <f>SUMIFS(I56:I1094,$C56:$C1094,$C56,$D56:$D1094,$D56,$E56:$E1094,$E56)</f>
        <v>1229.9000000000001</v>
      </c>
      <c r="J55" s="34">
        <f>SUMIFS(J56:J1094,$C56:$C1094,$C56,$D56:$D1094,$D56,$E56:$E1094,$E56)</f>
        <v>0</v>
      </c>
    </row>
    <row r="56" spans="1:10" s="13" customFormat="1" ht="31.2">
      <c r="A56" s="17">
        <v>3</v>
      </c>
      <c r="B56" s="22" t="s">
        <v>11</v>
      </c>
      <c r="C56" s="23" t="s">
        <v>68</v>
      </c>
      <c r="D56" s="23" t="s">
        <v>74</v>
      </c>
      <c r="E56" s="23" t="s">
        <v>37</v>
      </c>
      <c r="F56" s="23" t="s">
        <v>72</v>
      </c>
      <c r="G56" s="24">
        <v>1229.9000000000001</v>
      </c>
      <c r="H56" s="24"/>
      <c r="I56" s="24">
        <v>1229.9000000000001</v>
      </c>
      <c r="J56" s="24"/>
    </row>
    <row r="57" spans="1:10" s="13" customFormat="1" ht="42" customHeight="1">
      <c r="A57" s="16">
        <v>2</v>
      </c>
      <c r="B57" s="41" t="s">
        <v>170</v>
      </c>
      <c r="C57" s="33" t="s">
        <v>68</v>
      </c>
      <c r="D57" s="33" t="s">
        <v>74</v>
      </c>
      <c r="E57" s="33" t="s">
        <v>169</v>
      </c>
      <c r="F57" s="33"/>
      <c r="G57" s="34">
        <f>SUMIFS(G58:G1096,$C58:$C1096,$C58,$D58:$D1096,$D58,$E58:$E1096,$E58)</f>
        <v>2744.5</v>
      </c>
      <c r="H57" s="34">
        <f>SUMIFS(H58:H1096,$C58:$C1096,$C58,$D58:$D1096,$D58,$E58:$E1096,$E58)</f>
        <v>0</v>
      </c>
      <c r="I57" s="34">
        <f>SUMIFS(I58:I1096,$C58:$C1096,$C58,$D58:$D1096,$D58,$E58:$E1096,$E58)</f>
        <v>2744.5</v>
      </c>
      <c r="J57" s="34">
        <f>SUMIFS(J58:J1096,$C58:$C1096,$C58,$D58:$D1096,$D58,$E58:$E1096,$E58)</f>
        <v>0</v>
      </c>
    </row>
    <row r="58" spans="1:10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169</v>
      </c>
      <c r="F58" s="23" t="s">
        <v>90</v>
      </c>
      <c r="G58" s="24">
        <v>2744.5</v>
      </c>
      <c r="H58" s="24"/>
      <c r="I58" s="24">
        <v>2744.5</v>
      </c>
      <c r="J58" s="24"/>
    </row>
    <row r="59" spans="1:10" s="13" customFormat="1" ht="46.8">
      <c r="A59" s="16">
        <v>2</v>
      </c>
      <c r="B59" s="35" t="s">
        <v>184</v>
      </c>
      <c r="C59" s="33" t="s">
        <v>68</v>
      </c>
      <c r="D59" s="33" t="s">
        <v>74</v>
      </c>
      <c r="E59" s="33" t="s">
        <v>47</v>
      </c>
      <c r="F59" s="33"/>
      <c r="G59" s="34">
        <f>SUMIFS(G60:G1098,$C60:$C1098,$C60,$D60:$D1098,$D60,$E60:$E1098,$E60)</f>
        <v>18319.400000000001</v>
      </c>
      <c r="H59" s="34">
        <f>SUMIFS(H60:H1098,$C60:$C1098,$C60,$D60:$D1098,$D60,$E60:$E1098,$E60)</f>
        <v>0</v>
      </c>
      <c r="I59" s="34">
        <f>SUMIFS(I60:I1098,$C60:$C1098,$C60,$D60:$D1098,$D60,$E60:$E1098,$E60)</f>
        <v>18319.400000000001</v>
      </c>
      <c r="J59" s="34">
        <f>SUMIFS(J60:J1098,$C60:$C1098,$C60,$D60:$D1098,$D60,$E60:$E1098,$E60)</f>
        <v>0</v>
      </c>
    </row>
    <row r="60" spans="1:10" s="13" customFormat="1" ht="15.6">
      <c r="A60" s="17">
        <v>3</v>
      </c>
      <c r="B60" s="22" t="s">
        <v>46</v>
      </c>
      <c r="C60" s="23" t="s">
        <v>68</v>
      </c>
      <c r="D60" s="23" t="s">
        <v>74</v>
      </c>
      <c r="E60" s="23" t="s">
        <v>47</v>
      </c>
      <c r="F60" s="23" t="s">
        <v>90</v>
      </c>
      <c r="G60" s="24">
        <v>18319.400000000001</v>
      </c>
      <c r="H60" s="24"/>
      <c r="I60" s="24">
        <v>18319.400000000001</v>
      </c>
      <c r="J60" s="24"/>
    </row>
    <row r="61" spans="1:10" s="13" customFormat="1" ht="62.4">
      <c r="A61" s="16">
        <v>2</v>
      </c>
      <c r="B61" s="41" t="s">
        <v>209</v>
      </c>
      <c r="C61" s="33" t="s">
        <v>68</v>
      </c>
      <c r="D61" s="33" t="s">
        <v>74</v>
      </c>
      <c r="E61" s="33" t="s">
        <v>49</v>
      </c>
      <c r="F61" s="33" t="s">
        <v>70</v>
      </c>
      <c r="G61" s="34">
        <f>SUMIFS(G62:G1100,$C62:$C1100,$C62,$D62:$D1100,$D62,$E62:$E1100,$E62)</f>
        <v>1346.4</v>
      </c>
      <c r="H61" s="34">
        <f>SUMIFS(H62:H1100,$C62:$C1100,$C62,$D62:$D1100,$D62,$E62:$E1100,$E62)</f>
        <v>1255.9000000000001</v>
      </c>
      <c r="I61" s="34">
        <f>SUMIFS(I62:I1100,$C62:$C1100,$C62,$D62:$D1100,$D62,$E62:$E1100,$E62)</f>
        <v>1346.4</v>
      </c>
      <c r="J61" s="34">
        <f>SUMIFS(J62:J1100,$C62:$C1100,$C62,$D62:$D1100,$D62,$E62:$E1100,$E62)</f>
        <v>1255.9000000000001</v>
      </c>
    </row>
    <row r="62" spans="1:10" s="13" customFormat="1" ht="31.2">
      <c r="A62" s="17">
        <v>3</v>
      </c>
      <c r="B62" s="22" t="s">
        <v>11</v>
      </c>
      <c r="C62" s="23" t="s">
        <v>68</v>
      </c>
      <c r="D62" s="23" t="s">
        <v>74</v>
      </c>
      <c r="E62" s="23" t="s">
        <v>49</v>
      </c>
      <c r="F62" s="23" t="s">
        <v>72</v>
      </c>
      <c r="G62" s="24"/>
      <c r="H62" s="24"/>
      <c r="I62" s="24"/>
      <c r="J62" s="24"/>
    </row>
    <row r="63" spans="1:10" s="13" customFormat="1" ht="15.6">
      <c r="A63" s="17">
        <v>3</v>
      </c>
      <c r="B63" s="22" t="s">
        <v>46</v>
      </c>
      <c r="C63" s="23" t="s">
        <v>68</v>
      </c>
      <c r="D63" s="23" t="s">
        <v>74</v>
      </c>
      <c r="E63" s="23" t="s">
        <v>49</v>
      </c>
      <c r="F63" s="23" t="s">
        <v>90</v>
      </c>
      <c r="G63" s="24">
        <v>1346.4</v>
      </c>
      <c r="H63" s="24">
        <v>1255.9000000000001</v>
      </c>
      <c r="I63" s="24">
        <v>1346.4</v>
      </c>
      <c r="J63" s="24">
        <v>1255.9000000000001</v>
      </c>
    </row>
    <row r="64" spans="1:10" s="13" customFormat="1" ht="46.8">
      <c r="A64" s="16">
        <v>2</v>
      </c>
      <c r="B64" s="41" t="s">
        <v>148</v>
      </c>
      <c r="C64" s="33" t="s">
        <v>68</v>
      </c>
      <c r="D64" s="33" t="s">
        <v>74</v>
      </c>
      <c r="E64" s="33" t="s">
        <v>147</v>
      </c>
      <c r="F64" s="33"/>
      <c r="G64" s="34">
        <f>SUMIFS(G65:G1103,$C65:$C1103,$C65,$D65:$D1103,$D65,$E65:$E1103,$E65)</f>
        <v>15179.7</v>
      </c>
      <c r="H64" s="34">
        <f>SUMIFS(H65:H1103,$C65:$C1103,$C65,$D65:$D1103,$D65,$E65:$E1103,$E65)</f>
        <v>1025.5</v>
      </c>
      <c r="I64" s="34">
        <f>SUMIFS(I65:I1103,$C65:$C1103,$C65,$D65:$D1103,$D65,$E65:$E1103,$E65)</f>
        <v>15179.7</v>
      </c>
      <c r="J64" s="34">
        <f>SUMIFS(J65:J1103,$C65:$C1103,$C65,$D65:$D1103,$D65,$E65:$E1103,$E65)</f>
        <v>1025.5</v>
      </c>
    </row>
    <row r="65" spans="1:10" s="13" customFormat="1" ht="15.6">
      <c r="A65" s="17">
        <v>3</v>
      </c>
      <c r="B65" s="22" t="s">
        <v>23</v>
      </c>
      <c r="C65" s="23" t="s">
        <v>68</v>
      </c>
      <c r="D65" s="23" t="s">
        <v>74</v>
      </c>
      <c r="E65" s="23" t="s">
        <v>147</v>
      </c>
      <c r="F65" s="23" t="s">
        <v>81</v>
      </c>
      <c r="G65" s="24">
        <v>14561.1</v>
      </c>
      <c r="H65" s="24">
        <v>1025.5</v>
      </c>
      <c r="I65" s="24">
        <v>14561.1</v>
      </c>
      <c r="J65" s="24">
        <v>1025.5</v>
      </c>
    </row>
    <row r="66" spans="1:10" s="13" customFormat="1" ht="31.2">
      <c r="A66" s="17">
        <v>3</v>
      </c>
      <c r="B66" s="22" t="s">
        <v>11</v>
      </c>
      <c r="C66" s="23" t="s">
        <v>68</v>
      </c>
      <c r="D66" s="23" t="s">
        <v>74</v>
      </c>
      <c r="E66" s="23" t="s">
        <v>147</v>
      </c>
      <c r="F66" s="23" t="s">
        <v>72</v>
      </c>
      <c r="G66" s="24">
        <v>618.6</v>
      </c>
      <c r="H66" s="24"/>
      <c r="I66" s="24">
        <v>618.6</v>
      </c>
      <c r="J66" s="24"/>
    </row>
    <row r="67" spans="1:10" s="13" customFormat="1" ht="31.2">
      <c r="A67" s="16">
        <v>2</v>
      </c>
      <c r="B67" s="41" t="s">
        <v>35</v>
      </c>
      <c r="C67" s="33" t="s">
        <v>68</v>
      </c>
      <c r="D67" s="33" t="s">
        <v>74</v>
      </c>
      <c r="E67" s="33" t="s">
        <v>121</v>
      </c>
      <c r="F67" s="33"/>
      <c r="G67" s="34">
        <f>SUMIFS(G68:G1106,$C68:$C1106,$C68,$D68:$D1106,$D68,$E68:$E1106,$E68)</f>
        <v>10571.5</v>
      </c>
      <c r="H67" s="34">
        <f>SUMIFS(H68:H1106,$C68:$C1106,$C68,$D68:$D1106,$D68,$E68:$E1106,$E68)</f>
        <v>0</v>
      </c>
      <c r="I67" s="34">
        <f>SUMIFS(I68:I1106,$C68:$C1106,$C68,$D68:$D1106,$D68,$E68:$E1106,$E68)</f>
        <v>10571.5</v>
      </c>
      <c r="J67" s="34">
        <f>SUMIFS(J68:J1106,$C68:$C1106,$C68,$D68:$D1106,$D68,$E68:$E1106,$E68)</f>
        <v>0</v>
      </c>
    </row>
    <row r="68" spans="1:10" s="13" customFormat="1" ht="15.6">
      <c r="A68" s="17">
        <v>3</v>
      </c>
      <c r="B68" s="22" t="s">
        <v>160</v>
      </c>
      <c r="C68" s="23" t="s">
        <v>68</v>
      </c>
      <c r="D68" s="23" t="s">
        <v>74</v>
      </c>
      <c r="E68" s="23" t="s">
        <v>121</v>
      </c>
      <c r="F68" s="23" t="s">
        <v>134</v>
      </c>
      <c r="G68" s="24">
        <v>10000</v>
      </c>
      <c r="H68" s="24"/>
      <c r="I68" s="24">
        <v>10000</v>
      </c>
      <c r="J68" s="24"/>
    </row>
    <row r="69" spans="1:10" s="13" customFormat="1" ht="62.4">
      <c r="A69" s="17">
        <v>3</v>
      </c>
      <c r="B69" s="22" t="s">
        <v>220</v>
      </c>
      <c r="C69" s="23" t="s">
        <v>68</v>
      </c>
      <c r="D69" s="23" t="s">
        <v>74</v>
      </c>
      <c r="E69" s="23" t="s">
        <v>121</v>
      </c>
      <c r="F69" s="23" t="s">
        <v>92</v>
      </c>
      <c r="G69" s="24">
        <v>400</v>
      </c>
      <c r="H69" s="24"/>
      <c r="I69" s="24">
        <v>400</v>
      </c>
      <c r="J69" s="24"/>
    </row>
    <row r="70" spans="1:10" s="13" customFormat="1" ht="15.6">
      <c r="A70" s="17">
        <v>3</v>
      </c>
      <c r="B70" s="22" t="s">
        <v>136</v>
      </c>
      <c r="C70" s="23" t="s">
        <v>68</v>
      </c>
      <c r="D70" s="23" t="s">
        <v>74</v>
      </c>
      <c r="E70" s="23" t="s">
        <v>121</v>
      </c>
      <c r="F70" s="23" t="s">
        <v>135</v>
      </c>
      <c r="G70" s="24">
        <v>171.5</v>
      </c>
      <c r="H70" s="24"/>
      <c r="I70" s="24">
        <v>171.5</v>
      </c>
      <c r="J70" s="24"/>
    </row>
    <row r="71" spans="1:10" s="13" customFormat="1" ht="15.6">
      <c r="A71" s="14">
        <v>0</v>
      </c>
      <c r="B71" s="26" t="s">
        <v>104</v>
      </c>
      <c r="C71" s="27" t="s">
        <v>87</v>
      </c>
      <c r="D71" s="27" t="s">
        <v>113</v>
      </c>
      <c r="E71" s="27"/>
      <c r="F71" s="27"/>
      <c r="G71" s="28">
        <f>SUMIFS(G72:G1123,$C72:$C1123,$C72)/3</f>
        <v>454</v>
      </c>
      <c r="H71" s="28">
        <f>SUMIFS(H72:H1113,$C72:$C1113,$C72)/3</f>
        <v>0</v>
      </c>
      <c r="I71" s="28">
        <f>SUMIFS(I72:I1123,$C72:$C1123,$C72)/3</f>
        <v>454</v>
      </c>
      <c r="J71" s="28">
        <f>SUMIFS(J72:J1113,$C72:$C1113,$C72)/3</f>
        <v>0</v>
      </c>
    </row>
    <row r="72" spans="1:10" s="13" customFormat="1" ht="15.6">
      <c r="A72" s="15">
        <v>1</v>
      </c>
      <c r="B72" s="29" t="s">
        <v>50</v>
      </c>
      <c r="C72" s="30" t="s">
        <v>87</v>
      </c>
      <c r="D72" s="30" t="s">
        <v>85</v>
      </c>
      <c r="E72" s="30" t="s">
        <v>6</v>
      </c>
      <c r="F72" s="30" t="s">
        <v>70</v>
      </c>
      <c r="G72" s="31">
        <f>SUMIFS(G73:G1115,$C73:$C1115,$C73,$D73:$D1115,$D73)/2</f>
        <v>454</v>
      </c>
      <c r="H72" s="31">
        <f>SUMIFS(H73:H1115,$C73:$C1115,$C73,$D73:$D1115,$D73)/2</f>
        <v>0</v>
      </c>
      <c r="I72" s="31">
        <f>SUMIFS(I73:I1115,$C73:$C1115,$C73,$D73:$D1115,$D73)/2</f>
        <v>454</v>
      </c>
      <c r="J72" s="31">
        <f>SUMIFS(J73:J1115,$C73:$C1115,$C73,$D73:$D1115,$D73)/2</f>
        <v>0</v>
      </c>
    </row>
    <row r="73" spans="1:10" s="13" customFormat="1" ht="48.75" customHeight="1">
      <c r="A73" s="16">
        <v>2</v>
      </c>
      <c r="B73" s="32" t="s">
        <v>185</v>
      </c>
      <c r="C73" s="33" t="s">
        <v>87</v>
      </c>
      <c r="D73" s="33" t="s">
        <v>85</v>
      </c>
      <c r="E73" s="33" t="s">
        <v>115</v>
      </c>
      <c r="F73" s="33" t="s">
        <v>70</v>
      </c>
      <c r="G73" s="34">
        <f>SUMIFS(G74:G1112,$C74:$C1112,$C74,$D74:$D1112,$D74,$E74:$E1112,$E74)</f>
        <v>454</v>
      </c>
      <c r="H73" s="34">
        <f>SUMIFS(H74:H1112,$C74:$C1112,$C74,$D74:$D1112,$D74,$E74:$E1112,$E74)</f>
        <v>0</v>
      </c>
      <c r="I73" s="34">
        <f>SUMIFS(I74:I1112,$C74:$C1112,$C74,$D74:$D1112,$D74,$E74:$E1112,$E74)</f>
        <v>454</v>
      </c>
      <c r="J73" s="34">
        <f>SUMIFS(J74:J1112,$C74:$C1112,$C74,$D74:$D1112,$D74,$E74:$E1112,$E74)</f>
        <v>0</v>
      </c>
    </row>
    <row r="74" spans="1:10" s="13" customFormat="1" ht="31.2">
      <c r="A74" s="17">
        <v>3</v>
      </c>
      <c r="B74" s="22" t="s">
        <v>11</v>
      </c>
      <c r="C74" s="23" t="s">
        <v>87</v>
      </c>
      <c r="D74" s="23" t="s">
        <v>85</v>
      </c>
      <c r="E74" s="23" t="s">
        <v>115</v>
      </c>
      <c r="F74" s="23" t="s">
        <v>72</v>
      </c>
      <c r="G74" s="24">
        <v>454</v>
      </c>
      <c r="H74" s="24"/>
      <c r="I74" s="24">
        <v>454</v>
      </c>
      <c r="J74" s="24"/>
    </row>
    <row r="75" spans="1:10" s="13" customFormat="1" ht="31.2">
      <c r="A75" s="14">
        <v>0</v>
      </c>
      <c r="B75" s="26" t="s">
        <v>105</v>
      </c>
      <c r="C75" s="27" t="s">
        <v>77</v>
      </c>
      <c r="D75" s="27" t="s">
        <v>113</v>
      </c>
      <c r="E75" s="27"/>
      <c r="F75" s="27"/>
      <c r="G75" s="28">
        <f>SUMIFS(G76:G1128,$C76:$C1128,$C76)/3</f>
        <v>5938.5</v>
      </c>
      <c r="H75" s="28">
        <f>SUMIFS(H76:H1118,$C76:$C1118,$C76)/3</f>
        <v>0</v>
      </c>
      <c r="I75" s="28">
        <f>SUMIFS(I76:I1128,$C76:$C1128,$C76)/3</f>
        <v>5938.5</v>
      </c>
      <c r="J75" s="28">
        <f>SUMIFS(J76:J1118,$C76:$C1118,$C76)/3</f>
        <v>0</v>
      </c>
    </row>
    <row r="76" spans="1:10" s="13" customFormat="1" ht="46.8">
      <c r="A76" s="15">
        <v>1</v>
      </c>
      <c r="B76" s="29" t="s">
        <v>198</v>
      </c>
      <c r="C76" s="30" t="s">
        <v>77</v>
      </c>
      <c r="D76" s="30" t="s">
        <v>83</v>
      </c>
      <c r="E76" s="30" t="s">
        <v>6</v>
      </c>
      <c r="F76" s="30" t="s">
        <v>70</v>
      </c>
      <c r="G76" s="31">
        <f>SUMIFS(G77:G1119,$C77:$C1119,$C77,$D77:$D1119,$D77)/2</f>
        <v>4041.9</v>
      </c>
      <c r="H76" s="31">
        <f>SUMIFS(H77:H1119,$C77:$C1119,$C77,$D77:$D1119,$D77)/2</f>
        <v>0</v>
      </c>
      <c r="I76" s="31">
        <f>SUMIFS(I77:I1119,$C77:$C1119,$C77,$D77:$D1119,$D77)/2</f>
        <v>4041.9</v>
      </c>
      <c r="J76" s="31">
        <f>SUMIFS(J77:J1119,$C77:$C1119,$C77,$D77:$D1119,$D77)/2</f>
        <v>0</v>
      </c>
    </row>
    <row r="77" spans="1:10" s="13" customFormat="1" ht="46.8">
      <c r="A77" s="16">
        <v>2</v>
      </c>
      <c r="B77" s="41" t="s">
        <v>170</v>
      </c>
      <c r="C77" s="33" t="s">
        <v>77</v>
      </c>
      <c r="D77" s="33" t="s">
        <v>83</v>
      </c>
      <c r="E77" s="33" t="s">
        <v>169</v>
      </c>
      <c r="F77" s="33"/>
      <c r="G77" s="34">
        <f>SUMIFS(G78:G1116,$C78:$C1116,$C78,$D78:$D1116,$D78,$E78:$E1116,$E78)</f>
        <v>2714.9</v>
      </c>
      <c r="H77" s="34">
        <f>SUMIFS(H78:H1116,$C78:$C1116,$C78,$D78:$D1116,$D78,$E78:$E1116,$E78)</f>
        <v>0</v>
      </c>
      <c r="I77" s="34">
        <f>SUMIFS(I78:I1116,$C78:$C1116,$C78,$D78:$D1116,$D78,$E78:$E1116,$E78)</f>
        <v>2714.9</v>
      </c>
      <c r="J77" s="34">
        <f>SUMIFS(J78:J1116,$C78:$C1116,$C78,$D78:$D1116,$D78,$E78:$E1116,$E78)</f>
        <v>0</v>
      </c>
    </row>
    <row r="78" spans="1:10" s="13" customFormat="1" ht="15.6">
      <c r="A78" s="17">
        <v>3</v>
      </c>
      <c r="B78" s="22" t="s">
        <v>46</v>
      </c>
      <c r="C78" s="23" t="s">
        <v>77</v>
      </c>
      <c r="D78" s="23" t="s">
        <v>83</v>
      </c>
      <c r="E78" s="23" t="s">
        <v>169</v>
      </c>
      <c r="F78" s="23" t="s">
        <v>90</v>
      </c>
      <c r="G78" s="24">
        <v>2714.9</v>
      </c>
      <c r="H78" s="24"/>
      <c r="I78" s="24">
        <v>2714.9</v>
      </c>
      <c r="J78" s="24"/>
    </row>
    <row r="79" spans="1:10" s="13" customFormat="1" ht="69.599999999999994" customHeight="1">
      <c r="A79" s="16">
        <v>2</v>
      </c>
      <c r="B79" s="32" t="s">
        <v>186</v>
      </c>
      <c r="C79" s="33" t="s">
        <v>77</v>
      </c>
      <c r="D79" s="33" t="s">
        <v>83</v>
      </c>
      <c r="E79" s="33" t="s">
        <v>116</v>
      </c>
      <c r="F79" s="33" t="s">
        <v>70</v>
      </c>
      <c r="G79" s="34">
        <f>SUMIFS(G80:G1118,$C80:$C1118,$C80,$D80:$D1118,$D80,$E80:$E1118,$E80)</f>
        <v>76</v>
      </c>
      <c r="H79" s="34">
        <f>SUMIFS(H80:H1118,$C80:$C1118,$C80,$D80:$D1118,$D80,$E80:$E1118,$E80)</f>
        <v>0</v>
      </c>
      <c r="I79" s="34">
        <f>SUMIFS(I80:I1118,$C80:$C1118,$C80,$D80:$D1118,$D80,$E80:$E1118,$E80)</f>
        <v>76</v>
      </c>
      <c r="J79" s="34">
        <f>SUMIFS(J80:J1118,$C80:$C1118,$C80,$D80:$D1118,$D80,$E80:$E1118,$E80)</f>
        <v>0</v>
      </c>
    </row>
    <row r="80" spans="1:10" s="13" customFormat="1" ht="31.2">
      <c r="A80" s="17">
        <v>3</v>
      </c>
      <c r="B80" s="22" t="s">
        <v>11</v>
      </c>
      <c r="C80" s="23" t="s">
        <v>77</v>
      </c>
      <c r="D80" s="23" t="s">
        <v>83</v>
      </c>
      <c r="E80" s="23" t="s">
        <v>116</v>
      </c>
      <c r="F80" s="23" t="s">
        <v>72</v>
      </c>
      <c r="G80" s="24">
        <v>76</v>
      </c>
      <c r="H80" s="24"/>
      <c r="I80" s="24">
        <v>76</v>
      </c>
      <c r="J80" s="24"/>
    </row>
    <row r="81" spans="1:10" s="13" customFormat="1" ht="62.4">
      <c r="A81" s="16">
        <v>2</v>
      </c>
      <c r="B81" s="41" t="s">
        <v>209</v>
      </c>
      <c r="C81" s="33" t="s">
        <v>77</v>
      </c>
      <c r="D81" s="33" t="s">
        <v>83</v>
      </c>
      <c r="E81" s="33" t="s">
        <v>49</v>
      </c>
      <c r="F81" s="33"/>
      <c r="G81" s="34">
        <f>SUMIFS(G82:G1120,$C82:$C1120,$C82,$D82:$D1120,$D82,$E82:$E1120,$E82)</f>
        <v>1251</v>
      </c>
      <c r="H81" s="34">
        <f>SUMIFS(H82:H1120,$C82:$C1120,$C82,$D82:$D1120,$D82,$E82:$E1120,$E82)</f>
        <v>0</v>
      </c>
      <c r="I81" s="34">
        <f>SUMIFS(I82:I1120,$C82:$C1120,$C82,$D82:$D1120,$D82,$E82:$E1120,$E82)</f>
        <v>1251</v>
      </c>
      <c r="J81" s="34">
        <f>SUMIFS(J82:J1120,$C82:$C1120,$C82,$D82:$D1120,$D82,$E82:$E1120,$E82)</f>
        <v>0</v>
      </c>
    </row>
    <row r="82" spans="1:10" s="13" customFormat="1" ht="31.2">
      <c r="A82" s="17">
        <v>3</v>
      </c>
      <c r="B82" s="22" t="s">
        <v>11</v>
      </c>
      <c r="C82" s="23" t="s">
        <v>77</v>
      </c>
      <c r="D82" s="23" t="s">
        <v>83</v>
      </c>
      <c r="E82" s="23" t="s">
        <v>49</v>
      </c>
      <c r="F82" s="23" t="s">
        <v>72</v>
      </c>
      <c r="G82" s="24">
        <v>1251</v>
      </c>
      <c r="H82" s="24"/>
      <c r="I82" s="24">
        <v>1251</v>
      </c>
      <c r="J82" s="24"/>
    </row>
    <row r="83" spans="1:10" s="13" customFormat="1" ht="31.2">
      <c r="A83" s="15">
        <v>1</v>
      </c>
      <c r="B83" s="29" t="s">
        <v>36</v>
      </c>
      <c r="C83" s="30" t="s">
        <v>77</v>
      </c>
      <c r="D83" s="30" t="s">
        <v>75</v>
      </c>
      <c r="E83" s="30"/>
      <c r="F83" s="30"/>
      <c r="G83" s="31">
        <f>SUMIFS(G84:G1126,$C84:$C1126,$C84,$D84:$D1126,$D84)/2</f>
        <v>1896.6</v>
      </c>
      <c r="H83" s="31">
        <f>SUMIFS(H84:H1126,$C84:$C1126,$C84,$D84:$D1126,$D84)/2</f>
        <v>0</v>
      </c>
      <c r="I83" s="31">
        <f>SUMIFS(I84:I1126,$C84:$C1126,$C84,$D84:$D1126,$D84)/2</f>
        <v>1896.6</v>
      </c>
      <c r="J83" s="31">
        <f>SUMIFS(J84:J1126,$C84:$C1126,$C84,$D84:$D1126,$D84)/2</f>
        <v>0</v>
      </c>
    </row>
    <row r="84" spans="1:10" s="13" customFormat="1" ht="57" customHeight="1">
      <c r="A84" s="16">
        <v>2</v>
      </c>
      <c r="B84" s="41" t="s">
        <v>163</v>
      </c>
      <c r="C84" s="33" t="s">
        <v>77</v>
      </c>
      <c r="D84" s="33" t="s">
        <v>75</v>
      </c>
      <c r="E84" s="33" t="s">
        <v>51</v>
      </c>
      <c r="F84" s="33"/>
      <c r="G84" s="34">
        <f>SUMIFS(G85:G1123,$C85:$C1123,$C85,$D85:$D1123,$D85,$E85:$E1123,$E85)</f>
        <v>950</v>
      </c>
      <c r="H84" s="34">
        <f>SUMIFS(H85:H1123,$C85:$C1123,$C85,$D85:$D1123,$D85,$E85:$E1123,$E85)</f>
        <v>0</v>
      </c>
      <c r="I84" s="34">
        <f>SUMIFS(I85:I1123,$C85:$C1123,$C85,$D85:$D1123,$D85,$E85:$E1123,$E85)</f>
        <v>950</v>
      </c>
      <c r="J84" s="34">
        <f>SUMIFS(J85:J1123,$C85:$C1123,$C85,$D85:$D1123,$D85,$E85:$E1123,$E85)</f>
        <v>0</v>
      </c>
    </row>
    <row r="85" spans="1:10" s="13" customFormat="1" ht="15.6">
      <c r="A85" s="17">
        <v>3</v>
      </c>
      <c r="B85" s="22" t="s">
        <v>46</v>
      </c>
      <c r="C85" s="23" t="s">
        <v>77</v>
      </c>
      <c r="D85" s="23" t="s">
        <v>75</v>
      </c>
      <c r="E85" s="23" t="s">
        <v>51</v>
      </c>
      <c r="F85" s="23" t="s">
        <v>90</v>
      </c>
      <c r="G85" s="24">
        <v>950</v>
      </c>
      <c r="H85" s="24"/>
      <c r="I85" s="24">
        <v>950</v>
      </c>
      <c r="J85" s="24"/>
    </row>
    <row r="86" spans="1:10" s="13" customFormat="1" ht="54" customHeight="1">
      <c r="A86" s="16">
        <v>2</v>
      </c>
      <c r="B86" s="41" t="s">
        <v>215</v>
      </c>
      <c r="C86" s="33" t="s">
        <v>77</v>
      </c>
      <c r="D86" s="33" t="s">
        <v>75</v>
      </c>
      <c r="E86" s="33" t="s">
        <v>158</v>
      </c>
      <c r="F86" s="33"/>
      <c r="G86" s="34">
        <f>SUMIFS(G87:G1125,$C87:$C1125,$C87,$D87:$D1125,$D87,$E87:$E1125,$E87)</f>
        <v>946.6</v>
      </c>
      <c r="H86" s="34">
        <f>SUMIFS(H87:H1125,$C87:$C1125,$C87,$D87:$D1125,$D87,$E87:$E1125,$E87)</f>
        <v>0</v>
      </c>
      <c r="I86" s="34">
        <f>SUMIFS(I87:I1125,$C87:$C1125,$C87,$D87:$D1125,$D87,$E87:$E1125,$E87)</f>
        <v>946.6</v>
      </c>
      <c r="J86" s="34">
        <f>SUMIFS(J87:J1125,$C87:$C1125,$C87,$D87:$D1125,$D87,$E87:$E1125,$E87)</f>
        <v>0</v>
      </c>
    </row>
    <row r="87" spans="1:10" s="13" customFormat="1" ht="67.2" customHeight="1">
      <c r="A87" s="17">
        <v>3</v>
      </c>
      <c r="B87" s="22" t="s">
        <v>150</v>
      </c>
      <c r="C87" s="23" t="s">
        <v>77</v>
      </c>
      <c r="D87" s="23" t="s">
        <v>75</v>
      </c>
      <c r="E87" s="23" t="s">
        <v>158</v>
      </c>
      <c r="F87" s="23" t="s">
        <v>93</v>
      </c>
      <c r="G87" s="24">
        <v>946.6</v>
      </c>
      <c r="H87" s="24"/>
      <c r="I87" s="24">
        <v>946.6</v>
      </c>
      <c r="J87" s="24"/>
    </row>
    <row r="88" spans="1:10" s="13" customFormat="1" ht="15.6">
      <c r="A88" s="14">
        <v>0</v>
      </c>
      <c r="B88" s="26" t="s">
        <v>106</v>
      </c>
      <c r="C88" s="27" t="s">
        <v>85</v>
      </c>
      <c r="D88" s="27" t="s">
        <v>113</v>
      </c>
      <c r="E88" s="27"/>
      <c r="F88" s="27"/>
      <c r="G88" s="28">
        <f>SUMIFS(G89:G1141,$C89:$C1141,$C89)/3</f>
        <v>129417.80000000003</v>
      </c>
      <c r="H88" s="28">
        <f>SUMIFS(H89:H1131,$C89:$C1131,$C89)/3</f>
        <v>84061.8</v>
      </c>
      <c r="I88" s="28">
        <f>SUMIFS(I89:I1141,$C89:$C1141,$C89)/3</f>
        <v>120472.90000000002</v>
      </c>
      <c r="J88" s="28">
        <f>SUMIFS(J89:J1131,$C89:$C1131,$C89)/3</f>
        <v>75219.900000000009</v>
      </c>
    </row>
    <row r="89" spans="1:10" s="13" customFormat="1" ht="15.6">
      <c r="A89" s="15">
        <v>1</v>
      </c>
      <c r="B89" s="29" t="s">
        <v>52</v>
      </c>
      <c r="C89" s="30" t="s">
        <v>85</v>
      </c>
      <c r="D89" s="30" t="s">
        <v>91</v>
      </c>
      <c r="E89" s="30"/>
      <c r="F89" s="30"/>
      <c r="G89" s="31">
        <f>SUMIFS(G90:G1132,$C90:$C1132,$C90,$D90:$D1132,$D90)/2</f>
        <v>39944.300000000003</v>
      </c>
      <c r="H89" s="31">
        <f>SUMIFS(H90:H1132,$C90:$C1132,$C90,$D90:$D1132,$D90)/2</f>
        <v>38407.300000000003</v>
      </c>
      <c r="I89" s="31">
        <f>SUMIFS(I90:I1132,$C90:$C1132,$C90,$D90:$D1132,$D90)/2</f>
        <v>39944.300000000003</v>
      </c>
      <c r="J89" s="31">
        <f>SUMIFS(J90:J1132,$C90:$C1132,$C90,$D90:$D1132,$D90)/2</f>
        <v>38407.300000000003</v>
      </c>
    </row>
    <row r="90" spans="1:10" s="13" customFormat="1" ht="46.8">
      <c r="A90" s="16">
        <v>2</v>
      </c>
      <c r="B90" s="39" t="s">
        <v>219</v>
      </c>
      <c r="C90" s="33" t="s">
        <v>85</v>
      </c>
      <c r="D90" s="33" t="s">
        <v>91</v>
      </c>
      <c r="E90" s="33" t="s">
        <v>14</v>
      </c>
      <c r="F90" s="33"/>
      <c r="G90" s="34">
        <f>SUMIFS(G91:G1129,$C91:$C1129,$C91,$D91:$D1129,$D91,$E91:$E1129,$E91)</f>
        <v>0</v>
      </c>
      <c r="H90" s="34">
        <f>SUMIFS(H91:H1129,$C91:$C1129,$C91,$D91:$D1129,$D91,$E91:$E1129,$E91)</f>
        <v>0</v>
      </c>
      <c r="I90" s="34">
        <f>SUMIFS(I91:I1129,$C91:$C1129,$C91,$D91:$D1129,$D91,$E91:$E1129,$E91)</f>
        <v>0</v>
      </c>
      <c r="J90" s="34">
        <f>SUMIFS(J91:J1129,$C91:$C1129,$C91,$D91:$D1129,$D91,$E91:$E1129,$E91)</f>
        <v>0</v>
      </c>
    </row>
    <row r="91" spans="1:10" s="13" customFormat="1" ht="31.2">
      <c r="A91" s="17">
        <v>3</v>
      </c>
      <c r="B91" s="22" t="s">
        <v>11</v>
      </c>
      <c r="C91" s="23" t="s">
        <v>85</v>
      </c>
      <c r="D91" s="23" t="s">
        <v>91</v>
      </c>
      <c r="E91" s="23" t="s">
        <v>14</v>
      </c>
      <c r="F91" s="23" t="s">
        <v>72</v>
      </c>
      <c r="G91" s="24"/>
      <c r="H91" s="24"/>
      <c r="I91" s="24"/>
      <c r="J91" s="24"/>
    </row>
    <row r="92" spans="1:10" s="13" customFormat="1" ht="62.4">
      <c r="A92" s="16">
        <v>2</v>
      </c>
      <c r="B92" s="32" t="s">
        <v>172</v>
      </c>
      <c r="C92" s="33" t="s">
        <v>85</v>
      </c>
      <c r="D92" s="33" t="s">
        <v>91</v>
      </c>
      <c r="E92" s="33" t="s">
        <v>53</v>
      </c>
      <c r="F92" s="33"/>
      <c r="G92" s="34">
        <f>SUMIFS(G93:G1131,$C93:$C1131,$C93,$D93:$D1131,$D93,$E93:$E1131,$E93)</f>
        <v>39944.300000000003</v>
      </c>
      <c r="H92" s="34">
        <f>SUMIFS(H93:H1131,$C93:$C1131,$C93,$D93:$D1131,$D93,$E93:$E1131,$E93)</f>
        <v>38407.300000000003</v>
      </c>
      <c r="I92" s="34">
        <f>SUMIFS(I93:I1131,$C93:$C1131,$C93,$D93:$D1131,$D93,$E93:$E1131,$E93)</f>
        <v>39944.300000000003</v>
      </c>
      <c r="J92" s="34">
        <f>SUMIFS(J93:J1131,$C93:$C1131,$C93,$D93:$D1131,$D93,$E93:$E1131,$E93)</f>
        <v>38407.300000000003</v>
      </c>
    </row>
    <row r="93" spans="1:10" s="13" customFormat="1" ht="15.6">
      <c r="A93" s="17">
        <v>3</v>
      </c>
      <c r="B93" s="22" t="s">
        <v>23</v>
      </c>
      <c r="C93" s="23" t="s">
        <v>85</v>
      </c>
      <c r="D93" s="23" t="s">
        <v>91</v>
      </c>
      <c r="E93" s="23" t="s">
        <v>53</v>
      </c>
      <c r="F93" s="23" t="s">
        <v>81</v>
      </c>
      <c r="G93" s="24">
        <v>10006.799999999999</v>
      </c>
      <c r="H93" s="24">
        <v>9296.7999999999993</v>
      </c>
      <c r="I93" s="24">
        <v>10006.799999999999</v>
      </c>
      <c r="J93" s="24">
        <v>9296.7999999999993</v>
      </c>
    </row>
    <row r="94" spans="1:10" s="13" customFormat="1" ht="31.2">
      <c r="A94" s="17">
        <v>3</v>
      </c>
      <c r="B94" s="22" t="s">
        <v>11</v>
      </c>
      <c r="C94" s="23" t="s">
        <v>85</v>
      </c>
      <c r="D94" s="23" t="s">
        <v>91</v>
      </c>
      <c r="E94" s="23" t="s">
        <v>53</v>
      </c>
      <c r="F94" s="23" t="s">
        <v>72</v>
      </c>
      <c r="G94" s="24">
        <v>1165.0999999999999</v>
      </c>
      <c r="H94" s="24">
        <v>338.1</v>
      </c>
      <c r="I94" s="24">
        <v>1165.0999999999999</v>
      </c>
      <c r="J94" s="24">
        <v>338.1</v>
      </c>
    </row>
    <row r="95" spans="1:10" s="13" customFormat="1" ht="15.6">
      <c r="A95" s="17">
        <v>3</v>
      </c>
      <c r="B95" s="22" t="s">
        <v>46</v>
      </c>
      <c r="C95" s="23" t="s">
        <v>85</v>
      </c>
      <c r="D95" s="23" t="s">
        <v>91</v>
      </c>
      <c r="E95" s="23" t="s">
        <v>53</v>
      </c>
      <c r="F95" s="23" t="s">
        <v>90</v>
      </c>
      <c r="G95" s="24"/>
      <c r="H95" s="24"/>
      <c r="I95" s="24"/>
      <c r="J95" s="24"/>
    </row>
    <row r="96" spans="1:10" s="13" customFormat="1" ht="62.4">
      <c r="A96" s="17">
        <v>3</v>
      </c>
      <c r="B96" s="22" t="s">
        <v>142</v>
      </c>
      <c r="C96" s="23" t="s">
        <v>85</v>
      </c>
      <c r="D96" s="23" t="s">
        <v>91</v>
      </c>
      <c r="E96" s="23" t="s">
        <v>53</v>
      </c>
      <c r="F96" s="23" t="s">
        <v>92</v>
      </c>
      <c r="G96" s="24">
        <v>28772.400000000001</v>
      </c>
      <c r="H96" s="24">
        <v>28772.400000000001</v>
      </c>
      <c r="I96" s="24">
        <v>28772.400000000001</v>
      </c>
      <c r="J96" s="24">
        <v>28772.400000000001</v>
      </c>
    </row>
    <row r="97" spans="1:10" s="13" customFormat="1" ht="15.6">
      <c r="A97" s="17">
        <v>3</v>
      </c>
      <c r="B97" s="22" t="s">
        <v>12</v>
      </c>
      <c r="C97" s="23" t="s">
        <v>85</v>
      </c>
      <c r="D97" s="23" t="s">
        <v>91</v>
      </c>
      <c r="E97" s="23" t="s">
        <v>53</v>
      </c>
      <c r="F97" s="23" t="s">
        <v>73</v>
      </c>
      <c r="G97" s="24"/>
      <c r="H97" s="24"/>
      <c r="I97" s="24"/>
      <c r="J97" s="24"/>
    </row>
    <row r="98" spans="1:10" s="13" customFormat="1" ht="15.6">
      <c r="A98" s="15">
        <v>1</v>
      </c>
      <c r="B98" s="29" t="s">
        <v>54</v>
      </c>
      <c r="C98" s="30" t="s">
        <v>85</v>
      </c>
      <c r="D98" s="30" t="s">
        <v>82</v>
      </c>
      <c r="E98" s="30" t="s">
        <v>6</v>
      </c>
      <c r="F98" s="30" t="s">
        <v>70</v>
      </c>
      <c r="G98" s="31">
        <f>SUMIFS(G99:G1141,$C99:$C1141,$C99,$D99:$D1141,$D99)/2</f>
        <v>8224.7000000000007</v>
      </c>
      <c r="H98" s="31">
        <f>SUMIFS(H99:H1141,$C99:$C1141,$C99,$D99:$D1141,$D99)/2</f>
        <v>0</v>
      </c>
      <c r="I98" s="31">
        <f>SUMIFS(I99:I1141,$C99:$C1141,$C99,$D99:$D1141,$D99)/2</f>
        <v>8224.7000000000007</v>
      </c>
      <c r="J98" s="31">
        <f>SUMIFS(J99:J1141,$C99:$C1141,$C99,$D99:$D1141,$D99)/2</f>
        <v>0</v>
      </c>
    </row>
    <row r="99" spans="1:10" s="13" customFormat="1" ht="55.2" customHeight="1">
      <c r="A99" s="16">
        <v>2</v>
      </c>
      <c r="B99" s="41" t="s">
        <v>199</v>
      </c>
      <c r="C99" s="42" t="s">
        <v>85</v>
      </c>
      <c r="D99" s="42" t="s">
        <v>82</v>
      </c>
      <c r="E99" s="42" t="s">
        <v>131</v>
      </c>
      <c r="F99" s="33"/>
      <c r="G99" s="34">
        <f>SUMIFS(G100:G1138,$C100:$C1138,$C100,$D100:$D1138,$D100,$E100:$E1138,$E100)</f>
        <v>8224.7000000000007</v>
      </c>
      <c r="H99" s="34">
        <f>SUMIFS(H100:H1138,$C100:$C1138,$C100,$D100:$D1138,$D100,$E100:$E1138,$E100)</f>
        <v>0</v>
      </c>
      <c r="I99" s="34">
        <f>SUMIFS(I100:I1138,$C100:$C1138,$C100,$D100:$D1138,$D100,$E100:$E1138,$E100)</f>
        <v>8224.7000000000007</v>
      </c>
      <c r="J99" s="34">
        <f>SUMIFS(J100:J1138,$C100:$C1138,$C100,$D100:$D1138,$D100,$E100:$E1138,$E100)</f>
        <v>0</v>
      </c>
    </row>
    <row r="100" spans="1:10" s="13" customFormat="1" ht="31.2">
      <c r="A100" s="17">
        <v>3</v>
      </c>
      <c r="B100" s="22" t="s">
        <v>11</v>
      </c>
      <c r="C100" s="23" t="s">
        <v>85</v>
      </c>
      <c r="D100" s="23" t="s">
        <v>82</v>
      </c>
      <c r="E100" s="23" t="s">
        <v>131</v>
      </c>
      <c r="F100" s="23" t="s">
        <v>72</v>
      </c>
      <c r="G100" s="24">
        <v>8224.7000000000007</v>
      </c>
      <c r="H100" s="24"/>
      <c r="I100" s="24">
        <v>8224.7000000000007</v>
      </c>
      <c r="J100" s="24"/>
    </row>
    <row r="101" spans="1:10" s="13" customFormat="1" ht="15.6">
      <c r="A101" s="15">
        <v>1</v>
      </c>
      <c r="B101" s="40" t="s">
        <v>137</v>
      </c>
      <c r="C101" s="30" t="s">
        <v>85</v>
      </c>
      <c r="D101" s="30" t="s">
        <v>88</v>
      </c>
      <c r="E101" s="30"/>
      <c r="F101" s="30"/>
      <c r="G101" s="31">
        <f>SUMIFS(G102:G1144,$C102:$C1144,$C102,$D102:$D1144,$D102)/2</f>
        <v>45944.9</v>
      </c>
      <c r="H101" s="31">
        <f>SUMIFS(H102:H1144,$C102:$C1144,$C102,$D102:$D1144,$D102)/2</f>
        <v>45416</v>
      </c>
      <c r="I101" s="31">
        <f>SUMIFS(I102:I1144,$C102:$C1144,$C102,$D102:$D1144,$D102)/2</f>
        <v>37000</v>
      </c>
      <c r="J101" s="31">
        <f>SUMIFS(J102:J1144,$C102:$C1144,$C102,$D102:$D1144,$D102)/2</f>
        <v>36574.1</v>
      </c>
    </row>
    <row r="102" spans="1:10" s="13" customFormat="1" ht="46.8">
      <c r="A102" s="16">
        <v>2</v>
      </c>
      <c r="B102" s="32" t="s">
        <v>206</v>
      </c>
      <c r="C102" s="33" t="s">
        <v>85</v>
      </c>
      <c r="D102" s="33" t="s">
        <v>88</v>
      </c>
      <c r="E102" s="33" t="s">
        <v>55</v>
      </c>
      <c r="F102" s="33"/>
      <c r="G102" s="34">
        <f>SUMIFS(G103:G1141,$C103:$C1141,$C103,$D103:$D1141,$D103,$E103:$E1141,$E103)</f>
        <v>45944.9</v>
      </c>
      <c r="H102" s="34">
        <f>SUMIFS(H103:H1141,$C103:$C1141,$C103,$D103:$D1141,$D103,$E103:$E1141,$E103)</f>
        <v>45416</v>
      </c>
      <c r="I102" s="34">
        <f>SUMIFS(I103:I1141,$C103:$C1141,$C103,$D103:$D1141,$D103,$E103:$E1141,$E103)</f>
        <v>37000</v>
      </c>
      <c r="J102" s="34">
        <f>SUMIFS(J103:J1141,$C103:$C1141,$C103,$D103:$D1141,$D103,$E103:$E1141,$E103)</f>
        <v>36574.1</v>
      </c>
    </row>
    <row r="103" spans="1:10" s="13" customFormat="1" ht="15.6">
      <c r="A103" s="17">
        <v>3</v>
      </c>
      <c r="B103" s="22" t="s">
        <v>46</v>
      </c>
      <c r="C103" s="23" t="s">
        <v>85</v>
      </c>
      <c r="D103" s="23" t="s">
        <v>88</v>
      </c>
      <c r="E103" s="23" t="s">
        <v>55</v>
      </c>
      <c r="F103" s="23" t="s">
        <v>90</v>
      </c>
      <c r="G103" s="24">
        <v>45944.9</v>
      </c>
      <c r="H103" s="24">
        <v>45416</v>
      </c>
      <c r="I103" s="24">
        <v>37000</v>
      </c>
      <c r="J103" s="24">
        <v>36574.1</v>
      </c>
    </row>
    <row r="104" spans="1:10" s="13" customFormat="1" ht="15.6">
      <c r="A104" s="15">
        <v>1</v>
      </c>
      <c r="B104" s="29" t="s">
        <v>133</v>
      </c>
      <c r="C104" s="30" t="s">
        <v>85</v>
      </c>
      <c r="D104" s="30" t="s">
        <v>83</v>
      </c>
      <c r="E104" s="30" t="s">
        <v>6</v>
      </c>
      <c r="F104" s="30" t="s">
        <v>70</v>
      </c>
      <c r="G104" s="31">
        <f>SUMIFS(G105:G1147,$C105:$C1147,$C105,$D105:$D1147,$D105)/2</f>
        <v>0</v>
      </c>
      <c r="H104" s="31">
        <f>SUMIFS(H105:H1147,$C105:$C1147,$C105,$D105:$D1147,$D105)/2</f>
        <v>0</v>
      </c>
      <c r="I104" s="31">
        <f>SUMIFS(I105:I1147,$C105:$C1147,$C105,$D105:$D1147,$D105)/2</f>
        <v>0</v>
      </c>
      <c r="J104" s="31">
        <f>SUMIFS(J105:J1147,$C105:$C1147,$C105,$D105:$D1147,$D105)/2</f>
        <v>0</v>
      </c>
    </row>
    <row r="105" spans="1:10" s="13" customFormat="1" ht="62.4">
      <c r="A105" s="16">
        <v>2</v>
      </c>
      <c r="B105" s="41" t="s">
        <v>209</v>
      </c>
      <c r="C105" s="33" t="s">
        <v>85</v>
      </c>
      <c r="D105" s="33" t="s">
        <v>83</v>
      </c>
      <c r="E105" s="33" t="s">
        <v>49</v>
      </c>
      <c r="F105" s="33"/>
      <c r="G105" s="34">
        <f>SUMIFS(G106:G1144,$C106:$C1144,$C106,$D106:$D1144,$D106,$E106:$E1144,$E106)</f>
        <v>0</v>
      </c>
      <c r="H105" s="34">
        <f>SUMIFS(H106:H1144,$C106:$C1144,$C106,$D106:$D1144,$D106,$E106:$E1144,$E106)</f>
        <v>0</v>
      </c>
      <c r="I105" s="34">
        <f>SUMIFS(I106:I1144,$C106:$C1144,$C106,$D106:$D1144,$D106,$E106:$E1144,$E106)</f>
        <v>0</v>
      </c>
      <c r="J105" s="34">
        <f>SUMIFS(J106:J1144,$C106:$C1144,$C106,$D106:$D1144,$D106,$E106:$E1144,$E106)</f>
        <v>0</v>
      </c>
    </row>
    <row r="106" spans="1:10" s="13" customFormat="1" ht="15.6">
      <c r="A106" s="17">
        <v>3</v>
      </c>
      <c r="B106" s="22" t="s">
        <v>46</v>
      </c>
      <c r="C106" s="23" t="s">
        <v>85</v>
      </c>
      <c r="D106" s="23" t="s">
        <v>83</v>
      </c>
      <c r="E106" s="23" t="s">
        <v>49</v>
      </c>
      <c r="F106" s="23" t="s">
        <v>90</v>
      </c>
      <c r="G106" s="24"/>
      <c r="H106" s="24"/>
      <c r="I106" s="24"/>
      <c r="J106" s="24"/>
    </row>
    <row r="107" spans="1:10" s="13" customFormat="1" ht="15.6">
      <c r="A107" s="15">
        <v>1</v>
      </c>
      <c r="B107" s="29" t="s">
        <v>38</v>
      </c>
      <c r="C107" s="30" t="s">
        <v>85</v>
      </c>
      <c r="D107" s="30" t="s">
        <v>86</v>
      </c>
      <c r="E107" s="30"/>
      <c r="F107" s="30"/>
      <c r="G107" s="31">
        <f>SUMIFS(G108:G1150,$C108:$C1150,$C108,$D108:$D1150,$D108)/2</f>
        <v>35303.9</v>
      </c>
      <c r="H107" s="31">
        <f>SUMIFS(H108:H1150,$C108:$C1150,$C108,$D108:$D1150,$D108)/2</f>
        <v>238.5</v>
      </c>
      <c r="I107" s="31">
        <f>SUMIFS(I108:I1150,$C108:$C1150,$C108,$D108:$D1150,$D108)/2</f>
        <v>35303.9</v>
      </c>
      <c r="J107" s="31">
        <f>SUMIFS(J108:J1150,$C108:$C1150,$C108,$D108:$D1150,$D108)/2</f>
        <v>238.5</v>
      </c>
    </row>
    <row r="108" spans="1:10" s="13" customFormat="1" ht="51" customHeight="1">
      <c r="A108" s="16">
        <v>2</v>
      </c>
      <c r="B108" s="41" t="s">
        <v>200</v>
      </c>
      <c r="C108" s="33" t="s">
        <v>85</v>
      </c>
      <c r="D108" s="33" t="s">
        <v>86</v>
      </c>
      <c r="E108" s="33" t="s">
        <v>56</v>
      </c>
      <c r="F108" s="33"/>
      <c r="G108" s="34">
        <f>SUMIFS(G109:G1147,$C109:$C1147,$C109,$D109:$D1147,$D109,$E109:$E1147,$E109)</f>
        <v>8866.2000000000007</v>
      </c>
      <c r="H108" s="34">
        <f>SUMIFS(H109:H1147,$C109:$C1147,$C109,$D109:$D1147,$D109,$E109:$E1147,$E109)</f>
        <v>0</v>
      </c>
      <c r="I108" s="34">
        <f>SUMIFS(I109:I1147,$C109:$C1147,$C109,$D109:$D1147,$D109,$E109:$E1147,$E109)</f>
        <v>8866.2000000000007</v>
      </c>
      <c r="J108" s="34">
        <f>SUMIFS(J109:J1147,$C109:$C1147,$C109,$D109:$D1147,$D109,$E109:$E1147,$E109)</f>
        <v>0</v>
      </c>
    </row>
    <row r="109" spans="1:10" s="13" customFormat="1" ht="69.599999999999994" customHeight="1">
      <c r="A109" s="17">
        <v>3</v>
      </c>
      <c r="B109" s="22" t="s">
        <v>150</v>
      </c>
      <c r="C109" s="23" t="s">
        <v>85</v>
      </c>
      <c r="D109" s="23" t="s">
        <v>86</v>
      </c>
      <c r="E109" s="23" t="s">
        <v>56</v>
      </c>
      <c r="F109" s="23" t="s">
        <v>93</v>
      </c>
      <c r="G109" s="24">
        <v>8866.2000000000007</v>
      </c>
      <c r="H109" s="24"/>
      <c r="I109" s="24">
        <v>8866.2000000000007</v>
      </c>
      <c r="J109" s="24"/>
    </row>
    <row r="110" spans="1:10" s="13" customFormat="1" ht="64.2" customHeight="1">
      <c r="A110" s="16">
        <v>2</v>
      </c>
      <c r="B110" s="35" t="s">
        <v>190</v>
      </c>
      <c r="C110" s="33" t="s">
        <v>85</v>
      </c>
      <c r="D110" s="33" t="s">
        <v>86</v>
      </c>
      <c r="E110" s="33" t="s">
        <v>48</v>
      </c>
      <c r="F110" s="33"/>
      <c r="G110" s="34">
        <f>SUMIFS(G111:G1149,$C111:$C1149,$C111,$D111:$D1149,$D111,$E111:$E1149,$E111)</f>
        <v>25799.200000000001</v>
      </c>
      <c r="H110" s="34">
        <f>SUMIFS(H111:H1149,$C111:$C1149,$C111,$D111:$D1149,$D111,$E111:$E1149,$E111)</f>
        <v>0</v>
      </c>
      <c r="I110" s="34">
        <f>SUMIFS(I111:I1149,$C111:$C1149,$C111,$D111:$D1149,$D111,$E111:$E1149,$E111)</f>
        <v>25799.200000000001</v>
      </c>
      <c r="J110" s="34">
        <f>SUMIFS(J111:J1149,$C111:$C1149,$C111,$D111:$D1149,$D111,$E111:$E1149,$E111)</f>
        <v>0</v>
      </c>
    </row>
    <row r="111" spans="1:10" s="13" customFormat="1" ht="15.6">
      <c r="A111" s="17">
        <v>3</v>
      </c>
      <c r="B111" s="22" t="s">
        <v>46</v>
      </c>
      <c r="C111" s="23" t="s">
        <v>85</v>
      </c>
      <c r="D111" s="23" t="s">
        <v>86</v>
      </c>
      <c r="E111" s="23" t="s">
        <v>48</v>
      </c>
      <c r="F111" s="23" t="s">
        <v>90</v>
      </c>
      <c r="G111" s="24">
        <v>25799.200000000001</v>
      </c>
      <c r="H111" s="24"/>
      <c r="I111" s="24">
        <v>25799.200000000001</v>
      </c>
      <c r="J111" s="24"/>
    </row>
    <row r="112" spans="1:10" s="13" customFormat="1" ht="62.4">
      <c r="A112" s="16">
        <v>2</v>
      </c>
      <c r="B112" s="41" t="s">
        <v>209</v>
      </c>
      <c r="C112" s="33" t="s">
        <v>85</v>
      </c>
      <c r="D112" s="33" t="s">
        <v>86</v>
      </c>
      <c r="E112" s="33" t="s">
        <v>49</v>
      </c>
      <c r="F112" s="33"/>
      <c r="G112" s="34">
        <f>SUMIFS(G113:G1151,$C113:$C1151,$C113,$D113:$D1151,$D113,$E113:$E1151,$E113)</f>
        <v>638.5</v>
      </c>
      <c r="H112" s="34">
        <f>SUMIFS(H113:H1151,$C113:$C1151,$C113,$D113:$D1151,$D113,$E113:$E1151,$E113)</f>
        <v>238.5</v>
      </c>
      <c r="I112" s="34">
        <f>SUMIFS(I113:I1151,$C113:$C1151,$C113,$D113:$D1151,$D113,$E113:$E1151,$E113)</f>
        <v>638.5</v>
      </c>
      <c r="J112" s="34">
        <f>SUMIFS(J113:J1151,$C113:$C1151,$C113,$D113:$D1151,$D113,$E113:$E1151,$E113)</f>
        <v>238.5</v>
      </c>
    </row>
    <row r="113" spans="1:10" s="13" customFormat="1" ht="31.2">
      <c r="A113" s="17">
        <v>3</v>
      </c>
      <c r="B113" s="22" t="s">
        <v>11</v>
      </c>
      <c r="C113" s="23" t="s">
        <v>85</v>
      </c>
      <c r="D113" s="23" t="s">
        <v>86</v>
      </c>
      <c r="E113" s="23" t="s">
        <v>49</v>
      </c>
      <c r="F113" s="23" t="s">
        <v>72</v>
      </c>
      <c r="G113" s="24">
        <v>638.5</v>
      </c>
      <c r="H113" s="24">
        <v>238.5</v>
      </c>
      <c r="I113" s="24">
        <v>638.5</v>
      </c>
      <c r="J113" s="24">
        <v>238.5</v>
      </c>
    </row>
    <row r="114" spans="1:10" s="13" customFormat="1" ht="19.8" customHeight="1">
      <c r="A114" s="17">
        <v>3</v>
      </c>
      <c r="B114" s="22" t="s">
        <v>46</v>
      </c>
      <c r="C114" s="23" t="s">
        <v>85</v>
      </c>
      <c r="D114" s="23" t="s">
        <v>86</v>
      </c>
      <c r="E114" s="23" t="s">
        <v>49</v>
      </c>
      <c r="F114" s="23" t="s">
        <v>90</v>
      </c>
      <c r="G114" s="24"/>
      <c r="H114" s="24"/>
      <c r="I114" s="24"/>
      <c r="J114" s="24"/>
    </row>
    <row r="115" spans="1:10" s="13" customFormat="1" ht="51" customHeight="1">
      <c r="A115" s="16">
        <v>2</v>
      </c>
      <c r="B115" s="41" t="s">
        <v>35</v>
      </c>
      <c r="C115" s="33" t="s">
        <v>85</v>
      </c>
      <c r="D115" s="33" t="s">
        <v>86</v>
      </c>
      <c r="E115" s="33" t="s">
        <v>121</v>
      </c>
      <c r="F115" s="33"/>
      <c r="G115" s="34">
        <f>SUMIFS(G116:G1154,$C116:$C1154,$C116,$D116:$D1154,$D116,$E116:$E1154,$E116)</f>
        <v>0</v>
      </c>
      <c r="H115" s="34">
        <f>SUMIFS(H116:H1154,$C116:$C1154,$C116,$D116:$D1154,$D116,$E116:$E1154,$E116)</f>
        <v>0</v>
      </c>
      <c r="I115" s="34">
        <f>SUMIFS(I116:I1154,$C116:$C1154,$C116,$D116:$D1154,$D116,$E116:$E1154,$E116)</f>
        <v>0</v>
      </c>
      <c r="J115" s="34">
        <f>SUMIFS(J116:J1154,$C116:$C1154,$C116,$D116:$D1154,$D116,$E116:$E1154,$E116)</f>
        <v>0</v>
      </c>
    </row>
    <row r="116" spans="1:10" s="13" customFormat="1" ht="31.2">
      <c r="A116" s="17">
        <v>3</v>
      </c>
      <c r="B116" s="22" t="s">
        <v>11</v>
      </c>
      <c r="C116" s="23" t="s">
        <v>85</v>
      </c>
      <c r="D116" s="23" t="s">
        <v>86</v>
      </c>
      <c r="E116" s="23" t="s">
        <v>121</v>
      </c>
      <c r="F116" s="23" t="s">
        <v>72</v>
      </c>
      <c r="G116" s="24"/>
      <c r="H116" s="24"/>
      <c r="I116" s="24"/>
      <c r="J116" s="24"/>
    </row>
    <row r="117" spans="1:10" s="13" customFormat="1" ht="15.6">
      <c r="A117" s="14">
        <v>0</v>
      </c>
      <c r="B117" s="26" t="s">
        <v>107</v>
      </c>
      <c r="C117" s="27" t="s">
        <v>91</v>
      </c>
      <c r="D117" s="27" t="s">
        <v>113</v>
      </c>
      <c r="E117" s="27"/>
      <c r="F117" s="27"/>
      <c r="G117" s="28">
        <f>SUMIFS(G118:G1175,$C118:$C1175,$C118)/3</f>
        <v>372807.7</v>
      </c>
      <c r="H117" s="28">
        <f>SUMIFS(H118:H1165,$C118:$C1165,$C118)/3</f>
        <v>102478.20000000001</v>
      </c>
      <c r="I117" s="28">
        <f>SUMIFS(I118:I1175,$C118:$C1175,$C118)/3</f>
        <v>372807.7</v>
      </c>
      <c r="J117" s="28">
        <f>SUMIFS(J118:J1165,$C118:$C1165,$C118)/3</f>
        <v>102478.20000000001</v>
      </c>
    </row>
    <row r="118" spans="1:10" s="13" customFormat="1" ht="15.6">
      <c r="A118" s="15">
        <v>1</v>
      </c>
      <c r="B118" s="29" t="s">
        <v>57</v>
      </c>
      <c r="C118" s="30" t="s">
        <v>91</v>
      </c>
      <c r="D118" s="30" t="s">
        <v>68</v>
      </c>
      <c r="E118" s="30"/>
      <c r="F118" s="30"/>
      <c r="G118" s="31">
        <f>SUMIFS(G119:G1161,$C119:$C1161,$C119,$D119:$D1161,$D119)/2</f>
        <v>7349.8</v>
      </c>
      <c r="H118" s="31">
        <f>SUMIFS(H119:H1161,$C119:$C1161,$C119,$D119:$D1161,$D119)/2</f>
        <v>6450.3</v>
      </c>
      <c r="I118" s="31">
        <f>SUMIFS(I119:I1161,$C119:$C1161,$C119,$D119:$D1161,$D119)/2</f>
        <v>7349.8</v>
      </c>
      <c r="J118" s="31">
        <f>SUMIFS(J119:J1161,$C119:$C1161,$C119,$D119:$D1161,$D119)/2</f>
        <v>6450.3</v>
      </c>
    </row>
    <row r="119" spans="1:10" s="13" customFormat="1" ht="67.2" customHeight="1">
      <c r="A119" s="16">
        <v>2</v>
      </c>
      <c r="B119" s="41" t="s">
        <v>192</v>
      </c>
      <c r="C119" s="33" t="s">
        <v>91</v>
      </c>
      <c r="D119" s="33" t="s">
        <v>68</v>
      </c>
      <c r="E119" s="33" t="s">
        <v>191</v>
      </c>
      <c r="F119" s="33" t="s">
        <v>70</v>
      </c>
      <c r="G119" s="34">
        <f>SUMIFS(G120:G1158,$C120:$C1158,$C120,$D120:$D1158,$D120,$E120:$E1158,$E120)</f>
        <v>6789.8</v>
      </c>
      <c r="H119" s="34">
        <f>SUMIFS(H120:H1158,$C120:$C1158,$C120,$D120:$D1158,$D120,$E120:$E1158,$E120)</f>
        <v>6450.3</v>
      </c>
      <c r="I119" s="34">
        <f>SUMIFS(I120:I1158,$C120:$C1158,$C120,$D120:$D1158,$D120,$E120:$E1158,$E120)</f>
        <v>6789.8</v>
      </c>
      <c r="J119" s="34">
        <f>SUMIFS(J120:J1158,$C120:$C1158,$C120,$D120:$D1158,$D120,$E120:$E1158,$E120)</f>
        <v>6450.3</v>
      </c>
    </row>
    <row r="120" spans="1:10" s="13" customFormat="1" ht="15.6">
      <c r="A120" s="17">
        <v>3</v>
      </c>
      <c r="B120" s="22" t="s">
        <v>193</v>
      </c>
      <c r="C120" s="23" t="s">
        <v>91</v>
      </c>
      <c r="D120" s="23" t="s">
        <v>68</v>
      </c>
      <c r="E120" s="23" t="s">
        <v>191</v>
      </c>
      <c r="F120" s="23" t="s">
        <v>134</v>
      </c>
      <c r="G120" s="24"/>
      <c r="H120" s="24"/>
      <c r="I120" s="24"/>
      <c r="J120" s="24"/>
    </row>
    <row r="121" spans="1:10" s="13" customFormat="1" ht="15.6">
      <c r="A121" s="17">
        <v>3</v>
      </c>
      <c r="B121" s="22" t="s">
        <v>128</v>
      </c>
      <c r="C121" s="23" t="s">
        <v>91</v>
      </c>
      <c r="D121" s="23" t="s">
        <v>68</v>
      </c>
      <c r="E121" s="23" t="s">
        <v>191</v>
      </c>
      <c r="F121" s="23" t="s">
        <v>127</v>
      </c>
      <c r="G121" s="24">
        <v>6789.8</v>
      </c>
      <c r="H121" s="24">
        <v>6450.3</v>
      </c>
      <c r="I121" s="24">
        <v>6789.8</v>
      </c>
      <c r="J121" s="24">
        <v>6450.3</v>
      </c>
    </row>
    <row r="122" spans="1:10" s="13" customFormat="1" ht="67.2" customHeight="1">
      <c r="A122" s="16">
        <v>2</v>
      </c>
      <c r="B122" s="35" t="s">
        <v>190</v>
      </c>
      <c r="C122" s="33" t="s">
        <v>91</v>
      </c>
      <c r="D122" s="33" t="s">
        <v>68</v>
      </c>
      <c r="E122" s="33" t="s">
        <v>48</v>
      </c>
      <c r="F122" s="33" t="s">
        <v>70</v>
      </c>
      <c r="G122" s="34">
        <f>SUMIFS(G123:G1161,$C123:$C1161,$C123,$D123:$D1161,$D123,$E123:$E1161,$E123)</f>
        <v>0</v>
      </c>
      <c r="H122" s="34">
        <f>SUMIFS(H123:H1161,$C123:$C1161,$C123,$D123:$D1161,$D123,$E123:$E1161,$E123)</f>
        <v>0</v>
      </c>
      <c r="I122" s="34">
        <f>SUMIFS(I123:I1161,$C123:$C1161,$C123,$D123:$D1161,$D123,$E123:$E1161,$E123)</f>
        <v>0</v>
      </c>
      <c r="J122" s="34">
        <f>SUMIFS(J123:J1161,$C123:$C1161,$C123,$D123:$D1161,$D123,$E123:$E1161,$E123)</f>
        <v>0</v>
      </c>
    </row>
    <row r="123" spans="1:10" s="13" customFormat="1" ht="15.6">
      <c r="A123" s="17">
        <v>3</v>
      </c>
      <c r="B123" s="22" t="s">
        <v>46</v>
      </c>
      <c r="C123" s="23" t="s">
        <v>91</v>
      </c>
      <c r="D123" s="23" t="s">
        <v>68</v>
      </c>
      <c r="E123" s="23" t="s">
        <v>48</v>
      </c>
      <c r="F123" s="23" t="s">
        <v>90</v>
      </c>
      <c r="G123" s="24"/>
      <c r="H123" s="24"/>
      <c r="I123" s="24"/>
      <c r="J123" s="24"/>
    </row>
    <row r="124" spans="1:10" s="13" customFormat="1" ht="62.4">
      <c r="A124" s="16">
        <v>2</v>
      </c>
      <c r="B124" s="41" t="s">
        <v>209</v>
      </c>
      <c r="C124" s="33" t="s">
        <v>91</v>
      </c>
      <c r="D124" s="33" t="s">
        <v>68</v>
      </c>
      <c r="E124" s="33" t="s">
        <v>49</v>
      </c>
      <c r="F124" s="33"/>
      <c r="G124" s="34">
        <f>SUMIFS(G125:G1163,$C125:$C1163,$C125,$D125:$D1163,$D125,$E125:$E1163,$E125)</f>
        <v>530</v>
      </c>
      <c r="H124" s="34">
        <f>SUMIFS(H125:H1163,$C125:$C1163,$C125,$D125:$D1163,$D125,$E125:$E1163,$E125)</f>
        <v>0</v>
      </c>
      <c r="I124" s="34">
        <f>SUMIFS(I125:I1163,$C125:$C1163,$C125,$D125:$D1163,$D125,$E125:$E1163,$E125)</f>
        <v>530</v>
      </c>
      <c r="J124" s="34">
        <f>SUMIFS(J125:J1163,$C125:$C1163,$C125,$D125:$D1163,$D125,$E125:$E1163,$E125)</f>
        <v>0</v>
      </c>
    </row>
    <row r="125" spans="1:10" s="13" customFormat="1" ht="31.2">
      <c r="A125" s="17">
        <v>3</v>
      </c>
      <c r="B125" s="22" t="s">
        <v>11</v>
      </c>
      <c r="C125" s="23" t="s">
        <v>91</v>
      </c>
      <c r="D125" s="23" t="s">
        <v>68</v>
      </c>
      <c r="E125" s="23" t="s">
        <v>49</v>
      </c>
      <c r="F125" s="23" t="s">
        <v>72</v>
      </c>
      <c r="G125" s="24">
        <v>530</v>
      </c>
      <c r="H125" s="24"/>
      <c r="I125" s="24">
        <v>530</v>
      </c>
      <c r="J125" s="24"/>
    </row>
    <row r="126" spans="1:10" s="13" customFormat="1" ht="15.6">
      <c r="A126" s="17">
        <v>3</v>
      </c>
      <c r="B126" s="22" t="s">
        <v>46</v>
      </c>
      <c r="C126" s="23" t="s">
        <v>91</v>
      </c>
      <c r="D126" s="23" t="s">
        <v>68</v>
      </c>
      <c r="E126" s="23" t="s">
        <v>49</v>
      </c>
      <c r="F126" s="23" t="s">
        <v>90</v>
      </c>
      <c r="G126" s="24"/>
      <c r="H126" s="24"/>
      <c r="I126" s="24"/>
      <c r="J126" s="24"/>
    </row>
    <row r="127" spans="1:10" s="13" customFormat="1" ht="46.8">
      <c r="A127" s="16">
        <v>2</v>
      </c>
      <c r="B127" s="41" t="s">
        <v>217</v>
      </c>
      <c r="C127" s="33" t="s">
        <v>91</v>
      </c>
      <c r="D127" s="33" t="s">
        <v>68</v>
      </c>
      <c r="E127" s="33" t="s">
        <v>159</v>
      </c>
      <c r="F127" s="33" t="s">
        <v>70</v>
      </c>
      <c r="G127" s="34">
        <f>SUMIFS(G128:G1166,$C128:$C1166,$C128,$D128:$D1166,$D128,$E128:$E1166,$E128)</f>
        <v>30</v>
      </c>
      <c r="H127" s="34">
        <f>SUMIFS(H128:H1166,$C128:$C1166,$C128,$D128:$D1166,$D128,$E128:$E1166,$E128)</f>
        <v>0</v>
      </c>
      <c r="I127" s="34">
        <f>SUMIFS(I128:I1166,$C128:$C1166,$C128,$D128:$D1166,$D128,$E128:$E1166,$E128)</f>
        <v>30</v>
      </c>
      <c r="J127" s="34">
        <f>SUMIFS(J128:J1166,$C128:$C1166,$C128,$D128:$D1166,$D128,$E128:$E1166,$E128)</f>
        <v>0</v>
      </c>
    </row>
    <row r="128" spans="1:10" s="13" customFormat="1" ht="31.2">
      <c r="A128" s="17">
        <v>3</v>
      </c>
      <c r="B128" s="22" t="s">
        <v>11</v>
      </c>
      <c r="C128" s="23" t="s">
        <v>91</v>
      </c>
      <c r="D128" s="23" t="s">
        <v>68</v>
      </c>
      <c r="E128" s="23" t="s">
        <v>159</v>
      </c>
      <c r="F128" s="23" t="s">
        <v>72</v>
      </c>
      <c r="G128" s="24">
        <v>30</v>
      </c>
      <c r="H128" s="24"/>
      <c r="I128" s="24">
        <v>30</v>
      </c>
      <c r="J128" s="24"/>
    </row>
    <row r="129" spans="1:10" s="13" customFormat="1" ht="15.6">
      <c r="A129" s="15">
        <v>1</v>
      </c>
      <c r="B129" s="40" t="s">
        <v>117</v>
      </c>
      <c r="C129" s="30" t="s">
        <v>91</v>
      </c>
      <c r="D129" s="30" t="s">
        <v>87</v>
      </c>
      <c r="E129" s="30"/>
      <c r="F129" s="30"/>
      <c r="G129" s="31">
        <f>SUMIFS(G130:G1172,$C130:$C1172,$C130,$D130:$D1172,$D130)/2</f>
        <v>126284.2</v>
      </c>
      <c r="H129" s="31">
        <f>SUMIFS(H130:H1172,$C130:$C1172,$C130,$D130:$D1172,$D130)/2</f>
        <v>69020</v>
      </c>
      <c r="I129" s="31">
        <f>SUMIFS(I130:I1172,$C130:$C1172,$C130,$D130:$D1172,$D130)/2</f>
        <v>125226.8</v>
      </c>
      <c r="J129" s="31">
        <f>SUMIFS(J130:J1172,$C130:$C1172,$C130,$D130:$D1172,$D130)/2</f>
        <v>69020</v>
      </c>
    </row>
    <row r="130" spans="1:10" s="13" customFormat="1" ht="46.8">
      <c r="A130" s="16">
        <v>2</v>
      </c>
      <c r="B130" s="41" t="s">
        <v>170</v>
      </c>
      <c r="C130" s="33" t="s">
        <v>91</v>
      </c>
      <c r="D130" s="33" t="s">
        <v>87</v>
      </c>
      <c r="E130" s="42" t="s">
        <v>169</v>
      </c>
      <c r="F130" s="42" t="s">
        <v>70</v>
      </c>
      <c r="G130" s="34">
        <f>SUMIFS(G131:G1169,$C131:$C1169,$C131,$D131:$D1169,$D131,$E131:$E1169,$E131)</f>
        <v>27631.5</v>
      </c>
      <c r="H130" s="34">
        <f>SUMIFS(H131:H1169,$C131:$C1169,$C131,$D131:$D1169,$D131,$E131:$E1169,$E131)</f>
        <v>0</v>
      </c>
      <c r="I130" s="34">
        <f>SUMIFS(I131:I1169,$C131:$C1169,$C131,$D131:$D1169,$D131,$E131:$E1169,$E131)</f>
        <v>27631.5</v>
      </c>
      <c r="J130" s="34">
        <f>SUMIFS(J131:J1169,$C131:$C1169,$C131,$D131:$D1169,$D131,$E131:$E1169,$E131)</f>
        <v>0</v>
      </c>
    </row>
    <row r="131" spans="1:10" s="13" customFormat="1" ht="31.2">
      <c r="A131" s="17">
        <v>3</v>
      </c>
      <c r="B131" s="22" t="s">
        <v>11</v>
      </c>
      <c r="C131" s="23" t="s">
        <v>91</v>
      </c>
      <c r="D131" s="23" t="s">
        <v>87</v>
      </c>
      <c r="E131" s="23" t="s">
        <v>169</v>
      </c>
      <c r="F131" s="23" t="s">
        <v>72</v>
      </c>
      <c r="G131" s="24">
        <v>2631.5</v>
      </c>
      <c r="H131" s="24"/>
      <c r="I131" s="24">
        <v>2631.5</v>
      </c>
      <c r="J131" s="24"/>
    </row>
    <row r="132" spans="1:10" s="13" customFormat="1" ht="15.6">
      <c r="A132" s="17">
        <v>3</v>
      </c>
      <c r="B132" s="22" t="s">
        <v>46</v>
      </c>
      <c r="C132" s="23" t="s">
        <v>91</v>
      </c>
      <c r="D132" s="23" t="s">
        <v>87</v>
      </c>
      <c r="E132" s="23" t="s">
        <v>169</v>
      </c>
      <c r="F132" s="23" t="s">
        <v>90</v>
      </c>
      <c r="G132" s="24">
        <v>25000</v>
      </c>
      <c r="H132" s="24"/>
      <c r="I132" s="24">
        <v>25000</v>
      </c>
      <c r="J132" s="24"/>
    </row>
    <row r="133" spans="1:10" s="13" customFormat="1" ht="46.8">
      <c r="A133" s="16">
        <v>2</v>
      </c>
      <c r="B133" s="41" t="s">
        <v>207</v>
      </c>
      <c r="C133" s="33" t="s">
        <v>91</v>
      </c>
      <c r="D133" s="33" t="s">
        <v>87</v>
      </c>
      <c r="E133" s="42" t="s">
        <v>58</v>
      </c>
      <c r="F133" s="42" t="s">
        <v>70</v>
      </c>
      <c r="G133" s="34">
        <f>SUMIFS(G134:G1172,$C134:$C1172,$C134,$D134:$D1172,$D134,$E134:$E1172,$E134)</f>
        <v>27952.2</v>
      </c>
      <c r="H133" s="34">
        <f>SUMIFS(H134:H1172,$C134:$C1172,$C134,$D134:$D1172,$D134,$E134:$E1172,$E134)</f>
        <v>0</v>
      </c>
      <c r="I133" s="34">
        <f>SUMIFS(I134:I1172,$C134:$C1172,$C134,$D134:$D1172,$D134,$E134:$E1172,$E134)</f>
        <v>26894.799999999999</v>
      </c>
      <c r="J133" s="34">
        <f>SUMIFS(J134:J1172,$C134:$C1172,$C134,$D134:$D1172,$D134,$E134:$E1172,$E134)</f>
        <v>0</v>
      </c>
    </row>
    <row r="134" spans="1:10" s="13" customFormat="1" ht="115.8" customHeight="1">
      <c r="A134" s="17">
        <v>3</v>
      </c>
      <c r="B134" s="22" t="s">
        <v>118</v>
      </c>
      <c r="C134" s="23" t="s">
        <v>91</v>
      </c>
      <c r="D134" s="23" t="s">
        <v>87</v>
      </c>
      <c r="E134" s="23" t="s">
        <v>58</v>
      </c>
      <c r="F134" s="23" t="s">
        <v>119</v>
      </c>
      <c r="G134" s="24"/>
      <c r="H134" s="24"/>
      <c r="I134" s="24"/>
      <c r="J134" s="24"/>
    </row>
    <row r="135" spans="1:10" s="13" customFormat="1" ht="15.6">
      <c r="A135" s="17">
        <v>3</v>
      </c>
      <c r="B135" s="22" t="s">
        <v>46</v>
      </c>
      <c r="C135" s="23" t="s">
        <v>91</v>
      </c>
      <c r="D135" s="23" t="s">
        <v>87</v>
      </c>
      <c r="E135" s="23" t="s">
        <v>58</v>
      </c>
      <c r="F135" s="23" t="s">
        <v>90</v>
      </c>
      <c r="G135" s="24">
        <v>27952.2</v>
      </c>
      <c r="H135" s="24"/>
      <c r="I135" s="24">
        <v>26894.799999999999</v>
      </c>
      <c r="J135" s="24"/>
    </row>
    <row r="136" spans="1:10" s="13" customFormat="1" ht="46.8">
      <c r="A136" s="16">
        <v>2</v>
      </c>
      <c r="B136" s="41" t="s">
        <v>195</v>
      </c>
      <c r="C136" s="33" t="s">
        <v>91</v>
      </c>
      <c r="D136" s="33" t="s">
        <v>87</v>
      </c>
      <c r="E136" s="42" t="s">
        <v>194</v>
      </c>
      <c r="F136" s="42" t="s">
        <v>70</v>
      </c>
      <c r="G136" s="34">
        <f>SUMIFS(G137:G1175,$C137:$C1175,$C137,$D137:$D1175,$D137,$E137:$E1175,$E137)</f>
        <v>70700.5</v>
      </c>
      <c r="H136" s="34">
        <f>SUMIFS(H137:H1175,$C137:$C1175,$C137,$D137:$D1175,$D137,$E137:$E1175,$E137)</f>
        <v>69020</v>
      </c>
      <c r="I136" s="34">
        <f>SUMIFS(I137:I1175,$C137:$C1175,$C137,$D137:$D1175,$D137,$E137:$E1175,$E137)</f>
        <v>70700.5</v>
      </c>
      <c r="J136" s="34">
        <f>SUMIFS(J137:J1175,$C137:$C1175,$C137,$D137:$D1175,$D137,$E137:$E1175,$E137)</f>
        <v>69020</v>
      </c>
    </row>
    <row r="137" spans="1:10" s="13" customFormat="1" ht="114" customHeight="1">
      <c r="A137" s="17">
        <v>3</v>
      </c>
      <c r="B137" s="22" t="s">
        <v>118</v>
      </c>
      <c r="C137" s="23" t="s">
        <v>91</v>
      </c>
      <c r="D137" s="23" t="s">
        <v>87</v>
      </c>
      <c r="E137" s="23" t="s">
        <v>194</v>
      </c>
      <c r="F137" s="23" t="s">
        <v>119</v>
      </c>
      <c r="G137" s="24">
        <v>70500.5</v>
      </c>
      <c r="H137" s="24">
        <v>69020</v>
      </c>
      <c r="I137" s="24">
        <v>70500.5</v>
      </c>
      <c r="J137" s="24">
        <v>69020</v>
      </c>
    </row>
    <row r="138" spans="1:10" s="13" customFormat="1" ht="15.6">
      <c r="A138" s="17">
        <v>3</v>
      </c>
      <c r="B138" s="22" t="s">
        <v>46</v>
      </c>
      <c r="C138" s="23" t="s">
        <v>91</v>
      </c>
      <c r="D138" s="23" t="s">
        <v>87</v>
      </c>
      <c r="E138" s="23" t="s">
        <v>194</v>
      </c>
      <c r="F138" s="23" t="s">
        <v>90</v>
      </c>
      <c r="G138" s="24">
        <v>200</v>
      </c>
      <c r="H138" s="24"/>
      <c r="I138" s="24">
        <v>200</v>
      </c>
      <c r="J138" s="24"/>
    </row>
    <row r="139" spans="1:10" s="13" customFormat="1" ht="62.4">
      <c r="A139" s="16">
        <v>2</v>
      </c>
      <c r="B139" s="41" t="s">
        <v>209</v>
      </c>
      <c r="C139" s="33" t="s">
        <v>91</v>
      </c>
      <c r="D139" s="33" t="s">
        <v>87</v>
      </c>
      <c r="E139" s="42" t="s">
        <v>49</v>
      </c>
      <c r="F139" s="42" t="s">
        <v>70</v>
      </c>
      <c r="G139" s="34">
        <f>SUMIFS(G140:G1178,$C140:$C1178,$C140,$D140:$D1178,$D140,$E140:$E1178,$E140)</f>
        <v>0</v>
      </c>
      <c r="H139" s="34">
        <f>SUMIFS(H140:H1178,$C140:$C1178,$C140,$D140:$D1178,$D140,$E140:$E1178,$E140)</f>
        <v>0</v>
      </c>
      <c r="I139" s="34">
        <f>SUMIFS(I140:I1178,$C140:$C1178,$C140,$D140:$D1178,$D140,$E140:$E1178,$E140)</f>
        <v>0</v>
      </c>
      <c r="J139" s="34">
        <f>SUMIFS(J140:J1178,$C140:$C1178,$C140,$D140:$D1178,$D140,$E140:$E1178,$E140)</f>
        <v>0</v>
      </c>
    </row>
    <row r="140" spans="1:10" s="13" customFormat="1" ht="31.2">
      <c r="A140" s="17">
        <v>3</v>
      </c>
      <c r="B140" s="22" t="s">
        <v>11</v>
      </c>
      <c r="C140" s="23" t="s">
        <v>91</v>
      </c>
      <c r="D140" s="23" t="s">
        <v>87</v>
      </c>
      <c r="E140" s="23" t="s">
        <v>49</v>
      </c>
      <c r="F140" s="23" t="s">
        <v>72</v>
      </c>
      <c r="G140" s="24"/>
      <c r="H140" s="24"/>
      <c r="I140" s="24"/>
      <c r="J140" s="24"/>
    </row>
    <row r="141" spans="1:10" s="13" customFormat="1" ht="15.6">
      <c r="A141" s="17">
        <v>3</v>
      </c>
      <c r="B141" s="22" t="s">
        <v>46</v>
      </c>
      <c r="C141" s="23" t="s">
        <v>91</v>
      </c>
      <c r="D141" s="23" t="s">
        <v>87</v>
      </c>
      <c r="E141" s="23" t="s">
        <v>49</v>
      </c>
      <c r="F141" s="23" t="s">
        <v>90</v>
      </c>
      <c r="G141" s="24"/>
      <c r="H141" s="24"/>
      <c r="I141" s="24"/>
      <c r="J141" s="24"/>
    </row>
    <row r="142" spans="1:10" s="13" customFormat="1" ht="15.6">
      <c r="A142" s="15">
        <v>1</v>
      </c>
      <c r="B142" s="40" t="s">
        <v>126</v>
      </c>
      <c r="C142" s="44" t="s">
        <v>91</v>
      </c>
      <c r="D142" s="44" t="s">
        <v>77</v>
      </c>
      <c r="E142" s="44" t="s">
        <v>6</v>
      </c>
      <c r="F142" s="44" t="s">
        <v>70</v>
      </c>
      <c r="G142" s="31">
        <f>SUMIFS(G143:G1185,$C143:$C1185,$C143,$D143:$D1185,$D143)/2</f>
        <v>31039.4</v>
      </c>
      <c r="H142" s="31">
        <f>SUMIFS(H143:H1185,$C143:$C1185,$C143,$D143:$D1185,$D143)/2</f>
        <v>27007.9</v>
      </c>
      <c r="I142" s="31">
        <f>SUMIFS(I143:I1185,$C143:$C1185,$C143,$D143:$D1185,$D143)/2</f>
        <v>32096.800000000003</v>
      </c>
      <c r="J142" s="31">
        <f>SUMIFS(J143:J1185,$C143:$C1185,$C143,$D143:$D1185,$D143)/2</f>
        <v>27007.9</v>
      </c>
    </row>
    <row r="143" spans="1:10" s="13" customFormat="1" ht="35.4" customHeight="1">
      <c r="A143" s="16">
        <v>2</v>
      </c>
      <c r="B143" s="41" t="s">
        <v>207</v>
      </c>
      <c r="C143" s="33" t="s">
        <v>91</v>
      </c>
      <c r="D143" s="33" t="s">
        <v>77</v>
      </c>
      <c r="E143" s="42" t="s">
        <v>58</v>
      </c>
      <c r="F143" s="42" t="s">
        <v>70</v>
      </c>
      <c r="G143" s="34">
        <f>SUMIFS(G144:G1182,$C144:$C1182,$C144,$D144:$D1182,$D144,$E144:$E1182,$E144)</f>
        <v>0</v>
      </c>
      <c r="H143" s="34">
        <f>SUMIFS(H144:H1182,$C144:$C1182,$C144,$D144:$D1182,$D144,$E144:$E1182,$E144)</f>
        <v>0</v>
      </c>
      <c r="I143" s="34">
        <f>SUMIFS(I144:I1182,$C144:$C1182,$C144,$D144:$D1182,$D144,$E144:$E1182,$E144)</f>
        <v>0</v>
      </c>
      <c r="J143" s="34">
        <f>SUMIFS(J144:J1182,$C144:$C1182,$C144,$D144:$D1182,$D144,$E144:$E1182,$E144)</f>
        <v>0</v>
      </c>
    </row>
    <row r="144" spans="1:10" s="13" customFormat="1" ht="15.6">
      <c r="A144" s="17">
        <v>3</v>
      </c>
      <c r="B144" s="22" t="s">
        <v>46</v>
      </c>
      <c r="C144" s="23" t="s">
        <v>91</v>
      </c>
      <c r="D144" s="23" t="s">
        <v>77</v>
      </c>
      <c r="E144" s="23" t="s">
        <v>58</v>
      </c>
      <c r="F144" s="23" t="s">
        <v>90</v>
      </c>
      <c r="G144" s="24"/>
      <c r="H144" s="24"/>
      <c r="I144" s="24"/>
      <c r="J144" s="24"/>
    </row>
    <row r="145" spans="1:10" s="13" customFormat="1" ht="46.8">
      <c r="A145" s="16">
        <v>2</v>
      </c>
      <c r="B145" s="41" t="s">
        <v>187</v>
      </c>
      <c r="C145" s="42" t="s">
        <v>91</v>
      </c>
      <c r="D145" s="42" t="s">
        <v>77</v>
      </c>
      <c r="E145" s="42" t="s">
        <v>125</v>
      </c>
      <c r="F145" s="42" t="s">
        <v>70</v>
      </c>
      <c r="G145" s="34">
        <f>SUMIFS(G146:G1184,$C146:$C1184,$C146,$D146:$D1184,$D146,$E146:$E1184,$E146)</f>
        <v>30039.4</v>
      </c>
      <c r="H145" s="34">
        <f>SUMIFS(H146:H1184,$C146:$C1184,$C146,$D146:$D1184,$D146,$E146:$E1184,$E146)</f>
        <v>27007.9</v>
      </c>
      <c r="I145" s="34">
        <f>SUMIFS(I146:I1184,$C146:$C1184,$C146,$D146:$D1184,$D146,$E146:$E1184,$E146)</f>
        <v>30039.4</v>
      </c>
      <c r="J145" s="34">
        <f>SUMIFS(J146:J1184,$C146:$C1184,$C146,$D146:$D1184,$D146,$E146:$E1184,$E146)</f>
        <v>27007.9</v>
      </c>
    </row>
    <row r="146" spans="1:10" s="13" customFormat="1" ht="15.6">
      <c r="A146" s="17">
        <v>3</v>
      </c>
      <c r="B146" s="22" t="s">
        <v>46</v>
      </c>
      <c r="C146" s="23" t="s">
        <v>91</v>
      </c>
      <c r="D146" s="23" t="s">
        <v>77</v>
      </c>
      <c r="E146" s="23" t="s">
        <v>125</v>
      </c>
      <c r="F146" s="23" t="s">
        <v>90</v>
      </c>
      <c r="G146" s="24">
        <v>30039.4</v>
      </c>
      <c r="H146" s="24">
        <v>27007.9</v>
      </c>
      <c r="I146" s="24">
        <v>30039.4</v>
      </c>
      <c r="J146" s="24">
        <v>27007.9</v>
      </c>
    </row>
    <row r="147" spans="1:10" s="13" customFormat="1" ht="43.2" customHeight="1">
      <c r="A147" s="16">
        <v>2</v>
      </c>
      <c r="B147" s="41" t="s">
        <v>213</v>
      </c>
      <c r="C147" s="33" t="s">
        <v>91</v>
      </c>
      <c r="D147" s="33" t="s">
        <v>77</v>
      </c>
      <c r="E147" s="42" t="s">
        <v>173</v>
      </c>
      <c r="F147" s="42" t="s">
        <v>70</v>
      </c>
      <c r="G147" s="34">
        <f>SUMIFS(G148:G1186,$C148:$C1186,$C148,$D148:$D1186,$D148,$E148:$E1186,$E148)</f>
        <v>1000</v>
      </c>
      <c r="H147" s="34">
        <f>SUMIFS(H148:H1186,$C148:$C1186,$C148,$D148:$D1186,$D148,$E148:$E1186,$E148)</f>
        <v>0</v>
      </c>
      <c r="I147" s="34">
        <f>SUMIFS(I148:I1186,$C148:$C1186,$C148,$D148:$D1186,$D148,$E148:$E1186,$E148)</f>
        <v>2057.4</v>
      </c>
      <c r="J147" s="34">
        <f>SUMIFS(J148:J1186,$C148:$C1186,$C148,$D148:$D1186,$D148,$E148:$E1186,$E148)</f>
        <v>0</v>
      </c>
    </row>
    <row r="148" spans="1:10" s="13" customFormat="1" ht="15.6">
      <c r="A148" s="17">
        <v>3</v>
      </c>
      <c r="B148" s="22" t="s">
        <v>46</v>
      </c>
      <c r="C148" s="23" t="s">
        <v>91</v>
      </c>
      <c r="D148" s="23" t="s">
        <v>77</v>
      </c>
      <c r="E148" s="23" t="s">
        <v>173</v>
      </c>
      <c r="F148" s="23" t="s">
        <v>90</v>
      </c>
      <c r="G148" s="24">
        <v>1000</v>
      </c>
      <c r="H148" s="24"/>
      <c r="I148" s="24">
        <v>2057.4</v>
      </c>
      <c r="J148" s="24"/>
    </row>
    <row r="149" spans="1:10" s="13" customFormat="1" ht="37.799999999999997" customHeight="1">
      <c r="A149" s="16">
        <v>2</v>
      </c>
      <c r="B149" s="41" t="s">
        <v>216</v>
      </c>
      <c r="C149" s="42" t="s">
        <v>91</v>
      </c>
      <c r="D149" s="42" t="s">
        <v>77</v>
      </c>
      <c r="E149" s="42" t="s">
        <v>157</v>
      </c>
      <c r="F149" s="42" t="s">
        <v>70</v>
      </c>
      <c r="G149" s="34">
        <f>SUMIFS(G150:G1188,$C150:$C1188,$C150,$D150:$D1188,$D150,$E150:$E1188,$E150)</f>
        <v>0</v>
      </c>
      <c r="H149" s="34">
        <f>SUMIFS(H150:H1188,$C150:$C1188,$C150,$D150:$D1188,$D150,$E150:$E1188,$E150)</f>
        <v>0</v>
      </c>
      <c r="I149" s="34">
        <f>SUMIFS(I150:I1188,$C150:$C1188,$C150,$D150:$D1188,$D150,$E150:$E1188,$E150)</f>
        <v>0</v>
      </c>
      <c r="J149" s="34">
        <f>SUMIFS(J150:J1188,$C150:$C1188,$C150,$D150:$D1188,$D150,$E150:$E1188,$E150)</f>
        <v>0</v>
      </c>
    </row>
    <row r="150" spans="1:10" s="13" customFormat="1" ht="15.6">
      <c r="A150" s="17">
        <v>3</v>
      </c>
      <c r="B150" s="22" t="s">
        <v>46</v>
      </c>
      <c r="C150" s="23" t="s">
        <v>91</v>
      </c>
      <c r="D150" s="23" t="s">
        <v>77</v>
      </c>
      <c r="E150" s="23" t="s">
        <v>157</v>
      </c>
      <c r="F150" s="23" t="s">
        <v>90</v>
      </c>
      <c r="G150" s="24"/>
      <c r="H150" s="24"/>
      <c r="I150" s="24"/>
      <c r="J150" s="24"/>
    </row>
    <row r="151" spans="1:10" s="13" customFormat="1" ht="15.6">
      <c r="A151" s="15">
        <v>1</v>
      </c>
      <c r="B151" s="40" t="s">
        <v>126</v>
      </c>
      <c r="C151" s="44" t="s">
        <v>91</v>
      </c>
      <c r="D151" s="44" t="s">
        <v>91</v>
      </c>
      <c r="E151" s="44" t="s">
        <v>6</v>
      </c>
      <c r="F151" s="44" t="s">
        <v>70</v>
      </c>
      <c r="G151" s="31">
        <f>SUMIFS(G152:G1194,$C152:$C1194,$C152,$D152:$D1194,$D152)/2</f>
        <v>208134.3</v>
      </c>
      <c r="H151" s="31">
        <f>SUMIFS(H152:H1194,$C152:$C1194,$C152,$D152:$D1194,$D152)/2</f>
        <v>0</v>
      </c>
      <c r="I151" s="31">
        <f>SUMIFS(I152:I1194,$C152:$C1194,$C152,$D152:$D1194,$D152)/2</f>
        <v>208134.3</v>
      </c>
      <c r="J151" s="31">
        <f>SUMIFS(J152:J1194,$C152:$C1194,$C152,$D152:$D1194,$D152)/2</f>
        <v>0</v>
      </c>
    </row>
    <row r="152" spans="1:10" s="13" customFormat="1" ht="46.8">
      <c r="A152" s="16">
        <v>2</v>
      </c>
      <c r="B152" s="39" t="s">
        <v>219</v>
      </c>
      <c r="C152" s="33" t="s">
        <v>91</v>
      </c>
      <c r="D152" s="33" t="s">
        <v>91</v>
      </c>
      <c r="E152" s="33" t="s">
        <v>14</v>
      </c>
      <c r="F152" s="33"/>
      <c r="G152" s="34">
        <f>SUMIFS(G153:G1191,$C153:$C1191,$C153,$D153:$D1191,$D153,$E153:$E1191,$E153)</f>
        <v>80</v>
      </c>
      <c r="H152" s="34">
        <f>SUMIFS(H153:H1191,$C153:$C1191,$C153,$D153:$D1191,$D153,$E153:$E1191,$E153)</f>
        <v>0</v>
      </c>
      <c r="I152" s="34">
        <f>SUMIFS(I153:I1191,$C153:$C1191,$C153,$D153:$D1191,$D153,$E153:$E1191,$E153)</f>
        <v>80</v>
      </c>
      <c r="J152" s="34">
        <f>SUMIFS(J153:J1191,$C153:$C1191,$C153,$D153:$D1191,$D153,$E153:$E1191,$E153)</f>
        <v>0</v>
      </c>
    </row>
    <row r="153" spans="1:10" s="13" customFormat="1" ht="15.6">
      <c r="A153" s="17">
        <v>3</v>
      </c>
      <c r="B153" s="22" t="s">
        <v>46</v>
      </c>
      <c r="C153" s="23" t="s">
        <v>91</v>
      </c>
      <c r="D153" s="23" t="s">
        <v>91</v>
      </c>
      <c r="E153" s="23" t="s">
        <v>14</v>
      </c>
      <c r="F153" s="23" t="s">
        <v>90</v>
      </c>
      <c r="G153" s="24">
        <v>80</v>
      </c>
      <c r="H153" s="24"/>
      <c r="I153" s="24">
        <v>80</v>
      </c>
      <c r="J153" s="24"/>
    </row>
    <row r="154" spans="1:10" s="13" customFormat="1" ht="37.799999999999997" customHeight="1">
      <c r="A154" s="16">
        <v>2</v>
      </c>
      <c r="B154" s="41" t="s">
        <v>170</v>
      </c>
      <c r="C154" s="33" t="s">
        <v>91</v>
      </c>
      <c r="D154" s="33" t="s">
        <v>91</v>
      </c>
      <c r="E154" s="33" t="s">
        <v>169</v>
      </c>
      <c r="F154" s="42" t="s">
        <v>70</v>
      </c>
      <c r="G154" s="34">
        <f>SUMIFS(G155:G1193,$C155:$C1193,$C155,$D155:$D1193,$D155,$E155:$E1193,$E155)</f>
        <v>208054.3</v>
      </c>
      <c r="H154" s="34">
        <f>SUMIFS(H155:H1193,$C155:$C1193,$C155,$D155:$D1193,$D155,$E155:$E1193,$E155)</f>
        <v>0</v>
      </c>
      <c r="I154" s="34">
        <f>SUMIFS(I155:I1193,$C155:$C1193,$C155,$D155:$D1193,$D155,$E155:$E1193,$E155)</f>
        <v>208054.3</v>
      </c>
      <c r="J154" s="34">
        <f>SUMIFS(J155:J1193,$C155:$C1193,$C155,$D155:$D1193,$D155,$E155:$E1193,$E155)</f>
        <v>0</v>
      </c>
    </row>
    <row r="155" spans="1:10" s="13" customFormat="1" ht="15.6">
      <c r="A155" s="17">
        <v>3</v>
      </c>
      <c r="B155" s="22" t="s">
        <v>46</v>
      </c>
      <c r="C155" s="23" t="s">
        <v>91</v>
      </c>
      <c r="D155" s="23" t="s">
        <v>91</v>
      </c>
      <c r="E155" s="23" t="s">
        <v>169</v>
      </c>
      <c r="F155" s="23" t="s">
        <v>90</v>
      </c>
      <c r="G155" s="24">
        <v>208054.3</v>
      </c>
      <c r="H155" s="24"/>
      <c r="I155" s="24">
        <v>208054.3</v>
      </c>
      <c r="J155" s="24"/>
    </row>
    <row r="156" spans="1:10" s="13" customFormat="1" ht="15.6">
      <c r="A156" s="14">
        <v>0</v>
      </c>
      <c r="B156" s="26" t="s">
        <v>108</v>
      </c>
      <c r="C156" s="27" t="s">
        <v>69</v>
      </c>
      <c r="D156" s="27" t="s">
        <v>113</v>
      </c>
      <c r="E156" s="27"/>
      <c r="F156" s="27"/>
      <c r="G156" s="28">
        <f>SUMIFS(G157:G1202,$C157:$C1202,$C157)/3</f>
        <v>38380.6</v>
      </c>
      <c r="H156" s="28">
        <f>SUMIFS(H157:H1192,$C157:$C1192,$C157)/3</f>
        <v>776.70000000000016</v>
      </c>
      <c r="I156" s="28">
        <f>SUMIFS(I157:I1202,$C157:$C1202,$C157)/3</f>
        <v>38380.6</v>
      </c>
      <c r="J156" s="28">
        <f>SUMIFS(J157:J1192,$C157:$C1192,$C157)/3</f>
        <v>776.70000000000016</v>
      </c>
    </row>
    <row r="157" spans="1:10" s="13" customFormat="1" ht="15.6">
      <c r="A157" s="15">
        <v>1</v>
      </c>
      <c r="B157" s="29" t="s">
        <v>59</v>
      </c>
      <c r="C157" s="30" t="s">
        <v>69</v>
      </c>
      <c r="D157" s="30" t="s">
        <v>91</v>
      </c>
      <c r="E157" s="30" t="s">
        <v>70</v>
      </c>
      <c r="F157" s="30" t="s">
        <v>70</v>
      </c>
      <c r="G157" s="31">
        <f>SUMIFS(G158:G1200,$C158:$C1200,$C158,$D158:$D1200,$D158)/2</f>
        <v>38380.6</v>
      </c>
      <c r="H157" s="31">
        <f>SUMIFS(H158:H1200,$C158:$C1200,$C158,$D158:$D1200,$D158)/2</f>
        <v>776.7</v>
      </c>
      <c r="I157" s="31">
        <f>SUMIFS(I158:I1200,$C158:$C1200,$C158,$D158:$D1200,$D158)/2</f>
        <v>38380.6</v>
      </c>
      <c r="J157" s="31">
        <f>SUMIFS(J158:J1200,$C158:$C1200,$C158,$D158:$D1200,$D158)/2</f>
        <v>776.7</v>
      </c>
    </row>
    <row r="158" spans="1:10" s="13" customFormat="1" ht="46.8">
      <c r="A158" s="16">
        <v>2</v>
      </c>
      <c r="B158" s="41" t="s">
        <v>203</v>
      </c>
      <c r="C158" s="33" t="s">
        <v>69</v>
      </c>
      <c r="D158" s="33" t="s">
        <v>91</v>
      </c>
      <c r="E158" s="33" t="s">
        <v>161</v>
      </c>
      <c r="F158" s="33"/>
      <c r="G158" s="34">
        <f>SUMIFS(G159:G1197,$C159:$C1197,$C159,$D159:$D1197,$D159,$E159:$E1197,$E159)</f>
        <v>38380.6</v>
      </c>
      <c r="H158" s="34">
        <f>SUMIFS(H159:H1197,$C159:$C1197,$C159,$D159:$D1197,$D159,$E159:$E1197,$E159)</f>
        <v>776.7</v>
      </c>
      <c r="I158" s="34">
        <f>SUMIFS(I159:I1197,$C159:$C1197,$C159,$D159:$D1197,$D159,$E159:$E1197,$E159)</f>
        <v>38380.6</v>
      </c>
      <c r="J158" s="34">
        <f>SUMIFS(J159:J1197,$C159:$C1197,$C159,$D159:$D1197,$D159,$E159:$E1197,$E159)</f>
        <v>776.7</v>
      </c>
    </row>
    <row r="159" spans="1:10" s="13" customFormat="1" ht="15.6">
      <c r="A159" s="17">
        <v>3</v>
      </c>
      <c r="B159" s="22" t="s">
        <v>46</v>
      </c>
      <c r="C159" s="23" t="s">
        <v>69</v>
      </c>
      <c r="D159" s="23" t="s">
        <v>91</v>
      </c>
      <c r="E159" s="23" t="s">
        <v>161</v>
      </c>
      <c r="F159" s="23" t="s">
        <v>90</v>
      </c>
      <c r="G159" s="24">
        <v>38380.6</v>
      </c>
      <c r="H159" s="24">
        <v>776.7</v>
      </c>
      <c r="I159" s="24">
        <v>38380.6</v>
      </c>
      <c r="J159" s="24">
        <v>776.7</v>
      </c>
    </row>
    <row r="160" spans="1:10" s="13" customFormat="1" ht="15.6">
      <c r="A160" s="14">
        <v>0</v>
      </c>
      <c r="B160" s="26" t="s">
        <v>109</v>
      </c>
      <c r="C160" s="27" t="s">
        <v>80</v>
      </c>
      <c r="D160" s="27" t="s">
        <v>113</v>
      </c>
      <c r="E160" s="27"/>
      <c r="F160" s="27"/>
      <c r="G160" s="28">
        <f>SUMIFS(G161:G1206,$C161:$C1206,$C161)/3</f>
        <v>356473.80000000005</v>
      </c>
      <c r="H160" s="28">
        <f>SUMIFS(H161:H1196,$C161:$C1196,$C161)/3</f>
        <v>223147.50000000009</v>
      </c>
      <c r="I160" s="28">
        <f>SUMIFS(I161:I1206,$C161:$C1206,$C161)/3</f>
        <v>356473.80000000005</v>
      </c>
      <c r="J160" s="28">
        <f>SUMIFS(J161:J1196,$C161:$C1196,$C161)/3</f>
        <v>223147.50000000009</v>
      </c>
    </row>
    <row r="161" spans="1:10" s="13" customFormat="1" ht="15.6">
      <c r="A161" s="15">
        <v>1</v>
      </c>
      <c r="B161" s="29" t="s">
        <v>39</v>
      </c>
      <c r="C161" s="30" t="s">
        <v>80</v>
      </c>
      <c r="D161" s="30" t="s">
        <v>87</v>
      </c>
      <c r="E161" s="30"/>
      <c r="F161" s="30"/>
      <c r="G161" s="31">
        <f>SUMIFS(G162:G1204,$C162:$C1204,$C162,$D162:$D1204,$D162)/2</f>
        <v>294978.90000000002</v>
      </c>
      <c r="H161" s="31">
        <f>SUMIFS(H162:H1204,$C162:$C1204,$C162,$D162:$D1204,$D162)/2</f>
        <v>193063.9</v>
      </c>
      <c r="I161" s="31">
        <f>SUMIFS(I162:I1204,$C162:$C1204,$C162,$D162:$D1204,$D162)/2</f>
        <v>294978.89999999997</v>
      </c>
      <c r="J161" s="31">
        <f>SUMIFS(J162:J1204,$C162:$C1204,$C162,$D162:$D1204,$D162)/2</f>
        <v>193063.9</v>
      </c>
    </row>
    <row r="162" spans="1:10" s="13" customFormat="1" ht="46.8">
      <c r="A162" s="16">
        <v>2</v>
      </c>
      <c r="B162" s="41" t="s">
        <v>174</v>
      </c>
      <c r="C162" s="33" t="s">
        <v>80</v>
      </c>
      <c r="D162" s="33" t="s">
        <v>87</v>
      </c>
      <c r="E162" s="33" t="s">
        <v>37</v>
      </c>
      <c r="F162" s="33"/>
      <c r="G162" s="34">
        <f>SUMIFS(G163:G1201,$C163:$C1201,$C163,$D163:$D1201,$D163,$E163:$E1201,$E163)</f>
        <v>1780</v>
      </c>
      <c r="H162" s="34">
        <f>SUMIFS(H163:H1201,$C163:$C1201,$C163,$D163:$D1201,$D163,$E163:$E1201,$E163)</f>
        <v>0</v>
      </c>
      <c r="I162" s="34">
        <f>SUMIFS(I163:I1201,$C163:$C1201,$C163,$D163:$D1201,$D163,$E163:$E1201,$E163)</f>
        <v>1780</v>
      </c>
      <c r="J162" s="34">
        <f>SUMIFS(J163:J1201,$C163:$C1201,$C163,$D163:$D1201,$D163,$E163:$E1201,$E163)</f>
        <v>0</v>
      </c>
    </row>
    <row r="163" spans="1:10" s="13" customFormat="1" ht="31.2">
      <c r="A163" s="17">
        <v>3</v>
      </c>
      <c r="B163" s="22" t="s">
        <v>11</v>
      </c>
      <c r="C163" s="23" t="s">
        <v>80</v>
      </c>
      <c r="D163" s="23" t="s">
        <v>87</v>
      </c>
      <c r="E163" s="23" t="s">
        <v>37</v>
      </c>
      <c r="F163" s="23" t="s">
        <v>72</v>
      </c>
      <c r="G163" s="24">
        <v>280</v>
      </c>
      <c r="H163" s="24"/>
      <c r="I163" s="24">
        <v>280</v>
      </c>
      <c r="J163" s="24"/>
    </row>
    <row r="164" spans="1:10" s="13" customFormat="1" ht="15.6">
      <c r="A164" s="17">
        <v>3</v>
      </c>
      <c r="B164" s="22" t="s">
        <v>46</v>
      </c>
      <c r="C164" s="23" t="s">
        <v>80</v>
      </c>
      <c r="D164" s="23" t="s">
        <v>87</v>
      </c>
      <c r="E164" s="23" t="s">
        <v>37</v>
      </c>
      <c r="F164" s="23" t="s">
        <v>90</v>
      </c>
      <c r="G164" s="24">
        <v>1500</v>
      </c>
      <c r="H164" s="24"/>
      <c r="I164" s="24">
        <v>1500</v>
      </c>
      <c r="J164" s="24"/>
    </row>
    <row r="165" spans="1:10" s="13" customFormat="1" ht="51.6" customHeight="1">
      <c r="A165" s="16">
        <v>2</v>
      </c>
      <c r="B165" s="48" t="s">
        <v>204</v>
      </c>
      <c r="C165" s="33" t="s">
        <v>80</v>
      </c>
      <c r="D165" s="33" t="s">
        <v>87</v>
      </c>
      <c r="E165" s="33" t="s">
        <v>40</v>
      </c>
      <c r="F165" s="33"/>
      <c r="G165" s="34">
        <f>SUMIFS(G166:G1204,$C166:$C1204,$C166,$D166:$D1204,$D166,$E166:$E1204,$E166)</f>
        <v>223266.80000000002</v>
      </c>
      <c r="H165" s="34">
        <f>SUMIFS(H166:H1204,$C166:$C1204,$C166,$D166:$D1204,$D166,$E166:$E1204,$E166)</f>
        <v>193063.9</v>
      </c>
      <c r="I165" s="34">
        <f>SUMIFS(I166:I1204,$C166:$C1204,$C166,$D166:$D1204,$D166,$E166:$E1204,$E166)</f>
        <v>224466.80000000002</v>
      </c>
      <c r="J165" s="34">
        <f>SUMIFS(J166:J1204,$C166:$C1204,$C166,$D166:$D1204,$D166,$E166:$E1204,$E166)</f>
        <v>193063.9</v>
      </c>
    </row>
    <row r="166" spans="1:10" s="13" customFormat="1" ht="31.2">
      <c r="A166" s="17">
        <v>3</v>
      </c>
      <c r="B166" s="22" t="s">
        <v>11</v>
      </c>
      <c r="C166" s="23" t="s">
        <v>80</v>
      </c>
      <c r="D166" s="23" t="s">
        <v>87</v>
      </c>
      <c r="E166" s="23" t="s">
        <v>40</v>
      </c>
      <c r="F166" s="23" t="s">
        <v>72</v>
      </c>
      <c r="G166" s="24">
        <v>24082.7</v>
      </c>
      <c r="H166" s="24">
        <v>23708.6</v>
      </c>
      <c r="I166" s="24">
        <v>24082.7</v>
      </c>
      <c r="J166" s="24">
        <v>23708.6</v>
      </c>
    </row>
    <row r="167" spans="1:10" s="13" customFormat="1" ht="15.6">
      <c r="A167" s="17">
        <v>3</v>
      </c>
      <c r="B167" s="22" t="s">
        <v>46</v>
      </c>
      <c r="C167" s="23" t="s">
        <v>80</v>
      </c>
      <c r="D167" s="23" t="s">
        <v>87</v>
      </c>
      <c r="E167" s="23" t="s">
        <v>40</v>
      </c>
      <c r="F167" s="23" t="s">
        <v>90</v>
      </c>
      <c r="G167" s="24">
        <v>199184.1</v>
      </c>
      <c r="H167" s="24">
        <v>169355.3</v>
      </c>
      <c r="I167" s="24">
        <v>200384.1</v>
      </c>
      <c r="J167" s="24">
        <v>169355.3</v>
      </c>
    </row>
    <row r="168" spans="1:10" s="13" customFormat="1" ht="35.4" customHeight="1">
      <c r="A168" s="16">
        <v>2</v>
      </c>
      <c r="B168" s="41" t="s">
        <v>207</v>
      </c>
      <c r="C168" s="33" t="s">
        <v>80</v>
      </c>
      <c r="D168" s="33" t="s">
        <v>87</v>
      </c>
      <c r="E168" s="42" t="s">
        <v>58</v>
      </c>
      <c r="F168" s="42" t="s">
        <v>70</v>
      </c>
      <c r="G168" s="34">
        <f>SUMIFS(G169:G1207,$C169:$C1207,$C169,$D169:$D1207,$D169,$E169:$E1207,$E169)</f>
        <v>20000</v>
      </c>
      <c r="H168" s="34">
        <f>SUMIFS(H169:H1207,$C169:$C1207,$C169,$D169:$D1207,$D169,$E169:$E1207,$E169)</f>
        <v>0</v>
      </c>
      <c r="I168" s="34">
        <f>SUMIFS(I169:I1207,$C169:$C1207,$C169,$D169:$D1207,$D169,$E169:$E1207,$E169)</f>
        <v>20000</v>
      </c>
      <c r="J168" s="34">
        <f>SUMIFS(J169:J1207,$C169:$C1207,$C169,$D169:$D1207,$D169,$E169:$E1207,$E169)</f>
        <v>0</v>
      </c>
    </row>
    <row r="169" spans="1:10" s="13" customFormat="1" ht="15.6">
      <c r="A169" s="17">
        <v>3</v>
      </c>
      <c r="B169" s="22" t="s">
        <v>46</v>
      </c>
      <c r="C169" s="23" t="s">
        <v>80</v>
      </c>
      <c r="D169" s="23" t="s">
        <v>87</v>
      </c>
      <c r="E169" s="23" t="s">
        <v>58</v>
      </c>
      <c r="F169" s="23" t="s">
        <v>90</v>
      </c>
      <c r="G169" s="24">
        <v>20000</v>
      </c>
      <c r="H169" s="24"/>
      <c r="I169" s="24">
        <v>20000</v>
      </c>
      <c r="J169" s="24"/>
    </row>
    <row r="170" spans="1:10" s="13" customFormat="1" ht="62.4">
      <c r="A170" s="16">
        <v>2</v>
      </c>
      <c r="B170" s="32" t="s">
        <v>164</v>
      </c>
      <c r="C170" s="33" t="s">
        <v>80</v>
      </c>
      <c r="D170" s="33" t="s">
        <v>87</v>
      </c>
      <c r="E170" s="33" t="s">
        <v>45</v>
      </c>
      <c r="F170" s="33"/>
      <c r="G170" s="34">
        <f>SUMIFS(G171:G1209,$C171:$C1209,$C171,$D171:$D1209,$D171,$E171:$E1209,$E171)</f>
        <v>2100</v>
      </c>
      <c r="H170" s="34">
        <f>SUMIFS(H171:H1209,$C171:$C1209,$C171,$D171:$D1209,$D171,$E171:$E1209,$E171)</f>
        <v>0</v>
      </c>
      <c r="I170" s="34">
        <f>SUMIFS(I171:I1209,$C171:$C1209,$C171,$D171:$D1209,$D171,$E171:$E1209,$E171)</f>
        <v>2100</v>
      </c>
      <c r="J170" s="34">
        <f>SUMIFS(J171:J1209,$C171:$C1209,$C171,$D171:$D1209,$D171,$E171:$E1209,$E171)</f>
        <v>0</v>
      </c>
    </row>
    <row r="171" spans="1:10" s="13" customFormat="1" ht="15.6">
      <c r="A171" s="17">
        <v>3</v>
      </c>
      <c r="B171" s="22" t="s">
        <v>46</v>
      </c>
      <c r="C171" s="23" t="s">
        <v>80</v>
      </c>
      <c r="D171" s="23" t="s">
        <v>87</v>
      </c>
      <c r="E171" s="23" t="s">
        <v>45</v>
      </c>
      <c r="F171" s="23" t="s">
        <v>90</v>
      </c>
      <c r="G171" s="24">
        <v>2100</v>
      </c>
      <c r="H171" s="24"/>
      <c r="I171" s="24">
        <v>2100</v>
      </c>
      <c r="J171" s="24"/>
    </row>
    <row r="172" spans="1:10" s="13" customFormat="1" ht="62.4">
      <c r="A172" s="16">
        <v>2</v>
      </c>
      <c r="B172" s="41" t="s">
        <v>209</v>
      </c>
      <c r="C172" s="33" t="s">
        <v>80</v>
      </c>
      <c r="D172" s="33" t="s">
        <v>87</v>
      </c>
      <c r="E172" s="33" t="s">
        <v>49</v>
      </c>
      <c r="F172" s="33"/>
      <c r="G172" s="34">
        <f>SUMIFS(G173:G1211,$C173:$C1211,$C173,$D173:$D1211,$D173,$E173:$E1211,$E173)</f>
        <v>33832.1</v>
      </c>
      <c r="H172" s="34">
        <f>SUMIFS(H173:H1211,$C173:$C1211,$C173,$D173:$D1211,$D173,$E173:$E1211,$E173)</f>
        <v>0</v>
      </c>
      <c r="I172" s="34">
        <f>SUMIFS(I173:I1211,$C173:$C1211,$C173,$D173:$D1211,$D173,$E173:$E1211,$E173)</f>
        <v>35327.9</v>
      </c>
      <c r="J172" s="34">
        <f>SUMIFS(J173:J1211,$C173:$C1211,$C173,$D173:$D1211,$D173,$E173:$E1211,$E173)</f>
        <v>0</v>
      </c>
    </row>
    <row r="173" spans="1:10" s="13" customFormat="1" ht="31.2">
      <c r="A173" s="17">
        <v>3</v>
      </c>
      <c r="B173" s="22" t="s">
        <v>11</v>
      </c>
      <c r="C173" s="23" t="s">
        <v>80</v>
      </c>
      <c r="D173" s="23" t="s">
        <v>87</v>
      </c>
      <c r="E173" s="23" t="s">
        <v>49</v>
      </c>
      <c r="F173" s="23" t="s">
        <v>72</v>
      </c>
      <c r="G173" s="24">
        <v>33832.1</v>
      </c>
      <c r="H173" s="24"/>
      <c r="I173" s="24">
        <v>35327.9</v>
      </c>
      <c r="J173" s="24"/>
    </row>
    <row r="174" spans="1:10" s="13" customFormat="1" ht="39.6" customHeight="1">
      <c r="A174" s="16">
        <v>2</v>
      </c>
      <c r="B174" s="41" t="s">
        <v>216</v>
      </c>
      <c r="C174" s="33" t="s">
        <v>80</v>
      </c>
      <c r="D174" s="33" t="s">
        <v>87</v>
      </c>
      <c r="E174" s="33" t="s">
        <v>157</v>
      </c>
      <c r="F174" s="33"/>
      <c r="G174" s="34">
        <f>SUMIFS(G175:G1213,$C175:$C1213,$C175,$D175:$D1213,$D175,$E175:$E1213,$E175)</f>
        <v>14000</v>
      </c>
      <c r="H174" s="34">
        <f>SUMIFS(H175:H1213,$C175:$C1213,$C175,$D175:$D1213,$D175,$E175:$E1213,$E175)</f>
        <v>0</v>
      </c>
      <c r="I174" s="34">
        <f>SUMIFS(I175:I1213,$C175:$C1213,$C175,$D175:$D1213,$D175,$E175:$E1213,$E175)</f>
        <v>11304.2</v>
      </c>
      <c r="J174" s="34">
        <f>SUMIFS(J175:J1213,$C175:$C1213,$C175,$D175:$D1213,$D175,$E175:$E1213,$E175)</f>
        <v>0</v>
      </c>
    </row>
    <row r="175" spans="1:10" s="13" customFormat="1" ht="31.2">
      <c r="A175" s="17">
        <v>3</v>
      </c>
      <c r="B175" s="22" t="s">
        <v>11</v>
      </c>
      <c r="C175" s="23" t="s">
        <v>80</v>
      </c>
      <c r="D175" s="23" t="s">
        <v>87</v>
      </c>
      <c r="E175" s="23" t="s">
        <v>157</v>
      </c>
      <c r="F175" s="23" t="s">
        <v>72</v>
      </c>
      <c r="G175" s="24">
        <v>4000</v>
      </c>
      <c r="H175" s="24"/>
      <c r="I175" s="24">
        <v>2504.1999999999998</v>
      </c>
      <c r="J175" s="24"/>
    </row>
    <row r="176" spans="1:10" s="13" customFormat="1" ht="15.6">
      <c r="A176" s="17">
        <v>3</v>
      </c>
      <c r="B176" s="22" t="s">
        <v>46</v>
      </c>
      <c r="C176" s="23" t="s">
        <v>80</v>
      </c>
      <c r="D176" s="23" t="s">
        <v>87</v>
      </c>
      <c r="E176" s="23" t="s">
        <v>157</v>
      </c>
      <c r="F176" s="23" t="s">
        <v>90</v>
      </c>
      <c r="G176" s="24">
        <v>10000</v>
      </c>
      <c r="H176" s="24"/>
      <c r="I176" s="24">
        <v>8800</v>
      </c>
      <c r="J176" s="24"/>
    </row>
    <row r="177" spans="1:10" s="13" customFormat="1" ht="15.6">
      <c r="A177" s="15">
        <v>1</v>
      </c>
      <c r="B177" s="29" t="s">
        <v>61</v>
      </c>
      <c r="C177" s="30" t="s">
        <v>80</v>
      </c>
      <c r="D177" s="30" t="s">
        <v>77</v>
      </c>
      <c r="E177" s="30"/>
      <c r="F177" s="30"/>
      <c r="G177" s="31">
        <f>SUMIFS(G178:G1220,$C178:$C1220,$C178,$D178:$D1220,$D178)/2</f>
        <v>47181.5</v>
      </c>
      <c r="H177" s="31">
        <f>SUMIFS(H178:H1220,$C178:$C1220,$C178,$D178:$D1220,$D178)/2</f>
        <v>26170.3</v>
      </c>
      <c r="I177" s="31">
        <f>SUMIFS(I178:I1220,$C178:$C1220,$C178,$D178:$D1220,$D178)/2</f>
        <v>47181.5</v>
      </c>
      <c r="J177" s="31">
        <f>SUMIFS(J178:J1220,$C178:$C1220,$C178,$D178:$D1220,$D178)/2</f>
        <v>26170.3</v>
      </c>
    </row>
    <row r="178" spans="1:10" s="13" customFormat="1" ht="37.200000000000003" customHeight="1">
      <c r="A178" s="16">
        <v>2</v>
      </c>
      <c r="B178" s="41" t="s">
        <v>211</v>
      </c>
      <c r="C178" s="33" t="s">
        <v>80</v>
      </c>
      <c r="D178" s="33" t="s">
        <v>77</v>
      </c>
      <c r="E178" s="33" t="s">
        <v>17</v>
      </c>
      <c r="F178" s="33"/>
      <c r="G178" s="34">
        <f>SUMIFS(G179:G1217,$C179:$C1217,$C179,$D179:$D1217,$D179,$E179:$E1217,$E179)</f>
        <v>47181.5</v>
      </c>
      <c r="H178" s="34">
        <f>SUMIFS(H179:H1217,$C179:$C1217,$C179,$D179:$D1217,$D179,$E179:$E1217,$E179)</f>
        <v>26170.3</v>
      </c>
      <c r="I178" s="34">
        <f>SUMIFS(I179:I1217,$C179:$C1217,$C179,$D179:$D1217,$D179,$E179:$E1217,$E179)</f>
        <v>47181.5</v>
      </c>
      <c r="J178" s="34">
        <f>SUMIFS(J179:J1217,$C179:$C1217,$C179,$D179:$D1217,$D179,$E179:$E1217,$E179)</f>
        <v>26170.3</v>
      </c>
    </row>
    <row r="179" spans="1:10" s="13" customFormat="1" ht="15.6">
      <c r="A179" s="17">
        <v>3</v>
      </c>
      <c r="B179" s="22" t="s">
        <v>46</v>
      </c>
      <c r="C179" s="23" t="s">
        <v>80</v>
      </c>
      <c r="D179" s="23" t="s">
        <v>77</v>
      </c>
      <c r="E179" s="23" t="s">
        <v>17</v>
      </c>
      <c r="F179" s="23" t="s">
        <v>90</v>
      </c>
      <c r="G179" s="24">
        <v>47181.5</v>
      </c>
      <c r="H179" s="24">
        <v>26170.3</v>
      </c>
      <c r="I179" s="24">
        <v>47181.5</v>
      </c>
      <c r="J179" s="24">
        <v>26170.3</v>
      </c>
    </row>
    <row r="180" spans="1:10" s="13" customFormat="1" ht="15.6">
      <c r="A180" s="15">
        <v>1</v>
      </c>
      <c r="B180" s="29" t="s">
        <v>138</v>
      </c>
      <c r="C180" s="30" t="s">
        <v>80</v>
      </c>
      <c r="D180" s="30" t="s">
        <v>80</v>
      </c>
      <c r="E180" s="30"/>
      <c r="F180" s="30"/>
      <c r="G180" s="31">
        <f>SUMIFS(G181:G1223,$C181:$C1223,$C181,$D181:$D1223,$D181)/2</f>
        <v>14313.4</v>
      </c>
      <c r="H180" s="31">
        <f>SUMIFS(H181:H1223,$C181:$C1223,$C181,$D181:$D1223,$D181)/2</f>
        <v>3913.3</v>
      </c>
      <c r="I180" s="31">
        <f>SUMIFS(I181:I1223,$C181:$C1223,$C181,$D181:$D1223,$D181)/2</f>
        <v>14313.4</v>
      </c>
      <c r="J180" s="31">
        <f>SUMIFS(J181:J1223,$C181:$C1223,$C181,$D181:$D1223,$D181)/2</f>
        <v>3913.3</v>
      </c>
    </row>
    <row r="181" spans="1:10" s="13" customFormat="1" ht="31.2">
      <c r="A181" s="16">
        <v>2</v>
      </c>
      <c r="B181" s="32" t="s">
        <v>175</v>
      </c>
      <c r="C181" s="33" t="s">
        <v>80</v>
      </c>
      <c r="D181" s="33" t="s">
        <v>80</v>
      </c>
      <c r="E181" s="33" t="s">
        <v>22</v>
      </c>
      <c r="F181" s="33"/>
      <c r="G181" s="34">
        <f>SUMIFS(G182:G1220,$C182:$C1220,$C182,$D182:$D1220,$D182,$E182:$E1220,$E182)</f>
        <v>11098.1</v>
      </c>
      <c r="H181" s="34">
        <f>SUMIFS(H182:H1220,$C182:$C1220,$C182,$D182:$D1220,$D182,$E182:$E1220,$E182)</f>
        <v>698</v>
      </c>
      <c r="I181" s="34">
        <f>SUMIFS(I182:I1220,$C182:$C1220,$C182,$D182:$D1220,$D182,$E182:$E1220,$E182)</f>
        <v>11098.1</v>
      </c>
      <c r="J181" s="34">
        <f>SUMIFS(J182:J1220,$C182:$C1220,$C182,$D182:$D1220,$D182,$E182:$E1220,$E182)</f>
        <v>698</v>
      </c>
    </row>
    <row r="182" spans="1:10" s="13" customFormat="1" ht="15.6">
      <c r="A182" s="17">
        <v>3</v>
      </c>
      <c r="B182" s="22" t="s">
        <v>46</v>
      </c>
      <c r="C182" s="23" t="s">
        <v>80</v>
      </c>
      <c r="D182" s="23" t="s">
        <v>80</v>
      </c>
      <c r="E182" s="23" t="s">
        <v>22</v>
      </c>
      <c r="F182" s="23" t="s">
        <v>90</v>
      </c>
      <c r="G182" s="24">
        <v>11098.1</v>
      </c>
      <c r="H182" s="24">
        <v>698</v>
      </c>
      <c r="I182" s="24">
        <v>11098.1</v>
      </c>
      <c r="J182" s="24">
        <v>698</v>
      </c>
    </row>
    <row r="183" spans="1:10" s="13" customFormat="1" ht="31.2">
      <c r="A183" s="16">
        <v>2</v>
      </c>
      <c r="B183" s="32" t="s">
        <v>60</v>
      </c>
      <c r="C183" s="33" t="s">
        <v>80</v>
      </c>
      <c r="D183" s="33" t="s">
        <v>80</v>
      </c>
      <c r="E183" s="33" t="s">
        <v>122</v>
      </c>
      <c r="F183" s="33"/>
      <c r="G183" s="34">
        <f>SUMIFS(G184:G1222,$C184:$C1222,$C184,$D184:$D1222,$D184,$E184:$E1222,$E184)</f>
        <v>3215.3</v>
      </c>
      <c r="H183" s="34">
        <f>SUMIFS(H184:H1222,$C184:$C1222,$C184,$D184:$D1222,$D184,$E184:$E1222,$E184)</f>
        <v>3215.3</v>
      </c>
      <c r="I183" s="34">
        <f>SUMIFS(I184:I1222,$C184:$C1222,$C184,$D184:$D1222,$D184,$E184:$E1222,$E184)</f>
        <v>3215.3</v>
      </c>
      <c r="J183" s="34">
        <f>SUMIFS(J184:J1222,$C184:$C1222,$C184,$D184:$D1222,$D184,$E184:$E1222,$E184)</f>
        <v>3215.3</v>
      </c>
    </row>
    <row r="184" spans="1:10" s="13" customFormat="1" ht="31.2">
      <c r="A184" s="17">
        <v>3</v>
      </c>
      <c r="B184" s="22" t="s">
        <v>11</v>
      </c>
      <c r="C184" s="23" t="s">
        <v>80</v>
      </c>
      <c r="D184" s="23" t="s">
        <v>80</v>
      </c>
      <c r="E184" s="23" t="s">
        <v>122</v>
      </c>
      <c r="F184" s="23" t="s">
        <v>72</v>
      </c>
      <c r="G184" s="24">
        <v>3215.3</v>
      </c>
      <c r="H184" s="24">
        <v>3215.3</v>
      </c>
      <c r="I184" s="24">
        <v>3215.3</v>
      </c>
      <c r="J184" s="24">
        <v>3215.3</v>
      </c>
    </row>
    <row r="185" spans="1:10" s="13" customFormat="1" ht="15.6">
      <c r="A185" s="14">
        <v>0</v>
      </c>
      <c r="B185" s="26" t="s">
        <v>141</v>
      </c>
      <c r="C185" s="27" t="s">
        <v>82</v>
      </c>
      <c r="D185" s="27" t="s">
        <v>113</v>
      </c>
      <c r="E185" s="27"/>
      <c r="F185" s="27"/>
      <c r="G185" s="28">
        <f>SUMIFS(G186:G1236,$C186:$C1236,$C186)/3</f>
        <v>98956.200000000012</v>
      </c>
      <c r="H185" s="28">
        <f>SUMIFS(H186:H1226,$C186:$C1226,$C186)/3</f>
        <v>34831.799999999996</v>
      </c>
      <c r="I185" s="28">
        <f>SUMIFS(I186:I1236,$C186:$C1236,$C186)/3</f>
        <v>98956.200000000012</v>
      </c>
      <c r="J185" s="28">
        <f>SUMIFS(J186:J1226,$C186:$C1226,$C186)/3</f>
        <v>34831.799999999996</v>
      </c>
    </row>
    <row r="186" spans="1:10" s="13" customFormat="1" ht="15.6">
      <c r="A186" s="15">
        <v>1</v>
      </c>
      <c r="B186" s="29" t="s">
        <v>24</v>
      </c>
      <c r="C186" s="30" t="s">
        <v>82</v>
      </c>
      <c r="D186" s="30" t="s">
        <v>68</v>
      </c>
      <c r="E186" s="30" t="s">
        <v>6</v>
      </c>
      <c r="F186" s="30" t="s">
        <v>70</v>
      </c>
      <c r="G186" s="31">
        <f>SUMIFS(G187:G1229,$C187:$C1229,$C187,$D187:$D1229,$D187)/2</f>
        <v>98956.200000000012</v>
      </c>
      <c r="H186" s="31">
        <f>SUMIFS(H187:H1229,$C187:$C1229,$C187,$D187:$D1229,$D187)/2</f>
        <v>34831.799999999996</v>
      </c>
      <c r="I186" s="31">
        <f>SUMIFS(I187:I1229,$C187:$C1229,$C187,$D187:$D1229,$D187)/2</f>
        <v>98956.200000000012</v>
      </c>
      <c r="J186" s="31">
        <f>SUMIFS(J187:J1229,$C187:$C1229,$C187,$D187:$D1229,$D187)/2</f>
        <v>34831.799999999996</v>
      </c>
    </row>
    <row r="187" spans="1:10" s="13" customFormat="1" ht="31.2">
      <c r="A187" s="16">
        <v>2</v>
      </c>
      <c r="B187" s="32" t="s">
        <v>167</v>
      </c>
      <c r="C187" s="33" t="s">
        <v>82</v>
      </c>
      <c r="D187" s="33" t="s">
        <v>68</v>
      </c>
      <c r="E187" s="33" t="s">
        <v>25</v>
      </c>
      <c r="F187" s="33"/>
      <c r="G187" s="34">
        <f>SUMIFS(G188:G1226,$C188:$C1226,$C188,$D188:$D1226,$D188,$E188:$E1226,$E188)</f>
        <v>85688.5</v>
      </c>
      <c r="H187" s="34">
        <f>SUMIFS(H188:H1226,$C188:$C1226,$C188,$D188:$D1226,$D188,$E188:$E1226,$E188)</f>
        <v>34754.9</v>
      </c>
      <c r="I187" s="34">
        <f>SUMIFS(I188:I1226,$C188:$C1226,$C188,$D188:$D1226,$D188,$E188:$E1226,$E188)</f>
        <v>85688.5</v>
      </c>
      <c r="J187" s="34">
        <f>SUMIFS(J188:J1226,$C188:$C1226,$C188,$D188:$D1226,$D188,$E188:$E1226,$E188)</f>
        <v>34754.9</v>
      </c>
    </row>
    <row r="188" spans="1:10" s="13" customFormat="1" ht="15.6">
      <c r="A188" s="17">
        <v>3</v>
      </c>
      <c r="B188" s="22" t="s">
        <v>46</v>
      </c>
      <c r="C188" s="23" t="s">
        <v>82</v>
      </c>
      <c r="D188" s="23" t="s">
        <v>68</v>
      </c>
      <c r="E188" s="23" t="s">
        <v>25</v>
      </c>
      <c r="F188" s="23" t="s">
        <v>90</v>
      </c>
      <c r="G188" s="24">
        <v>85688.5</v>
      </c>
      <c r="H188" s="24">
        <v>34754.9</v>
      </c>
      <c r="I188" s="24">
        <v>85688.5</v>
      </c>
      <c r="J188" s="24">
        <v>34754.9</v>
      </c>
    </row>
    <row r="189" spans="1:10" s="13" customFormat="1" ht="31.2">
      <c r="A189" s="16">
        <v>2</v>
      </c>
      <c r="B189" s="32" t="s">
        <v>168</v>
      </c>
      <c r="C189" s="33" t="s">
        <v>82</v>
      </c>
      <c r="D189" s="33" t="s">
        <v>68</v>
      </c>
      <c r="E189" s="33" t="s">
        <v>26</v>
      </c>
      <c r="F189" s="33"/>
      <c r="G189" s="34">
        <f>SUMIFS(G190:G1228,$C190:$C1228,$C190,$D190:$D1228,$D190,$E190:$E1228,$E190)</f>
        <v>13232.7</v>
      </c>
      <c r="H189" s="34">
        <f>SUMIFS(H190:H1228,$C190:$C1228,$C190,$D190:$D1228,$D190,$E190:$E1228,$E190)</f>
        <v>76.900000000000006</v>
      </c>
      <c r="I189" s="34">
        <f>SUMIFS(I190:I1228,$C190:$C1228,$C190,$D190:$D1228,$D190,$E190:$E1228,$E190)</f>
        <v>13232.7</v>
      </c>
      <c r="J189" s="34">
        <f>SUMIFS(J190:J1228,$C190:$C1228,$C190,$D190:$D1228,$D190,$E190:$E1228,$E190)</f>
        <v>76.900000000000006</v>
      </c>
    </row>
    <row r="190" spans="1:10" s="13" customFormat="1" ht="15.6">
      <c r="A190" s="17">
        <v>3</v>
      </c>
      <c r="B190" s="22" t="s">
        <v>46</v>
      </c>
      <c r="C190" s="23" t="s">
        <v>82</v>
      </c>
      <c r="D190" s="23" t="s">
        <v>68</v>
      </c>
      <c r="E190" s="23" t="s">
        <v>26</v>
      </c>
      <c r="F190" s="23" t="s">
        <v>90</v>
      </c>
      <c r="G190" s="24">
        <v>13232.7</v>
      </c>
      <c r="H190" s="24">
        <v>76.900000000000006</v>
      </c>
      <c r="I190" s="24">
        <v>13232.7</v>
      </c>
      <c r="J190" s="24">
        <v>76.900000000000006</v>
      </c>
    </row>
    <row r="191" spans="1:10" s="13" customFormat="1" ht="53.4" customHeight="1">
      <c r="A191" s="16">
        <v>2</v>
      </c>
      <c r="B191" s="41" t="s">
        <v>199</v>
      </c>
      <c r="C191" s="33" t="s">
        <v>82</v>
      </c>
      <c r="D191" s="33" t="s">
        <v>68</v>
      </c>
      <c r="E191" s="33" t="s">
        <v>131</v>
      </c>
      <c r="F191" s="33"/>
      <c r="G191" s="34">
        <f>SUMIFS(G192:G1230,$C192:$C1230,$C192,$D192:$D1230,$D192,$E192:$E1230,$E192)</f>
        <v>15</v>
      </c>
      <c r="H191" s="34">
        <f>SUMIFS(H192:H1230,$C192:$C1230,$C192,$D192:$D1230,$D192,$E192:$E1230,$E192)</f>
        <v>0</v>
      </c>
      <c r="I191" s="34">
        <f>SUMIFS(I192:I1230,$C192:$C1230,$C192,$D192:$D1230,$D192,$E192:$E1230,$E192)</f>
        <v>15</v>
      </c>
      <c r="J191" s="34">
        <f>SUMIFS(J192:J1230,$C192:$C1230,$C192,$D192:$D1230,$D192,$E192:$E1230,$E192)</f>
        <v>0</v>
      </c>
    </row>
    <row r="192" spans="1:10" s="13" customFormat="1" ht="15.6">
      <c r="A192" s="17">
        <v>3</v>
      </c>
      <c r="B192" s="22" t="s">
        <v>46</v>
      </c>
      <c r="C192" s="23" t="s">
        <v>82</v>
      </c>
      <c r="D192" s="23" t="s">
        <v>68</v>
      </c>
      <c r="E192" s="23" t="s">
        <v>131</v>
      </c>
      <c r="F192" s="23" t="s">
        <v>90</v>
      </c>
      <c r="G192" s="24">
        <v>15</v>
      </c>
      <c r="H192" s="24"/>
      <c r="I192" s="24">
        <v>15</v>
      </c>
      <c r="J192" s="24"/>
    </row>
    <row r="193" spans="1:10" s="13" customFormat="1" ht="46.8">
      <c r="A193" s="16">
        <v>2</v>
      </c>
      <c r="B193" s="41" t="s">
        <v>217</v>
      </c>
      <c r="C193" s="33" t="s">
        <v>82</v>
      </c>
      <c r="D193" s="33" t="s">
        <v>68</v>
      </c>
      <c r="E193" s="33" t="s">
        <v>159</v>
      </c>
      <c r="F193" s="33"/>
      <c r="G193" s="34">
        <f>SUMIFS(G194:G1232,$C194:$C1232,$C194,$D194:$D1232,$D194,$E194:$E1232,$E194)</f>
        <v>20</v>
      </c>
      <c r="H193" s="34">
        <f>SUMIFS(H194:H1232,$C194:$C1232,$C194,$D194:$D1232,$D194,$E194:$E1232,$E194)</f>
        <v>0</v>
      </c>
      <c r="I193" s="34">
        <f>SUMIFS(I194:I1232,$C194:$C1232,$C194,$D194:$D1232,$D194,$E194:$E1232,$E194)</f>
        <v>20</v>
      </c>
      <c r="J193" s="34">
        <f>SUMIFS(J194:J1232,$C194:$C1232,$C194,$D194:$D1232,$D194,$E194:$E1232,$E194)</f>
        <v>0</v>
      </c>
    </row>
    <row r="194" spans="1:10" s="13" customFormat="1" ht="15.6">
      <c r="A194" s="17">
        <v>3</v>
      </c>
      <c r="B194" s="22" t="s">
        <v>46</v>
      </c>
      <c r="C194" s="23" t="s">
        <v>82</v>
      </c>
      <c r="D194" s="23" t="s">
        <v>68</v>
      </c>
      <c r="E194" s="23" t="s">
        <v>159</v>
      </c>
      <c r="F194" s="23" t="s">
        <v>90</v>
      </c>
      <c r="G194" s="24">
        <v>20</v>
      </c>
      <c r="H194" s="24"/>
      <c r="I194" s="24">
        <v>20</v>
      </c>
      <c r="J194" s="24"/>
    </row>
    <row r="195" spans="1:10" s="13" customFormat="1" ht="15.6">
      <c r="A195" s="14">
        <v>0</v>
      </c>
      <c r="B195" s="26" t="s">
        <v>110</v>
      </c>
      <c r="C195" s="27" t="s">
        <v>83</v>
      </c>
      <c r="D195" s="27" t="s">
        <v>113</v>
      </c>
      <c r="E195" s="27"/>
      <c r="F195" s="27"/>
      <c r="G195" s="28">
        <f>SUMIFS(G196:G1260,$C196:$C1260,$C196)/3</f>
        <v>56000.899999999987</v>
      </c>
      <c r="H195" s="28">
        <f>SUMIFS(H196:H1250,$C196:$C1250,$C196)/3</f>
        <v>48137.700000000004</v>
      </c>
      <c r="I195" s="28">
        <f>SUMIFS(I196:I1260,$C196:$C1260,$C196)/3</f>
        <v>52795.399999999987</v>
      </c>
      <c r="J195" s="28">
        <f>SUMIFS(J196:J1250,$C196:$C1250,$C196)/3</f>
        <v>44932.200000000004</v>
      </c>
    </row>
    <row r="196" spans="1:10" s="13" customFormat="1" ht="15.6">
      <c r="A196" s="15">
        <v>1</v>
      </c>
      <c r="B196" s="29" t="s">
        <v>62</v>
      </c>
      <c r="C196" s="30" t="s">
        <v>83</v>
      </c>
      <c r="D196" s="30" t="s">
        <v>68</v>
      </c>
      <c r="E196" s="30" t="s">
        <v>6</v>
      </c>
      <c r="F196" s="30" t="s">
        <v>70</v>
      </c>
      <c r="G196" s="31">
        <f>SUMIFS(G197:G1239,$C197:$C1239,$C197,$D197:$D1239,$D197)/2</f>
        <v>2746.8</v>
      </c>
      <c r="H196" s="31">
        <f>SUMIFS(H197:H1239,$C197:$C1239,$C197,$D197:$D1239,$D197)/2</f>
        <v>0</v>
      </c>
      <c r="I196" s="31">
        <f>SUMIFS(I197:I1239,$C197:$C1239,$C197,$D197:$D1239,$D197)/2</f>
        <v>2746.8</v>
      </c>
      <c r="J196" s="31">
        <f>SUMIFS(J197:J1239,$C197:$C1239,$C197,$D197:$D1239,$D197)/2</f>
        <v>0</v>
      </c>
    </row>
    <row r="197" spans="1:10" s="13" customFormat="1" ht="31.2">
      <c r="A197" s="16">
        <v>2</v>
      </c>
      <c r="B197" s="32" t="s">
        <v>32</v>
      </c>
      <c r="C197" s="33" t="s">
        <v>83</v>
      </c>
      <c r="D197" s="33" t="s">
        <v>68</v>
      </c>
      <c r="E197" s="33" t="s">
        <v>123</v>
      </c>
      <c r="F197" s="33"/>
      <c r="G197" s="34">
        <f>SUMIFS(G198:G1236,$C198:$C1236,$C198,$D198:$D1236,$D198,$E198:$E1236,$E198)</f>
        <v>2746.8</v>
      </c>
      <c r="H197" s="34">
        <f>SUMIFS(H198:H1236,$C198:$C1236,$C198,$D198:$D1236,$D198,$E198:$E1236,$E198)</f>
        <v>0</v>
      </c>
      <c r="I197" s="34">
        <f>SUMIFS(I198:I1236,$C198:$C1236,$C198,$D198:$D1236,$D198,$E198:$E1236,$E198)</f>
        <v>2746.8</v>
      </c>
      <c r="J197" s="34">
        <f>SUMIFS(J198:J1236,$C198:$C1236,$C198,$D198:$D1236,$D198,$E198:$E1236,$E198)</f>
        <v>0</v>
      </c>
    </row>
    <row r="198" spans="1:10" s="13" customFormat="1" ht="31.2">
      <c r="A198" s="17">
        <v>3</v>
      </c>
      <c r="B198" s="22" t="s">
        <v>178</v>
      </c>
      <c r="C198" s="23" t="s">
        <v>83</v>
      </c>
      <c r="D198" s="23" t="s">
        <v>68</v>
      </c>
      <c r="E198" s="23" t="s">
        <v>123</v>
      </c>
      <c r="F198" s="23" t="s">
        <v>177</v>
      </c>
      <c r="G198" s="24">
        <v>2746.8</v>
      </c>
      <c r="H198" s="25"/>
      <c r="I198" s="24">
        <v>2746.8</v>
      </c>
      <c r="J198" s="25"/>
    </row>
    <row r="199" spans="1:10" s="13" customFormat="1" ht="15.6">
      <c r="A199" s="15">
        <v>1</v>
      </c>
      <c r="B199" s="29" t="s">
        <v>63</v>
      </c>
      <c r="C199" s="30" t="s">
        <v>83</v>
      </c>
      <c r="D199" s="30" t="s">
        <v>77</v>
      </c>
      <c r="E199" s="30" t="s">
        <v>6</v>
      </c>
      <c r="F199" s="30" t="s">
        <v>70</v>
      </c>
      <c r="G199" s="31">
        <f>SUMIFS(G200:G1242,$C200:$C1242,$C200,$D200:$D1242,$D200)/2</f>
        <v>3887.4</v>
      </c>
      <c r="H199" s="31">
        <f>SUMIFS(H200:H1242,$C200:$C1242,$C200,$D200:$D1242,$D200)/2</f>
        <v>3141.8</v>
      </c>
      <c r="I199" s="31">
        <f>SUMIFS(I200:I1242,$C200:$C1242,$C200,$D200:$D1242,$D200)/2</f>
        <v>3887.4</v>
      </c>
      <c r="J199" s="31">
        <f>SUMIFS(J200:J1242,$C200:$C1242,$C200,$D200:$D1242,$D200)/2</f>
        <v>3141.8</v>
      </c>
    </row>
    <row r="200" spans="1:10" s="13" customFormat="1" ht="39.6" customHeight="1">
      <c r="A200" s="16">
        <v>2</v>
      </c>
      <c r="B200" s="41" t="s">
        <v>207</v>
      </c>
      <c r="C200" s="33" t="s">
        <v>83</v>
      </c>
      <c r="D200" s="33" t="s">
        <v>77</v>
      </c>
      <c r="E200" s="33" t="s">
        <v>58</v>
      </c>
      <c r="F200" s="33"/>
      <c r="G200" s="34">
        <f>SUMIFS(G201:G1239,$C201:$C1239,$C201,$D201:$D1239,$D201,$E201:$E1239,$E201)</f>
        <v>3237.4</v>
      </c>
      <c r="H200" s="34">
        <f>SUMIFS(H201:H1239,$C201:$C1239,$C201,$D201:$D1239,$D201,$E201:$E1239,$E201)</f>
        <v>3141.8</v>
      </c>
      <c r="I200" s="34">
        <f>SUMIFS(I201:I1239,$C201:$C1239,$C201,$D201:$D1239,$D201,$E201:$E1239,$E201)</f>
        <v>3237.4</v>
      </c>
      <c r="J200" s="34">
        <f>SUMIFS(J201:J1239,$C201:$C1239,$C201,$D201:$D1239,$D201,$E201:$E1239,$E201)</f>
        <v>3141.8</v>
      </c>
    </row>
    <row r="201" spans="1:10" s="13" customFormat="1" ht="31.2">
      <c r="A201" s="17">
        <v>3</v>
      </c>
      <c r="B201" s="22" t="s">
        <v>21</v>
      </c>
      <c r="C201" s="23" t="s">
        <v>83</v>
      </c>
      <c r="D201" s="23" t="s">
        <v>77</v>
      </c>
      <c r="E201" s="23" t="s">
        <v>58</v>
      </c>
      <c r="F201" s="23" t="s">
        <v>79</v>
      </c>
      <c r="G201" s="24">
        <v>3237.4</v>
      </c>
      <c r="H201" s="24">
        <v>3141.8</v>
      </c>
      <c r="I201" s="24">
        <v>3237.4</v>
      </c>
      <c r="J201" s="24">
        <v>3141.8</v>
      </c>
    </row>
    <row r="202" spans="1:10" s="13" customFormat="1" ht="56.25" customHeight="1">
      <c r="A202" s="16">
        <v>2</v>
      </c>
      <c r="B202" s="41" t="s">
        <v>212</v>
      </c>
      <c r="C202" s="33" t="s">
        <v>83</v>
      </c>
      <c r="D202" s="33" t="s">
        <v>77</v>
      </c>
      <c r="E202" s="33" t="s">
        <v>130</v>
      </c>
      <c r="F202" s="33"/>
      <c r="G202" s="34">
        <f>SUMIFS(G203:G1241,$C203:$C1241,$C203,$D203:$D1241,$D203,$E203:$E1241,$E203)</f>
        <v>0</v>
      </c>
      <c r="H202" s="34">
        <f>SUMIFS(H203:H1241,$C203:$C1241,$C203,$D203:$D1241,$D203,$E203:$E1241,$E203)</f>
        <v>0</v>
      </c>
      <c r="I202" s="34">
        <f>SUMIFS(I203:I1241,$C203:$C1241,$C203,$D203:$D1241,$D203,$E203:$E1241,$E203)</f>
        <v>0</v>
      </c>
      <c r="J202" s="34">
        <f>SUMIFS(J203:J1241,$C203:$C1241,$C203,$D203:$D1241,$D203,$E203:$E1241,$E203)</f>
        <v>0</v>
      </c>
    </row>
    <row r="203" spans="1:10" s="13" customFormat="1" ht="31.2">
      <c r="A203" s="17">
        <v>3</v>
      </c>
      <c r="B203" s="22" t="s">
        <v>21</v>
      </c>
      <c r="C203" s="23" t="s">
        <v>83</v>
      </c>
      <c r="D203" s="23" t="s">
        <v>77</v>
      </c>
      <c r="E203" s="23" t="s">
        <v>130</v>
      </c>
      <c r="F203" s="23" t="s">
        <v>79</v>
      </c>
      <c r="G203" s="24"/>
      <c r="H203" s="24"/>
      <c r="I203" s="24"/>
      <c r="J203" s="24"/>
    </row>
    <row r="204" spans="1:10" s="13" customFormat="1" ht="15.6">
      <c r="A204" s="17">
        <v>3</v>
      </c>
      <c r="B204" s="22" t="s">
        <v>46</v>
      </c>
      <c r="C204" s="23" t="s">
        <v>83</v>
      </c>
      <c r="D204" s="23" t="s">
        <v>77</v>
      </c>
      <c r="E204" s="23" t="s">
        <v>130</v>
      </c>
      <c r="F204" s="23" t="s">
        <v>90</v>
      </c>
      <c r="G204" s="24"/>
      <c r="H204" s="24"/>
      <c r="I204" s="24"/>
      <c r="J204" s="24"/>
    </row>
    <row r="205" spans="1:10" s="13" customFormat="1" ht="51" customHeight="1">
      <c r="A205" s="16">
        <v>2</v>
      </c>
      <c r="B205" s="41" t="s">
        <v>217</v>
      </c>
      <c r="C205" s="42" t="s">
        <v>83</v>
      </c>
      <c r="D205" s="42" t="s">
        <v>77</v>
      </c>
      <c r="E205" s="42" t="s">
        <v>159</v>
      </c>
      <c r="F205" s="42"/>
      <c r="G205" s="34">
        <f>SUMIFS(G206:G1244,$C206:$C1244,$C206,$D206:$D1244,$D206,$E206:$E1244,$E206)</f>
        <v>150</v>
      </c>
      <c r="H205" s="34">
        <f>SUMIFS(H206:H1244,$C206:$C1244,$C206,$D206:$D1244,$D206,$E206:$E1244,$E206)</f>
        <v>0</v>
      </c>
      <c r="I205" s="34">
        <f>SUMIFS(I206:I1244,$C206:$C1244,$C206,$D206:$D1244,$D206,$E206:$E1244,$E206)</f>
        <v>150</v>
      </c>
      <c r="J205" s="34">
        <f>SUMIFS(J206:J1244,$C206:$C1244,$C206,$D206:$D1244,$D206,$E206:$E1244,$E206)</f>
        <v>0</v>
      </c>
    </row>
    <row r="206" spans="1:10" s="13" customFormat="1" ht="31.2">
      <c r="A206" s="17">
        <v>3</v>
      </c>
      <c r="B206" s="22" t="s">
        <v>21</v>
      </c>
      <c r="C206" s="23" t="s">
        <v>83</v>
      </c>
      <c r="D206" s="23" t="s">
        <v>77</v>
      </c>
      <c r="E206" s="23" t="s">
        <v>159</v>
      </c>
      <c r="F206" s="23" t="s">
        <v>79</v>
      </c>
      <c r="G206" s="24">
        <v>150</v>
      </c>
      <c r="H206" s="25"/>
      <c r="I206" s="24">
        <v>150</v>
      </c>
      <c r="J206" s="25"/>
    </row>
    <row r="207" spans="1:10" s="13" customFormat="1" ht="37.200000000000003" customHeight="1">
      <c r="A207" s="16">
        <v>2</v>
      </c>
      <c r="B207" s="41" t="s">
        <v>35</v>
      </c>
      <c r="C207" s="33" t="s">
        <v>83</v>
      </c>
      <c r="D207" s="33" t="s">
        <v>77</v>
      </c>
      <c r="E207" s="33" t="s">
        <v>121</v>
      </c>
      <c r="F207" s="33"/>
      <c r="G207" s="34">
        <f>SUMIFS(G208:G1246,$C208:$C1246,$C208,$D208:$D1246,$D208,$E208:$E1246,$E208)</f>
        <v>500</v>
      </c>
      <c r="H207" s="34">
        <f>SUMIFS(H208:H1246,$C208:$C1246,$C208,$D208:$D1246,$D208,$E208:$E1246,$E208)</f>
        <v>0</v>
      </c>
      <c r="I207" s="34">
        <f>SUMIFS(I208:I1246,$C208:$C1246,$C208,$D208:$D1246,$D208,$E208:$E1246,$E208)</f>
        <v>500</v>
      </c>
      <c r="J207" s="34">
        <f>SUMIFS(J208:J1246,$C208:$C1246,$C208,$D208:$D1246,$D208,$E208:$E1246,$E208)</f>
        <v>0</v>
      </c>
    </row>
    <row r="208" spans="1:10" s="13" customFormat="1" ht="15.6">
      <c r="A208" s="17">
        <v>3</v>
      </c>
      <c r="B208" s="22" t="s">
        <v>160</v>
      </c>
      <c r="C208" s="23" t="s">
        <v>83</v>
      </c>
      <c r="D208" s="23" t="s">
        <v>77</v>
      </c>
      <c r="E208" s="23" t="s">
        <v>121</v>
      </c>
      <c r="F208" s="23" t="s">
        <v>134</v>
      </c>
      <c r="G208" s="24">
        <v>500</v>
      </c>
      <c r="H208" s="24"/>
      <c r="I208" s="24">
        <v>500</v>
      </c>
      <c r="J208" s="24"/>
    </row>
    <row r="209" spans="1:10" s="13" customFormat="1" ht="15.6">
      <c r="A209" s="15">
        <v>1</v>
      </c>
      <c r="B209" s="29" t="s">
        <v>139</v>
      </c>
      <c r="C209" s="30" t="s">
        <v>83</v>
      </c>
      <c r="D209" s="30" t="s">
        <v>85</v>
      </c>
      <c r="E209" s="30" t="s">
        <v>6</v>
      </c>
      <c r="F209" s="30" t="s">
        <v>70</v>
      </c>
      <c r="G209" s="31">
        <f>SUMIFS(G210:G1252,$C210:$C1252,$C210,$D210:$D1252,$D210)/2</f>
        <v>41731.9</v>
      </c>
      <c r="H209" s="31">
        <f>SUMIFS(H210:H1252,$C210:$C1252,$C210,$D210:$D1252,$D210)/2</f>
        <v>39287.199999999997</v>
      </c>
      <c r="I209" s="31">
        <f>SUMIFS(I210:I1252,$C210:$C1252,$C210,$D210:$D1252,$D210)/2</f>
        <v>38526.400000000001</v>
      </c>
      <c r="J209" s="31">
        <f>SUMIFS(J210:J1252,$C210:$C1252,$C210,$D210:$D1252,$D210)/2</f>
        <v>36081.699999999997</v>
      </c>
    </row>
    <row r="210" spans="1:10" s="13" customFormat="1" ht="15.6">
      <c r="A210" s="16">
        <v>2</v>
      </c>
      <c r="B210" s="32" t="s">
        <v>201</v>
      </c>
      <c r="C210" s="33" t="s">
        <v>83</v>
      </c>
      <c r="D210" s="33" t="s">
        <v>85</v>
      </c>
      <c r="E210" s="33" t="s">
        <v>64</v>
      </c>
      <c r="F210" s="33"/>
      <c r="G210" s="34">
        <f>SUMIFS(G211:G1249,$C211:$C1249,$C211,$D211:$D1249,$D211,$E211:$E1249,$E211)</f>
        <v>7999</v>
      </c>
      <c r="H210" s="34">
        <f>SUMIFS(H211:H1249,$C211:$C1249,$C211,$D211:$D1249,$D211,$E211:$E1249,$E211)</f>
        <v>5554.3</v>
      </c>
      <c r="I210" s="34">
        <f>SUMIFS(I211:I1249,$C211:$C1249,$C211,$D211:$D1249,$D211,$E211:$E1249,$E211)</f>
        <v>7999</v>
      </c>
      <c r="J210" s="34">
        <f>SUMIFS(J211:J1249,$C211:$C1249,$C211,$D211:$D1249,$D211,$E211:$E1249,$E211)</f>
        <v>5554.3</v>
      </c>
    </row>
    <row r="211" spans="1:10" s="13" customFormat="1" ht="31.2">
      <c r="A211" s="17">
        <v>3</v>
      </c>
      <c r="B211" s="22" t="s">
        <v>21</v>
      </c>
      <c r="C211" s="23" t="s">
        <v>83</v>
      </c>
      <c r="D211" s="23" t="s">
        <v>85</v>
      </c>
      <c r="E211" s="23" t="s">
        <v>64</v>
      </c>
      <c r="F211" s="23" t="s">
        <v>79</v>
      </c>
      <c r="G211" s="24">
        <v>7999</v>
      </c>
      <c r="H211" s="24">
        <v>5554.3</v>
      </c>
      <c r="I211" s="24">
        <v>7999</v>
      </c>
      <c r="J211" s="24">
        <v>5554.3</v>
      </c>
    </row>
    <row r="212" spans="1:10" s="13" customFormat="1" ht="46.8">
      <c r="A212" s="16">
        <v>2</v>
      </c>
      <c r="B212" s="41" t="s">
        <v>188</v>
      </c>
      <c r="C212" s="33" t="s">
        <v>83</v>
      </c>
      <c r="D212" s="33" t="s">
        <v>85</v>
      </c>
      <c r="E212" s="33" t="s">
        <v>9</v>
      </c>
      <c r="F212" s="33"/>
      <c r="G212" s="34">
        <f>SUMIFS(G213:G1251,$C213:$C1251,$C213,$D213:$D1251,$D213,$E213:$E1251,$E213)</f>
        <v>7381.5</v>
      </c>
      <c r="H212" s="34">
        <f>SUMIFS(H213:H1251,$C213:$C1251,$C213,$D213:$D1251,$D213,$E213:$E1251,$E213)</f>
        <v>7381.5</v>
      </c>
      <c r="I212" s="34">
        <f>SUMIFS(I213:I1251,$C213:$C1251,$C213,$D213:$D1251,$D213,$E213:$E1251,$E213)</f>
        <v>7381.5</v>
      </c>
      <c r="J212" s="34">
        <f>SUMIFS(J213:J1251,$C213:$C1251,$C213,$D213:$D1251,$D213,$E213:$E1251,$E213)</f>
        <v>7381.5</v>
      </c>
    </row>
    <row r="213" spans="1:10" s="13" customFormat="1" ht="31.2">
      <c r="A213" s="17">
        <v>3</v>
      </c>
      <c r="B213" s="22" t="s">
        <v>11</v>
      </c>
      <c r="C213" s="23" t="s">
        <v>83</v>
      </c>
      <c r="D213" s="23" t="s">
        <v>85</v>
      </c>
      <c r="E213" s="23" t="s">
        <v>9</v>
      </c>
      <c r="F213" s="23" t="s">
        <v>72</v>
      </c>
      <c r="G213" s="24"/>
      <c r="H213" s="24"/>
      <c r="I213" s="24"/>
      <c r="J213" s="24"/>
    </row>
    <row r="214" spans="1:10" s="13" customFormat="1" ht="31.2">
      <c r="A214" s="17">
        <v>3</v>
      </c>
      <c r="B214" s="22" t="s">
        <v>21</v>
      </c>
      <c r="C214" s="23" t="s">
        <v>83</v>
      </c>
      <c r="D214" s="23" t="s">
        <v>85</v>
      </c>
      <c r="E214" s="23" t="s">
        <v>9</v>
      </c>
      <c r="F214" s="23" t="s">
        <v>79</v>
      </c>
      <c r="G214" s="24">
        <v>7381.5</v>
      </c>
      <c r="H214" s="24">
        <v>7381.5</v>
      </c>
      <c r="I214" s="24">
        <v>7381.5</v>
      </c>
      <c r="J214" s="24">
        <v>7381.5</v>
      </c>
    </row>
    <row r="215" spans="1:10" s="13" customFormat="1" ht="78">
      <c r="A215" s="16">
        <v>2</v>
      </c>
      <c r="B215" s="41" t="s">
        <v>210</v>
      </c>
      <c r="C215" s="33" t="s">
        <v>83</v>
      </c>
      <c r="D215" s="33" t="s">
        <v>85</v>
      </c>
      <c r="E215" s="33" t="s">
        <v>129</v>
      </c>
      <c r="F215" s="33"/>
      <c r="G215" s="34">
        <f>SUMIFS(G216:G1254,$C216:$C1254,$C216,$D216:$D1254,$D216,$E216:$E1254,$E216)</f>
        <v>26351.4</v>
      </c>
      <c r="H215" s="34">
        <f>SUMIFS(H216:H1254,$C216:$C1254,$C216,$D216:$D1254,$D216,$E216:$E1254,$E216)</f>
        <v>26351.4</v>
      </c>
      <c r="I215" s="34">
        <f>SUMIFS(I216:I1254,$C216:$C1254,$C216,$D216:$D1254,$D216,$E216:$E1254,$E216)</f>
        <v>23145.9</v>
      </c>
      <c r="J215" s="34">
        <f>SUMIFS(J216:J1254,$C216:$C1254,$C216,$D216:$D1254,$D216,$E216:$E1254,$E216)</f>
        <v>23145.9</v>
      </c>
    </row>
    <row r="216" spans="1:10" s="13" customFormat="1" ht="31.2">
      <c r="A216" s="17">
        <v>3</v>
      </c>
      <c r="B216" s="22" t="s">
        <v>21</v>
      </c>
      <c r="C216" s="23" t="s">
        <v>83</v>
      </c>
      <c r="D216" s="23" t="s">
        <v>85</v>
      </c>
      <c r="E216" s="23" t="s">
        <v>129</v>
      </c>
      <c r="F216" s="23" t="s">
        <v>79</v>
      </c>
      <c r="G216" s="24">
        <v>3913</v>
      </c>
      <c r="H216" s="24">
        <v>3913</v>
      </c>
      <c r="I216" s="24">
        <v>3913</v>
      </c>
      <c r="J216" s="24">
        <v>3913</v>
      </c>
    </row>
    <row r="217" spans="1:10" s="13" customFormat="1" ht="15.6">
      <c r="A217" s="17">
        <v>3</v>
      </c>
      <c r="B217" s="22" t="s">
        <v>128</v>
      </c>
      <c r="C217" s="23" t="s">
        <v>83</v>
      </c>
      <c r="D217" s="23" t="s">
        <v>85</v>
      </c>
      <c r="E217" s="23" t="s">
        <v>129</v>
      </c>
      <c r="F217" s="23" t="s">
        <v>127</v>
      </c>
      <c r="G217" s="24">
        <v>22438.400000000001</v>
      </c>
      <c r="H217" s="24">
        <v>22438.400000000001</v>
      </c>
      <c r="I217" s="24">
        <v>19232.900000000001</v>
      </c>
      <c r="J217" s="24">
        <v>19232.900000000001</v>
      </c>
    </row>
    <row r="218" spans="1:10" s="13" customFormat="1" ht="15.6">
      <c r="A218" s="15">
        <v>1</v>
      </c>
      <c r="B218" s="29" t="s">
        <v>27</v>
      </c>
      <c r="C218" s="30" t="s">
        <v>83</v>
      </c>
      <c r="D218" s="30" t="s">
        <v>69</v>
      </c>
      <c r="E218" s="30" t="s">
        <v>6</v>
      </c>
      <c r="F218" s="30" t="s">
        <v>70</v>
      </c>
      <c r="G218" s="31">
        <f>SUMIFS(G219:G1261,$C219:$C1261,$C219,$D219:$D1261,$D219)/2</f>
        <v>7634.7999999999993</v>
      </c>
      <c r="H218" s="31">
        <f>SUMIFS(H219:H1261,$C219:$C1261,$C219,$D219:$D1261,$D219)/2</f>
        <v>5708.7</v>
      </c>
      <c r="I218" s="31">
        <f>SUMIFS(I219:I1261,$C219:$C1261,$C219,$D219:$D1261,$D219)/2</f>
        <v>7634.7999999999993</v>
      </c>
      <c r="J218" s="31">
        <f>SUMIFS(J219:J1261,$C219:$C1261,$C219,$D219:$D1261,$D219)/2</f>
        <v>5708.7</v>
      </c>
    </row>
    <row r="219" spans="1:10" s="13" customFormat="1" ht="51" customHeight="1">
      <c r="A219" s="16">
        <v>2</v>
      </c>
      <c r="B219" s="32" t="s">
        <v>202</v>
      </c>
      <c r="C219" s="33" t="s">
        <v>83</v>
      </c>
      <c r="D219" s="33" t="s">
        <v>69</v>
      </c>
      <c r="E219" s="33" t="s">
        <v>28</v>
      </c>
      <c r="F219" s="33"/>
      <c r="G219" s="34">
        <f>SUMIFS(G220:G1258,$C220:$C1258,$C220,$D220:$D1258,$D220,$E220:$E1258,$E220)</f>
        <v>992</v>
      </c>
      <c r="H219" s="34">
        <f>SUMIFS(H220:H1258,$C220:$C1258,$C220,$D220:$D1258,$D220,$E220:$E1258,$E220)</f>
        <v>0</v>
      </c>
      <c r="I219" s="34">
        <f>SUMIFS(I220:I1258,$C220:$C1258,$C220,$D220:$D1258,$D220,$E220:$E1258,$E220)</f>
        <v>992</v>
      </c>
      <c r="J219" s="34">
        <f>SUMIFS(J220:J1258,$C220:$C1258,$C220,$D220:$D1258,$D220,$E220:$E1258,$E220)</f>
        <v>0</v>
      </c>
    </row>
    <row r="220" spans="1:10" s="13" customFormat="1" ht="31.2">
      <c r="A220" s="17">
        <v>3</v>
      </c>
      <c r="B220" s="22" t="s">
        <v>11</v>
      </c>
      <c r="C220" s="23" t="s">
        <v>83</v>
      </c>
      <c r="D220" s="23" t="s">
        <v>69</v>
      </c>
      <c r="E220" s="23" t="s">
        <v>28</v>
      </c>
      <c r="F220" s="23" t="s">
        <v>72</v>
      </c>
      <c r="G220" s="24"/>
      <c r="H220" s="24"/>
      <c r="I220" s="24"/>
      <c r="J220" s="24"/>
    </row>
    <row r="221" spans="1:10" s="13" customFormat="1" ht="15.6">
      <c r="A221" s="17">
        <v>3</v>
      </c>
      <c r="B221" s="22" t="s">
        <v>46</v>
      </c>
      <c r="C221" s="23" t="s">
        <v>83</v>
      </c>
      <c r="D221" s="23" t="s">
        <v>69</v>
      </c>
      <c r="E221" s="23" t="s">
        <v>28</v>
      </c>
      <c r="F221" s="23" t="s">
        <v>90</v>
      </c>
      <c r="G221" s="24">
        <v>992</v>
      </c>
      <c r="H221" s="24"/>
      <c r="I221" s="24">
        <v>992</v>
      </c>
      <c r="J221" s="24"/>
    </row>
    <row r="222" spans="1:10" s="13" customFormat="1" ht="74.400000000000006" customHeight="1">
      <c r="A222" s="16">
        <v>2</v>
      </c>
      <c r="B222" s="32" t="s">
        <v>208</v>
      </c>
      <c r="C222" s="33" t="s">
        <v>83</v>
      </c>
      <c r="D222" s="33" t="s">
        <v>69</v>
      </c>
      <c r="E222" s="33" t="s">
        <v>29</v>
      </c>
      <c r="F222" s="33"/>
      <c r="G222" s="34">
        <f>SUMIFS(G223:G1261,$C223:$C1261,$C223,$D223:$D1261,$D223,$E223:$E1261,$E223)</f>
        <v>384</v>
      </c>
      <c r="H222" s="34">
        <f>SUMIFS(H223:H1261,$C223:$C1261,$C223,$D223:$D1261,$D223,$E223:$E1261,$E223)</f>
        <v>0</v>
      </c>
      <c r="I222" s="34">
        <f>SUMIFS(I223:I1261,$C223:$C1261,$C223,$D223:$D1261,$D223,$E223:$E1261,$E223)</f>
        <v>384</v>
      </c>
      <c r="J222" s="34">
        <f>SUMIFS(J223:J1261,$C223:$C1261,$C223,$D223:$D1261,$D223,$E223:$E1261,$E223)</f>
        <v>0</v>
      </c>
    </row>
    <row r="223" spans="1:10" s="13" customFormat="1" ht="66.599999999999994" customHeight="1">
      <c r="A223" s="17">
        <v>3</v>
      </c>
      <c r="B223" s="22" t="s">
        <v>150</v>
      </c>
      <c r="C223" s="23" t="s">
        <v>83</v>
      </c>
      <c r="D223" s="23" t="s">
        <v>69</v>
      </c>
      <c r="E223" s="23" t="s">
        <v>29</v>
      </c>
      <c r="F223" s="23" t="s">
        <v>93</v>
      </c>
      <c r="G223" s="24">
        <v>384</v>
      </c>
      <c r="H223" s="24"/>
      <c r="I223" s="24">
        <v>384</v>
      </c>
      <c r="J223" s="24"/>
    </row>
    <row r="224" spans="1:10" s="13" customFormat="1" ht="46.8">
      <c r="A224" s="16">
        <v>2</v>
      </c>
      <c r="B224" s="41" t="s">
        <v>188</v>
      </c>
      <c r="C224" s="33" t="s">
        <v>83</v>
      </c>
      <c r="D224" s="33" t="s">
        <v>69</v>
      </c>
      <c r="E224" s="33" t="s">
        <v>9</v>
      </c>
      <c r="F224" s="33"/>
      <c r="G224" s="34">
        <f>SUMIFS(G225:G1263,$C225:$C1263,$C225,$D225:$D1263,$D225,$E225:$E1263,$E225)</f>
        <v>4674.5</v>
      </c>
      <c r="H224" s="34">
        <f>SUMIFS(H225:H1263,$C225:$C1263,$C225,$D225:$D1263,$D225,$E225:$E1263,$E225)</f>
        <v>4674.5</v>
      </c>
      <c r="I224" s="34">
        <f>SUMIFS(I225:I1263,$C225:$C1263,$C225,$D225:$D1263,$D225,$E225:$E1263,$E225)</f>
        <v>4674.5</v>
      </c>
      <c r="J224" s="34">
        <f>SUMIFS(J225:J1263,$C225:$C1263,$C225,$D225:$D1263,$D225,$E225:$E1263,$E225)</f>
        <v>4674.5</v>
      </c>
    </row>
    <row r="225" spans="1:10" s="13" customFormat="1" ht="15.6">
      <c r="A225" s="17">
        <v>3</v>
      </c>
      <c r="B225" s="22" t="s">
        <v>23</v>
      </c>
      <c r="C225" s="23" t="s">
        <v>83</v>
      </c>
      <c r="D225" s="23" t="s">
        <v>69</v>
      </c>
      <c r="E225" s="23" t="s">
        <v>9</v>
      </c>
      <c r="F225" s="23" t="s">
        <v>81</v>
      </c>
      <c r="G225" s="24">
        <v>4284.3</v>
      </c>
      <c r="H225" s="24">
        <v>4284.3</v>
      </c>
      <c r="I225" s="24">
        <v>4284.3</v>
      </c>
      <c r="J225" s="24">
        <v>4284.3</v>
      </c>
    </row>
    <row r="226" spans="1:10" s="13" customFormat="1" ht="31.2">
      <c r="A226" s="17">
        <v>3</v>
      </c>
      <c r="B226" s="22" t="s">
        <v>11</v>
      </c>
      <c r="C226" s="23" t="s">
        <v>83</v>
      </c>
      <c r="D226" s="23" t="s">
        <v>69</v>
      </c>
      <c r="E226" s="23" t="s">
        <v>9</v>
      </c>
      <c r="F226" s="23" t="s">
        <v>72</v>
      </c>
      <c r="G226" s="24">
        <v>390.2</v>
      </c>
      <c r="H226" s="24">
        <v>390.2</v>
      </c>
      <c r="I226" s="24">
        <v>390.2</v>
      </c>
      <c r="J226" s="24">
        <v>390.2</v>
      </c>
    </row>
    <row r="227" spans="1:10" s="13" customFormat="1" ht="15.6">
      <c r="A227" s="17">
        <v>3</v>
      </c>
      <c r="B227" s="22" t="s">
        <v>12</v>
      </c>
      <c r="C227" s="23" t="s">
        <v>83</v>
      </c>
      <c r="D227" s="23" t="s">
        <v>69</v>
      </c>
      <c r="E227" s="23" t="s">
        <v>9</v>
      </c>
      <c r="F227" s="23" t="s">
        <v>73</v>
      </c>
      <c r="G227" s="24"/>
      <c r="H227" s="24"/>
      <c r="I227" s="24"/>
      <c r="J227" s="24"/>
    </row>
    <row r="228" spans="1:10" s="13" customFormat="1" ht="46.8">
      <c r="A228" s="16">
        <v>2</v>
      </c>
      <c r="B228" s="41" t="s">
        <v>189</v>
      </c>
      <c r="C228" s="33" t="s">
        <v>83</v>
      </c>
      <c r="D228" s="33" t="s">
        <v>69</v>
      </c>
      <c r="E228" s="33" t="s">
        <v>33</v>
      </c>
      <c r="F228" s="33"/>
      <c r="G228" s="34">
        <f>SUMIFS(G229:G1267,$C229:$C1267,$C229,$D229:$D1267,$D229,$E229:$E1267,$E229)</f>
        <v>1584.3000000000002</v>
      </c>
      <c r="H228" s="34">
        <f>SUMIFS(H229:H1267,$C229:$C1267,$C229,$D229:$D1267,$D229,$E229:$E1267,$E229)</f>
        <v>1034.2</v>
      </c>
      <c r="I228" s="34">
        <f>SUMIFS(I229:I1267,$C229:$C1267,$C229,$D229:$D1267,$D229,$E229:$E1267,$E229)</f>
        <v>1584.3000000000002</v>
      </c>
      <c r="J228" s="34">
        <f>SUMIFS(J229:J1267,$C229:$C1267,$C229,$D229:$D1267,$D229,$E229:$E1267,$E229)</f>
        <v>1034.2</v>
      </c>
    </row>
    <row r="229" spans="1:10" s="13" customFormat="1" ht="31.2">
      <c r="A229" s="17">
        <v>3</v>
      </c>
      <c r="B229" s="22" t="s">
        <v>10</v>
      </c>
      <c r="C229" s="23" t="s">
        <v>83</v>
      </c>
      <c r="D229" s="23" t="s">
        <v>69</v>
      </c>
      <c r="E229" s="23" t="s">
        <v>33</v>
      </c>
      <c r="F229" s="23" t="s">
        <v>71</v>
      </c>
      <c r="G229" s="24">
        <v>1490.4</v>
      </c>
      <c r="H229" s="24">
        <v>940.3</v>
      </c>
      <c r="I229" s="24">
        <v>1490.4</v>
      </c>
      <c r="J229" s="24">
        <v>940.3</v>
      </c>
    </row>
    <row r="230" spans="1:10" s="13" customFormat="1" ht="31.2">
      <c r="A230" s="17">
        <v>3</v>
      </c>
      <c r="B230" s="22" t="s">
        <v>11</v>
      </c>
      <c r="C230" s="23" t="s">
        <v>83</v>
      </c>
      <c r="D230" s="23" t="s">
        <v>69</v>
      </c>
      <c r="E230" s="23" t="s">
        <v>33</v>
      </c>
      <c r="F230" s="23" t="s">
        <v>72</v>
      </c>
      <c r="G230" s="24">
        <v>93.9</v>
      </c>
      <c r="H230" s="24">
        <v>93.9</v>
      </c>
      <c r="I230" s="24">
        <v>93.9</v>
      </c>
      <c r="J230" s="24">
        <v>93.9</v>
      </c>
    </row>
    <row r="231" spans="1:10" s="13" customFormat="1" ht="37.200000000000003" customHeight="1">
      <c r="A231" s="16">
        <v>2</v>
      </c>
      <c r="B231" s="41" t="s">
        <v>216</v>
      </c>
      <c r="C231" s="33" t="s">
        <v>83</v>
      </c>
      <c r="D231" s="33" t="s">
        <v>69</v>
      </c>
      <c r="E231" s="33" t="s">
        <v>157</v>
      </c>
      <c r="F231" s="33"/>
      <c r="G231" s="34">
        <f>SUMIFS(G232:G1270,$C232:$C1270,$C232,$D232:$D1270,$D232,$E232:$E1270,$E232)</f>
        <v>0</v>
      </c>
      <c r="H231" s="34">
        <f>SUMIFS(H232:H1270,$C232:$C1270,$C232,$D232:$D1270,$D232,$E232:$E1270,$E232)</f>
        <v>0</v>
      </c>
      <c r="I231" s="34">
        <f>SUMIFS(I232:I1270,$C232:$C1270,$C232,$D232:$D1270,$D232,$E232:$E1270,$E232)</f>
        <v>0</v>
      </c>
      <c r="J231" s="34">
        <f>SUMIFS(J232:J1270,$C232:$C1270,$C232,$D232:$D1270,$D232,$E232:$E1270,$E232)</f>
        <v>0</v>
      </c>
    </row>
    <row r="232" spans="1:10" s="13" customFormat="1" ht="15.6">
      <c r="A232" s="17">
        <v>3</v>
      </c>
      <c r="B232" s="43" t="s">
        <v>46</v>
      </c>
      <c r="C232" s="23" t="s">
        <v>83</v>
      </c>
      <c r="D232" s="23" t="s">
        <v>69</v>
      </c>
      <c r="E232" s="23" t="s">
        <v>157</v>
      </c>
      <c r="F232" s="23" t="s">
        <v>90</v>
      </c>
      <c r="G232" s="24"/>
      <c r="H232" s="24"/>
      <c r="I232" s="24"/>
      <c r="J232" s="24"/>
    </row>
    <row r="233" spans="1:10" s="13" customFormat="1" ht="15.6">
      <c r="A233" s="14">
        <v>0</v>
      </c>
      <c r="B233" s="26" t="s">
        <v>111</v>
      </c>
      <c r="C233" s="27" t="s">
        <v>84</v>
      </c>
      <c r="D233" s="27" t="s">
        <v>113</v>
      </c>
      <c r="E233" s="27"/>
      <c r="F233" s="27"/>
      <c r="G233" s="28">
        <f>SUMIFS(G234:G1296,$C234:$C1296,$C234)/3</f>
        <v>5988.2</v>
      </c>
      <c r="H233" s="28">
        <f>SUMIFS(H234:H1286,$C234:$C1286,$C234)/3</f>
        <v>1000</v>
      </c>
      <c r="I233" s="28">
        <f>SUMIFS(I234:I1296,$C234:$C1296,$C234)/3</f>
        <v>5988.2</v>
      </c>
      <c r="J233" s="28">
        <f>SUMIFS(J234:J1286,$C234:$C1286,$C234)/3</f>
        <v>1000</v>
      </c>
    </row>
    <row r="234" spans="1:10" s="13" customFormat="1" ht="15.6">
      <c r="A234" s="15">
        <v>1</v>
      </c>
      <c r="B234" s="29" t="s">
        <v>30</v>
      </c>
      <c r="C234" s="30" t="s">
        <v>84</v>
      </c>
      <c r="D234" s="30" t="s">
        <v>68</v>
      </c>
      <c r="E234" s="30" t="s">
        <v>6</v>
      </c>
      <c r="F234" s="30" t="s">
        <v>70</v>
      </c>
      <c r="G234" s="31">
        <f>SUMIFS(G235:G1277,$C235:$C1277,$C235,$D235:$D1277,$D235)/2</f>
        <v>5988.2</v>
      </c>
      <c r="H234" s="31">
        <f>SUMIFS(H235:H1277,$C235:$C1277,$C235,$D235:$D1277,$D235)/2</f>
        <v>1000</v>
      </c>
      <c r="I234" s="31">
        <f>SUMIFS(I235:I1277,$C235:$C1277,$C235,$D235:$D1277,$D235)/2</f>
        <v>5988.2</v>
      </c>
      <c r="J234" s="31">
        <f>SUMIFS(J235:J1277,$C235:$C1277,$C235,$D235:$D1277,$D235)/2</f>
        <v>1000</v>
      </c>
    </row>
    <row r="235" spans="1:10" s="13" customFormat="1" ht="31.2">
      <c r="A235" s="16">
        <v>2</v>
      </c>
      <c r="B235" s="32" t="s">
        <v>171</v>
      </c>
      <c r="C235" s="33" t="s">
        <v>84</v>
      </c>
      <c r="D235" s="33" t="s">
        <v>68</v>
      </c>
      <c r="E235" s="33" t="s">
        <v>31</v>
      </c>
      <c r="F235" s="33"/>
      <c r="G235" s="34">
        <f>SUMIFS(G236:G1274,$C236:$C1274,$C236,$D236:$D1274,$D236,$E236:$E1274,$E236)</f>
        <v>5979.2</v>
      </c>
      <c r="H235" s="34">
        <f>SUMIFS(H236:H1274,$C236:$C1274,$C236,$D236:$D1274,$D236,$E236:$E1274,$E236)</f>
        <v>1000</v>
      </c>
      <c r="I235" s="34">
        <f>SUMIFS(I236:I1274,$C236:$C1274,$C236,$D236:$D1274,$D236,$E236:$E1274,$E236)</f>
        <v>5979.2</v>
      </c>
      <c r="J235" s="34">
        <f>SUMIFS(J236:J1274,$C236:$C1274,$C236,$D236:$D1274,$D236,$E236:$E1274,$E236)</f>
        <v>1000</v>
      </c>
    </row>
    <row r="236" spans="1:10" s="13" customFormat="1" ht="15.6">
      <c r="A236" s="17">
        <v>3</v>
      </c>
      <c r="B236" s="43" t="s">
        <v>46</v>
      </c>
      <c r="C236" s="23" t="s">
        <v>84</v>
      </c>
      <c r="D236" s="23" t="s">
        <v>68</v>
      </c>
      <c r="E236" s="23" t="s">
        <v>31</v>
      </c>
      <c r="F236" s="23" t="s">
        <v>90</v>
      </c>
      <c r="G236" s="24">
        <v>5979.2</v>
      </c>
      <c r="H236" s="24">
        <v>1000</v>
      </c>
      <c r="I236" s="24">
        <v>5979.2</v>
      </c>
      <c r="J236" s="24">
        <v>1000</v>
      </c>
    </row>
    <row r="237" spans="1:10" s="13" customFormat="1" ht="115.8" customHeight="1">
      <c r="A237" s="17">
        <v>3</v>
      </c>
      <c r="B237" s="22" t="s">
        <v>118</v>
      </c>
      <c r="C237" s="23" t="s">
        <v>84</v>
      </c>
      <c r="D237" s="23" t="s">
        <v>68</v>
      </c>
      <c r="E237" s="23" t="s">
        <v>31</v>
      </c>
      <c r="F237" s="23" t="s">
        <v>119</v>
      </c>
      <c r="G237" s="24"/>
      <c r="H237" s="24"/>
      <c r="I237" s="24"/>
      <c r="J237" s="24"/>
    </row>
    <row r="238" spans="1:10" s="13" customFormat="1" ht="31.2">
      <c r="A238" s="16">
        <v>2</v>
      </c>
      <c r="B238" s="41" t="s">
        <v>214</v>
      </c>
      <c r="C238" s="33" t="s">
        <v>84</v>
      </c>
      <c r="D238" s="33" t="s">
        <v>68</v>
      </c>
      <c r="E238" s="33" t="s">
        <v>149</v>
      </c>
      <c r="F238" s="33"/>
      <c r="G238" s="34">
        <f>SUMIFS(G239:G1277,$C239:$C1277,$C239,$D239:$D1277,$D239,$E239:$E1277,$E239)</f>
        <v>9</v>
      </c>
      <c r="H238" s="34">
        <f>SUMIFS(H239:H1277,$C239:$C1277,$C239,$D239:$D1277,$D239,$E239:$E1277,$E239)</f>
        <v>0</v>
      </c>
      <c r="I238" s="34">
        <f>SUMIFS(I239:I1277,$C239:$C1277,$C239,$D239:$D1277,$D239,$E239:$E1277,$E239)</f>
        <v>9</v>
      </c>
      <c r="J238" s="34">
        <f>SUMIFS(J239:J1277,$C239:$C1277,$C239,$D239:$D1277,$D239,$E239:$E1277,$E239)</f>
        <v>0</v>
      </c>
    </row>
    <row r="239" spans="1:10" s="13" customFormat="1" ht="15.6">
      <c r="A239" s="17">
        <v>3</v>
      </c>
      <c r="B239" s="22" t="s">
        <v>46</v>
      </c>
      <c r="C239" s="23" t="s">
        <v>84</v>
      </c>
      <c r="D239" s="23" t="s">
        <v>68</v>
      </c>
      <c r="E239" s="23" t="s">
        <v>149</v>
      </c>
      <c r="F239" s="23" t="s">
        <v>90</v>
      </c>
      <c r="G239" s="24">
        <v>9</v>
      </c>
      <c r="H239" s="24"/>
      <c r="I239" s="24">
        <v>9</v>
      </c>
      <c r="J239" s="24"/>
    </row>
    <row r="240" spans="1:10" s="13" customFormat="1" ht="15.6">
      <c r="A240" s="14">
        <v>0</v>
      </c>
      <c r="B240" s="26" t="s">
        <v>112</v>
      </c>
      <c r="C240" s="27" t="s">
        <v>86</v>
      </c>
      <c r="D240" s="27" t="s">
        <v>113</v>
      </c>
      <c r="E240" s="27"/>
      <c r="F240" s="27"/>
      <c r="G240" s="28">
        <f>SUMIFS(G241:G1308,$C241:$C1308,$C241)/3</f>
        <v>7658.9999999999991</v>
      </c>
      <c r="H240" s="28">
        <f>SUMIFS(H241:H1298,$C241:$C1298,$C241)/3</f>
        <v>0</v>
      </c>
      <c r="I240" s="28">
        <f>SUMIFS(I241:I1308,$C241:$C1308,$C241)/3</f>
        <v>7700.9999999999991</v>
      </c>
      <c r="J240" s="28">
        <f>SUMIFS(J241:J1298,$C241:$C1298,$C241)/3</f>
        <v>0</v>
      </c>
    </row>
    <row r="241" spans="1:10" s="13" customFormat="1" ht="15.6">
      <c r="A241" s="15">
        <v>1</v>
      </c>
      <c r="B241" s="29" t="s">
        <v>65</v>
      </c>
      <c r="C241" s="30" t="s">
        <v>86</v>
      </c>
      <c r="D241" s="30" t="s">
        <v>87</v>
      </c>
      <c r="E241" s="30" t="s">
        <v>6</v>
      </c>
      <c r="F241" s="30" t="s">
        <v>70</v>
      </c>
      <c r="G241" s="31">
        <f>SUMIFS(G242:G1284,$C242:$C1284,$C242,$D242:$D1284,$D242)/2</f>
        <v>7659</v>
      </c>
      <c r="H241" s="31">
        <f>SUMIFS(H242:H1284,$C242:$C1284,$C242,$D242:$D1284,$D242)/2</f>
        <v>0</v>
      </c>
      <c r="I241" s="31">
        <f>SUMIFS(I242:I1284,$C242:$C1284,$C242,$D242:$D1284,$D242)/2</f>
        <v>7701</v>
      </c>
      <c r="J241" s="31">
        <f>SUMIFS(J242:J1284,$C242:$C1284,$C242,$D242:$D1284,$D242)/2</f>
        <v>0</v>
      </c>
    </row>
    <row r="242" spans="1:10" s="13" customFormat="1" ht="46.8">
      <c r="A242" s="16">
        <v>2</v>
      </c>
      <c r="B242" s="39" t="s">
        <v>219</v>
      </c>
      <c r="C242" s="33" t="s">
        <v>86</v>
      </c>
      <c r="D242" s="33" t="s">
        <v>87</v>
      </c>
      <c r="E242" s="33" t="s">
        <v>14</v>
      </c>
      <c r="F242" s="33"/>
      <c r="G242" s="34">
        <f>SUMIFS(G243:G1281,$C243:$C1281,$C243,$D243:$D1281,$D243,$E243:$E1281,$E243)</f>
        <v>370</v>
      </c>
      <c r="H242" s="34">
        <f>SUMIFS(H243:H1281,$C243:$C1281,$C243,$D243:$D1281,$D243,$E243:$E1281,$E243)</f>
        <v>0</v>
      </c>
      <c r="I242" s="34">
        <f>SUMIFS(I243:I1281,$C243:$C1281,$C243,$D243:$D1281,$D243,$E243:$E1281,$E243)</f>
        <v>370</v>
      </c>
      <c r="J242" s="34">
        <f>SUMIFS(J243:J1281,$C243:$C1281,$C243,$D243:$D1281,$D243,$E243:$E1281,$E243)</f>
        <v>0</v>
      </c>
    </row>
    <row r="243" spans="1:10" s="13" customFormat="1" ht="15.6">
      <c r="A243" s="17">
        <v>3</v>
      </c>
      <c r="B243" s="22" t="s">
        <v>46</v>
      </c>
      <c r="C243" s="23" t="s">
        <v>86</v>
      </c>
      <c r="D243" s="23" t="s">
        <v>87</v>
      </c>
      <c r="E243" s="23" t="s">
        <v>14</v>
      </c>
      <c r="F243" s="23" t="s">
        <v>90</v>
      </c>
      <c r="G243" s="24">
        <v>370</v>
      </c>
      <c r="H243" s="24"/>
      <c r="I243" s="24">
        <v>370</v>
      </c>
      <c r="J243" s="24"/>
    </row>
    <row r="244" spans="1:10" s="13" customFormat="1" ht="31.2">
      <c r="A244" s="16">
        <v>2</v>
      </c>
      <c r="B244" s="35" t="s">
        <v>165</v>
      </c>
      <c r="C244" s="33" t="s">
        <v>86</v>
      </c>
      <c r="D244" s="33" t="s">
        <v>87</v>
      </c>
      <c r="E244" s="33" t="s">
        <v>66</v>
      </c>
      <c r="F244" s="33"/>
      <c r="G244" s="34">
        <f>SUMIFS(G245:G1283,$C245:$C1283,$C245,$D245:$D1283,$D245,$E245:$E1283,$E245)</f>
        <v>5287.9</v>
      </c>
      <c r="H244" s="34">
        <f>SUMIFS(H245:H1283,$C245:$C1283,$C245,$D245:$D1283,$D245,$E245:$E1283,$E245)</f>
        <v>0</v>
      </c>
      <c r="I244" s="34">
        <f>SUMIFS(I245:I1283,$C245:$C1283,$C245,$D245:$D1283,$D245,$E245:$E1283,$E245)</f>
        <v>5329.9</v>
      </c>
      <c r="J244" s="34">
        <f>SUMIFS(J245:J1283,$C245:$C1283,$C245,$D245:$D1283,$D245,$E245:$E1283,$E245)</f>
        <v>0</v>
      </c>
    </row>
    <row r="245" spans="1:10" s="13" customFormat="1" ht="15.6">
      <c r="A245" s="17">
        <v>3</v>
      </c>
      <c r="B245" s="22" t="s">
        <v>46</v>
      </c>
      <c r="C245" s="23" t="s">
        <v>86</v>
      </c>
      <c r="D245" s="23" t="s">
        <v>87</v>
      </c>
      <c r="E245" s="23" t="s">
        <v>66</v>
      </c>
      <c r="F245" s="23" t="s">
        <v>90</v>
      </c>
      <c r="G245" s="24">
        <v>5287.9</v>
      </c>
      <c r="H245" s="25"/>
      <c r="I245" s="24">
        <v>5329.9</v>
      </c>
      <c r="J245" s="25"/>
    </row>
    <row r="246" spans="1:10" s="13" customFormat="1" ht="85.2" customHeight="1">
      <c r="A246" s="16">
        <v>2</v>
      </c>
      <c r="B246" s="45" t="s">
        <v>166</v>
      </c>
      <c r="C246" s="33" t="s">
        <v>86</v>
      </c>
      <c r="D246" s="33" t="s">
        <v>87</v>
      </c>
      <c r="E246" s="33" t="s">
        <v>132</v>
      </c>
      <c r="F246" s="33"/>
      <c r="G246" s="34">
        <f>SUMIFS(G247:G1285,$C247:$C1285,$C247,$D247:$D1285,$D247,$E247:$E1285,$E247)</f>
        <v>1971.1</v>
      </c>
      <c r="H246" s="34">
        <f>SUMIFS(H247:H1285,$C247:$C1285,$C247,$D247:$D1285,$D247,$E247:$E1285,$E247)</f>
        <v>0</v>
      </c>
      <c r="I246" s="34">
        <f>SUMIFS(I247:I1285,$C247:$C1285,$C247,$D247:$D1285,$D247,$E247:$E1285,$E247)</f>
        <v>1971.1</v>
      </c>
      <c r="J246" s="34">
        <f>SUMIFS(J247:J1285,$C247:$C1285,$C247,$D247:$D1285,$D247,$E247:$E1285,$E247)</f>
        <v>0</v>
      </c>
    </row>
    <row r="247" spans="1:10" s="13" customFormat="1" ht="15.6">
      <c r="A247" s="17">
        <v>3</v>
      </c>
      <c r="B247" s="22" t="s">
        <v>46</v>
      </c>
      <c r="C247" s="23" t="s">
        <v>86</v>
      </c>
      <c r="D247" s="23" t="s">
        <v>87</v>
      </c>
      <c r="E247" s="23" t="s">
        <v>132</v>
      </c>
      <c r="F247" s="23" t="s">
        <v>90</v>
      </c>
      <c r="G247" s="24">
        <v>1971.1</v>
      </c>
      <c r="H247" s="25"/>
      <c r="I247" s="24">
        <v>1971.1</v>
      </c>
      <c r="J247" s="25"/>
    </row>
    <row r="248" spans="1:10" s="13" customFormat="1" ht="55.8" customHeight="1">
      <c r="A248" s="16">
        <v>2</v>
      </c>
      <c r="B248" s="41" t="s">
        <v>199</v>
      </c>
      <c r="C248" s="33" t="s">
        <v>86</v>
      </c>
      <c r="D248" s="33" t="s">
        <v>87</v>
      </c>
      <c r="E248" s="33" t="s">
        <v>131</v>
      </c>
      <c r="F248" s="33"/>
      <c r="G248" s="34">
        <f>SUMIFS(G249:G1287,$C249:$C1287,$C249,$D249:$D1287,$D249,$E249:$E1287,$E249)</f>
        <v>30</v>
      </c>
      <c r="H248" s="34">
        <f>SUMIFS(H249:H1287,$C249:$C1287,$C249,$D249:$D1287,$D249,$E249:$E1287,$E249)</f>
        <v>0</v>
      </c>
      <c r="I248" s="34">
        <f>SUMIFS(I249:I1287,$C249:$C1287,$C249,$D249:$D1287,$D249,$E249:$E1287,$E249)</f>
        <v>30</v>
      </c>
      <c r="J248" s="34">
        <f>SUMIFS(J249:J1287,$C249:$C1287,$C249,$D249:$D1287,$D249,$E249:$E1287,$E249)</f>
        <v>0</v>
      </c>
    </row>
    <row r="249" spans="1:10" s="13" customFormat="1" ht="15.6">
      <c r="A249" s="17">
        <v>3</v>
      </c>
      <c r="B249" s="22" t="s">
        <v>46</v>
      </c>
      <c r="C249" s="23" t="s">
        <v>86</v>
      </c>
      <c r="D249" s="23" t="s">
        <v>87</v>
      </c>
      <c r="E249" s="23" t="s">
        <v>131</v>
      </c>
      <c r="F249" s="23" t="s">
        <v>90</v>
      </c>
      <c r="G249" s="24">
        <v>30</v>
      </c>
      <c r="H249" s="25"/>
      <c r="I249" s="24">
        <v>30</v>
      </c>
      <c r="J249" s="25"/>
    </row>
    <row r="250" spans="1:10" s="13" customFormat="1" ht="34.200000000000003" customHeight="1">
      <c r="A250" s="14">
        <v>0</v>
      </c>
      <c r="B250" s="26" t="s">
        <v>156</v>
      </c>
      <c r="C250" s="27" t="s">
        <v>74</v>
      </c>
      <c r="D250" s="27" t="s">
        <v>113</v>
      </c>
      <c r="E250" s="27"/>
      <c r="F250" s="27"/>
      <c r="G250" s="28">
        <f>SUMIFS(G251:G1316,$C251:$C1316,$C251)/3</f>
        <v>1050</v>
      </c>
      <c r="H250" s="28">
        <f>SUMIFS(H251:H1306,$C251:$C1306,$C251)/3</f>
        <v>0</v>
      </c>
      <c r="I250" s="28">
        <f>SUMIFS(I251:I1316,$C251:$C1316,$C251)/3</f>
        <v>1050</v>
      </c>
      <c r="J250" s="28">
        <f>SUMIFS(J251:J1306,$C251:$C1306,$C251)/3</f>
        <v>0</v>
      </c>
    </row>
    <row r="251" spans="1:10" s="13" customFormat="1" ht="31.2" customHeight="1">
      <c r="A251" s="15">
        <v>1</v>
      </c>
      <c r="B251" s="40" t="s">
        <v>151</v>
      </c>
      <c r="C251" s="44" t="s">
        <v>74</v>
      </c>
      <c r="D251" s="44" t="s">
        <v>68</v>
      </c>
      <c r="E251" s="44"/>
      <c r="F251" s="44"/>
      <c r="G251" s="31">
        <f>SUMIFS(G252:G1294,$C252:$C1294,$C252,$D252:$D1294,$D252)/2</f>
        <v>1050</v>
      </c>
      <c r="H251" s="31">
        <f>SUMIFS(H252:H1294,$C252:$C1294,$C252,$D252:$D1294,$D252)/2</f>
        <v>0</v>
      </c>
      <c r="I251" s="31">
        <f>SUMIFS(I252:I1294,$C252:$C1294,$C252,$D252:$D1294,$D252)/2</f>
        <v>1050</v>
      </c>
      <c r="J251" s="31">
        <f>SUMIFS(J252:J1294,$C252:$C1294,$C252,$D252:$D1294,$D252)/2</f>
        <v>0</v>
      </c>
    </row>
    <row r="252" spans="1:10" s="13" customFormat="1" ht="46.8">
      <c r="A252" s="16">
        <v>2</v>
      </c>
      <c r="B252" s="41" t="s">
        <v>152</v>
      </c>
      <c r="C252" s="42" t="s">
        <v>74</v>
      </c>
      <c r="D252" s="42" t="s">
        <v>68</v>
      </c>
      <c r="E252" s="42" t="s">
        <v>153</v>
      </c>
      <c r="F252" s="42" t="s">
        <v>70</v>
      </c>
      <c r="G252" s="34">
        <f>SUMIFS(G253:G1291,$C253:$C1291,$C253,$D253:$D1291,$D253,$E253:$E1291,$E253)</f>
        <v>1050</v>
      </c>
      <c r="H252" s="34">
        <f>SUMIFS(H253:H1291,$C253:$C1291,$C253,$D253:$D1291,$D253,$E253:$E1291,$E253)</f>
        <v>0</v>
      </c>
      <c r="I252" s="34">
        <f>SUMIFS(I253:I1291,$C253:$C1291,$C253,$D253:$D1291,$D253,$E253:$E1291,$E253)</f>
        <v>1050</v>
      </c>
      <c r="J252" s="34">
        <f>SUMIFS(J253:J1291,$C253:$C1291,$C253,$D253:$D1291,$D253,$E253:$E1291,$E253)</f>
        <v>0</v>
      </c>
    </row>
    <row r="253" spans="1:10" s="13" customFormat="1" ht="22.8" customHeight="1">
      <c r="A253" s="17">
        <v>3</v>
      </c>
      <c r="B253" s="22" t="s">
        <v>154</v>
      </c>
      <c r="C253" s="23" t="s">
        <v>74</v>
      </c>
      <c r="D253" s="23" t="s">
        <v>68</v>
      </c>
      <c r="E253" s="23" t="s">
        <v>153</v>
      </c>
      <c r="F253" s="23" t="s">
        <v>155</v>
      </c>
      <c r="G253" s="24">
        <v>1050</v>
      </c>
      <c r="H253" s="25"/>
      <c r="I253" s="24">
        <v>1050</v>
      </c>
      <c r="J253" s="25"/>
    </row>
    <row r="254" spans="1:10" s="13" customFormat="1" ht="31.2">
      <c r="A254" s="14">
        <v>0</v>
      </c>
      <c r="B254" s="26" t="s">
        <v>146</v>
      </c>
      <c r="C254" s="27" t="s">
        <v>75</v>
      </c>
      <c r="D254" s="27" t="s">
        <v>113</v>
      </c>
      <c r="E254" s="27"/>
      <c r="F254" s="27"/>
      <c r="G254" s="28">
        <f>SUMIFS(G255:G1320,$C255:$C1320,$C255)/3</f>
        <v>67753.2</v>
      </c>
      <c r="H254" s="28">
        <f>SUMIFS(H255:H1310,$C255:$C1310,$C255)/3</f>
        <v>2091</v>
      </c>
      <c r="I254" s="28">
        <f>SUMIFS(I255:I1320,$C255:$C1320,$C255)/3</f>
        <v>67787.8</v>
      </c>
      <c r="J254" s="28">
        <f>SUMIFS(J255:J1310,$C255:$C1310,$C255)/3</f>
        <v>2091</v>
      </c>
    </row>
    <row r="255" spans="1:10" s="13" customFormat="1" ht="46.8">
      <c r="A255" s="15">
        <v>1</v>
      </c>
      <c r="B255" s="29" t="s">
        <v>15</v>
      </c>
      <c r="C255" s="30" t="s">
        <v>75</v>
      </c>
      <c r="D255" s="30" t="s">
        <v>68</v>
      </c>
      <c r="E255" s="30" t="s">
        <v>6</v>
      </c>
      <c r="F255" s="30" t="s">
        <v>70</v>
      </c>
      <c r="G255" s="31">
        <f>SUMIFS(G256:G1298,$C256:$C1298,$C256,$D256:$D1298,$D256)/2</f>
        <v>21900</v>
      </c>
      <c r="H255" s="31">
        <f>SUMIFS(H256:H1298,$C256:$C1298,$C256,$D256:$D1298,$D256)/2</f>
        <v>2091</v>
      </c>
      <c r="I255" s="31">
        <f>SUMIFS(I256:I1298,$C256:$C1298,$C256,$D256:$D1298,$D256)/2</f>
        <v>21900</v>
      </c>
      <c r="J255" s="31">
        <f>SUMIFS(J256:J1298,$C256:$C1298,$C256,$D256:$D1298,$D256)/2</f>
        <v>2091</v>
      </c>
    </row>
    <row r="256" spans="1:10" s="13" customFormat="1" ht="31.2">
      <c r="A256" s="16">
        <v>2</v>
      </c>
      <c r="B256" s="32" t="s">
        <v>16</v>
      </c>
      <c r="C256" s="33" t="s">
        <v>75</v>
      </c>
      <c r="D256" s="33" t="s">
        <v>68</v>
      </c>
      <c r="E256" s="33" t="s">
        <v>124</v>
      </c>
      <c r="F256" s="33" t="s">
        <v>70</v>
      </c>
      <c r="G256" s="34">
        <f>SUMIFS(G257:G1295,$C257:$C1295,$C257,$D257:$D1295,$D257,$E257:$E1295,$E257)</f>
        <v>21900</v>
      </c>
      <c r="H256" s="34">
        <f>SUMIFS(H257:H1295,$C257:$C1295,$C257,$D257:$D1295,$D257,$E257:$E1295,$E257)</f>
        <v>2091</v>
      </c>
      <c r="I256" s="34">
        <f>SUMIFS(I257:I1295,$C257:$C1295,$C257,$D257:$D1295,$D257,$E257:$E1295,$E257)</f>
        <v>21900</v>
      </c>
      <c r="J256" s="34">
        <f>SUMIFS(J257:J1295,$C257:$C1295,$C257,$D257:$D1295,$D257,$E257:$E1295,$E257)</f>
        <v>2091</v>
      </c>
    </row>
    <row r="257" spans="1:10" s="13" customFormat="1" ht="15.6">
      <c r="A257" s="17">
        <v>3</v>
      </c>
      <c r="B257" s="22" t="s">
        <v>18</v>
      </c>
      <c r="C257" s="23" t="s">
        <v>75</v>
      </c>
      <c r="D257" s="23" t="s">
        <v>68</v>
      </c>
      <c r="E257" s="23" t="s">
        <v>124</v>
      </c>
      <c r="F257" s="23" t="s">
        <v>76</v>
      </c>
      <c r="G257" s="24">
        <v>21900</v>
      </c>
      <c r="H257" s="24">
        <v>2091</v>
      </c>
      <c r="I257" s="24">
        <v>21900</v>
      </c>
      <c r="J257" s="24">
        <v>2091</v>
      </c>
    </row>
    <row r="258" spans="1:10" s="13" customFormat="1" ht="15.6">
      <c r="A258" s="15">
        <v>1</v>
      </c>
      <c r="B258" s="29" t="s">
        <v>140</v>
      </c>
      <c r="C258" s="30" t="s">
        <v>75</v>
      </c>
      <c r="D258" s="30" t="s">
        <v>77</v>
      </c>
      <c r="E258" s="30"/>
      <c r="F258" s="30"/>
      <c r="G258" s="31">
        <f>SUMIFS(G259:G1301,$C259:$C1301,$C259,$D259:$D1301,$D259)/2</f>
        <v>45853.2</v>
      </c>
      <c r="H258" s="31">
        <f>SUMIFS(H259:H1301,$C259:$C1301,$C259,$D259:$D1301,$D259)/2</f>
        <v>0</v>
      </c>
      <c r="I258" s="31">
        <f>SUMIFS(I259:I1301,$C259:$C1301,$C259,$D259:$D1301,$D259)/2</f>
        <v>45887.8</v>
      </c>
      <c r="J258" s="31">
        <f>SUMIFS(J259:J1301,$C259:$C1301,$C259,$D259:$D1301,$D259)/2</f>
        <v>0</v>
      </c>
    </row>
    <row r="259" spans="1:10" s="13" customFormat="1" ht="46.8">
      <c r="A259" s="16">
        <v>2</v>
      </c>
      <c r="B259" s="41" t="s">
        <v>203</v>
      </c>
      <c r="C259" s="42" t="s">
        <v>75</v>
      </c>
      <c r="D259" s="42" t="s">
        <v>77</v>
      </c>
      <c r="E259" s="42" t="s">
        <v>161</v>
      </c>
      <c r="F259" s="33" t="s">
        <v>70</v>
      </c>
      <c r="G259" s="34">
        <f>SUMIFS(G260:G1298,$C260:$C1298,$C260,$D260:$D1298,$D260,$E260:$E1298,$E260)</f>
        <v>3179.5</v>
      </c>
      <c r="H259" s="34">
        <f>SUMIFS(H260:H1298,$C260:$C1298,$C260,$D260:$D1298,$D260,$E260:$E1298,$E260)</f>
        <v>0</v>
      </c>
      <c r="I259" s="34">
        <f>SUMIFS(I260:I1298,$C260:$C1298,$C260,$D260:$D1298,$D260,$E260:$E1298,$E260)</f>
        <v>3179.5</v>
      </c>
      <c r="J259" s="34">
        <f>SUMIFS(J260:J1298,$C260:$C1298,$C260,$D260:$D1298,$D260,$E260:$E1298,$E260)</f>
        <v>0</v>
      </c>
    </row>
    <row r="260" spans="1:10" s="13" customFormat="1" ht="15.6">
      <c r="A260" s="17">
        <v>3</v>
      </c>
      <c r="B260" s="22" t="s">
        <v>19</v>
      </c>
      <c r="C260" s="23" t="s">
        <v>75</v>
      </c>
      <c r="D260" s="23" t="s">
        <v>77</v>
      </c>
      <c r="E260" s="23" t="s">
        <v>161</v>
      </c>
      <c r="F260" s="23" t="s">
        <v>78</v>
      </c>
      <c r="G260" s="24">
        <v>3179.5</v>
      </c>
      <c r="H260" s="24"/>
      <c r="I260" s="24">
        <v>3179.5</v>
      </c>
      <c r="J260" s="24"/>
    </row>
    <row r="261" spans="1:10" s="13" customFormat="1" ht="31.2">
      <c r="A261" s="16">
        <v>2</v>
      </c>
      <c r="B261" s="32" t="s">
        <v>16</v>
      </c>
      <c r="C261" s="33" t="s">
        <v>75</v>
      </c>
      <c r="D261" s="33" t="s">
        <v>77</v>
      </c>
      <c r="E261" s="33" t="s">
        <v>124</v>
      </c>
      <c r="F261" s="33"/>
      <c r="G261" s="34">
        <f>SUMIFS(G262:G1300,$C262:$C1300,$C262,$D262:$D1300,$D262,$E262:$E1300,$E262)</f>
        <v>42673.7</v>
      </c>
      <c r="H261" s="34">
        <f>SUMIFS(H262:H1300,$C262:$C1300,$C262,$D262:$D1300,$D262,$E262:$E1300,$E262)</f>
        <v>0</v>
      </c>
      <c r="I261" s="34">
        <f>SUMIFS(I262:I1300,$C262:$C1300,$C262,$D262:$D1300,$D262,$E262:$E1300,$E262)</f>
        <v>42708.3</v>
      </c>
      <c r="J261" s="34">
        <f>SUMIFS(J262:J1300,$C262:$C1300,$C262,$D262:$D1300,$D262,$E262:$E1300,$E262)</f>
        <v>0</v>
      </c>
    </row>
    <row r="262" spans="1:10" s="13" customFormat="1" ht="15.6">
      <c r="A262" s="17">
        <v>3</v>
      </c>
      <c r="B262" s="22" t="s">
        <v>19</v>
      </c>
      <c r="C262" s="23" t="s">
        <v>75</v>
      </c>
      <c r="D262" s="23" t="s">
        <v>77</v>
      </c>
      <c r="E262" s="23" t="s">
        <v>124</v>
      </c>
      <c r="F262" s="23" t="s">
        <v>78</v>
      </c>
      <c r="G262" s="24">
        <v>42673.7</v>
      </c>
      <c r="H262" s="24"/>
      <c r="I262" s="24">
        <v>42708.3</v>
      </c>
      <c r="J262" s="24"/>
    </row>
    <row r="263" spans="1:10" s="13" customFormat="1" ht="15.6">
      <c r="A263" s="12"/>
      <c r="B263" s="36" t="s">
        <v>67</v>
      </c>
      <c r="C263" s="37"/>
      <c r="D263" s="37"/>
      <c r="E263" s="37" t="s">
        <v>6</v>
      </c>
      <c r="F263" s="37"/>
      <c r="G263" s="38">
        <f>SUMIF($A14:$A262,$A14,G14:G262)</f>
        <v>1312264.9999999998</v>
      </c>
      <c r="H263" s="38">
        <f>SUMIF($A14:$A262,$A14,H14:H262)</f>
        <v>501999.40000000014</v>
      </c>
      <c r="I263" s="38">
        <f>SUMIF($A14:$A262,$A14,I14:I262)</f>
        <v>1300191.2</v>
      </c>
      <c r="J263" s="38">
        <f>SUMIF($A14:$A262,$A14,J14:J262)</f>
        <v>489952.00000000012</v>
      </c>
    </row>
  </sheetData>
  <autoFilter ref="A6:H263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5" t="s">
        <v>102</v>
      </c>
      <c r="C3" s="65" t="s">
        <v>100</v>
      </c>
      <c r="D3" s="68" t="s">
        <v>95</v>
      </c>
      <c r="E3" s="69"/>
      <c r="F3" s="68" t="s">
        <v>96</v>
      </c>
      <c r="G3" s="69"/>
    </row>
    <row r="4" spans="2:7">
      <c r="B4" s="66"/>
      <c r="C4" s="66"/>
      <c r="D4" s="70"/>
      <c r="E4" s="71"/>
      <c r="F4" s="70"/>
      <c r="G4" s="71"/>
    </row>
    <row r="5" spans="2:7" ht="0.75" customHeight="1">
      <c r="B5" s="66"/>
      <c r="C5" s="66"/>
      <c r="D5" s="70"/>
      <c r="E5" s="71"/>
      <c r="F5" s="70"/>
      <c r="G5" s="71"/>
    </row>
    <row r="6" spans="2:7" ht="15" hidden="1" customHeight="1">
      <c r="B6" s="66"/>
      <c r="C6" s="66"/>
      <c r="D6" s="72"/>
      <c r="E6" s="73"/>
      <c r="F6" s="72"/>
      <c r="G6" s="73"/>
    </row>
    <row r="7" spans="2:7" ht="15" customHeight="1">
      <c r="B7" s="66"/>
      <c r="C7" s="66"/>
      <c r="D7" s="74" t="s">
        <v>5</v>
      </c>
      <c r="E7" s="74" t="s">
        <v>94</v>
      </c>
      <c r="F7" s="74" t="s">
        <v>5</v>
      </c>
      <c r="G7" s="74" t="s">
        <v>94</v>
      </c>
    </row>
    <row r="8" spans="2:7">
      <c r="B8" s="66"/>
      <c r="C8" s="66"/>
      <c r="D8" s="75"/>
      <c r="E8" s="75"/>
      <c r="F8" s="75"/>
      <c r="G8" s="75"/>
    </row>
    <row r="9" spans="2:7">
      <c r="B9" s="66"/>
      <c r="C9" s="66"/>
      <c r="D9" s="75"/>
      <c r="E9" s="75"/>
      <c r="F9" s="75"/>
      <c r="G9" s="75"/>
    </row>
    <row r="10" spans="2:7" ht="2.25" customHeight="1">
      <c r="B10" s="67"/>
      <c r="C10" s="67"/>
      <c r="D10" s="76"/>
      <c r="E10" s="76"/>
      <c r="F10" s="76"/>
      <c r="G10" s="76"/>
    </row>
    <row r="11" spans="2:7">
      <c r="B11" s="1">
        <v>0</v>
      </c>
      <c r="C11" s="1" t="s">
        <v>97</v>
      </c>
      <c r="D11" s="5">
        <f>SUMIF('Приложение №6'!$A$14:$A1025,0,'Приложение №6'!$G$14:$G1025)</f>
        <v>1312264.9999999998</v>
      </c>
      <c r="E11" s="5">
        <f>SUMIF('Приложение №6'!$A$14:$A1025,0,'Приложение №6'!$H$14:$H1025)</f>
        <v>501999.40000000014</v>
      </c>
      <c r="F11" s="5" t="e">
        <f>SUMIF('Приложение №6'!$A$14:$A1025,0,'Приложение №6'!#REF!)</f>
        <v>#REF!</v>
      </c>
      <c r="G11" s="5" t="e">
        <f>SUMIF('Приложение №6'!$A$14:$A1025,0,'Приложение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№6'!$A$14:$A1026,1,'Приложение №6'!$G$14:$G1026)</f>
        <v>1312264.9999999998</v>
      </c>
      <c r="E12" s="7">
        <f>SUMIF('Приложение №6'!$A$14:$A1026,1,'Приложение №6'!$H$14:$H1026)</f>
        <v>501999.39999999997</v>
      </c>
      <c r="F12" s="7" t="e">
        <f>SUMIF('Приложение №6'!$A$14:$A1026,1,'Приложение №6'!#REF!)</f>
        <v>#REF!</v>
      </c>
      <c r="G12" s="7" t="e">
        <f>SUMIF('Приложение №6'!$A$14:$A1026,1,'Приложение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№6'!$A$14:$A1027,2,'Приложение №6'!$G$14:$G1027)</f>
        <v>1312265</v>
      </c>
      <c r="E13" s="8">
        <f>SUMIF('Приложение №6'!$A$14:$A1027,2,'Приложение №6'!$H$14:$H1027)</f>
        <v>501999.4</v>
      </c>
      <c r="F13" s="8" t="e">
        <f>SUMIF('Приложение №6'!$A$14:$A1027,2,'Приложение №6'!#REF!)</f>
        <v>#REF!</v>
      </c>
      <c r="G13" s="8" t="e">
        <f>SUMIF('Приложение №6'!$A$14:$A1027,2,'Приложение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№6'!$A$14:$A1028,3,'Приложение №6'!$G$14:$G1028)</f>
        <v>1312264.9999999998</v>
      </c>
      <c r="E14" s="9">
        <f>SUMIF('Приложение №6'!$A$14:$A1028,3,'Приложение №6'!$H$14:$H1028)</f>
        <v>501999.4</v>
      </c>
      <c r="F14" s="9" t="e">
        <f>SUMIF('Приложение №6'!$A$14:$A1028,3,'Приложение №6'!#REF!)</f>
        <v>#REF!</v>
      </c>
      <c r="G14" s="9" t="e">
        <f>SUMIF('Приложение №6'!$A$14:$A1028,3,'Приложение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2026-05-15T09:25:42Z</dcterms:modified>
</cp:coreProperties>
</file>