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№4'!$A$6:$I$284</definedName>
  </definedNames>
  <calcPr calcId="125725"/>
</workbook>
</file>

<file path=xl/calcChain.xml><?xml version="1.0" encoding="utf-8"?>
<calcChain xmlns="http://schemas.openxmlformats.org/spreadsheetml/2006/main">
  <c r="K282" i="1"/>
  <c r="J282"/>
  <c r="I282"/>
  <c r="H282"/>
  <c r="K280"/>
  <c r="J280"/>
  <c r="I280"/>
  <c r="H280"/>
  <c r="K278"/>
  <c r="J278"/>
  <c r="I278"/>
  <c r="H278"/>
  <c r="K275"/>
  <c r="J275"/>
  <c r="I275"/>
  <c r="H275"/>
  <c r="K273"/>
  <c r="J273"/>
  <c r="I273"/>
  <c r="H273"/>
  <c r="K271"/>
  <c r="J271"/>
  <c r="I271"/>
  <c r="H271"/>
  <c r="K268"/>
  <c r="J268"/>
  <c r="I268"/>
  <c r="H268"/>
  <c r="K265"/>
  <c r="J265"/>
  <c r="I265"/>
  <c r="H265"/>
  <c r="K262"/>
  <c r="J262"/>
  <c r="I262"/>
  <c r="H262"/>
  <c r="K260"/>
  <c r="J260"/>
  <c r="I260"/>
  <c r="H260"/>
  <c r="K258"/>
  <c r="J258"/>
  <c r="I258"/>
  <c r="H258"/>
  <c r="K255"/>
  <c r="J255"/>
  <c r="I255"/>
  <c r="H255"/>
  <c r="K252"/>
  <c r="J252"/>
  <c r="I252"/>
  <c r="H252"/>
  <c r="K250"/>
  <c r="J250"/>
  <c r="I250"/>
  <c r="H250"/>
  <c r="K247"/>
  <c r="J247"/>
  <c r="I247"/>
  <c r="H247"/>
  <c r="K245"/>
  <c r="J245"/>
  <c r="I245"/>
  <c r="H245"/>
  <c r="K242"/>
  <c r="J242"/>
  <c r="I242"/>
  <c r="H242"/>
  <c r="K240"/>
  <c r="J240"/>
  <c r="I240"/>
  <c r="H240"/>
  <c r="K237"/>
  <c r="J237"/>
  <c r="I237"/>
  <c r="H237"/>
  <c r="K234"/>
  <c r="J234"/>
  <c r="I234"/>
  <c r="H234"/>
  <c r="K232"/>
  <c r="J232"/>
  <c r="I232"/>
  <c r="H232"/>
  <c r="K230"/>
  <c r="J230"/>
  <c r="I230"/>
  <c r="H230"/>
  <c r="K228"/>
  <c r="J228"/>
  <c r="I228"/>
  <c r="H228"/>
  <c r="K225"/>
  <c r="J225"/>
  <c r="I225"/>
  <c r="H225"/>
  <c r="K223"/>
  <c r="J223"/>
  <c r="I223"/>
  <c r="H223"/>
  <c r="K219"/>
  <c r="J219"/>
  <c r="I219"/>
  <c r="H219"/>
  <c r="K216"/>
  <c r="J216"/>
  <c r="I216"/>
  <c r="H216"/>
  <c r="K214"/>
  <c r="J214"/>
  <c r="I214"/>
  <c r="H214"/>
  <c r="K212"/>
  <c r="J212"/>
  <c r="I212"/>
  <c r="H212"/>
  <c r="K210"/>
  <c r="J210"/>
  <c r="I210"/>
  <c r="H210"/>
  <c r="K208"/>
  <c r="J208"/>
  <c r="I208"/>
  <c r="H208"/>
  <c r="K205"/>
  <c r="J205"/>
  <c r="I205"/>
  <c r="H205"/>
  <c r="K202"/>
  <c r="J202"/>
  <c r="I202"/>
  <c r="H202"/>
  <c r="K199"/>
  <c r="J199"/>
  <c r="I199"/>
  <c r="H199"/>
  <c r="K197"/>
  <c r="J197"/>
  <c r="I197"/>
  <c r="H197"/>
  <c r="K195"/>
  <c r="J195"/>
  <c r="I195"/>
  <c r="H195"/>
  <c r="K193"/>
  <c r="J193"/>
  <c r="I193"/>
  <c r="H193"/>
  <c r="K190"/>
  <c r="J190"/>
  <c r="I190"/>
  <c r="H190"/>
  <c r="K187"/>
  <c r="J187"/>
  <c r="I187"/>
  <c r="H187"/>
  <c r="K184"/>
  <c r="J184"/>
  <c r="I184"/>
  <c r="H184"/>
  <c r="K182"/>
  <c r="J182"/>
  <c r="I182"/>
  <c r="H182"/>
  <c r="K179"/>
  <c r="J179"/>
  <c r="I179"/>
  <c r="H179"/>
  <c r="K176"/>
  <c r="J176"/>
  <c r="I176"/>
  <c r="H176"/>
  <c r="K174"/>
  <c r="J174"/>
  <c r="I174"/>
  <c r="H174"/>
  <c r="K172"/>
  <c r="J172"/>
  <c r="I172"/>
  <c r="H172"/>
  <c r="K170"/>
  <c r="J170"/>
  <c r="I170"/>
  <c r="H170"/>
  <c r="K167"/>
  <c r="J167"/>
  <c r="I167"/>
  <c r="H167"/>
  <c r="K164"/>
  <c r="J164"/>
  <c r="I164"/>
  <c r="H164"/>
  <c r="K161"/>
  <c r="J161"/>
  <c r="I161"/>
  <c r="H161"/>
  <c r="K154"/>
  <c r="J154"/>
  <c r="I154"/>
  <c r="H154"/>
  <c r="K152"/>
  <c r="J152"/>
  <c r="I152"/>
  <c r="H152"/>
  <c r="K149"/>
  <c r="J149"/>
  <c r="I149"/>
  <c r="H149"/>
  <c r="K147"/>
  <c r="J147"/>
  <c r="I147"/>
  <c r="H147"/>
  <c r="K144"/>
  <c r="J144"/>
  <c r="I144"/>
  <c r="H144"/>
  <c r="K142"/>
  <c r="J142"/>
  <c r="I142"/>
  <c r="H142"/>
  <c r="K139"/>
  <c r="J139"/>
  <c r="I139"/>
  <c r="H139"/>
  <c r="K135"/>
  <c r="J135"/>
  <c r="I135"/>
  <c r="H135"/>
  <c r="K132"/>
  <c r="J132"/>
  <c r="I132"/>
  <c r="H132"/>
  <c r="K130"/>
  <c r="J130"/>
  <c r="I130"/>
  <c r="H130"/>
  <c r="K128"/>
  <c r="J128"/>
  <c r="I128"/>
  <c r="H128"/>
  <c r="K126"/>
  <c r="J126"/>
  <c r="I126"/>
  <c r="H126"/>
  <c r="K124"/>
  <c r="J124"/>
  <c r="I124"/>
  <c r="H124"/>
  <c r="K121"/>
  <c r="J121"/>
  <c r="I121"/>
  <c r="H121"/>
  <c r="K118"/>
  <c r="J118"/>
  <c r="I118"/>
  <c r="H118"/>
  <c r="K115"/>
  <c r="J115"/>
  <c r="I115"/>
  <c r="H115"/>
  <c r="K109"/>
  <c r="J109"/>
  <c r="I109"/>
  <c r="H109"/>
  <c r="K107"/>
  <c r="J107"/>
  <c r="I107"/>
  <c r="H107"/>
  <c r="K105"/>
  <c r="J105"/>
  <c r="I105"/>
  <c r="H105"/>
  <c r="K101"/>
  <c r="J101"/>
  <c r="I101"/>
  <c r="H101"/>
  <c r="K97"/>
  <c r="J97"/>
  <c r="I97"/>
  <c r="H97"/>
  <c r="K94"/>
  <c r="J94"/>
  <c r="I94"/>
  <c r="H94"/>
  <c r="K92"/>
  <c r="J92"/>
  <c r="I92"/>
  <c r="H92"/>
  <c r="K90"/>
  <c r="J90"/>
  <c r="I90"/>
  <c r="H90"/>
  <c r="K88"/>
  <c r="J88"/>
  <c r="I88"/>
  <c r="H88"/>
  <c r="K85"/>
  <c r="J85"/>
  <c r="I85"/>
  <c r="H85"/>
  <c r="K83"/>
  <c r="J83"/>
  <c r="I83"/>
  <c r="H83"/>
  <c r="K80"/>
  <c r="J80"/>
  <c r="I80"/>
  <c r="H80"/>
  <c r="K77"/>
  <c r="J77"/>
  <c r="I77"/>
  <c r="H77"/>
  <c r="K74"/>
  <c r="J74"/>
  <c r="I74"/>
  <c r="H74"/>
  <c r="K71"/>
  <c r="J71"/>
  <c r="I71"/>
  <c r="H71"/>
  <c r="K65"/>
  <c r="J65"/>
  <c r="I65"/>
  <c r="H65"/>
  <c r="K63"/>
  <c r="J63"/>
  <c r="I63"/>
  <c r="H63"/>
  <c r="K61"/>
  <c r="J61"/>
  <c r="I61"/>
  <c r="H61"/>
  <c r="K55"/>
  <c r="J55"/>
  <c r="I55"/>
  <c r="H55"/>
  <c r="K52"/>
  <c r="J52"/>
  <c r="I52"/>
  <c r="H52"/>
  <c r="K47"/>
  <c r="J47"/>
  <c r="I47"/>
  <c r="H47"/>
  <c r="K45"/>
  <c r="J45"/>
  <c r="I45"/>
  <c r="H45"/>
  <c r="K43"/>
  <c r="J43"/>
  <c r="I43"/>
  <c r="H43"/>
  <c r="K38"/>
  <c r="J38"/>
  <c r="I38"/>
  <c r="H38"/>
  <c r="K34"/>
  <c r="J34"/>
  <c r="I34"/>
  <c r="H34"/>
  <c r="K31"/>
  <c r="J31"/>
  <c r="I31"/>
  <c r="H31"/>
  <c r="K28"/>
  <c r="J28"/>
  <c r="I28"/>
  <c r="H28"/>
  <c r="K25"/>
  <c r="J25"/>
  <c r="I25"/>
  <c r="H25"/>
  <c r="K20"/>
  <c r="J20"/>
  <c r="I20"/>
  <c r="H20"/>
  <c r="K18"/>
  <c r="J18"/>
  <c r="I18"/>
  <c r="H18"/>
  <c r="K277" l="1"/>
  <c r="J277"/>
  <c r="K267"/>
  <c r="K257"/>
  <c r="K236"/>
  <c r="J236"/>
  <c r="K227"/>
  <c r="K222"/>
  <c r="K218"/>
  <c r="J218"/>
  <c r="K207"/>
  <c r="K204"/>
  <c r="J204"/>
  <c r="K201"/>
  <c r="J201"/>
  <c r="K178"/>
  <c r="J178"/>
  <c r="J169"/>
  <c r="K166"/>
  <c r="J166"/>
  <c r="K163"/>
  <c r="J163"/>
  <c r="K160"/>
  <c r="J160"/>
  <c r="K151"/>
  <c r="K146"/>
  <c r="J146"/>
  <c r="K141"/>
  <c r="K138"/>
  <c r="J138"/>
  <c r="J123"/>
  <c r="K120"/>
  <c r="J120"/>
  <c r="K117"/>
  <c r="J117"/>
  <c r="K114"/>
  <c r="J114"/>
  <c r="K100"/>
  <c r="J100"/>
  <c r="K96"/>
  <c r="J96"/>
  <c r="K79"/>
  <c r="J79"/>
  <c r="K76"/>
  <c r="J76"/>
  <c r="K73"/>
  <c r="J73"/>
  <c r="K70"/>
  <c r="J70"/>
  <c r="K54"/>
  <c r="J54"/>
  <c r="K51"/>
  <c r="J51"/>
  <c r="K33"/>
  <c r="J33"/>
  <c r="K30"/>
  <c r="J30"/>
  <c r="K27"/>
  <c r="J27"/>
  <c r="K24"/>
  <c r="J24"/>
  <c r="K16"/>
  <c r="J16"/>
  <c r="J207" l="1"/>
  <c r="J227"/>
  <c r="J257"/>
  <c r="J267"/>
  <c r="K87"/>
  <c r="K123"/>
  <c r="K169"/>
  <c r="K37"/>
  <c r="K36" s="1"/>
  <c r="J87"/>
  <c r="J60"/>
  <c r="J141"/>
  <c r="J151"/>
  <c r="J192"/>
  <c r="J222"/>
  <c r="K181"/>
  <c r="K60"/>
  <c r="K192"/>
  <c r="K42"/>
  <c r="K41" s="1"/>
  <c r="K104"/>
  <c r="K239"/>
  <c r="K249"/>
  <c r="J37"/>
  <c r="J36" s="1"/>
  <c r="J42"/>
  <c r="J41" s="1"/>
  <c r="J104"/>
  <c r="J239"/>
  <c r="J249"/>
  <c r="J181"/>
  <c r="K50"/>
  <c r="J50"/>
  <c r="K15"/>
  <c r="K14" s="1"/>
  <c r="J15"/>
  <c r="J14" s="1"/>
  <c r="J59" l="1"/>
  <c r="K59"/>
  <c r="J99"/>
  <c r="K99"/>
  <c r="H277"/>
  <c r="I236"/>
  <c r="H236"/>
  <c r="I218"/>
  <c r="H218"/>
  <c r="I204"/>
  <c r="H204"/>
  <c r="I201"/>
  <c r="H201"/>
  <c r="H181"/>
  <c r="I178"/>
  <c r="H178"/>
  <c r="I166"/>
  <c r="H166"/>
  <c r="I163"/>
  <c r="H163"/>
  <c r="I160"/>
  <c r="H160"/>
  <c r="H146"/>
  <c r="I138"/>
  <c r="H138"/>
  <c r="I120"/>
  <c r="H120"/>
  <c r="I117"/>
  <c r="H117"/>
  <c r="I114"/>
  <c r="H114"/>
  <c r="I100"/>
  <c r="H100"/>
  <c r="I96"/>
  <c r="H96"/>
  <c r="I76"/>
  <c r="H76"/>
  <c r="I73"/>
  <c r="H73"/>
  <c r="I70"/>
  <c r="H70"/>
  <c r="I54"/>
  <c r="H54"/>
  <c r="I51"/>
  <c r="H51"/>
  <c r="I33"/>
  <c r="H33"/>
  <c r="I30"/>
  <c r="H30"/>
  <c r="I27"/>
  <c r="H27"/>
  <c r="I24"/>
  <c r="H24"/>
  <c r="I16"/>
  <c r="H16"/>
  <c r="H123" l="1"/>
  <c r="H257"/>
  <c r="H267"/>
  <c r="I222"/>
  <c r="H141"/>
  <c r="I79"/>
  <c r="I123"/>
  <c r="I207"/>
  <c r="I227"/>
  <c r="H79"/>
  <c r="I37"/>
  <c r="I36" s="1"/>
  <c r="H207"/>
  <c r="H227"/>
  <c r="I87"/>
  <c r="I146"/>
  <c r="I181"/>
  <c r="I257"/>
  <c r="I267"/>
  <c r="I277"/>
  <c r="I169"/>
  <c r="H60"/>
  <c r="H169"/>
  <c r="H192"/>
  <c r="H222"/>
  <c r="H37"/>
  <c r="H36" s="1"/>
  <c r="I60"/>
  <c r="I42"/>
  <c r="I41" s="1"/>
  <c r="I104"/>
  <c r="I141"/>
  <c r="I151"/>
  <c r="I239"/>
  <c r="I249"/>
  <c r="H87"/>
  <c r="I192"/>
  <c r="H42"/>
  <c r="H41" s="1"/>
  <c r="H104"/>
  <c r="H151"/>
  <c r="H239"/>
  <c r="H249"/>
  <c r="J284"/>
  <c r="K284"/>
  <c r="H15"/>
  <c r="I50"/>
  <c r="H50"/>
  <c r="I15"/>
  <c r="H59" l="1"/>
  <c r="I59"/>
  <c r="I14"/>
  <c r="H14"/>
  <c r="H99"/>
  <c r="I99"/>
  <c r="I284" l="1"/>
  <c r="H284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<sst xmlns="http://schemas.openxmlformats.org/spreadsheetml/2006/main" count="1273" uniqueCount="215">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</sst>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8"/>
  <sheetViews>
    <sheetView tabSelected="1" topLeftCell="B1" zoomScale="75" zoomScaleNormal="75" workbookViewId="0">
      <selection activeCell="C152" sqref="C152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59"/>
      <c r="I1" s="59"/>
      <c r="J1" s="59" t="s">
        <v>155</v>
      </c>
      <c r="K1" s="59"/>
    </row>
    <row r="2" spans="1:11" ht="117.6" customHeight="1">
      <c r="F2" s="58"/>
      <c r="G2" s="58"/>
      <c r="H2" s="69" t="s">
        <v>192</v>
      </c>
      <c r="I2" s="69"/>
      <c r="J2" s="69"/>
      <c r="K2" s="69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0" t="s">
        <v>191</v>
      </c>
      <c r="C4" s="70"/>
      <c r="D4" s="70"/>
      <c r="E4" s="70"/>
      <c r="F4" s="70"/>
      <c r="G4" s="70"/>
      <c r="H4" s="70"/>
      <c r="I4" s="70"/>
      <c r="J4" s="70"/>
      <c r="K4" s="70"/>
    </row>
    <row r="6" spans="1:11" ht="15" customHeight="1">
      <c r="B6" s="66" t="s">
        <v>0</v>
      </c>
      <c r="C6" s="71" t="s">
        <v>1</v>
      </c>
      <c r="D6" s="71" t="s">
        <v>2</v>
      </c>
      <c r="E6" s="71" t="s">
        <v>3</v>
      </c>
      <c r="F6" s="71" t="s">
        <v>4</v>
      </c>
      <c r="G6" s="71" t="s">
        <v>5</v>
      </c>
      <c r="H6" s="72" t="s">
        <v>94</v>
      </c>
      <c r="I6" s="73"/>
      <c r="J6" s="60" t="s">
        <v>213</v>
      </c>
      <c r="K6" s="61"/>
    </row>
    <row r="7" spans="1:11">
      <c r="B7" s="67"/>
      <c r="C7" s="71"/>
      <c r="D7" s="71"/>
      <c r="E7" s="71"/>
      <c r="F7" s="71"/>
      <c r="G7" s="71"/>
      <c r="H7" s="74"/>
      <c r="I7" s="75"/>
      <c r="J7" s="62"/>
      <c r="K7" s="63"/>
    </row>
    <row r="8" spans="1:11">
      <c r="B8" s="67"/>
      <c r="C8" s="71"/>
      <c r="D8" s="71"/>
      <c r="E8" s="71"/>
      <c r="F8" s="71"/>
      <c r="G8" s="71"/>
      <c r="H8" s="74"/>
      <c r="I8" s="75"/>
      <c r="J8" s="62"/>
      <c r="K8" s="63"/>
    </row>
    <row r="9" spans="1:11">
      <c r="B9" s="67"/>
      <c r="C9" s="71"/>
      <c r="D9" s="71"/>
      <c r="E9" s="71"/>
      <c r="F9" s="71"/>
      <c r="G9" s="71"/>
      <c r="H9" s="76"/>
      <c r="I9" s="77"/>
      <c r="J9" s="64"/>
      <c r="K9" s="65"/>
    </row>
    <row r="10" spans="1:11" ht="15" customHeight="1">
      <c r="B10" s="67"/>
      <c r="C10" s="71"/>
      <c r="D10" s="71"/>
      <c r="E10" s="71"/>
      <c r="F10" s="71"/>
      <c r="G10" s="71"/>
      <c r="H10" s="66" t="s">
        <v>6</v>
      </c>
      <c r="I10" s="66" t="s">
        <v>171</v>
      </c>
      <c r="J10" s="66" t="s">
        <v>6</v>
      </c>
      <c r="K10" s="66" t="s">
        <v>171</v>
      </c>
    </row>
    <row r="11" spans="1:11">
      <c r="B11" s="67"/>
      <c r="C11" s="71"/>
      <c r="D11" s="71"/>
      <c r="E11" s="71"/>
      <c r="F11" s="71"/>
      <c r="G11" s="71"/>
      <c r="H11" s="67"/>
      <c r="I11" s="67"/>
      <c r="J11" s="67"/>
      <c r="K11" s="67"/>
    </row>
    <row r="12" spans="1:11">
      <c r="B12" s="67"/>
      <c r="C12" s="71"/>
      <c r="D12" s="71"/>
      <c r="E12" s="71"/>
      <c r="F12" s="71"/>
      <c r="G12" s="71"/>
      <c r="H12" s="67"/>
      <c r="I12" s="67"/>
      <c r="J12" s="67"/>
      <c r="K12" s="67"/>
    </row>
    <row r="13" spans="1:11" ht="40.799999999999997" customHeight="1">
      <c r="B13" s="68"/>
      <c r="C13" s="71"/>
      <c r="D13" s="71"/>
      <c r="E13" s="71"/>
      <c r="F13" s="71"/>
      <c r="G13" s="71"/>
      <c r="H13" s="68"/>
      <c r="I13" s="68"/>
      <c r="J13" s="68"/>
      <c r="K13" s="68"/>
    </row>
    <row r="14" spans="1:11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SUMIFS(H15:H1038,$B15:$B1038,$B15)/3</f>
        <v>62629.19999999999</v>
      </c>
      <c r="I14" s="15">
        <f>SUMIFS(I15:I1038,$B15:$B1038,$B15)/3</f>
        <v>2091</v>
      </c>
      <c r="J14" s="15">
        <f>SUMIFS(J15:J1038,$B15:$B1038,$B15)/3</f>
        <v>63141.69999999999</v>
      </c>
      <c r="K14" s="15">
        <f>SUMIFS(K15:K1038,$B15:$B1038,$B15)/3</f>
        <v>2091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SUMIFS(H16:H1033,$B16:$B1033,$B16,$D16:$D1033,$D16,$E16:$E1033,$E16)/2</f>
        <v>21887.7</v>
      </c>
      <c r="I15" s="18">
        <f>SUMIFS(I16:I1033,$B16:$B1033,$B16,$D16:$D1033,$D16,$E16:$E1033,$E16)/2</f>
        <v>0</v>
      </c>
      <c r="J15" s="18">
        <f>SUMIFS(J16:J1033,$B16:$B1033,$B16,$D16:$D1033,$D16,$E16:$E1033,$E16)/2</f>
        <v>21937.7</v>
      </c>
      <c r="K15" s="18">
        <f>SUMIFS(K16:K1033,$B16:$B1033,$B16,$D16:$D1033,$D16,$E16:$E1033,$E16)/2</f>
        <v>0</v>
      </c>
    </row>
    <row r="16" spans="1:11" s="16" customFormat="1" ht="62.4">
      <c r="A16" s="19">
        <v>2</v>
      </c>
      <c r="B16" s="43">
        <v>920</v>
      </c>
      <c r="C16" s="47" t="s">
        <v>214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SUMIFS(H17:H1033,$B17:$B1033,$B16,$D17:$D1033,$D17,$E17:$E1033,$E17,$F17:$F1033,$F17)</f>
        <v>20</v>
      </c>
      <c r="I16" s="40">
        <f>SUMIFS(I17:I1033,$B17:$B1033,$B16,$D17:$D1033,$D17,$E17:$E1033,$E17,$F17:$F1033,$F17)</f>
        <v>0</v>
      </c>
      <c r="J16" s="40">
        <f>SUMIFS(J17:J1033,$B17:$B1033,$B16,$D17:$D1033,$D17,$E17:$E1033,$E17,$F17:$F1033,$F17)</f>
        <v>70</v>
      </c>
      <c r="K16" s="40">
        <f>SUMIFS(K17:K1033,$B17:$B1033,$B16,$D17:$D1033,$D17,$E17:$E1033,$E17,$F17:$F1033,$F17)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  <c r="J17" s="24">
        <v>70</v>
      </c>
      <c r="K17" s="24"/>
    </row>
    <row r="18" spans="1:11" s="16" customFormat="1" ht="62.4">
      <c r="A18" s="19">
        <v>2</v>
      </c>
      <c r="B18" s="43">
        <v>920</v>
      </c>
      <c r="C18" s="47" t="s">
        <v>201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SUMIFS(H19:H1035,$B19:$B1035,$B18,$D19:$D1035,$D19,$E19:$E1035,$E19,$F19:$F1035,$F19)</f>
        <v>31.5</v>
      </c>
      <c r="I18" s="40">
        <f>SUMIFS(I19:I1035,$B19:$B1035,$B18,$D19:$D1035,$D19,$E19:$E1035,$E19,$F19:$F1035,$F19)</f>
        <v>0</v>
      </c>
      <c r="J18" s="40">
        <f>SUMIFS(J19:J1035,$B19:$B1035,$B18,$D19:$D1035,$D19,$E19:$E1035,$E19,$F19:$F1035,$F19)</f>
        <v>31.5</v>
      </c>
      <c r="K18" s="40">
        <f>SUMIFS(K19:K1035,$B19:$B1035,$B18,$D19:$D1035,$D19,$E19:$E1035,$E19,$F19:$F1035,$F19)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31.5</v>
      </c>
      <c r="I19" s="24"/>
      <c r="J19" s="24">
        <v>31.5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SUMIFS(H21:H1037,$B21:$B1037,$B20,$D21:$D1037,$D21,$E21:$E1037,$E21,$F21:$F1037,$F21)</f>
        <v>21836.2</v>
      </c>
      <c r="I20" s="40">
        <f>SUMIFS(I21:I1037,$B21:$B1037,$B20,$D21:$D1037,$D21,$E21:$E1037,$E21,$F21:$F1037,$F21)</f>
        <v>0</v>
      </c>
      <c r="J20" s="40">
        <f>SUMIFS(J21:J1037,$B21:$B1037,$B20,$D21:$D1037,$D21,$E21:$E1037,$E21,$F21:$F1037,$F21)</f>
        <v>21836.2</v>
      </c>
      <c r="K20" s="40">
        <f>SUMIFS(K21:K1037,$B21:$B1037,$B20,$D21:$D1037,$D21,$E21:$E1037,$E21,$F21:$F1037,$F21)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SUMIFS(H25:H1042,$B25:$B1042,$B25,$D25:$D1042,$D25,$E25:$E1042,$E25)/2</f>
        <v>0</v>
      </c>
      <c r="I24" s="18">
        <f>SUMIFS(I25:I1042,$B25:$B1042,$B25,$D25:$D1042,$D25,$E25:$E1042,$E25)/2</f>
        <v>0</v>
      </c>
      <c r="J24" s="18">
        <f>SUMIFS(J25:J1042,$B25:$B1042,$B25,$D25:$D1042,$D25,$E25:$E1042,$E25)/2</f>
        <v>0</v>
      </c>
      <c r="K24" s="18">
        <f>SUMIFS(K25:K1042,$B25:$B1042,$B25,$D25:$D1042,$D25,$E25:$E1042,$E25)/2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SUMIFS(H26:H1042,$B26:$B1042,$B25,$D26:$D1042,$D26,$E26:$E1042,$E26,$F26:$F1042,$F26)</f>
        <v>0</v>
      </c>
      <c r="I25" s="40">
        <f>SUMIFS(I26:I1042,$B26:$B1042,$B25,$D26:$D1042,$D26,$E26:$E1042,$E26,$F26:$F1042,$F26)</f>
        <v>0</v>
      </c>
      <c r="J25" s="40">
        <f>SUMIFS(J26:J1042,$B26:$B1042,$B25,$D26:$D1042,$D26,$E26:$E1042,$E26,$F26:$F1042,$F26)</f>
        <v>0</v>
      </c>
      <c r="K25" s="40">
        <f>SUMIFS(K26:K1042,$B26:$B1042,$B25,$D26:$D1042,$D26,$E26:$E1042,$E26,$F26:$F1042,$F26)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SUMIFS(H28:H1045,$B28:$B1045,$B28,$D28:$D1045,$D28,$E28:$E1045,$E28)/2</f>
        <v>1050</v>
      </c>
      <c r="I27" s="18">
        <f>SUMIFS(I28:I1045,$B28:$B1045,$B28,$D28:$D1045,$D28,$E28:$E1045,$E28)/2</f>
        <v>0</v>
      </c>
      <c r="J27" s="18">
        <f>SUMIFS(J28:J1045,$B28:$B1045,$B28,$D28:$D1045,$D28,$E28:$E1045,$E28)/2</f>
        <v>1050</v>
      </c>
      <c r="K27" s="18">
        <f>SUMIFS(K28:K1045,$B28:$B1045,$B28,$D28:$D1045,$D28,$E28:$E1045,$E28)/2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SUMIFS(H29:H1045,$B29:$B1045,$B28,$D29:$D1045,$D29,$E29:$E1045,$E29,$F29:$F1045,$F29)</f>
        <v>1050</v>
      </c>
      <c r="I28" s="40">
        <f>SUMIFS(I29:I1045,$B29:$B1045,$B28,$D29:$D1045,$D29,$E29:$E1045,$E29,$F29:$F1045,$F29)</f>
        <v>0</v>
      </c>
      <c r="J28" s="40">
        <f>SUMIFS(J29:J1045,$B29:$B1045,$B28,$D29:$D1045,$D29,$E29:$E1045,$E29,$F29:$F1045,$F29)</f>
        <v>1050</v>
      </c>
      <c r="K28" s="40">
        <f>SUMIFS(K29:K1045,$B29:$B1045,$B28,$D29:$D1045,$D29,$E29:$E1045,$E29,$F29:$F1045,$F29)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1050</v>
      </c>
      <c r="I29" s="24"/>
      <c r="J29" s="24">
        <v>1050</v>
      </c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SUMIFS(H31:H1048,$B31:$B1048,$B31,$D31:$D1048,$D31,$E31:$E1048,$E31)/2</f>
        <v>21900</v>
      </c>
      <c r="I30" s="18">
        <f>SUMIFS(I31:I1048,$B31:$B1048,$B31,$D31:$D1048,$D31,$E31:$E1048,$E31)/2</f>
        <v>2091</v>
      </c>
      <c r="J30" s="18">
        <f>SUMIFS(J31:J1048,$B31:$B1048,$B31,$D31:$D1048,$D31,$E31:$E1048,$E31)/2</f>
        <v>21900</v>
      </c>
      <c r="K30" s="18">
        <f>SUMIFS(K31:K1048,$B31:$B1048,$B31,$D31:$D1048,$D31,$E31:$E1048,$E31)/2</f>
        <v>2091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SUMIFS(H32:H1048,$B32:$B1048,$B31,$D32:$D1048,$D32,$E32:$E1048,$E32,$F32:$F1048,$F32)</f>
        <v>21900</v>
      </c>
      <c r="I31" s="40">
        <f>SUMIFS(I32:I1048,$B32:$B1048,$B31,$D32:$D1048,$D32,$E32:$E1048,$E32,$F32:$F1048,$F32)</f>
        <v>2091</v>
      </c>
      <c r="J31" s="40">
        <f>SUMIFS(J32:J1048,$B32:$B1048,$B31,$D32:$D1048,$D32,$E32:$E1048,$E32,$F32:$F1048,$F32)</f>
        <v>21900</v>
      </c>
      <c r="K31" s="40">
        <f>SUMIFS(K32:K1048,$B32:$B1048,$B31,$D32:$D1048,$D32,$E32:$E1048,$E32,$F32:$F1048,$F32)</f>
        <v>2091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2091</v>
      </c>
      <c r="J32" s="24">
        <v>21900</v>
      </c>
      <c r="K32" s="24">
        <v>2091</v>
      </c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SUMIFS(H34:H1051,$B34:$B1051,$B34,$D34:$D1051,$D34,$E34:$E1051,$E34)/2</f>
        <v>17791.5</v>
      </c>
      <c r="I33" s="18">
        <f>SUMIFS(I34:I1051,$B34:$B1051,$B34,$D34:$D1051,$D34,$E34:$E1051,$E34)/2</f>
        <v>0</v>
      </c>
      <c r="J33" s="18">
        <f>SUMIFS(J34:J1051,$B34:$B1051,$B34,$D34:$D1051,$D34,$E34:$E1051,$E34)/2</f>
        <v>18254</v>
      </c>
      <c r="K33" s="18">
        <f>SUMIFS(K34:K1051,$B34:$B1051,$B34,$D34:$D1051,$D34,$E34:$E1051,$E34)/2</f>
        <v>0</v>
      </c>
    </row>
    <row r="34" spans="1:11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SUMIFS(H35:H1051,$B35:$B1051,$B34,$D35:$D1051,$D35,$E35:$E1051,$E35,$F35:$F1051,$F35)</f>
        <v>17791.5</v>
      </c>
      <c r="I34" s="40">
        <f>SUMIFS(I35:I1051,$B35:$B1051,$B34,$D35:$D1051,$D35,$E35:$E1051,$E35,$F35:$F1051,$F35)</f>
        <v>0</v>
      </c>
      <c r="J34" s="40">
        <f>SUMIFS(J35:J1051,$B35:$B1051,$B34,$D35:$D1051,$D35,$E35:$E1051,$E35,$F35:$F1051,$F35)</f>
        <v>18254</v>
      </c>
      <c r="K34" s="40">
        <f>SUMIFS(K35:K1051,$B35:$B1051,$B34,$D35:$D1051,$D35,$E35:$E1051,$E35,$F35:$F1051,$F35)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>
        <v>17791.5</v>
      </c>
      <c r="I35" s="24"/>
      <c r="J35" s="24">
        <v>18254</v>
      </c>
      <c r="K35" s="24"/>
    </row>
    <row r="36" spans="1:11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SUMIFS(H37:H1062,$B37:$B1062,$B37)/3</f>
        <v>829.1</v>
      </c>
      <c r="I36" s="15">
        <f>SUMIFS(I37:I1062,$B37:$B1062,$B37)/3</f>
        <v>0</v>
      </c>
      <c r="J36" s="15">
        <f>SUMIFS(J37:J1062,$B37:$B1062,$B37)/3</f>
        <v>919.1</v>
      </c>
      <c r="K36" s="15">
        <f>SUMIFS(K37:K1062,$B37:$B1062,$B37)/3</f>
        <v>0</v>
      </c>
    </row>
    <row r="37" spans="1:11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SUMIFS(H38:H1055,$B38:$B1055,$B38,$D38:$D1055,$D38,$E38:$E1055,$E38)/2</f>
        <v>829.09999999999991</v>
      </c>
      <c r="I37" s="18">
        <f>SUMIFS(I38:I1055,$B38:$B1055,$B38,$D38:$D1055,$D38,$E38:$E1055,$E38)/2</f>
        <v>0</v>
      </c>
      <c r="J37" s="18">
        <f>SUMIFS(J38:J1055,$B38:$B1055,$B38,$D38:$D1055,$D38,$E38:$E1055,$E38)/2</f>
        <v>919.09999999999991</v>
      </c>
      <c r="K37" s="18">
        <f>SUMIFS(K38:K1055,$B38:$B1055,$B38,$D38:$D1055,$D38,$E38:$E1055,$E38)/2</f>
        <v>0</v>
      </c>
    </row>
    <row r="38" spans="1:11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SUMIFS(H39:H1055,$B39:$B1055,$B38,$D39:$D1055,$D39,$E39:$E1055,$E39,$F39:$F1055,$F39)</f>
        <v>829.09999999999991</v>
      </c>
      <c r="I38" s="40">
        <f>SUMIFS(I39:I1055,$B39:$B1055,$B38,$D39:$D1055,$D39,$E39:$E1055,$E39,$F39:$F1055,$F39)</f>
        <v>0</v>
      </c>
      <c r="J38" s="40">
        <f>SUMIFS(J39:J1055,$B39:$B1055,$B38,$D39:$D1055,$D39,$E39:$E1055,$E39,$F39:$F1055,$F39)</f>
        <v>919.09999999999991</v>
      </c>
      <c r="K38" s="40">
        <f>SUMIFS(K39:K1055,$B39:$B1055,$B38,$D39:$D1055,$D39,$E39:$E1055,$E39,$F39:$F1055,$F39)</f>
        <v>0</v>
      </c>
    </row>
    <row r="39" spans="1:11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</row>
    <row r="40" spans="1:11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  <c r="J40" s="24">
        <v>220.8</v>
      </c>
      <c r="K40" s="24"/>
    </row>
    <row r="41" spans="1:11" s="16" customFormat="1" ht="31.2">
      <c r="A41" s="14">
        <v>0</v>
      </c>
      <c r="B41" s="26">
        <v>934</v>
      </c>
      <c r="C41" s="27" t="s">
        <v>156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SUMIFS(H42:H1069,$B42:$B1069,$B42)/3</f>
        <v>4565</v>
      </c>
      <c r="I41" s="15">
        <f>SUMIFS(I42:I1069,$B42:$B1069,$B42)/3</f>
        <v>0</v>
      </c>
      <c r="J41" s="15">
        <f>SUMIFS(J42:J1069,$B42:$B1069,$B42)/3</f>
        <v>4565</v>
      </c>
      <c r="K41" s="15">
        <f>SUMIFS(K42:K1069,$B42:$B1069,$B42)/3</f>
        <v>0</v>
      </c>
    </row>
    <row r="42" spans="1:11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SUMIFS(H43:H1060,$B43:$B1060,$B43,$D43:$D1060,$D43,$E43:$E1060,$E43)/2</f>
        <v>4565</v>
      </c>
      <c r="I42" s="18">
        <f>SUMIFS(I43:I1060,$B43:$B1060,$B43,$D43:$D1060,$D43,$E43:$E1060,$E43)/2</f>
        <v>0</v>
      </c>
      <c r="J42" s="18">
        <f>SUMIFS(J43:J1060,$B43:$B1060,$B43,$D43:$D1060,$D43,$E43:$E1060,$E43)/2</f>
        <v>4565</v>
      </c>
      <c r="K42" s="18">
        <f>SUMIFS(K43:K1060,$B43:$B1060,$B43,$D43:$D1060,$D43,$E43:$E1060,$E43)/2</f>
        <v>0</v>
      </c>
    </row>
    <row r="43" spans="1:11" s="16" customFormat="1" ht="62.4">
      <c r="A43" s="19">
        <v>2</v>
      </c>
      <c r="B43" s="37">
        <v>934</v>
      </c>
      <c r="C43" s="47" t="s">
        <v>214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SUMIFS(H44:H1060,$B44:$B1060,$B43,$D44:$D1060,$D44,$E44:$E1060,$E44,$F44:$F1060,$F44)</f>
        <v>0</v>
      </c>
      <c r="I43" s="40">
        <f>SUMIFS(I44:I1060,$B44:$B1060,$B43,$D44:$D1060,$D44,$E44:$E1060,$E44,$F44:$F1060,$F44)</f>
        <v>0</v>
      </c>
      <c r="J43" s="40">
        <f>SUMIFS(J44:J1060,$B44:$B1060,$B43,$D44:$D1060,$D44,$E44:$E1060,$E44,$F44:$F1060,$F44)</f>
        <v>0</v>
      </c>
      <c r="K43" s="40">
        <f>SUMIFS(K44:K1060,$B44:$B1060,$B43,$D44:$D1060,$D44,$E44:$E1060,$E44,$F44:$F1060,$F44)</f>
        <v>0</v>
      </c>
    </row>
    <row r="44" spans="1:11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</row>
    <row r="45" spans="1:11" s="16" customFormat="1" ht="62.4">
      <c r="A45" s="19">
        <v>2</v>
      </c>
      <c r="B45" s="37">
        <v>934</v>
      </c>
      <c r="C45" s="47" t="s">
        <v>201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SUMIFS(H46:H1062,$B46:$B1062,$B45,$D46:$D1062,$D46,$E46:$E1062,$E46,$F46:$F1062,$F46)</f>
        <v>4.5</v>
      </c>
      <c r="I45" s="40">
        <f>SUMIFS(I46:I1062,$B46:$B1062,$B45,$D46:$D1062,$D46,$E46:$E1062,$E46,$F46:$F1062,$F46)</f>
        <v>0</v>
      </c>
      <c r="J45" s="40">
        <f>SUMIFS(J46:J1062,$B46:$B1062,$B45,$D46:$D1062,$D46,$E46:$E1062,$E46,$F46:$F1062,$F46)</f>
        <v>4.5</v>
      </c>
      <c r="K45" s="40">
        <f>SUMIFS(K46:K1062,$B46:$B1062,$B45,$D46:$D1062,$D46,$E46:$E1062,$E46,$F46:$F1062,$F46)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4.5</v>
      </c>
      <c r="I46" s="24"/>
      <c r="J46" s="24">
        <v>4.5</v>
      </c>
      <c r="K46" s="24"/>
    </row>
    <row r="47" spans="1:11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SUMIFS(H48:H1064,$B48:$B1064,$B47,$D48:$D1064,$D48,$E48:$E1064,$E48,$F48:$F1064,$F48)</f>
        <v>4560.5</v>
      </c>
      <c r="I47" s="40">
        <f>SUMIFS(I48:I1064,$B48:$B1064,$B47,$D48:$D1064,$D48,$E48:$E1064,$E48,$F48:$F1064,$F48)</f>
        <v>0</v>
      </c>
      <c r="J47" s="40">
        <f>SUMIFS(J48:J1064,$B48:$B1064,$B47,$D48:$D1064,$D48,$E48:$E1064,$E48,$F48:$F1064,$F48)</f>
        <v>4560.5</v>
      </c>
      <c r="K47" s="40">
        <f>SUMIFS(K48:K1064,$B48:$B1064,$B47,$D48:$D1064,$D48,$E48:$E1064,$E48,$F48:$F1064,$F48)</f>
        <v>0</v>
      </c>
    </row>
    <row r="48" spans="1:11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4474.8</v>
      </c>
      <c r="I48" s="24"/>
      <c r="J48" s="24">
        <v>4474.8</v>
      </c>
      <c r="K48" s="24"/>
    </row>
    <row r="49" spans="1:11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85.7</v>
      </c>
      <c r="I49" s="24"/>
      <c r="J49" s="24">
        <v>85.7</v>
      </c>
      <c r="K49" s="24"/>
    </row>
    <row r="50" spans="1:11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SUMIFS(H51:H1111,$B51:$B1111,$B51)/3</f>
        <v>11814.4</v>
      </c>
      <c r="I50" s="15">
        <f>SUMIFS(I51:I1111,$B51:$B1111,$B51)/3</f>
        <v>11814.4</v>
      </c>
      <c r="J50" s="15">
        <f>SUMIFS(J51:J1111,$B51:$B1111,$B51)/3</f>
        <v>11814.4</v>
      </c>
      <c r="K50" s="15">
        <f>SUMIFS(K51:K1111,$B51:$B1111,$B51)/3</f>
        <v>11814.4</v>
      </c>
    </row>
    <row r="51" spans="1:11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SUMIFS(H52:H1069,$B52:$B1069,$B52,$D52:$D1069,$D52,$E52:$E1069,$E52)/2</f>
        <v>7139.9</v>
      </c>
      <c r="I51" s="18">
        <f>SUMIFS(I52:I1069,$B52:$B1069,$B52,$D52:$D1069,$D52,$E52:$E1069,$E52)/2</f>
        <v>7139.9</v>
      </c>
      <c r="J51" s="18">
        <f>SUMIFS(J52:J1069,$B52:$B1069,$B52,$D52:$D1069,$D52,$E52:$E1069,$E52)/2</f>
        <v>7139.9</v>
      </c>
      <c r="K51" s="18">
        <f>SUMIFS(K52:K1069,$B52:$B1069,$B52,$D52:$D1069,$D52,$E52:$E1069,$E52)/2</f>
        <v>7139.9</v>
      </c>
    </row>
    <row r="52" spans="1:11" s="16" customFormat="1" ht="62.4">
      <c r="A52" s="19">
        <v>2</v>
      </c>
      <c r="B52" s="37">
        <v>943</v>
      </c>
      <c r="C52" s="38" t="s">
        <v>179</v>
      </c>
      <c r="D52" s="39" t="s">
        <v>82</v>
      </c>
      <c r="E52" s="39" t="s">
        <v>84</v>
      </c>
      <c r="F52" s="39" t="s">
        <v>10</v>
      </c>
      <c r="G52" s="39"/>
      <c r="H52" s="40">
        <f>SUMIFS(H53:H1069,$B53:$B1069,$B52,$D53:$D1069,$D53,$E53:$E1069,$E53,$F53:$F1069,$F53)</f>
        <v>7139.9</v>
      </c>
      <c r="I52" s="40">
        <f>SUMIFS(I53:I1069,$B53:$B1069,$B52,$D53:$D1069,$D53,$E53:$E1069,$E53,$F53:$F1069,$F53)</f>
        <v>7139.9</v>
      </c>
      <c r="J52" s="40">
        <f>SUMIFS(J53:J1069,$B53:$B1069,$B52,$D53:$D1069,$D53,$E53:$E1069,$E53,$F53:$F1069,$F53)</f>
        <v>7139.9</v>
      </c>
      <c r="K52" s="40">
        <f>SUMIFS(K53:K1069,$B53:$B1069,$B52,$D53:$D1069,$D53,$E53:$E1069,$E53,$F53:$F1069,$F53)</f>
        <v>7139.9</v>
      </c>
    </row>
    <row r="53" spans="1:11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>
        <v>7139.9</v>
      </c>
      <c r="I53" s="24">
        <v>7139.9</v>
      </c>
      <c r="J53" s="24">
        <v>7139.9</v>
      </c>
      <c r="K53" s="24">
        <v>7139.9</v>
      </c>
    </row>
    <row r="54" spans="1:11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SUMIFS(H55:H1072,$B55:$B1072,$B55,$D55:$D1072,$D55,$E55:$E1072,$E55)/2</f>
        <v>4674.5</v>
      </c>
      <c r="I54" s="18">
        <f>SUMIFS(I55:I1072,$B55:$B1072,$B55,$D55:$D1072,$D55,$E55:$E1072,$E55)/2</f>
        <v>4674.5</v>
      </c>
      <c r="J54" s="18">
        <f>SUMIFS(J55:J1072,$B55:$B1072,$B55,$D55:$D1072,$D55,$E55:$E1072,$E55)/2</f>
        <v>4674.5</v>
      </c>
      <c r="K54" s="18">
        <f>SUMIFS(K55:K1072,$B55:$B1072,$B55,$D55:$D1072,$D55,$E55:$E1072,$E55)/2</f>
        <v>4674.5</v>
      </c>
    </row>
    <row r="55" spans="1:11" s="16" customFormat="1" ht="62.4">
      <c r="A55" s="19">
        <v>2</v>
      </c>
      <c r="B55" s="37">
        <v>943</v>
      </c>
      <c r="C55" s="38" t="s">
        <v>179</v>
      </c>
      <c r="D55" s="39" t="s">
        <v>82</v>
      </c>
      <c r="E55" s="39" t="s">
        <v>68</v>
      </c>
      <c r="F55" s="39" t="s">
        <v>10</v>
      </c>
      <c r="G55" s="39"/>
      <c r="H55" s="40">
        <f>SUMIFS(H56:H1072,$B56:$B1072,$B55,$D56:$D1072,$D56,$E56:$E1072,$E56,$F56:$F1072,$F56)</f>
        <v>4674.5</v>
      </c>
      <c r="I55" s="40">
        <f>SUMIFS(I56:I1072,$B56:$B1072,$B55,$D56:$D1072,$D56,$E56:$E1072,$E56,$F56:$F1072,$F56)</f>
        <v>4674.5</v>
      </c>
      <c r="J55" s="40">
        <f>SUMIFS(J56:J1072,$B56:$B1072,$B55,$D56:$D1072,$D56,$E56:$E1072,$E56,$F56:$F1072,$F56)</f>
        <v>4674.5</v>
      </c>
      <c r="K55" s="40">
        <f>SUMIFS(K56:K1072,$B56:$B1072,$B55,$D56:$D1072,$D56,$E56:$E1072,$E56,$F56:$F1072,$F56)</f>
        <v>4674.5</v>
      </c>
    </row>
    <row r="56" spans="1:11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>
        <v>4284.3</v>
      </c>
      <c r="I56" s="24">
        <v>4284.3</v>
      </c>
      <c r="J56" s="24">
        <v>4284.3</v>
      </c>
      <c r="K56" s="24">
        <v>4284.3</v>
      </c>
    </row>
    <row r="57" spans="1:11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>
        <v>390.2</v>
      </c>
      <c r="I57" s="24">
        <v>390.2</v>
      </c>
      <c r="J57" s="24">
        <v>390.2</v>
      </c>
      <c r="K57" s="24">
        <v>390.2</v>
      </c>
    </row>
    <row r="58" spans="1:11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  <c r="J58" s="24"/>
      <c r="K58" s="24"/>
    </row>
    <row r="59" spans="1:11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SUMIFS(H60:H1120,$B60:$B1120,$B60)/3</f>
        <v>111157.39999999998</v>
      </c>
      <c r="I59" s="15">
        <f>SUMIFS(I60:I1120,$B60:$B1120,$B60)/3</f>
        <v>54830.100000000006</v>
      </c>
      <c r="J59" s="15">
        <f>SUMIFS(J60:J1120,$B60:$B1120,$B60)/3</f>
        <v>134803.6</v>
      </c>
      <c r="K59" s="15">
        <f>SUMIFS(K60:K1120,$B60:$B1120,$B60)/3</f>
        <v>78368.7</v>
      </c>
    </row>
    <row r="60" spans="1:11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SUMIFS(H61:H1078,$B61:$B1078,$B61,$D61:$D1078,$D61,$E61:$E1078,$E61)/2</f>
        <v>15852.6</v>
      </c>
      <c r="I60" s="18">
        <f>SUMIFS(I61:I1078,$B61:$B1078,$B61,$D61:$D1078,$D61,$E61:$E1078,$E61)/2</f>
        <v>0</v>
      </c>
      <c r="J60" s="18">
        <f>SUMIFS(J61:J1078,$B61:$B1078,$B61,$D61:$D1078,$D61,$E61:$E1078,$E61)/2</f>
        <v>15537.5</v>
      </c>
      <c r="K60" s="18">
        <f>SUMIFS(K61:K1078,$B61:$B1078,$B61,$D61:$D1078,$D61,$E61:$E1078,$E61)/2</f>
        <v>0</v>
      </c>
    </row>
    <row r="61" spans="1:11" s="16" customFormat="1" ht="62.4">
      <c r="A61" s="19">
        <v>2</v>
      </c>
      <c r="B61" s="37">
        <v>950</v>
      </c>
      <c r="C61" s="47" t="s">
        <v>214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SUMIFS(H62:H1078,$B62:$B1078,$B61,$D62:$D1078,$D62,$E62:$E1078,$E62,$F62:$F1078,$F62)</f>
        <v>18</v>
      </c>
      <c r="I61" s="40">
        <f>SUMIFS(I62:I1078,$B62:$B1078,$B61,$D62:$D1078,$D62,$E62:$E1078,$E62,$F62:$F1078,$F62)</f>
        <v>0</v>
      </c>
      <c r="J61" s="40">
        <f>SUMIFS(J62:J1078,$B62:$B1078,$B61,$D62:$D1078,$D62,$E62:$E1078,$E62,$F62:$F1078,$F62)</f>
        <v>18</v>
      </c>
      <c r="K61" s="40">
        <f>SUMIFS(K62:K1078,$B62:$B1078,$B61,$D62:$D1078,$D62,$E62:$E1078,$E62,$F62:$F1078,$F62)</f>
        <v>0</v>
      </c>
    </row>
    <row r="62" spans="1:11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  <c r="J62" s="24">
        <v>18</v>
      </c>
      <c r="K62" s="24"/>
    </row>
    <row r="63" spans="1:11" s="16" customFormat="1" ht="62.4">
      <c r="A63" s="19">
        <v>2</v>
      </c>
      <c r="B63" s="37">
        <v>950</v>
      </c>
      <c r="C63" s="47" t="s">
        <v>201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SUMIFS(H64:H1080,$B64:$B1080,$B63,$D64:$D1080,$D64,$E64:$E1080,$E64,$F64:$F1080,$F64)</f>
        <v>40.5</v>
      </c>
      <c r="I63" s="40">
        <f>SUMIFS(I64:I1080,$B64:$B1080,$B63,$D64:$D1080,$D64,$E64:$E1080,$E64,$F64:$F1080,$F64)</f>
        <v>0</v>
      </c>
      <c r="J63" s="40">
        <f>SUMIFS(J64:J1080,$B64:$B1080,$B63,$D64:$D1080,$D64,$E64:$E1080,$E64,$F64:$F1080,$F64)</f>
        <v>40.5</v>
      </c>
      <c r="K63" s="40">
        <f>SUMIFS(K64:K1080,$B64:$B1080,$B63,$D64:$D1080,$D64,$E64:$E1080,$E64,$F64:$F1080,$F64)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40.5</v>
      </c>
      <c r="I64" s="24"/>
      <c r="J64" s="24">
        <v>40.5</v>
      </c>
      <c r="K64" s="24"/>
    </row>
    <row r="65" spans="1:11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SUMIFS(H66:H1082,$B66:$B1082,$B65,$D66:$D1082,$D66,$E66:$E1082,$E66,$F66:$F1082,$F66)</f>
        <v>15794.1</v>
      </c>
      <c r="I65" s="40">
        <f>SUMIFS(I66:I1082,$B66:$B1082,$B65,$D66:$D1082,$D66,$E66:$E1082,$E66,$F66:$F1082,$F66)</f>
        <v>0</v>
      </c>
      <c r="J65" s="40">
        <f>SUMIFS(J66:J1082,$B66:$B1082,$B65,$D66:$D1082,$D66,$E66:$E1082,$E66,$F66:$F1082,$F66)</f>
        <v>15479</v>
      </c>
      <c r="K65" s="40">
        <f>SUMIFS(K66:K1082,$B66:$B1082,$B65,$D66:$D1082,$D66,$E66:$E1082,$E66,$F66:$F1082,$F66)</f>
        <v>0</v>
      </c>
    </row>
    <row r="66" spans="1:11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  <c r="J66" s="24">
        <v>15009.3</v>
      </c>
      <c r="K66" s="24"/>
    </row>
    <row r="67" spans="1:11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  <c r="J67" s="24">
        <v>468.2</v>
      </c>
      <c r="K67" s="24"/>
    </row>
    <row r="68" spans="1:11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  <c r="J68" s="24"/>
      <c r="K68" s="24"/>
    </row>
    <row r="69" spans="1:11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  <c r="J69" s="24">
        <v>1.5</v>
      </c>
      <c r="K69" s="25"/>
    </row>
    <row r="70" spans="1:11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SUMIFS(H71:H1088,$B71:$B1088,$B71,$D71:$D1088,$D71,$E71:$E1088,$E71)/2</f>
        <v>0</v>
      </c>
      <c r="I70" s="18">
        <f>SUMIFS(I71:I1088,$B71:$B1088,$B71,$D71:$D1088,$D71,$E71:$E1088,$E71)/2</f>
        <v>0</v>
      </c>
      <c r="J70" s="18">
        <f>SUMIFS(J71:J1088,$B71:$B1088,$B71,$D71:$D1088,$D71,$E71:$E1088,$E71)/2</f>
        <v>0</v>
      </c>
      <c r="K70" s="18">
        <f>SUMIFS(K71:K1088,$B71:$B1088,$B71,$D71:$D1088,$D71,$E71:$E1088,$E71)/2</f>
        <v>0</v>
      </c>
    </row>
    <row r="71" spans="1:11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SUMIFS(H72:H1088,$B72:$B1088,$B71,$D72:$D1088,$D72,$E72:$E1088,$E72,$F72:$F1088,$F72)</f>
        <v>0</v>
      </c>
      <c r="I71" s="40">
        <f>SUMIFS(I72:I1088,$B72:$B1088,$B71,$D72:$D1088,$D72,$E72:$E1088,$E72,$F72:$F1088,$F72)</f>
        <v>0</v>
      </c>
      <c r="J71" s="40">
        <f>SUMIFS(J72:J1088,$B72:$B1088,$B71,$D72:$D1088,$D72,$E72:$E1088,$E72,$F72:$F1088,$F72)</f>
        <v>0</v>
      </c>
      <c r="K71" s="40">
        <f>SUMIFS(K72:K1088,$B72:$B1088,$B71,$D72:$D1088,$D72,$E72:$E1088,$E72,$F72:$F1088,$F72)</f>
        <v>0</v>
      </c>
    </row>
    <row r="72" spans="1:11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  <c r="J72" s="24"/>
      <c r="K72" s="24"/>
    </row>
    <row r="73" spans="1:11" s="16" customFormat="1" ht="58.2" customHeight="1">
      <c r="A73" s="17">
        <v>1</v>
      </c>
      <c r="B73" s="28">
        <v>950</v>
      </c>
      <c r="C73" s="29" t="s">
        <v>193</v>
      </c>
      <c r="D73" s="30" t="s">
        <v>76</v>
      </c>
      <c r="E73" s="30" t="s">
        <v>82</v>
      </c>
      <c r="F73" s="30"/>
      <c r="G73" s="30"/>
      <c r="H73" s="18">
        <f>SUMIFS(H74:H1091,$B74:$B1091,$B74,$D74:$D1091,$D74,$E74:$E1091,$E74)/2</f>
        <v>1251</v>
      </c>
      <c r="I73" s="18">
        <f>SUMIFS(I74:I1091,$B74:$B1091,$B74,$D74:$D1091,$D74,$E74:$E1091,$E74)/2</f>
        <v>0</v>
      </c>
      <c r="J73" s="18">
        <f>SUMIFS(J74:J1091,$B74:$B1091,$B74,$D74:$D1091,$D74,$E74:$E1091,$E74)/2</f>
        <v>1251</v>
      </c>
      <c r="K73" s="18">
        <f>SUMIFS(K74:K1091,$B74:$B1091,$B74,$D74:$D1091,$D74,$E74:$E1091,$E74)/2</f>
        <v>0</v>
      </c>
    </row>
    <row r="74" spans="1:11" s="16" customFormat="1" ht="69" customHeight="1">
      <c r="A74" s="19">
        <v>2</v>
      </c>
      <c r="B74" s="37">
        <v>950</v>
      </c>
      <c r="C74" s="38" t="s">
        <v>212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SUMIFS(H75:H1091,$B75:$B1091,$B74,$D75:$D1091,$D75,$E75:$E1091,$E75,$F75:$F1091,$F75)</f>
        <v>1251</v>
      </c>
      <c r="I74" s="40">
        <f>SUMIFS(I75:I1091,$B75:$B1091,$B74,$D75:$D1091,$D75,$E75:$E1091,$E75,$F75:$F1091,$F75)</f>
        <v>0</v>
      </c>
      <c r="J74" s="40">
        <f>SUMIFS(J75:J1091,$B75:$B1091,$B74,$D75:$D1091,$D75,$E75:$E1091,$E75,$F75:$F1091,$F75)</f>
        <v>1251</v>
      </c>
      <c r="K74" s="40">
        <f>SUMIFS(K75:K1091,$B75:$B1091,$B74,$D75:$D1091,$D75,$E75:$E1091,$E75,$F75:$F1091,$F75)</f>
        <v>0</v>
      </c>
    </row>
    <row r="75" spans="1:11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  <c r="J75" s="24">
        <v>1251</v>
      </c>
      <c r="K75" s="24"/>
    </row>
    <row r="76" spans="1:11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SUMIFS(H77:H1094,$B77:$B1094,$B77,$D77:$D1094,$D77,$E77:$E1094,$E77)/2</f>
        <v>638.5</v>
      </c>
      <c r="I76" s="18">
        <f>SUMIFS(I77:I1094,$B77:$B1094,$B77,$D77:$D1094,$D77,$E77:$E1094,$E77)/2</f>
        <v>238.5</v>
      </c>
      <c r="J76" s="18">
        <f>SUMIFS(J77:J1094,$B77:$B1094,$B77,$D77:$D1094,$D77,$E77:$E1094,$E77)/2</f>
        <v>638.5</v>
      </c>
      <c r="K76" s="18">
        <f>SUMIFS(K77:K1094,$B77:$B1094,$B77,$D77:$D1094,$D77,$E77:$E1094,$E77)/2</f>
        <v>238.5</v>
      </c>
    </row>
    <row r="77" spans="1:11" s="16" customFormat="1" ht="62.4">
      <c r="A77" s="19">
        <v>2</v>
      </c>
      <c r="B77" s="37">
        <v>950</v>
      </c>
      <c r="C77" s="38" t="s">
        <v>212</v>
      </c>
      <c r="D77" s="39" t="s">
        <v>84</v>
      </c>
      <c r="E77" s="39" t="s">
        <v>85</v>
      </c>
      <c r="F77" s="39" t="s">
        <v>49</v>
      </c>
      <c r="G77" s="39"/>
      <c r="H77" s="40">
        <f>SUMIFS(H78:H1094,$B78:$B1094,$B77,$D78:$D1094,$D78,$E78:$E1094,$E78,$F78:$F1094,$F78)</f>
        <v>638.5</v>
      </c>
      <c r="I77" s="40">
        <f>SUMIFS(I78:I1094,$B78:$B1094,$B77,$D78:$D1094,$D78,$E78:$E1094,$E78,$F78:$F1094,$F78)</f>
        <v>238.5</v>
      </c>
      <c r="J77" s="40">
        <f>SUMIFS(J78:J1094,$B78:$B1094,$B77,$D78:$D1094,$D78,$E78:$E1094,$E78,$F78:$F1094,$F78)</f>
        <v>638.5</v>
      </c>
      <c r="K77" s="40">
        <f>SUMIFS(K78:K1094,$B78:$B1094,$B77,$D78:$D1094,$D78,$E78:$E1094,$E78,$F78:$F1094,$F78)</f>
        <v>238.5</v>
      </c>
    </row>
    <row r="78" spans="1:11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638.5</v>
      </c>
      <c r="I78" s="24">
        <v>238.5</v>
      </c>
      <c r="J78" s="24">
        <v>638.5</v>
      </c>
      <c r="K78" s="24">
        <v>238.5</v>
      </c>
    </row>
    <row r="79" spans="1:11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SUMIFS(H80:H1097,$B80:$B1097,$B80,$D80:$D1097,$D80,$E80:$E1097,$E80)/2</f>
        <v>7233</v>
      </c>
      <c r="I79" s="18">
        <f>SUMIFS(I80:I1097,$B80:$B1097,$B80,$D80:$D1097,$D80,$E80:$E1097,$E80)/2</f>
        <v>6339.3</v>
      </c>
      <c r="J79" s="18">
        <f>SUMIFS(J80:J1097,$B80:$B1097,$B80,$D80:$D1097,$D80,$E80:$E1097,$E80)/2</f>
        <v>7238.8</v>
      </c>
      <c r="K79" s="18">
        <f>SUMIFS(K80:K1097,$B80:$B1097,$B80,$D80:$D1097,$D80,$E80:$E1097,$E80)/2</f>
        <v>6339.3</v>
      </c>
    </row>
    <row r="80" spans="1:11" s="16" customFormat="1" ht="84.6" customHeight="1">
      <c r="A80" s="19">
        <v>2</v>
      </c>
      <c r="B80" s="37">
        <v>950</v>
      </c>
      <c r="C80" s="38" t="s">
        <v>187</v>
      </c>
      <c r="D80" s="39" t="s">
        <v>90</v>
      </c>
      <c r="E80" s="39" t="s">
        <v>67</v>
      </c>
      <c r="F80" s="39" t="s">
        <v>186</v>
      </c>
      <c r="G80" s="39"/>
      <c r="H80" s="40">
        <f>SUMIFS(H81:H1097,$B81:$B1097,$B80,$D81:$D1097,$D81,$E81:$E1097,$E81,$F81:$F1097,$F81)</f>
        <v>6673</v>
      </c>
      <c r="I80" s="40">
        <f>SUMIFS(I81:I1097,$B81:$B1097,$B80,$D81:$D1097,$D81,$E81:$E1097,$E81,$F81:$F1097,$F81)</f>
        <v>6339.3</v>
      </c>
      <c r="J80" s="40">
        <f>SUMIFS(J81:J1097,$B81:$B1097,$B80,$D81:$D1097,$D81,$E81:$E1097,$E81,$F81:$F1097,$F81)</f>
        <v>6678.8</v>
      </c>
      <c r="K80" s="40">
        <f>SUMIFS(K81:K1097,$B81:$B1097,$B80,$D81:$D1097,$D81,$E81:$E1097,$E81,$F81:$F1097,$F81)</f>
        <v>6339.3</v>
      </c>
    </row>
    <row r="81" spans="1:11" s="16" customFormat="1" ht="15.6">
      <c r="A81" s="20">
        <v>3</v>
      </c>
      <c r="B81" s="31">
        <v>950</v>
      </c>
      <c r="C81" s="32" t="s">
        <v>188</v>
      </c>
      <c r="D81" s="33" t="s">
        <v>90</v>
      </c>
      <c r="E81" s="33" t="s">
        <v>67</v>
      </c>
      <c r="F81" s="33" t="s">
        <v>186</v>
      </c>
      <c r="G81" s="33" t="s">
        <v>125</v>
      </c>
      <c r="H81" s="24"/>
      <c r="I81" s="24"/>
      <c r="J81" s="24"/>
      <c r="K81" s="24"/>
    </row>
    <row r="82" spans="1:11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186</v>
      </c>
      <c r="G82" s="33" t="s">
        <v>118</v>
      </c>
      <c r="H82" s="24">
        <v>6673</v>
      </c>
      <c r="I82" s="24">
        <v>6339.3</v>
      </c>
      <c r="J82" s="24">
        <v>6678.8</v>
      </c>
      <c r="K82" s="24">
        <v>6339.3</v>
      </c>
    </row>
    <row r="83" spans="1:11" s="16" customFormat="1" ht="62.4">
      <c r="A83" s="19">
        <v>2</v>
      </c>
      <c r="B83" s="37">
        <v>950</v>
      </c>
      <c r="C83" s="38" t="s">
        <v>212</v>
      </c>
      <c r="D83" s="39" t="s">
        <v>90</v>
      </c>
      <c r="E83" s="39" t="s">
        <v>67</v>
      </c>
      <c r="F83" s="39" t="s">
        <v>49</v>
      </c>
      <c r="G83" s="39"/>
      <c r="H83" s="40">
        <f>SUMIFS(H84:H1100,$B84:$B1100,$B83,$D84:$D1100,$D84,$E84:$E1100,$E84,$F84:$F1100,$F84)</f>
        <v>530</v>
      </c>
      <c r="I83" s="40">
        <f>SUMIFS(I84:I1100,$B84:$B1100,$B83,$D84:$D1100,$D84,$E84:$E1100,$E84,$F84:$F1100,$F84)</f>
        <v>0</v>
      </c>
      <c r="J83" s="40">
        <f>SUMIFS(J84:J1100,$B84:$B1100,$B83,$D84:$D1100,$D84,$E84:$E1100,$E84,$F84:$F1100,$F84)</f>
        <v>530</v>
      </c>
      <c r="K83" s="40">
        <f>SUMIFS(K84:K1100,$B84:$B1100,$B83,$D84:$D1100,$D84,$E84:$E1100,$E84,$F84:$F1100,$F84)</f>
        <v>0</v>
      </c>
    </row>
    <row r="84" spans="1:11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  <c r="J84" s="24">
        <v>530</v>
      </c>
      <c r="K84" s="24"/>
    </row>
    <row r="85" spans="1:11" s="16" customFormat="1" ht="62.4">
      <c r="A85" s="19">
        <v>2</v>
      </c>
      <c r="B85" s="37">
        <v>950</v>
      </c>
      <c r="C85" s="38" t="s">
        <v>211</v>
      </c>
      <c r="D85" s="39" t="s">
        <v>90</v>
      </c>
      <c r="E85" s="39" t="s">
        <v>67</v>
      </c>
      <c r="F85" s="39" t="s">
        <v>152</v>
      </c>
      <c r="G85" s="39"/>
      <c r="H85" s="40">
        <f>SUMIFS(H86:H1102,$B86:$B1102,$B85,$D86:$D1102,$D86,$E86:$E1102,$E86,$F86:$F1102,$F86)</f>
        <v>30</v>
      </c>
      <c r="I85" s="40">
        <f>SUMIFS(I86:I1102,$B86:$B1102,$B85,$D86:$D1102,$D86,$E86:$E1102,$E86,$F86:$F1102,$F86)</f>
        <v>0</v>
      </c>
      <c r="J85" s="40">
        <f>SUMIFS(J86:J1102,$B86:$B1102,$B85,$D86:$D1102,$D86,$E86:$E1102,$E86,$F86:$F1102,$F86)</f>
        <v>30</v>
      </c>
      <c r="K85" s="40">
        <f>SUMIFS(K86:K1102,$B86:$B1102,$B85,$D86:$D1102,$D86,$E86:$E1102,$E86,$F86:$F1102,$F86)</f>
        <v>0</v>
      </c>
    </row>
    <row r="86" spans="1:11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  <c r="J86" s="24">
        <v>30</v>
      </c>
      <c r="K86" s="24"/>
    </row>
    <row r="87" spans="1:11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SUMIFS(H88:H1105,$B88:$B1105,$B88,$D88:$D1105,$D88,$E88:$E1105,$E88)/2</f>
        <v>38100</v>
      </c>
      <c r="I87" s="18">
        <f>SUMIFS(I88:I1105,$B88:$B1105,$B88,$D88:$D1105,$D88,$E88:$E1105,$E88)/2</f>
        <v>170</v>
      </c>
      <c r="J87" s="18">
        <f>SUMIFS(J88:J1105,$B88:$B1105,$B88,$D88:$D1105,$D88,$E88:$E1105,$E88)/2</f>
        <v>62055.500000000007</v>
      </c>
      <c r="K87" s="18">
        <f>SUMIFS(K88:K1105,$B88:$B1105,$B88,$D88:$D1105,$D88,$E88:$E1105,$E88)/2</f>
        <v>23708.6</v>
      </c>
    </row>
    <row r="88" spans="1:11" s="16" customFormat="1" ht="54.6" customHeight="1">
      <c r="A88" s="19">
        <v>2</v>
      </c>
      <c r="B88" s="37">
        <v>950</v>
      </c>
      <c r="C88" s="38" t="s">
        <v>169</v>
      </c>
      <c r="D88" s="39" t="s">
        <v>79</v>
      </c>
      <c r="E88" s="39" t="s">
        <v>86</v>
      </c>
      <c r="F88" s="39" t="s">
        <v>124</v>
      </c>
      <c r="G88" s="39"/>
      <c r="H88" s="40">
        <f>SUMIFS(H89:H1105,$B89:$B1105,$B88,$D89:$D1105,$D89,$E89:$E1105,$E89,$F89:$F1105,$F89)</f>
        <v>280</v>
      </c>
      <c r="I88" s="40">
        <f>SUMIFS(I89:I1105,$B89:$B1105,$B88,$D89:$D1105,$D89,$E89:$E1105,$E89,$F89:$F1105,$F89)</f>
        <v>0</v>
      </c>
      <c r="J88" s="40">
        <f>SUMIFS(J89:J1105,$B89:$B1105,$B88,$D89:$D1105,$D89,$E89:$E1105,$E89,$F89:$F1105,$F89)</f>
        <v>280</v>
      </c>
      <c r="K88" s="40">
        <f>SUMIFS(K89:K1105,$B89:$B1105,$B88,$D89:$D1105,$D89,$E89:$E1105,$E89,$F89:$F1105,$F89)</f>
        <v>0</v>
      </c>
    </row>
    <row r="89" spans="1:11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  <c r="J89" s="24">
        <v>280</v>
      </c>
      <c r="K89" s="24"/>
    </row>
    <row r="90" spans="1:11" s="16" customFormat="1" ht="62.4">
      <c r="A90" s="19">
        <v>2</v>
      </c>
      <c r="B90" s="37">
        <v>950</v>
      </c>
      <c r="C90" s="41" t="s">
        <v>199</v>
      </c>
      <c r="D90" s="39" t="s">
        <v>79</v>
      </c>
      <c r="E90" s="39" t="s">
        <v>86</v>
      </c>
      <c r="F90" s="39" t="s">
        <v>39</v>
      </c>
      <c r="G90" s="39"/>
      <c r="H90" s="40">
        <f>SUMIFS(H91:H1107,$B91:$B1107,$B90,$D91:$D1107,$D91,$E91:$E1107,$E91,$F91:$F1107,$F91)</f>
        <v>261.5</v>
      </c>
      <c r="I90" s="40">
        <f>SUMIFS(I91:I1107,$B91:$B1107,$B90,$D91:$D1107,$D91,$E91:$E1107,$E91,$F91:$F1107,$F91)</f>
        <v>170</v>
      </c>
      <c r="J90" s="40">
        <f>SUMIFS(J91:J1107,$B91:$B1107,$B90,$D91:$D1107,$D91,$E91:$E1107,$E91,$F91:$F1107,$F91)</f>
        <v>24082.7</v>
      </c>
      <c r="K90" s="40">
        <f>SUMIFS(K91:K1107,$B91:$B1107,$B90,$D91:$D1107,$D91,$E91:$E1107,$E91,$F91:$F1107,$F91)</f>
        <v>23708.6</v>
      </c>
    </row>
    <row r="91" spans="1:11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>
        <v>261.5</v>
      </c>
      <c r="I91" s="24">
        <v>170</v>
      </c>
      <c r="J91" s="24">
        <v>24082.7</v>
      </c>
      <c r="K91" s="24">
        <v>23708.6</v>
      </c>
    </row>
    <row r="92" spans="1:11" s="16" customFormat="1" ht="62.4">
      <c r="A92" s="19">
        <v>2</v>
      </c>
      <c r="B92" s="37">
        <v>950</v>
      </c>
      <c r="C92" s="38" t="s">
        <v>212</v>
      </c>
      <c r="D92" s="39" t="s">
        <v>79</v>
      </c>
      <c r="E92" s="39" t="s">
        <v>86</v>
      </c>
      <c r="F92" s="39" t="s">
        <v>49</v>
      </c>
      <c r="G92" s="39"/>
      <c r="H92" s="40">
        <f>SUMIFS(H93:H1109,$B93:$B1109,$B92,$D93:$D1109,$D93,$E93:$E1109,$E93,$F93:$F1109,$F93)</f>
        <v>33558.5</v>
      </c>
      <c r="I92" s="40">
        <f>SUMIFS(I93:I1109,$B93:$B1109,$B92,$D93:$D1109,$D93,$E93:$E1109,$E93,$F93:$F1109,$F93)</f>
        <v>0</v>
      </c>
      <c r="J92" s="40">
        <f>SUMIFS(J93:J1109,$B93:$B1109,$B92,$D93:$D1109,$D93,$E93:$E1109,$E93,$F93:$F1109,$F93)</f>
        <v>33692.800000000003</v>
      </c>
      <c r="K92" s="40">
        <f>SUMIFS(K93:K1109,$B93:$B1109,$B92,$D93:$D1109,$D93,$E93:$E1109,$E93,$F93:$F1109,$F93)</f>
        <v>0</v>
      </c>
    </row>
    <row r="93" spans="1:11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  <c r="J93" s="24">
        <v>33692.800000000003</v>
      </c>
      <c r="K93" s="24"/>
    </row>
    <row r="94" spans="1:11" s="16" customFormat="1" ht="46.8">
      <c r="A94" s="19">
        <v>2</v>
      </c>
      <c r="B94" s="37">
        <v>950</v>
      </c>
      <c r="C94" s="38" t="s">
        <v>209</v>
      </c>
      <c r="D94" s="39" t="s">
        <v>79</v>
      </c>
      <c r="E94" s="39" t="s">
        <v>86</v>
      </c>
      <c r="F94" s="39" t="s">
        <v>150</v>
      </c>
      <c r="G94" s="39"/>
      <c r="H94" s="40">
        <f>SUMIFS(H95:H1111,$B95:$B1111,$B94,$D95:$D1111,$D95,$E95:$E1111,$E95,$F95:$F1111,$F95)</f>
        <v>4000</v>
      </c>
      <c r="I94" s="40">
        <f>SUMIFS(I95:I1111,$B95:$B1111,$B94,$D95:$D1111,$D95,$E95:$E1111,$E95,$F95:$F1111,$F95)</f>
        <v>0</v>
      </c>
      <c r="J94" s="40">
        <f>SUMIFS(J95:J1111,$B95:$B1111,$B94,$D95:$D1111,$D95,$E95:$E1111,$E95,$F95:$F1111,$F95)</f>
        <v>4000</v>
      </c>
      <c r="K94" s="40">
        <f>SUMIFS(K95:K1111,$B95:$B1111,$B94,$D95:$D1111,$D95,$E95:$E1111,$E95,$F95:$F1111,$F95)</f>
        <v>0</v>
      </c>
    </row>
    <row r="95" spans="1:11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>
        <v>4000</v>
      </c>
      <c r="I95" s="24"/>
      <c r="J95" s="24">
        <v>4000</v>
      </c>
      <c r="K95" s="24"/>
    </row>
    <row r="96" spans="1:11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SUMIFS(H97:H1114,$B97:$B1114,$B97,$D97:$D1114,$D97,$E97:$E1114,$E97)/2</f>
        <v>48082.3</v>
      </c>
      <c r="I96" s="18">
        <f>SUMIFS(I97:I1114,$B97:$B1114,$B97,$D97:$D1114,$D97,$E97:$E1114,$E97)/2</f>
        <v>48082.3</v>
      </c>
      <c r="J96" s="18">
        <f>SUMIFS(J97:J1114,$B97:$B1114,$B97,$D97:$D1114,$D97,$E97:$E1114,$E97)/2</f>
        <v>48082.3</v>
      </c>
      <c r="K96" s="18">
        <f>SUMIFS(K97:K1114,$B97:$B1114,$B97,$D97:$D1114,$D97,$E97:$E1114,$E97)/2</f>
        <v>48082.3</v>
      </c>
    </row>
    <row r="97" spans="1:11" s="16" customFormat="1" ht="85.2" customHeight="1">
      <c r="A97" s="19">
        <v>2</v>
      </c>
      <c r="B97" s="37">
        <v>950</v>
      </c>
      <c r="C97" s="38" t="s">
        <v>204</v>
      </c>
      <c r="D97" s="39" t="s">
        <v>82</v>
      </c>
      <c r="E97" s="39" t="s">
        <v>84</v>
      </c>
      <c r="F97" s="39" t="s">
        <v>119</v>
      </c>
      <c r="G97" s="39"/>
      <c r="H97" s="40">
        <f>SUMIFS(H98:H1114,$B98:$B1114,$B97,$D98:$D1114,$D98,$E98:$E1114,$E98,$F98:$F1114,$F98)</f>
        <v>48082.3</v>
      </c>
      <c r="I97" s="40">
        <f>SUMIFS(I98:I1114,$B98:$B1114,$B97,$D98:$D1114,$D98,$E98:$E1114,$E98,$F98:$F1114,$F98)</f>
        <v>48082.3</v>
      </c>
      <c r="J97" s="40">
        <f>SUMIFS(J98:J1114,$B98:$B1114,$B97,$D98:$D1114,$D98,$E98:$E1114,$E98,$F98:$F1114,$F98)</f>
        <v>48082.3</v>
      </c>
      <c r="K97" s="40">
        <f>SUMIFS(K98:K1114,$B98:$B1114,$B97,$D98:$D1114,$D98,$E98:$E1114,$E98,$F98:$F1114,$F98)</f>
        <v>48082.3</v>
      </c>
    </row>
    <row r="98" spans="1:11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>
        <v>48082.3</v>
      </c>
      <c r="I98" s="24">
        <v>48082.3</v>
      </c>
      <c r="J98" s="24">
        <v>48082.3</v>
      </c>
      <c r="K98" s="24">
        <v>48082.3</v>
      </c>
    </row>
    <row r="99" spans="1:11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SUMIFS(H100:H1163,$B100:$B1163,$B100)/3</f>
        <v>1055416.6999999986</v>
      </c>
      <c r="I99" s="15">
        <f>SUMIFS(I100:I1163,$B100:$B1163,$B100)/3</f>
        <v>481683.60000000027</v>
      </c>
      <c r="J99" s="15">
        <f>SUMIFS(J100:J1163,$B100:$B1163,$B100)/3</f>
        <v>1139364.2999999998</v>
      </c>
      <c r="K99" s="15">
        <f>SUMIFS(K100:K1163,$B100:$B1163,$B100)/3</f>
        <v>481384.50000000006</v>
      </c>
    </row>
    <row r="100" spans="1:11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SUMIFS(H101:H1118,$B101:$B1118,$B101,$D101:$D1118,$D101,$E101:$E1118,$E101)/2</f>
        <v>4719.8</v>
      </c>
      <c r="I100" s="18">
        <f>SUMIFS(I101:I1118,$B101:$B1118,$B101,$D101:$D1118,$D101,$E101:$E1118,$E101)/2</f>
        <v>0</v>
      </c>
      <c r="J100" s="18">
        <f>SUMIFS(J101:J1118,$B101:$B1118,$B101,$D101:$D1118,$D101,$E101:$E1118,$E101)/2</f>
        <v>4719.8</v>
      </c>
      <c r="K100" s="18">
        <f>SUMIFS(K101:K1118,$B101:$B1118,$B101,$D101:$D1118,$D101,$E101:$E1118,$E101)/2</f>
        <v>0</v>
      </c>
    </row>
    <row r="101" spans="1:11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SUMIFS(H102:H1118,$B102:$B1118,$B101,$D102:$D1118,$D102,$E102:$E1118,$E102,$F102:$F1118,$F102)</f>
        <v>4719.8</v>
      </c>
      <c r="I101" s="40">
        <f>SUMIFS(I102:I1118,$B102:$B1118,$B101,$D102:$D1118,$D102,$E102:$E1118,$E102,$F102:$F1118,$F102)</f>
        <v>0</v>
      </c>
      <c r="J101" s="40">
        <f>SUMIFS(J102:J1118,$B102:$B1118,$B101,$D102:$D1118,$D102,$E102:$E1118,$E102,$F102:$F1118,$F102)</f>
        <v>4719.8</v>
      </c>
      <c r="K101" s="40">
        <f>SUMIFS(K102:K1118,$B102:$B1118,$B101,$D102:$D1118,$D102,$E102:$E1118,$E102,$F102:$F1118,$F102)</f>
        <v>0</v>
      </c>
    </row>
    <row r="102" spans="1:11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4719.8</v>
      </c>
      <c r="I102" s="24"/>
      <c r="J102" s="24">
        <v>4719.8</v>
      </c>
      <c r="K102" s="24"/>
    </row>
    <row r="103" spans="1:11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  <c r="J103" s="24"/>
      <c r="K103" s="24"/>
    </row>
    <row r="104" spans="1:11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SUMIFS(H105:H1122,$B105:$B1122,$B105,$D105:$D1122,$D105,$E105:$E1122,$E105)/2</f>
        <v>58531.3</v>
      </c>
      <c r="I104" s="18">
        <f>SUMIFS(I105:I1122,$B105:$B1122,$B105,$D105:$D1122,$D105,$E105:$E1122,$E105)/2</f>
        <v>3130.8</v>
      </c>
      <c r="J104" s="18">
        <f>SUMIFS(J105:J1122,$B105:$B1122,$B105,$D105:$D1122,$D105,$E105:$E1122,$E105)/2</f>
        <v>60481.3</v>
      </c>
      <c r="K104" s="18">
        <f>SUMIFS(K105:K1122,$B105:$B1122,$B105,$D105:$D1122,$D105,$E105:$E1122,$E105)/2</f>
        <v>3130.8</v>
      </c>
    </row>
    <row r="105" spans="1:11" s="16" customFormat="1" ht="62.4">
      <c r="A105" s="19">
        <v>2</v>
      </c>
      <c r="B105" s="37">
        <v>955</v>
      </c>
      <c r="C105" s="47" t="s">
        <v>214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SUMIFS(H106:H1122,$B106:$B1122,$B105,$D106:$D1122,$D106,$E106:$E1122,$E106,$F106:$F1122,$F106)</f>
        <v>378.1</v>
      </c>
      <c r="I105" s="40">
        <f>SUMIFS(I106:I1122,$B106:$B1122,$B105,$D106:$D1122,$D106,$E106:$E1122,$E106,$F106:$F1122,$F106)</f>
        <v>0</v>
      </c>
      <c r="J105" s="40">
        <f>SUMIFS(J106:J1122,$B106:$B1122,$B105,$D106:$D1122,$D106,$E106:$E1122,$E106,$F106:$F1122,$F106)</f>
        <v>2328.1</v>
      </c>
      <c r="K105" s="40">
        <f>SUMIFS(K106:K1122,$B106:$B1122,$B105,$D106:$D1122,$D106,$E106:$E1122,$E106,$F106:$F1122,$F106)</f>
        <v>0</v>
      </c>
    </row>
    <row r="106" spans="1:11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  <c r="J106" s="24">
        <v>2328.1</v>
      </c>
      <c r="K106" s="24"/>
    </row>
    <row r="107" spans="1:11" s="16" customFormat="1" ht="62.4">
      <c r="A107" s="19">
        <v>2</v>
      </c>
      <c r="B107" s="43">
        <v>955</v>
      </c>
      <c r="C107" s="47" t="s">
        <v>201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SUMIFS(H108:H1124,$B108:$B1124,$B107,$D108:$D1124,$D108,$E108:$E1124,$E108,$F108:$F1124,$F108)</f>
        <v>144</v>
      </c>
      <c r="I107" s="40">
        <f>SUMIFS(I108:I1124,$B108:$B1124,$B107,$D108:$D1124,$D108,$E108:$E1124,$E108,$F108:$F1124,$F108)</f>
        <v>0</v>
      </c>
      <c r="J107" s="40">
        <f>SUMIFS(J108:J1124,$B108:$B1124,$B107,$D108:$D1124,$D108,$E108:$E1124,$E108,$F108:$F1124,$F108)</f>
        <v>144</v>
      </c>
      <c r="K107" s="40">
        <f>SUMIFS(K108:K1124,$B108:$B1124,$B107,$D108:$D1124,$D108,$E108:$E1124,$E108,$F108:$F1124,$F108)</f>
        <v>0</v>
      </c>
    </row>
    <row r="108" spans="1:11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144</v>
      </c>
      <c r="I108" s="24"/>
      <c r="J108" s="24">
        <v>144</v>
      </c>
      <c r="K108" s="24"/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SUMIFS(H110:H1126,$B110:$B1126,$B109,$D110:$D1126,$D110,$E110:$E1126,$E110,$F110:$F1126,$F110)</f>
        <v>58009.2</v>
      </c>
      <c r="I109" s="40">
        <f>SUMIFS(I110:I1126,$B110:$B1126,$B109,$D110:$D1126,$D110,$E110:$E1126,$E110,$F110:$F1126,$F110)</f>
        <v>3130.8</v>
      </c>
      <c r="J109" s="40">
        <f>SUMIFS(J110:J1126,$B110:$B1126,$B109,$D110:$D1126,$D110,$E110:$E1126,$E110,$F110:$F1126,$F110)</f>
        <v>58009.2</v>
      </c>
      <c r="K109" s="40">
        <f>SUMIFS(K110:K1126,$B110:$B1126,$B109,$D110:$D1126,$D110,$E110:$E1126,$E110,$F110:$F1126,$F110)</f>
        <v>3130.8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55584.6</v>
      </c>
      <c r="I110" s="24">
        <v>2801.3</v>
      </c>
      <c r="J110" s="24">
        <v>55584.6</v>
      </c>
      <c r="K110" s="24">
        <v>2801.3</v>
      </c>
    </row>
    <row r="111" spans="1:11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2279.6</v>
      </c>
      <c r="I111" s="24">
        <v>329.5</v>
      </c>
      <c r="J111" s="24">
        <v>2279.6</v>
      </c>
      <c r="K111" s="24">
        <v>329.5</v>
      </c>
    </row>
    <row r="112" spans="1:11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  <c r="J112" s="24"/>
      <c r="K112" s="24"/>
    </row>
    <row r="113" spans="1:11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  <c r="J113" s="24">
        <v>145</v>
      </c>
      <c r="K113" s="24"/>
    </row>
    <row r="114" spans="1:11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SUMIFS(H115:H1132,$B115:$B1132,$B115,$D115:$D1132,$D115,$E115:$E1132,$E115)/2</f>
        <v>62.5</v>
      </c>
      <c r="I114" s="18">
        <f>SUMIFS(I115:I1132,$B115:$B1132,$B115,$D115:$D1132,$D115,$E115:$E1132,$E115)/2</f>
        <v>62.5</v>
      </c>
      <c r="J114" s="18">
        <f>SUMIFS(J115:J1132,$B115:$B1132,$B115,$D115:$D1132,$D115,$E115:$E1132,$E115)/2</f>
        <v>62.5</v>
      </c>
      <c r="K114" s="18">
        <f>SUMIFS(K115:K1132,$B115:$B1132,$B115,$D115:$D1132,$D115,$E115:$E1132,$E115)/2</f>
        <v>62.5</v>
      </c>
    </row>
    <row r="115" spans="1:11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SUMIFS(H116:H1132,$B116:$B1132,$B115,$D116:$D1132,$D116,$E116:$E1132,$E116,$F116:$F1132,$F116)</f>
        <v>62.5</v>
      </c>
      <c r="I115" s="40">
        <f>SUMIFS(I116:I1132,$B116:$B1132,$B115,$D116:$D1132,$D116,$E116:$E1132,$E116,$F116:$F1132,$F116)</f>
        <v>62.5</v>
      </c>
      <c r="J115" s="40">
        <f>SUMIFS(J116:J1132,$B116:$B1132,$B115,$D116:$D1132,$D116,$E116:$E1132,$E116,$F116:$F1132,$F116)</f>
        <v>62.5</v>
      </c>
      <c r="K115" s="40">
        <f>SUMIFS(K116:K1132,$B116:$B1132,$B115,$D116:$D1132,$D116,$E116:$E1132,$E116,$F116:$F1132,$F116)</f>
        <v>62.5</v>
      </c>
    </row>
    <row r="116" spans="1:11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>
        <v>62.5</v>
      </c>
      <c r="I116" s="24">
        <v>62.5</v>
      </c>
      <c r="J116" s="24">
        <v>62.5</v>
      </c>
      <c r="K116" s="24">
        <v>62.5</v>
      </c>
    </row>
    <row r="117" spans="1:11" s="16" customFormat="1" ht="31.2">
      <c r="A117" s="17">
        <v>1</v>
      </c>
      <c r="B117" s="28">
        <v>955</v>
      </c>
      <c r="C117" s="29" t="s">
        <v>174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SUMIFS(H118:H1135,$B118:$B1135,$B118,$D118:$D1135,$D118,$E118:$E1135,$E118)/2</f>
        <v>0</v>
      </c>
      <c r="I117" s="18">
        <f>SUMIFS(I118:I1135,$B118:$B1135,$B118,$D118:$D1135,$D118,$E118:$E1135,$E118)/2</f>
        <v>0</v>
      </c>
      <c r="J117" s="18">
        <f>SUMIFS(J118:J1135,$B118:$B1135,$B118,$D118:$D1135,$D118,$E118:$E1135,$E118)/2</f>
        <v>0</v>
      </c>
      <c r="K117" s="18">
        <f>SUMIFS(K118:K1135,$B118:$B1135,$B118,$D118:$D1135,$D118,$E118:$E1135,$E118)/2</f>
        <v>0</v>
      </c>
    </row>
    <row r="118" spans="1:11" s="16" customFormat="1" ht="46.8">
      <c r="A118" s="19">
        <v>2</v>
      </c>
      <c r="B118" s="37">
        <v>955</v>
      </c>
      <c r="C118" s="47" t="s">
        <v>176</v>
      </c>
      <c r="D118" s="39" t="s">
        <v>67</v>
      </c>
      <c r="E118" s="39" t="s">
        <v>79</v>
      </c>
      <c r="F118" s="39" t="s">
        <v>175</v>
      </c>
      <c r="G118" s="39" t="s">
        <v>69</v>
      </c>
      <c r="H118" s="40">
        <f>SUMIFS(H119:H1135,$B119:$B1135,$B118,$D119:$D1135,$D119,$E119:$E1135,$E119,$F119:$F1135,$F119)</f>
        <v>0</v>
      </c>
      <c r="I118" s="40">
        <f>SUMIFS(I119:I1135,$B119:$B1135,$B118,$D119:$D1135,$D119,$E119:$E1135,$E119,$F119:$F1135,$F119)</f>
        <v>0</v>
      </c>
      <c r="J118" s="40">
        <f>SUMIFS(J119:J1135,$B119:$B1135,$B118,$D119:$D1135,$D119,$E119:$E1135,$E119,$F119:$F1135,$F119)</f>
        <v>0</v>
      </c>
      <c r="K118" s="40">
        <f>SUMIFS(K119:K1135,$B119:$B1135,$B118,$D119:$D1135,$D119,$E119:$E1135,$E119,$F119:$F1135,$F119)</f>
        <v>0</v>
      </c>
    </row>
    <row r="119" spans="1:11" s="16" customFormat="1" ht="15.6">
      <c r="A119" s="20">
        <v>3</v>
      </c>
      <c r="B119" s="31">
        <v>955</v>
      </c>
      <c r="C119" s="45" t="s">
        <v>178</v>
      </c>
      <c r="D119" s="33" t="s">
        <v>67</v>
      </c>
      <c r="E119" s="33" t="s">
        <v>79</v>
      </c>
      <c r="F119" s="33" t="s">
        <v>175</v>
      </c>
      <c r="G119" s="33" t="s">
        <v>177</v>
      </c>
      <c r="H119" s="24"/>
      <c r="I119" s="24"/>
      <c r="J119" s="24"/>
      <c r="K119" s="24"/>
    </row>
    <row r="120" spans="1:11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SUMIFS(H121:H1138,$B121:$B1138,$B121,$D121:$D1138,$D121,$E121:$E1138,$E121)/2</f>
        <v>3000</v>
      </c>
      <c r="I120" s="18">
        <f>SUMIFS(I121:I1138,$B121:$B1138,$B121,$D121:$D1138,$D121,$E121:$E1138,$E121)/2</f>
        <v>0</v>
      </c>
      <c r="J120" s="18">
        <f>SUMIFS(J121:J1138,$B121:$B1138,$B121,$D121:$D1138,$D121,$E121:$E1138,$E121)/2</f>
        <v>14000</v>
      </c>
      <c r="K120" s="18">
        <f>SUMIFS(K121:K1138,$B121:$B1138,$B121,$D121:$D1138,$D121,$E121:$E1138,$E121)/2</f>
        <v>0</v>
      </c>
    </row>
    <row r="121" spans="1:11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SUMIFS(H122:H1138,$B122:$B1138,$B121,$D122:$D1138,$D122,$E122:$E1138,$E122,$F122:$F1138,$F122)</f>
        <v>3000</v>
      </c>
      <c r="I121" s="40">
        <f>SUMIFS(I122:I1138,$B122:$B1138,$B121,$D122:$D1138,$D122,$E122:$E1138,$E122,$F122:$F1138,$F122)</f>
        <v>0</v>
      </c>
      <c r="J121" s="40">
        <f>SUMIFS(J122:J1138,$B122:$B1138,$B121,$D122:$D1138,$D122,$E122:$E1138,$E122,$F122:$F1138,$F122)</f>
        <v>14000</v>
      </c>
      <c r="K121" s="40">
        <f>SUMIFS(K122:K1138,$B122:$B1138,$B121,$D122:$D1138,$D122,$E122:$E1138,$E122,$F122:$F1138,$F122)</f>
        <v>0</v>
      </c>
    </row>
    <row r="122" spans="1:11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3000</v>
      </c>
      <c r="I122" s="24"/>
      <c r="J122" s="24">
        <v>14000</v>
      </c>
      <c r="K122" s="24"/>
    </row>
    <row r="123" spans="1:11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SUMIFS(H124:H1141,$B124:$B1141,$B124,$D124:$D1141,$D124,$E124:$E1141,$E124)/2</f>
        <v>37795.500000000007</v>
      </c>
      <c r="I123" s="18">
        <f>SUMIFS(I124:I1141,$B124:$B1141,$B124,$D124:$D1141,$D124,$E124:$E1141,$E124)/2</f>
        <v>2281.4</v>
      </c>
      <c r="J123" s="18">
        <f>SUMIFS(J124:J1141,$B124:$B1141,$B124,$D124:$D1141,$D124,$E124:$E1141,$E124)/2</f>
        <v>48970.900000000009</v>
      </c>
      <c r="K123" s="18">
        <f>SUMIFS(K124:K1141,$B124:$B1141,$B124,$D124:$D1141,$D124,$E124:$E1141,$E124)/2</f>
        <v>2281.4</v>
      </c>
    </row>
    <row r="124" spans="1:11" s="16" customFormat="1" ht="62.4">
      <c r="A124" s="19">
        <v>2</v>
      </c>
      <c r="B124" s="37">
        <v>955</v>
      </c>
      <c r="C124" s="38" t="s">
        <v>169</v>
      </c>
      <c r="D124" s="39" t="s">
        <v>67</v>
      </c>
      <c r="E124" s="39" t="s">
        <v>73</v>
      </c>
      <c r="F124" s="39" t="s">
        <v>124</v>
      </c>
      <c r="G124" s="39" t="s">
        <v>69</v>
      </c>
      <c r="H124" s="40">
        <f>SUMIFS(H125:H1141,$B125:$B1141,$B124,$D125:$D1141,$D125,$E125:$E1141,$E125,$F125:$F1141,$F125)</f>
        <v>1229.9000000000001</v>
      </c>
      <c r="I124" s="40">
        <f>SUMIFS(I125:I1141,$B125:$B1141,$B124,$D125:$D1141,$D125,$E125:$E1141,$E125,$F125:$F1141,$F125)</f>
        <v>0</v>
      </c>
      <c r="J124" s="40">
        <f>SUMIFS(J125:J1141,$B125:$B1141,$B124,$D125:$D1141,$D125,$E125:$E1141,$E125,$F125:$F1141,$F125)</f>
        <v>1229.9000000000001</v>
      </c>
      <c r="K124" s="40">
        <f>SUMIFS(K125:K1141,$B125:$B1141,$B124,$D125:$D1141,$D125,$E125:$E1141,$E125,$F125:$F1141,$F125)</f>
        <v>0</v>
      </c>
    </row>
    <row r="125" spans="1:11" s="16" customFormat="1" ht="46.8">
      <c r="A125" s="20">
        <v>3</v>
      </c>
      <c r="B125" s="31">
        <v>955</v>
      </c>
      <c r="C125" s="45" t="s">
        <v>12</v>
      </c>
      <c r="D125" s="33" t="s">
        <v>67</v>
      </c>
      <c r="E125" s="33" t="s">
        <v>73</v>
      </c>
      <c r="F125" s="33" t="s">
        <v>124</v>
      </c>
      <c r="G125" s="33" t="s">
        <v>71</v>
      </c>
      <c r="H125" s="24">
        <v>1229.9000000000001</v>
      </c>
      <c r="I125" s="24"/>
      <c r="J125" s="24">
        <v>1229.9000000000001</v>
      </c>
      <c r="K125" s="24"/>
    </row>
    <row r="126" spans="1:11" s="16" customFormat="1" ht="46.8">
      <c r="A126" s="19">
        <v>2</v>
      </c>
      <c r="B126" s="37">
        <v>955</v>
      </c>
      <c r="C126" s="38" t="s">
        <v>164</v>
      </c>
      <c r="D126" s="39" t="s">
        <v>67</v>
      </c>
      <c r="E126" s="39" t="s">
        <v>73</v>
      </c>
      <c r="F126" s="39" t="s">
        <v>163</v>
      </c>
      <c r="G126" s="39"/>
      <c r="H126" s="40">
        <f>SUMIFS(H127:H1143,$B127:$B1143,$B126,$D127:$D1143,$D127,$E127:$E1143,$E127,$F127:$F1143,$F127)</f>
        <v>1744.5</v>
      </c>
      <c r="I126" s="40">
        <f>SUMIFS(I127:I1143,$B127:$B1143,$B126,$D127:$D1143,$D127,$E127:$E1143,$E127,$F127:$F1143,$F127)</f>
        <v>0</v>
      </c>
      <c r="J126" s="40">
        <f>SUMIFS(J127:J1143,$B127:$B1143,$B126,$D127:$D1143,$D127,$E127:$E1143,$E127,$F127:$F1143,$F127)</f>
        <v>2744.5</v>
      </c>
      <c r="K126" s="40">
        <f>SUMIFS(K127:K1143,$B127:$B1143,$B126,$D127:$D1143,$D127,$E127:$E1143,$E127,$F127:$F1143,$F127)</f>
        <v>0</v>
      </c>
    </row>
    <row r="127" spans="1:11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163</v>
      </c>
      <c r="G127" s="33" t="s">
        <v>89</v>
      </c>
      <c r="H127" s="24">
        <v>1744.5</v>
      </c>
      <c r="I127" s="24"/>
      <c r="J127" s="24">
        <v>2744.5</v>
      </c>
      <c r="K127" s="24"/>
    </row>
    <row r="128" spans="1:11" s="16" customFormat="1" ht="62.4">
      <c r="A128" s="19">
        <v>2</v>
      </c>
      <c r="B128" s="37">
        <v>955</v>
      </c>
      <c r="C128" s="42" t="s">
        <v>180</v>
      </c>
      <c r="D128" s="39" t="s">
        <v>67</v>
      </c>
      <c r="E128" s="39" t="s">
        <v>73</v>
      </c>
      <c r="F128" s="39" t="s">
        <v>47</v>
      </c>
      <c r="G128" s="39"/>
      <c r="H128" s="40">
        <f>SUMIFS(H129:H1145,$B129:$B1145,$B128,$D129:$D1145,$D129,$E129:$E1145,$E129,$F129:$F1145,$F129)</f>
        <v>18319.400000000001</v>
      </c>
      <c r="I128" s="40">
        <f>SUMIFS(I129:I1145,$B129:$B1145,$B128,$D129:$D1145,$D129,$E129:$E1145,$E129,$F129:$F1145,$F129)</f>
        <v>0</v>
      </c>
      <c r="J128" s="40">
        <f>SUMIFS(J129:J1145,$B129:$B1145,$B128,$D129:$D1145,$D129,$E129:$E1145,$E129,$F129:$F1145,$F129)</f>
        <v>18319.400000000001</v>
      </c>
      <c r="K128" s="40">
        <f>SUMIFS(K129:K1145,$B129:$B1145,$B128,$D129:$D1145,$D129,$E129:$E1145,$E129,$F129:$F1145,$F129)</f>
        <v>0</v>
      </c>
    </row>
    <row r="129" spans="1:11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47</v>
      </c>
      <c r="G129" s="33" t="s">
        <v>89</v>
      </c>
      <c r="H129" s="24">
        <v>18319.400000000001</v>
      </c>
      <c r="I129" s="24"/>
      <c r="J129" s="24">
        <v>18319.400000000001</v>
      </c>
      <c r="K129" s="24"/>
    </row>
    <row r="130" spans="1:11" s="16" customFormat="1" ht="62.4">
      <c r="A130" s="19">
        <v>2</v>
      </c>
      <c r="B130" s="37">
        <v>955</v>
      </c>
      <c r="C130" s="38" t="s">
        <v>212</v>
      </c>
      <c r="D130" s="39" t="s">
        <v>67</v>
      </c>
      <c r="E130" s="39" t="s">
        <v>73</v>
      </c>
      <c r="F130" s="39" t="s">
        <v>49</v>
      </c>
      <c r="G130" s="39" t="s">
        <v>69</v>
      </c>
      <c r="H130" s="40">
        <f>SUMIFS(H131:H1147,$B131:$B1147,$B130,$D131:$D1147,$D131,$E131:$E1147,$E131,$F131:$F1147,$F131)</f>
        <v>1322</v>
      </c>
      <c r="I130" s="40">
        <f>SUMIFS(I131:I1147,$B131:$B1147,$B130,$D131:$D1147,$D131,$E131:$E1147,$E131,$F131:$F1147,$F131)</f>
        <v>1255.9000000000001</v>
      </c>
      <c r="J130" s="40">
        <f>SUMIFS(J131:J1147,$B131:$B1147,$B130,$D131:$D1147,$D131,$E131:$E1147,$E131,$F131:$F1147,$F131)</f>
        <v>1346.4</v>
      </c>
      <c r="K130" s="40">
        <f>SUMIFS(K131:K1147,$B131:$B1147,$B130,$D131:$D1147,$D131,$E131:$E1147,$E131,$F131:$F1147,$F131)</f>
        <v>1255.9000000000001</v>
      </c>
    </row>
    <row r="131" spans="1:11" s="16" customFormat="1" ht="15.6">
      <c r="A131" s="20">
        <v>3</v>
      </c>
      <c r="B131" s="31">
        <v>955</v>
      </c>
      <c r="C131" s="32" t="s">
        <v>46</v>
      </c>
      <c r="D131" s="33" t="s">
        <v>67</v>
      </c>
      <c r="E131" s="33" t="s">
        <v>73</v>
      </c>
      <c r="F131" s="33" t="s">
        <v>49</v>
      </c>
      <c r="G131" s="33" t="s">
        <v>89</v>
      </c>
      <c r="H131" s="24">
        <v>1322</v>
      </c>
      <c r="I131" s="24">
        <v>1255.9000000000001</v>
      </c>
      <c r="J131" s="24">
        <v>1346.4</v>
      </c>
      <c r="K131" s="24">
        <v>1255.9000000000001</v>
      </c>
    </row>
    <row r="132" spans="1:11" s="16" customFormat="1" ht="46.8">
      <c r="A132" s="19">
        <v>2</v>
      </c>
      <c r="B132" s="37">
        <v>955</v>
      </c>
      <c r="C132" s="38" t="s">
        <v>142</v>
      </c>
      <c r="D132" s="39" t="s">
        <v>67</v>
      </c>
      <c r="E132" s="39" t="s">
        <v>73</v>
      </c>
      <c r="F132" s="39" t="s">
        <v>141</v>
      </c>
      <c r="G132" s="39"/>
      <c r="H132" s="40">
        <f>SUMIFS(H133:H1149,$B133:$B1149,$B132,$D133:$D1149,$D133,$E133:$E1149,$E133,$F133:$F1149,$F133)</f>
        <v>15179.7</v>
      </c>
      <c r="I132" s="40">
        <f>SUMIFS(I133:I1149,$B133:$B1149,$B132,$D133:$D1149,$D133,$E133:$E1149,$E133,$F133:$F1149,$F133)</f>
        <v>1025.5</v>
      </c>
      <c r="J132" s="40">
        <f>SUMIFS(J133:J1149,$B133:$B1149,$B132,$D133:$D1149,$D133,$E133:$E1149,$E133,$F133:$F1149,$F133)</f>
        <v>15179.7</v>
      </c>
      <c r="K132" s="40">
        <f>SUMIFS(K133:K1149,$B133:$B1149,$B132,$D133:$D1149,$D133,$E133:$E1149,$E133,$F133:$F1149,$F133)</f>
        <v>1025.5</v>
      </c>
    </row>
    <row r="133" spans="1:11" s="16" customFormat="1" ht="31.2">
      <c r="A133" s="20">
        <v>3</v>
      </c>
      <c r="B133" s="31">
        <v>955</v>
      </c>
      <c r="C133" s="32" t="s">
        <v>23</v>
      </c>
      <c r="D133" s="33" t="s">
        <v>67</v>
      </c>
      <c r="E133" s="33" t="s">
        <v>73</v>
      </c>
      <c r="F133" s="33" t="s">
        <v>141</v>
      </c>
      <c r="G133" s="33" t="s">
        <v>80</v>
      </c>
      <c r="H133" s="24">
        <v>14561.1</v>
      </c>
      <c r="I133" s="24">
        <v>1025.5</v>
      </c>
      <c r="J133" s="24">
        <v>14561.1</v>
      </c>
      <c r="K133" s="24">
        <v>1025.5</v>
      </c>
    </row>
    <row r="134" spans="1:11" s="16" customFormat="1" ht="46.8">
      <c r="A134" s="20">
        <v>3</v>
      </c>
      <c r="B134" s="31">
        <v>955</v>
      </c>
      <c r="C134" s="32" t="s">
        <v>12</v>
      </c>
      <c r="D134" s="33" t="s">
        <v>67</v>
      </c>
      <c r="E134" s="33" t="s">
        <v>73</v>
      </c>
      <c r="F134" s="33" t="s">
        <v>141</v>
      </c>
      <c r="G134" s="33" t="s">
        <v>71</v>
      </c>
      <c r="H134" s="24">
        <v>618.6</v>
      </c>
      <c r="I134" s="24"/>
      <c r="J134" s="24">
        <v>618.6</v>
      </c>
      <c r="K134" s="24"/>
    </row>
    <row r="135" spans="1:11" s="16" customFormat="1" ht="39" customHeight="1">
      <c r="A135" s="19">
        <v>2</v>
      </c>
      <c r="B135" s="37">
        <v>955</v>
      </c>
      <c r="C135" s="38" t="s">
        <v>35</v>
      </c>
      <c r="D135" s="39" t="s">
        <v>67</v>
      </c>
      <c r="E135" s="39" t="s">
        <v>73</v>
      </c>
      <c r="F135" s="39" t="s">
        <v>108</v>
      </c>
      <c r="G135" s="39"/>
      <c r="H135" s="40">
        <f>SUMIFS(H136:H1152,$B136:$B1152,$B135,$D136:$D1152,$D136,$E136:$E1152,$E136,$F136:$F1152,$F136)</f>
        <v>0</v>
      </c>
      <c r="I135" s="40">
        <f>SUMIFS(I136:I1152,$B136:$B1152,$B135,$D136:$D1152,$D136,$E136:$E1152,$E136,$F136:$F1152,$F136)</f>
        <v>0</v>
      </c>
      <c r="J135" s="40">
        <f>SUMIFS(J136:J1152,$B136:$B1152,$B135,$D136:$D1152,$D136,$E136:$E1152,$E136,$F136:$F1152,$F136)</f>
        <v>10151</v>
      </c>
      <c r="K135" s="40">
        <f>SUMIFS(K136:K1152,$B136:$B1152,$B135,$D136:$D1152,$D136,$E136:$E1152,$E136,$F136:$F1152,$F136)</f>
        <v>0</v>
      </c>
    </row>
    <row r="136" spans="1:11" s="16" customFormat="1" ht="15.6">
      <c r="A136" s="20">
        <v>3</v>
      </c>
      <c r="B136" s="31">
        <v>955</v>
      </c>
      <c r="C136" s="32" t="s">
        <v>153</v>
      </c>
      <c r="D136" s="33" t="s">
        <v>67</v>
      </c>
      <c r="E136" s="33" t="s">
        <v>73</v>
      </c>
      <c r="F136" s="33" t="s">
        <v>108</v>
      </c>
      <c r="G136" s="33" t="s">
        <v>125</v>
      </c>
      <c r="H136" s="24"/>
      <c r="I136" s="24"/>
      <c r="J136" s="24">
        <v>10000</v>
      </c>
      <c r="K136" s="24"/>
    </row>
    <row r="137" spans="1:11" s="16" customFormat="1" ht="15.6">
      <c r="A137" s="20">
        <v>3</v>
      </c>
      <c r="B137" s="31">
        <v>955</v>
      </c>
      <c r="C137" s="32" t="s">
        <v>127</v>
      </c>
      <c r="D137" s="33" t="s">
        <v>67</v>
      </c>
      <c r="E137" s="33" t="s">
        <v>73</v>
      </c>
      <c r="F137" s="33" t="s">
        <v>108</v>
      </c>
      <c r="G137" s="33" t="s">
        <v>126</v>
      </c>
      <c r="H137" s="24"/>
      <c r="I137" s="24"/>
      <c r="J137" s="24">
        <v>151</v>
      </c>
      <c r="K137" s="24"/>
    </row>
    <row r="138" spans="1:11" s="16" customFormat="1" ht="15.6">
      <c r="A138" s="17">
        <v>1</v>
      </c>
      <c r="B138" s="28">
        <v>955</v>
      </c>
      <c r="C138" s="29" t="s">
        <v>50</v>
      </c>
      <c r="D138" s="30" t="s">
        <v>86</v>
      </c>
      <c r="E138" s="30" t="s">
        <v>84</v>
      </c>
      <c r="F138" s="30" t="s">
        <v>7</v>
      </c>
      <c r="G138" s="30" t="s">
        <v>69</v>
      </c>
      <c r="H138" s="18">
        <f>SUMIFS(H139:H1156,$B139:$B1156,$B139,$D139:$D1156,$D139,$E139:$E1156,$E139)/2</f>
        <v>454</v>
      </c>
      <c r="I138" s="18">
        <f>SUMIFS(I139:I1156,$B139:$B1156,$B139,$D139:$D1156,$D139,$E139:$E1156,$E139)/2</f>
        <v>0</v>
      </c>
      <c r="J138" s="18">
        <f>SUMIFS(J139:J1156,$B139:$B1156,$B139,$D139:$D1156,$D139,$E139:$E1156,$E139)/2</f>
        <v>454</v>
      </c>
      <c r="K138" s="18">
        <f>SUMIFS(K139:K1156,$B139:$B1156,$B139,$D139:$D1156,$D139,$E139:$E1156,$E139)/2</f>
        <v>0</v>
      </c>
    </row>
    <row r="139" spans="1:11" s="16" customFormat="1" ht="54" customHeight="1">
      <c r="A139" s="19">
        <v>2</v>
      </c>
      <c r="B139" s="37">
        <v>955</v>
      </c>
      <c r="C139" s="38" t="s">
        <v>181</v>
      </c>
      <c r="D139" s="39" t="s">
        <v>86</v>
      </c>
      <c r="E139" s="39" t="s">
        <v>84</v>
      </c>
      <c r="F139" s="39" t="s">
        <v>104</v>
      </c>
      <c r="G139" s="39" t="s">
        <v>69</v>
      </c>
      <c r="H139" s="40">
        <f>SUMIFS(H140:H1156,$B140:$B1156,$B139,$D140:$D1156,$D140,$E140:$E1156,$E140,$F140:$F1156,$F140)</f>
        <v>454</v>
      </c>
      <c r="I139" s="40">
        <f>SUMIFS(I140:I1156,$B140:$B1156,$B139,$D140:$D1156,$D140,$E140:$E1156,$E140,$F140:$F1156,$F140)</f>
        <v>0</v>
      </c>
      <c r="J139" s="40">
        <f>SUMIFS(J140:J1156,$B140:$B1156,$B139,$D140:$D1156,$D140,$E140:$E1156,$E140,$F140:$F1156,$F140)</f>
        <v>454</v>
      </c>
      <c r="K139" s="40">
        <f>SUMIFS(K140:K1156,$B140:$B1156,$B139,$D140:$D1156,$D140,$E140:$E1156,$E140,$F140:$F1156,$F140)</f>
        <v>0</v>
      </c>
    </row>
    <row r="140" spans="1:11" s="16" customFormat="1" ht="46.8">
      <c r="A140" s="20">
        <v>3</v>
      </c>
      <c r="B140" s="31">
        <v>955</v>
      </c>
      <c r="C140" s="32" t="s">
        <v>12</v>
      </c>
      <c r="D140" s="33" t="s">
        <v>86</v>
      </c>
      <c r="E140" s="33" t="s">
        <v>84</v>
      </c>
      <c r="F140" s="33" t="s">
        <v>104</v>
      </c>
      <c r="G140" s="33" t="s">
        <v>71</v>
      </c>
      <c r="H140" s="24">
        <v>454</v>
      </c>
      <c r="I140" s="24"/>
      <c r="J140" s="24">
        <v>454</v>
      </c>
      <c r="K140" s="24"/>
    </row>
    <row r="141" spans="1:11" s="16" customFormat="1" ht="46.8">
      <c r="A141" s="17">
        <v>1</v>
      </c>
      <c r="B141" s="28">
        <v>955</v>
      </c>
      <c r="C141" s="29" t="s">
        <v>193</v>
      </c>
      <c r="D141" s="30" t="s">
        <v>76</v>
      </c>
      <c r="E141" s="30" t="s">
        <v>82</v>
      </c>
      <c r="F141" s="30" t="s">
        <v>7</v>
      </c>
      <c r="G141" s="30" t="s">
        <v>69</v>
      </c>
      <c r="H141" s="18">
        <f>SUMIFS(H142:H1159,$B142:$B1159,$B142,$D142:$D1159,$D142,$E142:$E1159,$E142)/2</f>
        <v>2790.9</v>
      </c>
      <c r="I141" s="18">
        <f>SUMIFS(I142:I1159,$B142:$B1159,$B142,$D142:$D1159,$D142,$E142:$E1159,$E142)/2</f>
        <v>0</v>
      </c>
      <c r="J141" s="18">
        <f>SUMIFS(J142:J1159,$B142:$B1159,$B142,$D142:$D1159,$D142,$E142:$E1159,$E142)/2</f>
        <v>2790.9</v>
      </c>
      <c r="K141" s="18">
        <f>SUMIFS(K142:K1159,$B142:$B1159,$B142,$D142:$D1159,$D142,$E142:$E1159,$E142)/2</f>
        <v>0</v>
      </c>
    </row>
    <row r="142" spans="1:11" s="16" customFormat="1" ht="46.8">
      <c r="A142" s="19">
        <v>2</v>
      </c>
      <c r="B142" s="37">
        <v>955</v>
      </c>
      <c r="C142" s="38" t="s">
        <v>164</v>
      </c>
      <c r="D142" s="39" t="s">
        <v>76</v>
      </c>
      <c r="E142" s="39" t="s">
        <v>82</v>
      </c>
      <c r="F142" s="39" t="s">
        <v>163</v>
      </c>
      <c r="G142" s="39"/>
      <c r="H142" s="40">
        <f>SUMIFS(H143:H1159,$B143:$B1159,$B142,$D143:$D1159,$D143,$E143:$E1159,$E143,$F143:$F1159,$F143)</f>
        <v>2714.9</v>
      </c>
      <c r="I142" s="40">
        <f>SUMIFS(I143:I1159,$B143:$B1159,$B142,$D143:$D1159,$D143,$E143:$E1159,$E143,$F143:$F1159,$F143)</f>
        <v>0</v>
      </c>
      <c r="J142" s="40">
        <f>SUMIFS(J143:J1159,$B143:$B1159,$B142,$D143:$D1159,$D143,$E143:$E1159,$E143,$F143:$F1159,$F143)</f>
        <v>2714.9</v>
      </c>
      <c r="K142" s="40">
        <f>SUMIFS(K143:K1159,$B143:$B1159,$B142,$D143:$D1159,$D143,$E143:$E1159,$E143,$F143:$F1159,$F143)</f>
        <v>0</v>
      </c>
    </row>
    <row r="143" spans="1:11" s="16" customFormat="1" ht="15.6">
      <c r="A143" s="20">
        <v>3</v>
      </c>
      <c r="B143" s="31">
        <v>955</v>
      </c>
      <c r="C143" s="32" t="s">
        <v>46</v>
      </c>
      <c r="D143" s="33" t="s">
        <v>76</v>
      </c>
      <c r="E143" s="33" t="s">
        <v>82</v>
      </c>
      <c r="F143" s="33" t="s">
        <v>163</v>
      </c>
      <c r="G143" s="33" t="s">
        <v>89</v>
      </c>
      <c r="H143" s="24">
        <v>2714.9</v>
      </c>
      <c r="I143" s="24"/>
      <c r="J143" s="24">
        <v>2714.9</v>
      </c>
      <c r="K143" s="24"/>
    </row>
    <row r="144" spans="1:11" s="16" customFormat="1" ht="78">
      <c r="A144" s="19">
        <v>2</v>
      </c>
      <c r="B144" s="37">
        <v>955</v>
      </c>
      <c r="C144" s="38" t="s">
        <v>182</v>
      </c>
      <c r="D144" s="39" t="s">
        <v>76</v>
      </c>
      <c r="E144" s="39" t="s">
        <v>82</v>
      </c>
      <c r="F144" s="39" t="s">
        <v>105</v>
      </c>
      <c r="G144" s="39" t="s">
        <v>69</v>
      </c>
      <c r="H144" s="40">
        <f>SUMIFS(H145:H1161,$B145:$B1161,$B144,$D145:$D1161,$D145,$E145:$E1161,$E145,$F145:$F1161,$F145)</f>
        <v>76</v>
      </c>
      <c r="I144" s="40">
        <f>SUMIFS(I145:I1161,$B145:$B1161,$B144,$D145:$D1161,$D145,$E145:$E1161,$E145,$F145:$F1161,$F145)</f>
        <v>0</v>
      </c>
      <c r="J144" s="40">
        <f>SUMIFS(J145:J1161,$B145:$B1161,$B144,$D145:$D1161,$D145,$E145:$E1161,$E145,$F145:$F1161,$F145)</f>
        <v>76</v>
      </c>
      <c r="K144" s="40">
        <f>SUMIFS(K145:K1161,$B145:$B1161,$B144,$D145:$D1161,$D145,$E145:$E1161,$E145,$F145:$F1161,$F145)</f>
        <v>0</v>
      </c>
    </row>
    <row r="145" spans="1:11" s="16" customFormat="1" ht="46.8">
      <c r="A145" s="20">
        <v>3</v>
      </c>
      <c r="B145" s="31">
        <v>955</v>
      </c>
      <c r="C145" s="32" t="s">
        <v>12</v>
      </c>
      <c r="D145" s="33" t="s">
        <v>76</v>
      </c>
      <c r="E145" s="33" t="s">
        <v>82</v>
      </c>
      <c r="F145" s="33" t="s">
        <v>105</v>
      </c>
      <c r="G145" s="33" t="s">
        <v>71</v>
      </c>
      <c r="H145" s="24">
        <v>76</v>
      </c>
      <c r="I145" s="24"/>
      <c r="J145" s="24">
        <v>76</v>
      </c>
      <c r="K145" s="24"/>
    </row>
    <row r="146" spans="1:11" s="16" customFormat="1" ht="46.8">
      <c r="A146" s="17">
        <v>1</v>
      </c>
      <c r="B146" s="28">
        <v>955</v>
      </c>
      <c r="C146" s="29" t="s">
        <v>36</v>
      </c>
      <c r="D146" s="30" t="s">
        <v>76</v>
      </c>
      <c r="E146" s="30" t="s">
        <v>74</v>
      </c>
      <c r="F146" s="30"/>
      <c r="G146" s="30"/>
      <c r="H146" s="18">
        <f>SUMIFS(H147:H1164,$B147:$B1164,$B147,$D147:$D1164,$D147,$E147:$E1164,$E147)/2</f>
        <v>1896.6</v>
      </c>
      <c r="I146" s="18">
        <f>SUMIFS(I147:I1164,$B147:$B1164,$B147,$D147:$D1164,$D147,$E147:$E1164,$E147)/2</f>
        <v>0</v>
      </c>
      <c r="J146" s="18">
        <f>SUMIFS(J147:J1164,$B147:$B1164,$B147,$D147:$D1164,$D147,$E147:$E1164,$E147)/2</f>
        <v>1896.6</v>
      </c>
      <c r="K146" s="18">
        <f>SUMIFS(K147:K1164,$B147:$B1164,$B147,$D147:$D1164,$D147,$E147:$E1164,$E147)/2</f>
        <v>0</v>
      </c>
    </row>
    <row r="147" spans="1:11" s="16" customFormat="1" ht="62.4">
      <c r="A147" s="19">
        <v>2</v>
      </c>
      <c r="B147" s="37">
        <v>955</v>
      </c>
      <c r="C147" s="38" t="s">
        <v>157</v>
      </c>
      <c r="D147" s="39" t="s">
        <v>76</v>
      </c>
      <c r="E147" s="39" t="s">
        <v>74</v>
      </c>
      <c r="F147" s="39" t="s">
        <v>51</v>
      </c>
      <c r="G147" s="39"/>
      <c r="H147" s="40">
        <f>SUMIFS(H148:H1164,$B148:$B1164,$B147,$D148:$D1164,$D148,$E148:$E1164,$E148,$F148:$F1164,$F148)</f>
        <v>950</v>
      </c>
      <c r="I147" s="40">
        <f>SUMIFS(I148:I1164,$B148:$B1164,$B147,$D148:$D1164,$D148,$E148:$E1164,$E148,$F148:$F1164,$F148)</f>
        <v>0</v>
      </c>
      <c r="J147" s="40">
        <f>SUMIFS(J148:J1164,$B148:$B1164,$B147,$D148:$D1164,$D148,$E148:$E1164,$E148,$F148:$F1164,$F148)</f>
        <v>950</v>
      </c>
      <c r="K147" s="40">
        <f>SUMIFS(K148:K1164,$B148:$B1164,$B147,$D148:$D1164,$D148,$E148:$E1164,$E148,$F148:$F1164,$F148)</f>
        <v>0</v>
      </c>
    </row>
    <row r="148" spans="1:11" s="16" customFormat="1" ht="15.6">
      <c r="A148" s="20">
        <v>3</v>
      </c>
      <c r="B148" s="31">
        <v>955</v>
      </c>
      <c r="C148" s="32" t="s">
        <v>46</v>
      </c>
      <c r="D148" s="33" t="s">
        <v>76</v>
      </c>
      <c r="E148" s="33" t="s">
        <v>74</v>
      </c>
      <c r="F148" s="33" t="s">
        <v>51</v>
      </c>
      <c r="G148" s="33" t="s">
        <v>89</v>
      </c>
      <c r="H148" s="24">
        <v>950</v>
      </c>
      <c r="I148" s="24"/>
      <c r="J148" s="24">
        <v>950</v>
      </c>
      <c r="K148" s="24"/>
    </row>
    <row r="149" spans="1:11" s="16" customFormat="1" ht="62.4">
      <c r="A149" s="19">
        <v>2</v>
      </c>
      <c r="B149" s="37">
        <v>955</v>
      </c>
      <c r="C149" s="38" t="s">
        <v>210</v>
      </c>
      <c r="D149" s="39" t="s">
        <v>76</v>
      </c>
      <c r="E149" s="39" t="s">
        <v>74</v>
      </c>
      <c r="F149" s="39" t="s">
        <v>151</v>
      </c>
      <c r="G149" s="39"/>
      <c r="H149" s="40">
        <f>SUMIFS(H150:H1166,$B150:$B1166,$B149,$D150:$D1166,$D150,$E150:$E1166,$E150,$F150:$F1166,$F150)</f>
        <v>946.6</v>
      </c>
      <c r="I149" s="40">
        <f>SUMIFS(I150:I1166,$B150:$B1166,$B149,$D150:$D1166,$D150,$E150:$E1166,$E150,$F150:$F1166,$F150)</f>
        <v>0</v>
      </c>
      <c r="J149" s="40">
        <f>SUMIFS(J150:J1166,$B150:$B1166,$B149,$D150:$D1166,$D150,$E150:$E1166,$E150,$F150:$F1166,$F150)</f>
        <v>946.6</v>
      </c>
      <c r="K149" s="40">
        <f>SUMIFS(K150:K1166,$B150:$B1166,$B149,$D150:$D1166,$D150,$E150:$E1166,$E150,$F150:$F1166,$F150)</f>
        <v>0</v>
      </c>
    </row>
    <row r="150" spans="1:11" s="16" customFormat="1" ht="62.4">
      <c r="A150" s="20">
        <v>3</v>
      </c>
      <c r="B150" s="31">
        <v>955</v>
      </c>
      <c r="C150" s="32" t="s">
        <v>144</v>
      </c>
      <c r="D150" s="33" t="s">
        <v>76</v>
      </c>
      <c r="E150" s="33" t="s">
        <v>74</v>
      </c>
      <c r="F150" s="33" t="s">
        <v>151</v>
      </c>
      <c r="G150" s="33" t="s">
        <v>92</v>
      </c>
      <c r="H150" s="24">
        <v>946.6</v>
      </c>
      <c r="I150" s="24"/>
      <c r="J150" s="24">
        <v>946.6</v>
      </c>
      <c r="K150" s="24"/>
    </row>
    <row r="151" spans="1:11" s="16" customFormat="1" ht="15.6">
      <c r="A151" s="17">
        <v>1</v>
      </c>
      <c r="B151" s="28">
        <v>955</v>
      </c>
      <c r="C151" s="29" t="s">
        <v>52</v>
      </c>
      <c r="D151" s="30" t="s">
        <v>84</v>
      </c>
      <c r="E151" s="30" t="s">
        <v>90</v>
      </c>
      <c r="F151" s="30"/>
      <c r="G151" s="30"/>
      <c r="H151" s="18">
        <f>SUMIFS(H152:H1169,$B152:$B1169,$B152,$D152:$D1169,$D152,$E152:$E1169,$E152)/2</f>
        <v>39144.300000000003</v>
      </c>
      <c r="I151" s="18">
        <f>SUMIFS(I152:I1169,$B152:$B1169,$B152,$D152:$D1169,$D152,$E152:$E1169,$E152)/2</f>
        <v>38407.300000000003</v>
      </c>
      <c r="J151" s="18">
        <f>SUMIFS(J152:J1169,$B152:$B1169,$B152,$D152:$D1169,$D152,$E152:$E1169,$E152)/2</f>
        <v>39144.300000000003</v>
      </c>
      <c r="K151" s="18">
        <f>SUMIFS(K152:K1169,$B152:$B1169,$B152,$D152:$D1169,$D152,$E152:$E1169,$E152)/2</f>
        <v>38407.300000000003</v>
      </c>
    </row>
    <row r="152" spans="1:11" s="16" customFormat="1" ht="62.4">
      <c r="A152" s="19">
        <v>2</v>
      </c>
      <c r="B152" s="37">
        <v>955</v>
      </c>
      <c r="C152" s="47" t="s">
        <v>214</v>
      </c>
      <c r="D152" s="39" t="s">
        <v>84</v>
      </c>
      <c r="E152" s="39" t="s">
        <v>90</v>
      </c>
      <c r="F152" s="39" t="s">
        <v>15</v>
      </c>
      <c r="G152" s="39" t="s">
        <v>69</v>
      </c>
      <c r="H152" s="40">
        <f>SUMIFS(H153:H1169,$B153:$B1169,$B152,$D153:$D1169,$D153,$E153:$E1169,$E153,$F153:$F1169,$F153)</f>
        <v>0</v>
      </c>
      <c r="I152" s="40">
        <f>SUMIFS(I153:I1169,$B153:$B1169,$B152,$D153:$D1169,$D153,$E153:$E1169,$E153,$F153:$F1169,$F153)</f>
        <v>0</v>
      </c>
      <c r="J152" s="40">
        <f>SUMIFS(J153:J1169,$B153:$B1169,$B152,$D153:$D1169,$D153,$E153:$E1169,$E153,$F153:$F1169,$F153)</f>
        <v>0</v>
      </c>
      <c r="K152" s="40">
        <f>SUMIFS(K153:K1169,$B153:$B1169,$B152,$D153:$D1169,$D153,$E153:$E1169,$E153,$F153:$F1169,$F153)</f>
        <v>0</v>
      </c>
    </row>
    <row r="153" spans="1:11" s="16" customFormat="1" ht="46.8">
      <c r="A153" s="20">
        <v>3</v>
      </c>
      <c r="B153" s="31">
        <v>955</v>
      </c>
      <c r="C153" s="45" t="s">
        <v>12</v>
      </c>
      <c r="D153" s="33" t="s">
        <v>84</v>
      </c>
      <c r="E153" s="33" t="s">
        <v>90</v>
      </c>
      <c r="F153" s="33" t="s">
        <v>15</v>
      </c>
      <c r="G153" s="33" t="s">
        <v>71</v>
      </c>
      <c r="H153" s="24"/>
      <c r="I153" s="24"/>
      <c r="J153" s="24"/>
      <c r="K153" s="24"/>
    </row>
    <row r="154" spans="1:11" s="16" customFormat="1" ht="78">
      <c r="A154" s="19">
        <v>2</v>
      </c>
      <c r="B154" s="37">
        <v>955</v>
      </c>
      <c r="C154" s="52" t="s">
        <v>167</v>
      </c>
      <c r="D154" s="39" t="s">
        <v>84</v>
      </c>
      <c r="E154" s="39" t="s">
        <v>90</v>
      </c>
      <c r="F154" s="39" t="s">
        <v>53</v>
      </c>
      <c r="G154" s="39"/>
      <c r="H154" s="40">
        <f>SUMIFS(H155:H1171,$B155:$B1171,$B154,$D155:$D1171,$D155,$E155:$E1171,$E155,$F155:$F1171,$F155)</f>
        <v>39144.300000000003</v>
      </c>
      <c r="I154" s="40">
        <f>SUMIFS(I155:I1171,$B155:$B1171,$B154,$D155:$D1171,$D155,$E155:$E1171,$E155,$F155:$F1171,$F155)</f>
        <v>38407.300000000003</v>
      </c>
      <c r="J154" s="40">
        <f>SUMIFS(J155:J1171,$B155:$B1171,$B154,$D155:$D1171,$D155,$E155:$E1171,$E155,$F155:$F1171,$F155)</f>
        <v>39144.300000000003</v>
      </c>
      <c r="K154" s="40">
        <f>SUMIFS(K155:K1171,$B155:$B1171,$B154,$D155:$D1171,$D155,$E155:$E1171,$E155,$F155:$F1171,$F155)</f>
        <v>38407.300000000003</v>
      </c>
    </row>
    <row r="155" spans="1:11" s="16" customFormat="1" ht="31.2">
      <c r="A155" s="20">
        <v>3</v>
      </c>
      <c r="B155" s="31">
        <v>955</v>
      </c>
      <c r="C155" s="32" t="s">
        <v>23</v>
      </c>
      <c r="D155" s="33" t="s">
        <v>84</v>
      </c>
      <c r="E155" s="33" t="s">
        <v>90</v>
      </c>
      <c r="F155" s="33" t="s">
        <v>53</v>
      </c>
      <c r="G155" s="33" t="s">
        <v>80</v>
      </c>
      <c r="H155" s="24">
        <v>10006.799999999999</v>
      </c>
      <c r="I155" s="24">
        <v>9296.7999999999993</v>
      </c>
      <c r="J155" s="24">
        <v>10006.799999999999</v>
      </c>
      <c r="K155" s="24">
        <v>9296.7999999999993</v>
      </c>
    </row>
    <row r="156" spans="1:11" s="16" customFormat="1" ht="46.8">
      <c r="A156" s="20">
        <v>3</v>
      </c>
      <c r="B156" s="31">
        <v>955</v>
      </c>
      <c r="C156" s="32" t="s">
        <v>12</v>
      </c>
      <c r="D156" s="33" t="s">
        <v>84</v>
      </c>
      <c r="E156" s="33" t="s">
        <v>90</v>
      </c>
      <c r="F156" s="33" t="s">
        <v>53</v>
      </c>
      <c r="G156" s="33" t="s">
        <v>71</v>
      </c>
      <c r="H156" s="24">
        <v>365.1</v>
      </c>
      <c r="I156" s="24">
        <v>338.1</v>
      </c>
      <c r="J156" s="24">
        <v>365.1</v>
      </c>
      <c r="K156" s="24">
        <v>338.1</v>
      </c>
    </row>
    <row r="157" spans="1:11" s="16" customFormat="1" ht="15.6">
      <c r="A157" s="20">
        <v>3</v>
      </c>
      <c r="B157" s="31">
        <v>955</v>
      </c>
      <c r="C157" s="32" t="s">
        <v>46</v>
      </c>
      <c r="D157" s="33" t="s">
        <v>84</v>
      </c>
      <c r="E157" s="33" t="s">
        <v>90</v>
      </c>
      <c r="F157" s="33" t="s">
        <v>53</v>
      </c>
      <c r="G157" s="33" t="s">
        <v>89</v>
      </c>
      <c r="H157" s="24"/>
      <c r="I157" s="24"/>
      <c r="J157" s="24"/>
      <c r="K157" s="24"/>
    </row>
    <row r="158" spans="1:11" s="16" customFormat="1" ht="62.4">
      <c r="A158" s="20">
        <v>3</v>
      </c>
      <c r="B158" s="31">
        <v>955</v>
      </c>
      <c r="C158" s="32" t="s">
        <v>132</v>
      </c>
      <c r="D158" s="33" t="s">
        <v>84</v>
      </c>
      <c r="E158" s="33" t="s">
        <v>90</v>
      </c>
      <c r="F158" s="33" t="s">
        <v>53</v>
      </c>
      <c r="G158" s="33" t="s">
        <v>91</v>
      </c>
      <c r="H158" s="24">
        <v>28772.400000000001</v>
      </c>
      <c r="I158" s="24">
        <v>28772.400000000001</v>
      </c>
      <c r="J158" s="24">
        <v>28772.400000000001</v>
      </c>
      <c r="K158" s="24">
        <v>28772.400000000001</v>
      </c>
    </row>
    <row r="159" spans="1:11" s="16" customFormat="1" ht="21" customHeight="1">
      <c r="A159" s="20">
        <v>3</v>
      </c>
      <c r="B159" s="31">
        <v>955</v>
      </c>
      <c r="C159" s="32" t="s">
        <v>13</v>
      </c>
      <c r="D159" s="33" t="s">
        <v>84</v>
      </c>
      <c r="E159" s="33" t="s">
        <v>90</v>
      </c>
      <c r="F159" s="33" t="s">
        <v>53</v>
      </c>
      <c r="G159" s="33" t="s">
        <v>72</v>
      </c>
      <c r="H159" s="24"/>
      <c r="I159" s="24"/>
      <c r="J159" s="24"/>
      <c r="K159" s="24"/>
    </row>
    <row r="160" spans="1:11" s="16" customFormat="1" ht="15.6">
      <c r="A160" s="17">
        <v>1</v>
      </c>
      <c r="B160" s="28">
        <v>955</v>
      </c>
      <c r="C160" s="29" t="s">
        <v>54</v>
      </c>
      <c r="D160" s="30" t="s">
        <v>84</v>
      </c>
      <c r="E160" s="30" t="s">
        <v>81</v>
      </c>
      <c r="F160" s="30" t="s">
        <v>7</v>
      </c>
      <c r="G160" s="30" t="s">
        <v>69</v>
      </c>
      <c r="H160" s="18">
        <f>SUMIFS(H161:H1178,$B161:$B1178,$B161,$D161:$D1178,$D161,$E161:$E1178,$E161)/2</f>
        <v>8224.7000000000007</v>
      </c>
      <c r="I160" s="18">
        <f>SUMIFS(I161:I1178,$B161:$B1178,$B161,$D161:$D1178,$D161,$E161:$E1178,$E161)/2</f>
        <v>0</v>
      </c>
      <c r="J160" s="18">
        <f>SUMIFS(J161:J1178,$B161:$B1178,$B161,$D161:$D1178,$D161,$E161:$E1178,$E161)/2</f>
        <v>8224.7000000000007</v>
      </c>
      <c r="K160" s="18">
        <f>SUMIFS(K161:K1178,$B161:$B1178,$B161,$D161:$D1178,$D161,$E161:$E1178,$E161)/2</f>
        <v>0</v>
      </c>
    </row>
    <row r="161" spans="1:11" s="16" customFormat="1" ht="55.8" customHeight="1">
      <c r="A161" s="19">
        <v>2</v>
      </c>
      <c r="B161" s="37">
        <v>955</v>
      </c>
      <c r="C161" s="38" t="s">
        <v>194</v>
      </c>
      <c r="D161" s="39" t="s">
        <v>84</v>
      </c>
      <c r="E161" s="39" t="s">
        <v>81</v>
      </c>
      <c r="F161" s="39" t="s">
        <v>121</v>
      </c>
      <c r="G161" s="39"/>
      <c r="H161" s="40">
        <f>SUMIFS(H162:H1178,$B162:$B1178,$B161,$D162:$D1178,$D162,$E162:$E1178,$E162,$F162:$F1178,$F162)</f>
        <v>8224.7000000000007</v>
      </c>
      <c r="I161" s="40">
        <f>SUMIFS(I162:I1178,$B162:$B1178,$B161,$D162:$D1178,$D162,$E162:$E1178,$E162,$F162:$F1178,$F162)</f>
        <v>0</v>
      </c>
      <c r="J161" s="40">
        <f>SUMIFS(J162:J1178,$B162:$B1178,$B161,$D162:$D1178,$D162,$E162:$E1178,$E162,$F162:$F1178,$F162)</f>
        <v>8224.7000000000007</v>
      </c>
      <c r="K161" s="40">
        <f>SUMIFS(K162:K1178,$B162:$B1178,$B161,$D162:$D1178,$D162,$E162:$E1178,$E162,$F162:$F1178,$F162)</f>
        <v>0</v>
      </c>
    </row>
    <row r="162" spans="1:11" s="16" customFormat="1" ht="46.8">
      <c r="A162" s="20">
        <v>3</v>
      </c>
      <c r="B162" s="31">
        <v>955</v>
      </c>
      <c r="C162" s="32" t="s">
        <v>12</v>
      </c>
      <c r="D162" s="33" t="s">
        <v>84</v>
      </c>
      <c r="E162" s="33" t="s">
        <v>81</v>
      </c>
      <c r="F162" s="33" t="s">
        <v>121</v>
      </c>
      <c r="G162" s="33" t="s">
        <v>71</v>
      </c>
      <c r="H162" s="24">
        <v>8224.7000000000007</v>
      </c>
      <c r="I162" s="24"/>
      <c r="J162" s="24">
        <v>8224.7000000000007</v>
      </c>
      <c r="K162" s="24"/>
    </row>
    <row r="163" spans="1:11" s="16" customFormat="1" ht="15.6">
      <c r="A163" s="17">
        <v>1</v>
      </c>
      <c r="B163" s="28">
        <v>955</v>
      </c>
      <c r="C163" s="29" t="s">
        <v>128</v>
      </c>
      <c r="D163" s="30" t="s">
        <v>84</v>
      </c>
      <c r="E163" s="30" t="s">
        <v>87</v>
      </c>
      <c r="F163" s="30"/>
      <c r="G163" s="30"/>
      <c r="H163" s="18">
        <f>SUMIFS(H164:H1181,$B164:$B1181,$B164,$D164:$D1181,$D164,$E164:$E1181,$E164)/2</f>
        <v>0</v>
      </c>
      <c r="I163" s="18">
        <f>SUMIFS(I164:I1181,$B164:$B1181,$B164,$D164:$D1181,$D164,$E164:$E1181,$E164)/2</f>
        <v>0</v>
      </c>
      <c r="J163" s="18">
        <f>SUMIFS(J164:J1181,$B164:$B1181,$B164,$D164:$D1181,$D164,$E164:$E1181,$E164)/2</f>
        <v>48444.9</v>
      </c>
      <c r="K163" s="18">
        <f>SUMIFS(K164:K1181,$B164:$B1181,$B164,$D164:$D1181,$D164,$E164:$E1181,$E164)/2</f>
        <v>45416</v>
      </c>
    </row>
    <row r="164" spans="1:11" s="16" customFormat="1" ht="62.4">
      <c r="A164" s="19">
        <v>2</v>
      </c>
      <c r="B164" s="37">
        <v>955</v>
      </c>
      <c r="C164" s="38" t="s">
        <v>200</v>
      </c>
      <c r="D164" s="39" t="s">
        <v>84</v>
      </c>
      <c r="E164" s="39" t="s">
        <v>87</v>
      </c>
      <c r="F164" s="39" t="s">
        <v>55</v>
      </c>
      <c r="G164" s="39"/>
      <c r="H164" s="40">
        <f>SUMIFS(H165:H1181,$B165:$B1181,$B164,$D165:$D1181,$D165,$E165:$E1181,$E165,$F165:$F1181,$F165)</f>
        <v>0</v>
      </c>
      <c r="I164" s="40">
        <f>SUMIFS(I165:I1181,$B165:$B1181,$B164,$D165:$D1181,$D165,$E165:$E1181,$E165,$F165:$F1181,$F165)</f>
        <v>0</v>
      </c>
      <c r="J164" s="40">
        <f>SUMIFS(J165:J1181,$B165:$B1181,$B164,$D165:$D1181,$D165,$E165:$E1181,$E165,$F165:$F1181,$F165)</f>
        <v>48444.9</v>
      </c>
      <c r="K164" s="40">
        <f>SUMIFS(K165:K1181,$B165:$B1181,$B164,$D165:$D1181,$D165,$E165:$E1181,$E165,$F165:$F1181,$F165)</f>
        <v>45416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87</v>
      </c>
      <c r="F165" s="33" t="s">
        <v>55</v>
      </c>
      <c r="G165" s="33" t="s">
        <v>89</v>
      </c>
      <c r="H165" s="24"/>
      <c r="I165" s="24"/>
      <c r="J165" s="24">
        <v>48444.9</v>
      </c>
      <c r="K165" s="24">
        <v>45416</v>
      </c>
    </row>
    <row r="166" spans="1:11" s="16" customFormat="1" ht="15.6">
      <c r="A166" s="17">
        <v>1</v>
      </c>
      <c r="B166" s="28">
        <v>955</v>
      </c>
      <c r="C166" s="29" t="s">
        <v>123</v>
      </c>
      <c r="D166" s="30" t="s">
        <v>84</v>
      </c>
      <c r="E166" s="30" t="s">
        <v>82</v>
      </c>
      <c r="F166" s="30" t="s">
        <v>7</v>
      </c>
      <c r="G166" s="30" t="s">
        <v>69</v>
      </c>
      <c r="H166" s="18">
        <f>SUMIFS(H167:H1184,$B167:$B1184,$B167,$D167:$D1184,$D167,$E167:$E1184,$E167)/2</f>
        <v>0</v>
      </c>
      <c r="I166" s="18">
        <f>SUMIFS(I167:I1184,$B167:$B1184,$B167,$D167:$D1184,$D167,$E167:$E1184,$E167)/2</f>
        <v>0</v>
      </c>
      <c r="J166" s="18">
        <f>SUMIFS(J167:J1184,$B167:$B1184,$B167,$D167:$D1184,$D167,$E167:$E1184,$E167)/2</f>
        <v>0</v>
      </c>
      <c r="K166" s="18">
        <f>SUMIFS(K167:K1184,$B167:$B1184,$B167,$D167:$D1184,$D167,$E167:$E1184,$E167)/2</f>
        <v>0</v>
      </c>
    </row>
    <row r="167" spans="1:11" s="16" customFormat="1" ht="62.4">
      <c r="A167" s="19">
        <v>2</v>
      </c>
      <c r="B167" s="37">
        <v>955</v>
      </c>
      <c r="C167" s="38" t="s">
        <v>212</v>
      </c>
      <c r="D167" s="39" t="s">
        <v>84</v>
      </c>
      <c r="E167" s="39" t="s">
        <v>82</v>
      </c>
      <c r="F167" s="39" t="s">
        <v>49</v>
      </c>
      <c r="G167" s="39"/>
      <c r="H167" s="40">
        <f>SUMIFS(H168:H1184,$B168:$B1184,$B167,$D168:$D1184,$D168,$E168:$E1184,$E168,$F168:$F1184,$F168)</f>
        <v>0</v>
      </c>
      <c r="I167" s="40">
        <f>SUMIFS(I168:I1184,$B168:$B1184,$B167,$D168:$D1184,$D168,$E168:$E1184,$E168,$F168:$F1184,$F168)</f>
        <v>0</v>
      </c>
      <c r="J167" s="40">
        <f>SUMIFS(J168:J1184,$B168:$B1184,$B167,$D168:$D1184,$D168,$E168:$E1184,$E168,$F168:$F1184,$F168)</f>
        <v>0</v>
      </c>
      <c r="K167" s="40">
        <f>SUMIFS(K168:K1184,$B168:$B1184,$B167,$D168:$D1184,$D168,$E168:$E1184,$E168,$F168:$F1184,$F168)</f>
        <v>0</v>
      </c>
    </row>
    <row r="168" spans="1:11" s="16" customFormat="1" ht="15.6">
      <c r="A168" s="20">
        <v>3</v>
      </c>
      <c r="B168" s="31">
        <v>955</v>
      </c>
      <c r="C168" s="32" t="s">
        <v>46</v>
      </c>
      <c r="D168" s="33" t="s">
        <v>84</v>
      </c>
      <c r="E168" s="33" t="s">
        <v>82</v>
      </c>
      <c r="F168" s="33" t="s">
        <v>49</v>
      </c>
      <c r="G168" s="33" t="s">
        <v>89</v>
      </c>
      <c r="H168" s="24"/>
      <c r="I168" s="24"/>
      <c r="J168" s="24"/>
      <c r="K168" s="24"/>
    </row>
    <row r="169" spans="1:11" s="16" customFormat="1" ht="31.2">
      <c r="A169" s="17">
        <v>1</v>
      </c>
      <c r="B169" s="28">
        <v>955</v>
      </c>
      <c r="C169" s="29" t="s">
        <v>37</v>
      </c>
      <c r="D169" s="30" t="s">
        <v>84</v>
      </c>
      <c r="E169" s="30" t="s">
        <v>85</v>
      </c>
      <c r="F169" s="30"/>
      <c r="G169" s="30"/>
      <c r="H169" s="18">
        <f>SUMIFS(H170:H1187,$B170:$B1187,$B170,$D170:$D1187,$D170,$E170:$E1187,$E170)/2</f>
        <v>34470.300000000003</v>
      </c>
      <c r="I169" s="18">
        <f>SUMIFS(I170:I1187,$B170:$B1187,$B170,$D170:$D1187,$D170,$E170:$E1187,$E170)/2</f>
        <v>0</v>
      </c>
      <c r="J169" s="18">
        <f>SUMIFS(J170:J1187,$B170:$B1187,$B170,$D170:$D1187,$D170,$E170:$E1187,$E170)/2</f>
        <v>34665.4</v>
      </c>
      <c r="K169" s="18">
        <f>SUMIFS(K170:K1187,$B170:$B1187,$B170,$D170:$D1187,$D170,$E170:$E1187,$E170)/2</f>
        <v>0</v>
      </c>
    </row>
    <row r="170" spans="1:11" s="16" customFormat="1" ht="54" customHeight="1">
      <c r="A170" s="19">
        <v>2</v>
      </c>
      <c r="B170" s="37">
        <v>955</v>
      </c>
      <c r="C170" s="38" t="s">
        <v>195</v>
      </c>
      <c r="D170" s="39" t="s">
        <v>84</v>
      </c>
      <c r="E170" s="39" t="s">
        <v>85</v>
      </c>
      <c r="F170" s="39" t="s">
        <v>56</v>
      </c>
      <c r="G170" s="39"/>
      <c r="H170" s="40">
        <f>SUMIFS(H171:H1187,$B171:$B1187,$B170,$D171:$D1187,$D171,$E171:$E1187,$E171,$F171:$F1187,$F171)</f>
        <v>8866.2000000000007</v>
      </c>
      <c r="I170" s="40">
        <f>SUMIFS(I171:I1187,$B171:$B1187,$B170,$D171:$D1187,$D171,$E171:$E1187,$E171,$F171:$F1187,$F171)</f>
        <v>0</v>
      </c>
      <c r="J170" s="40">
        <f>SUMIFS(J171:J1187,$B171:$B1187,$B170,$D171:$D1187,$D171,$E171:$E1187,$E171,$F171:$F1187,$F171)</f>
        <v>8866.2000000000007</v>
      </c>
      <c r="K170" s="40">
        <f>SUMIFS(K171:K1187,$B171:$B1187,$B170,$D171:$D1187,$D171,$E171:$E1187,$E171,$F171:$F1187,$F171)</f>
        <v>0</v>
      </c>
    </row>
    <row r="171" spans="1:11" s="16" customFormat="1" ht="73.8" customHeight="1">
      <c r="A171" s="20">
        <v>3</v>
      </c>
      <c r="B171" s="31">
        <v>955</v>
      </c>
      <c r="C171" s="32" t="s">
        <v>144</v>
      </c>
      <c r="D171" s="33" t="s">
        <v>84</v>
      </c>
      <c r="E171" s="33" t="s">
        <v>85</v>
      </c>
      <c r="F171" s="33" t="s">
        <v>56</v>
      </c>
      <c r="G171" s="33" t="s">
        <v>92</v>
      </c>
      <c r="H171" s="24">
        <v>8866.2000000000007</v>
      </c>
      <c r="I171" s="24"/>
      <c r="J171" s="24">
        <v>8866.2000000000007</v>
      </c>
      <c r="K171" s="24"/>
    </row>
    <row r="172" spans="1:11" s="16" customFormat="1" ht="82.2" customHeight="1">
      <c r="A172" s="19">
        <v>2</v>
      </c>
      <c r="B172" s="37">
        <v>955</v>
      </c>
      <c r="C172" s="42" t="s">
        <v>183</v>
      </c>
      <c r="D172" s="39" t="s">
        <v>84</v>
      </c>
      <c r="E172" s="39" t="s">
        <v>85</v>
      </c>
      <c r="F172" s="39" t="s">
        <v>48</v>
      </c>
      <c r="G172" s="39" t="s">
        <v>69</v>
      </c>
      <c r="H172" s="40">
        <f>SUMIFS(H173:H1189,$B173:$B1189,$B172,$D173:$D1189,$D173,$E173:$E1189,$E173,$F173:$F1189,$F173)</f>
        <v>25604.1</v>
      </c>
      <c r="I172" s="40">
        <f>SUMIFS(I173:I1189,$B173:$B1189,$B172,$D173:$D1189,$D173,$E173:$E1189,$E173,$F173:$F1189,$F173)</f>
        <v>0</v>
      </c>
      <c r="J172" s="40">
        <f>SUMIFS(J173:J1189,$B173:$B1189,$B172,$D173:$D1189,$D173,$E173:$E1189,$E173,$F173:$F1189,$F173)</f>
        <v>25799.200000000001</v>
      </c>
      <c r="K172" s="40">
        <f>SUMIFS(K173:K1189,$B173:$B1189,$B172,$D173:$D1189,$D173,$E173:$E1189,$E173,$F173:$F1189,$F173)</f>
        <v>0</v>
      </c>
    </row>
    <row r="173" spans="1:11" s="16" customFormat="1" ht="15.6">
      <c r="A173" s="20">
        <v>3</v>
      </c>
      <c r="B173" s="31">
        <v>955</v>
      </c>
      <c r="C173" s="32" t="s">
        <v>46</v>
      </c>
      <c r="D173" s="33" t="s">
        <v>84</v>
      </c>
      <c r="E173" s="33" t="s">
        <v>85</v>
      </c>
      <c r="F173" s="33" t="s">
        <v>48</v>
      </c>
      <c r="G173" s="33" t="s">
        <v>89</v>
      </c>
      <c r="H173" s="24">
        <v>25604.1</v>
      </c>
      <c r="I173" s="24"/>
      <c r="J173" s="24">
        <v>25799.200000000001</v>
      </c>
      <c r="K173" s="24"/>
    </row>
    <row r="174" spans="1:11" s="16" customFormat="1" ht="62.4">
      <c r="A174" s="19">
        <v>2</v>
      </c>
      <c r="B174" s="37">
        <v>955</v>
      </c>
      <c r="C174" s="38" t="s">
        <v>212</v>
      </c>
      <c r="D174" s="39" t="s">
        <v>84</v>
      </c>
      <c r="E174" s="39" t="s">
        <v>85</v>
      </c>
      <c r="F174" s="39" t="s">
        <v>49</v>
      </c>
      <c r="G174" s="39"/>
      <c r="H174" s="40">
        <f>SUMIFS(H175:H1191,$B175:$B1191,$B174,$D175:$D1191,$D175,$E175:$E1191,$E175,$F175:$F1191,$F175)</f>
        <v>0</v>
      </c>
      <c r="I174" s="40">
        <f>SUMIFS(I175:I1191,$B175:$B1191,$B174,$D175:$D1191,$D175,$E175:$E1191,$E175,$F175:$F1191,$F175)</f>
        <v>0</v>
      </c>
      <c r="J174" s="40">
        <f>SUMIFS(J175:J1191,$B175:$B1191,$B174,$D175:$D1191,$D175,$E175:$E1191,$E175,$F175:$F1191,$F175)</f>
        <v>0</v>
      </c>
      <c r="K174" s="40">
        <f>SUMIFS(K175:K1191,$B175:$B1191,$B174,$D175:$D1191,$D175,$E175:$E1191,$E175,$F175:$F1191,$F175)</f>
        <v>0</v>
      </c>
    </row>
    <row r="175" spans="1:11" s="16" customFormat="1" ht="15.6">
      <c r="A175" s="20">
        <v>3</v>
      </c>
      <c r="B175" s="31">
        <v>955</v>
      </c>
      <c r="C175" s="32" t="s">
        <v>46</v>
      </c>
      <c r="D175" s="33" t="s">
        <v>84</v>
      </c>
      <c r="E175" s="33" t="s">
        <v>85</v>
      </c>
      <c r="F175" s="33" t="s">
        <v>49</v>
      </c>
      <c r="G175" s="33" t="s">
        <v>89</v>
      </c>
      <c r="H175" s="24"/>
      <c r="I175" s="24"/>
      <c r="J175" s="24"/>
      <c r="K175" s="24"/>
    </row>
    <row r="176" spans="1:11" s="16" customFormat="1" ht="50.4" customHeight="1">
      <c r="A176" s="19">
        <v>2</v>
      </c>
      <c r="B176" s="37">
        <v>955</v>
      </c>
      <c r="C176" s="38" t="s">
        <v>35</v>
      </c>
      <c r="D176" s="39" t="s">
        <v>84</v>
      </c>
      <c r="E176" s="39" t="s">
        <v>85</v>
      </c>
      <c r="F176" s="39" t="s">
        <v>108</v>
      </c>
      <c r="G176" s="39"/>
      <c r="H176" s="40">
        <f>SUMIFS(H177:H1193,$B177:$B1193,$B176,$D177:$D1193,$D177,$E177:$E1193,$E177,$F177:$F1193,$F177)</f>
        <v>0</v>
      </c>
      <c r="I176" s="40">
        <f>SUMIFS(I177:I1193,$B177:$B1193,$B176,$D177:$D1193,$D177,$E177:$E1193,$E177,$F177:$F1193,$F177)</f>
        <v>0</v>
      </c>
      <c r="J176" s="40">
        <f>SUMIFS(J177:J1193,$B177:$B1193,$B176,$D177:$D1193,$D177,$E177:$E1193,$E177,$F177:$F1193,$F177)</f>
        <v>0</v>
      </c>
      <c r="K176" s="40">
        <f>SUMIFS(K177:K1193,$B177:$B1193,$B176,$D177:$D1193,$D177,$E177:$E1193,$E177,$F177:$F1193,$F177)</f>
        <v>0</v>
      </c>
    </row>
    <row r="177" spans="1:11" s="16" customFormat="1" ht="46.8">
      <c r="A177" s="20">
        <v>3</v>
      </c>
      <c r="B177" s="31">
        <v>955</v>
      </c>
      <c r="C177" s="32" t="s">
        <v>12</v>
      </c>
      <c r="D177" s="33" t="s">
        <v>84</v>
      </c>
      <c r="E177" s="33" t="s">
        <v>85</v>
      </c>
      <c r="F177" s="33" t="s">
        <v>108</v>
      </c>
      <c r="G177" s="33" t="s">
        <v>71</v>
      </c>
      <c r="H177" s="24"/>
      <c r="I177" s="24"/>
      <c r="J177" s="24"/>
      <c r="K177" s="24"/>
    </row>
    <row r="178" spans="1:11" s="16" customFormat="1" ht="15.6">
      <c r="A178" s="17">
        <v>1</v>
      </c>
      <c r="B178" s="28">
        <v>955</v>
      </c>
      <c r="C178" s="29" t="s">
        <v>57</v>
      </c>
      <c r="D178" s="30" t="s">
        <v>90</v>
      </c>
      <c r="E178" s="30" t="s">
        <v>67</v>
      </c>
      <c r="F178" s="30"/>
      <c r="G178" s="30"/>
      <c r="H178" s="18">
        <f>SUMIFS(H179:H1196,$B179:$B1196,$B179,$D179:$D1196,$D179,$E179:$E1196,$E179)/2</f>
        <v>0</v>
      </c>
      <c r="I178" s="18">
        <f>SUMIFS(I179:I1196,$B179:$B1196,$B179,$D179:$D1196,$D179,$E179:$E1196,$E179)/2</f>
        <v>0</v>
      </c>
      <c r="J178" s="18">
        <f>SUMIFS(J179:J1196,$B179:$B1196,$B179,$D179:$D1196,$D179,$E179:$E1196,$E179)/2</f>
        <v>0</v>
      </c>
      <c r="K178" s="18">
        <f>SUMIFS(K179:K1196,$B179:$B1196,$B179,$D179:$D1196,$D179,$E179:$E1196,$E179)/2</f>
        <v>0</v>
      </c>
    </row>
    <row r="179" spans="1:11" s="16" customFormat="1" ht="66.599999999999994" customHeight="1">
      <c r="A179" s="19">
        <v>2</v>
      </c>
      <c r="B179" s="37">
        <v>955</v>
      </c>
      <c r="C179" s="38" t="s">
        <v>212</v>
      </c>
      <c r="D179" s="39" t="s">
        <v>90</v>
      </c>
      <c r="E179" s="39" t="s">
        <v>67</v>
      </c>
      <c r="F179" s="39" t="s">
        <v>49</v>
      </c>
      <c r="G179" s="39" t="s">
        <v>69</v>
      </c>
      <c r="H179" s="40">
        <f>SUMIFS(H180:H1196,$B180:$B1196,$B179,$D180:$D1196,$D180,$E180:$E1196,$E180,$F180:$F1196,$F180)</f>
        <v>0</v>
      </c>
      <c r="I179" s="40">
        <f>SUMIFS(I180:I1196,$B180:$B1196,$B179,$D180:$D1196,$D180,$E180:$E1196,$E180,$F180:$F1196,$F180)</f>
        <v>0</v>
      </c>
      <c r="J179" s="40">
        <f>SUMIFS(J180:J1196,$B180:$B1196,$B179,$D180:$D1196,$D180,$E180:$E1196,$E180,$F180:$F1196,$F180)</f>
        <v>0</v>
      </c>
      <c r="K179" s="40">
        <f>SUMIFS(K180:K1196,$B180:$B1196,$B179,$D180:$D1196,$D180,$E180:$E1196,$E180,$F180:$F1196,$F180)</f>
        <v>0</v>
      </c>
    </row>
    <row r="180" spans="1:11" s="16" customFormat="1" ht="15.6">
      <c r="A180" s="20">
        <v>3</v>
      </c>
      <c r="B180" s="31">
        <v>955</v>
      </c>
      <c r="C180" s="32" t="s">
        <v>46</v>
      </c>
      <c r="D180" s="33" t="s">
        <v>90</v>
      </c>
      <c r="E180" s="33" t="s">
        <v>67</v>
      </c>
      <c r="F180" s="33" t="s">
        <v>49</v>
      </c>
      <c r="G180" s="33" t="s">
        <v>89</v>
      </c>
      <c r="H180" s="24"/>
      <c r="I180" s="24"/>
      <c r="J180" s="24"/>
      <c r="K180" s="24"/>
    </row>
    <row r="181" spans="1:11" s="16" customFormat="1" ht="15.6">
      <c r="A181" s="17">
        <v>1</v>
      </c>
      <c r="B181" s="28">
        <v>955</v>
      </c>
      <c r="C181" s="29" t="s">
        <v>112</v>
      </c>
      <c r="D181" s="30" t="s">
        <v>90</v>
      </c>
      <c r="E181" s="30" t="s">
        <v>86</v>
      </c>
      <c r="F181" s="30" t="s">
        <v>7</v>
      </c>
      <c r="G181" s="30" t="s">
        <v>69</v>
      </c>
      <c r="H181" s="18">
        <f>SUMIFS(H182:H1199,$B182:$B1199,$B182,$D182:$D1199,$D182,$E182:$E1199,$E182)/2</f>
        <v>102100.2</v>
      </c>
      <c r="I181" s="18">
        <f>SUMIFS(I182:I1199,$B182:$B1199,$B182,$D182:$D1199,$D182,$E182:$E1199,$E182)/2</f>
        <v>69020</v>
      </c>
      <c r="J181" s="18">
        <f>SUMIFS(J182:J1199,$B182:$B1199,$B182,$D182:$D1199,$D182,$E182:$E1199,$E182)/2</f>
        <v>124883</v>
      </c>
      <c r="K181" s="18">
        <f>SUMIFS(K182:K1199,$B182:$B1199,$B182,$D182:$D1199,$D182,$E182:$E1199,$E182)/2</f>
        <v>69020</v>
      </c>
    </row>
    <row r="182" spans="1:11" s="16" customFormat="1" ht="46.8">
      <c r="A182" s="19">
        <v>2</v>
      </c>
      <c r="B182" s="37">
        <v>955</v>
      </c>
      <c r="C182" s="38" t="s">
        <v>164</v>
      </c>
      <c r="D182" s="39" t="s">
        <v>90</v>
      </c>
      <c r="E182" s="39" t="s">
        <v>86</v>
      </c>
      <c r="F182" s="39" t="s">
        <v>163</v>
      </c>
      <c r="G182" s="39" t="s">
        <v>69</v>
      </c>
      <c r="H182" s="40">
        <f>SUMIFS(H183:H1199,$B183:$B1199,$B182,$D183:$D1199,$D183,$E183:$E1199,$E183,$F183:$F1199,$F183)</f>
        <v>0</v>
      </c>
      <c r="I182" s="40">
        <f>SUMIFS(I183:I1199,$B183:$B1199,$B182,$D183:$D1199,$D183,$E183:$E1199,$E183,$F183:$F1199,$F183)</f>
        <v>0</v>
      </c>
      <c r="J182" s="40">
        <f>SUMIFS(J183:J1199,$B183:$B1199,$B182,$D183:$D1199,$D183,$E183:$E1199,$E183,$F183:$F1199,$F183)</f>
        <v>25000</v>
      </c>
      <c r="K182" s="40">
        <f>SUMIFS(K183:K1199,$B183:$B1199,$B182,$D183:$D1199,$D183,$E183:$E1199,$E183,$F183:$F1199,$F183)</f>
        <v>0</v>
      </c>
    </row>
    <row r="183" spans="1:11" s="16" customFormat="1" ht="24.6" customHeight="1">
      <c r="A183" s="20">
        <v>3</v>
      </c>
      <c r="B183" s="31">
        <v>955</v>
      </c>
      <c r="C183" s="32" t="s">
        <v>46</v>
      </c>
      <c r="D183" s="33" t="s">
        <v>90</v>
      </c>
      <c r="E183" s="33" t="s">
        <v>86</v>
      </c>
      <c r="F183" s="33" t="s">
        <v>163</v>
      </c>
      <c r="G183" s="33" t="s">
        <v>89</v>
      </c>
      <c r="H183" s="24"/>
      <c r="I183" s="24"/>
      <c r="J183" s="24">
        <v>25000</v>
      </c>
      <c r="K183" s="24"/>
    </row>
    <row r="184" spans="1:11" s="16" customFormat="1" ht="46.8">
      <c r="A184" s="19">
        <v>2</v>
      </c>
      <c r="B184" s="37">
        <v>955</v>
      </c>
      <c r="C184" s="38" t="s">
        <v>202</v>
      </c>
      <c r="D184" s="39" t="s">
        <v>90</v>
      </c>
      <c r="E184" s="39" t="s">
        <v>86</v>
      </c>
      <c r="F184" s="39" t="s">
        <v>58</v>
      </c>
      <c r="G184" s="39" t="s">
        <v>69</v>
      </c>
      <c r="H184" s="40">
        <f>SUMIFS(H185:H1201,$B185:$B1201,$B184,$D185:$D1201,$D185,$E185:$E1201,$E185,$F185:$F1201,$F185)</f>
        <v>6599.7</v>
      </c>
      <c r="I184" s="40">
        <f>SUMIFS(I185:I1201,$B185:$B1201,$B184,$D185:$D1201,$D185,$E185:$E1201,$E185,$F185:$F1201,$F185)</f>
        <v>0</v>
      </c>
      <c r="J184" s="40">
        <f>SUMIFS(J185:J1201,$B185:$B1201,$B184,$D185:$D1201,$D185,$E185:$E1201,$E185,$F185:$F1201,$F185)</f>
        <v>29182.5</v>
      </c>
      <c r="K184" s="40">
        <f>SUMIFS(K185:K1201,$B185:$B1201,$B184,$D185:$D1201,$D185,$E185:$E1201,$E185,$F185:$F1201,$F185)</f>
        <v>0</v>
      </c>
    </row>
    <row r="185" spans="1:11" s="16" customFormat="1" ht="112.2" customHeight="1">
      <c r="A185" s="20">
        <v>3</v>
      </c>
      <c r="B185" s="31">
        <v>955</v>
      </c>
      <c r="C185" s="32" t="s">
        <v>113</v>
      </c>
      <c r="D185" s="33" t="s">
        <v>90</v>
      </c>
      <c r="E185" s="33" t="s">
        <v>86</v>
      </c>
      <c r="F185" s="33" t="s">
        <v>58</v>
      </c>
      <c r="G185" s="33" t="s">
        <v>111</v>
      </c>
      <c r="H185" s="24"/>
      <c r="I185" s="24"/>
      <c r="J185" s="24"/>
      <c r="K185" s="24"/>
    </row>
    <row r="186" spans="1:11" s="16" customFormat="1" ht="24.6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58</v>
      </c>
      <c r="G186" s="33" t="s">
        <v>89</v>
      </c>
      <c r="H186" s="24">
        <v>6599.7</v>
      </c>
      <c r="I186" s="24"/>
      <c r="J186" s="24">
        <v>29182.5</v>
      </c>
      <c r="K186" s="24"/>
    </row>
    <row r="187" spans="1:11" s="16" customFormat="1" ht="55.2" customHeight="1">
      <c r="A187" s="19">
        <v>2</v>
      </c>
      <c r="B187" s="37">
        <v>955</v>
      </c>
      <c r="C187" s="38" t="s">
        <v>190</v>
      </c>
      <c r="D187" s="39" t="s">
        <v>90</v>
      </c>
      <c r="E187" s="39" t="s">
        <v>86</v>
      </c>
      <c r="F187" s="39" t="s">
        <v>189</v>
      </c>
      <c r="G187" s="39" t="s">
        <v>69</v>
      </c>
      <c r="H187" s="40">
        <f>SUMIFS(H188:H1204,$B188:$B1204,$B187,$D188:$D1204,$D188,$E188:$E1204,$E188,$F188:$F1204,$F188)</f>
        <v>95500.5</v>
      </c>
      <c r="I187" s="40">
        <f>SUMIFS(I188:I1204,$B188:$B1204,$B187,$D188:$D1204,$D188,$E188:$E1204,$E188,$F188:$F1204,$F188)</f>
        <v>69020</v>
      </c>
      <c r="J187" s="40">
        <f>SUMIFS(J188:J1204,$B188:$B1204,$B187,$D188:$D1204,$D188,$E188:$E1204,$E188,$F188:$F1204,$F188)</f>
        <v>70700.5</v>
      </c>
      <c r="K187" s="40">
        <f>SUMIFS(K188:K1204,$B188:$B1204,$B187,$D188:$D1204,$D188,$E188:$E1204,$E188,$F188:$F1204,$F188)</f>
        <v>69020</v>
      </c>
    </row>
    <row r="188" spans="1:11" s="16" customFormat="1" ht="112.2" customHeight="1">
      <c r="A188" s="20">
        <v>3</v>
      </c>
      <c r="B188" s="31">
        <v>955</v>
      </c>
      <c r="C188" s="32" t="s">
        <v>113</v>
      </c>
      <c r="D188" s="33" t="s">
        <v>90</v>
      </c>
      <c r="E188" s="33" t="s">
        <v>86</v>
      </c>
      <c r="F188" s="33" t="s">
        <v>189</v>
      </c>
      <c r="G188" s="33" t="s">
        <v>111</v>
      </c>
      <c r="H188" s="24">
        <v>70500.5</v>
      </c>
      <c r="I188" s="24">
        <v>69020</v>
      </c>
      <c r="J188" s="24">
        <v>70500.5</v>
      </c>
      <c r="K188" s="24">
        <v>69020</v>
      </c>
    </row>
    <row r="189" spans="1:11" s="16" customFormat="1" ht="24.6" customHeight="1">
      <c r="A189" s="20">
        <v>3</v>
      </c>
      <c r="B189" s="31">
        <v>955</v>
      </c>
      <c r="C189" s="32" t="s">
        <v>46</v>
      </c>
      <c r="D189" s="33" t="s">
        <v>90</v>
      </c>
      <c r="E189" s="33" t="s">
        <v>86</v>
      </c>
      <c r="F189" s="33" t="s">
        <v>189</v>
      </c>
      <c r="G189" s="33" t="s">
        <v>89</v>
      </c>
      <c r="H189" s="24">
        <v>25000</v>
      </c>
      <c r="I189" s="24"/>
      <c r="J189" s="24">
        <v>200</v>
      </c>
      <c r="K189" s="24"/>
    </row>
    <row r="190" spans="1:11" s="16" customFormat="1" ht="62.4">
      <c r="A190" s="19">
        <v>2</v>
      </c>
      <c r="B190" s="37">
        <v>955</v>
      </c>
      <c r="C190" s="38" t="s">
        <v>212</v>
      </c>
      <c r="D190" s="39" t="s">
        <v>90</v>
      </c>
      <c r="E190" s="39" t="s">
        <v>86</v>
      </c>
      <c r="F190" s="39" t="s">
        <v>49</v>
      </c>
      <c r="G190" s="39" t="s">
        <v>69</v>
      </c>
      <c r="H190" s="40">
        <f>SUMIFS(H191:H1207,$B191:$B1207,$B190,$D191:$D1207,$D191,$E191:$E1207,$E191,$F191:$F1207,$F191)</f>
        <v>0</v>
      </c>
      <c r="I190" s="40">
        <f>SUMIFS(I191:I1207,$B191:$B1207,$B190,$D191:$D1207,$D191,$E191:$E1207,$E191,$F191:$F1207,$F191)</f>
        <v>0</v>
      </c>
      <c r="J190" s="40">
        <f>SUMIFS(J191:J1207,$B191:$B1207,$B190,$D191:$D1207,$D191,$E191:$E1207,$E191,$F191:$F1207,$F191)</f>
        <v>0</v>
      </c>
      <c r="K190" s="40">
        <f>SUMIFS(K191:K1207,$B191:$B1207,$B190,$D191:$D1207,$D191,$E191:$E1207,$E191,$F191:$F1207,$F191)</f>
        <v>0</v>
      </c>
    </row>
    <row r="191" spans="1:11" s="16" customFormat="1" ht="18" customHeight="1">
      <c r="A191" s="20">
        <v>3</v>
      </c>
      <c r="B191" s="31">
        <v>955</v>
      </c>
      <c r="C191" s="32" t="s">
        <v>46</v>
      </c>
      <c r="D191" s="33" t="s">
        <v>90</v>
      </c>
      <c r="E191" s="33" t="s">
        <v>86</v>
      </c>
      <c r="F191" s="33" t="s">
        <v>49</v>
      </c>
      <c r="G191" s="33" t="s">
        <v>89</v>
      </c>
      <c r="H191" s="24"/>
      <c r="I191" s="24"/>
      <c r="J191" s="24"/>
      <c r="K191" s="24"/>
    </row>
    <row r="192" spans="1:11" s="16" customFormat="1" ht="15.6">
      <c r="A192" s="17">
        <v>1</v>
      </c>
      <c r="B192" s="28">
        <v>955</v>
      </c>
      <c r="C192" s="29" t="s">
        <v>116</v>
      </c>
      <c r="D192" s="30" t="s">
        <v>90</v>
      </c>
      <c r="E192" s="30" t="s">
        <v>76</v>
      </c>
      <c r="F192" s="30" t="s">
        <v>7</v>
      </c>
      <c r="G192" s="30" t="s">
        <v>69</v>
      </c>
      <c r="H192" s="18">
        <f>SUMIFS(H193:H1210,$B193:$B1210,$B193,$D193:$D1210,$D193,$E193:$E1210,$E193)/2</f>
        <v>29624.2</v>
      </c>
      <c r="I192" s="18">
        <f>SUMIFS(I193:I1210,$B193:$B1210,$B193,$D193:$D1210,$D193,$E193:$E1210,$E193)/2</f>
        <v>27007.7</v>
      </c>
      <c r="J192" s="18">
        <f>SUMIFS(J193:J1210,$B193:$B1210,$B193,$D193:$D1210,$D193,$E193:$E1210,$E193)/2</f>
        <v>31039.4</v>
      </c>
      <c r="K192" s="18">
        <f>SUMIFS(K193:K1210,$B193:$B1210,$B193,$D193:$D1210,$D193,$E193:$E1210,$E193)/2</f>
        <v>27007.9</v>
      </c>
    </row>
    <row r="193" spans="1:11" s="16" customFormat="1" ht="52.8" customHeight="1">
      <c r="A193" s="19">
        <v>2</v>
      </c>
      <c r="B193" s="37">
        <v>955</v>
      </c>
      <c r="C193" s="38" t="s">
        <v>202</v>
      </c>
      <c r="D193" s="39" t="s">
        <v>90</v>
      </c>
      <c r="E193" s="39" t="s">
        <v>76</v>
      </c>
      <c r="F193" s="39" t="s">
        <v>58</v>
      </c>
      <c r="G193" s="39" t="s">
        <v>69</v>
      </c>
      <c r="H193" s="40">
        <f>SUMIFS(H194:H1210,$B194:$B1210,$B193,$D194:$D1210,$D194,$E194:$E1210,$E194,$F194:$F1210,$F194)</f>
        <v>0</v>
      </c>
      <c r="I193" s="40">
        <f>SUMIFS(I194:I1210,$B194:$B1210,$B193,$D194:$D1210,$D194,$E194:$E1210,$E194,$F194:$F1210,$F194)</f>
        <v>0</v>
      </c>
      <c r="J193" s="40">
        <f>SUMIFS(J194:J1210,$B194:$B1210,$B193,$D194:$D1210,$D194,$E194:$E1210,$E194,$F194:$F1210,$F194)</f>
        <v>0</v>
      </c>
      <c r="K193" s="40">
        <f>SUMIFS(K194:K1210,$B194:$B1210,$B193,$D194:$D1210,$D194,$E194:$E1210,$E194,$F194:$F1210,$F194)</f>
        <v>0</v>
      </c>
    </row>
    <row r="194" spans="1:11" s="16" customFormat="1" ht="15.6">
      <c r="A194" s="20">
        <v>3</v>
      </c>
      <c r="B194" s="31">
        <v>955</v>
      </c>
      <c r="C194" s="32" t="s">
        <v>46</v>
      </c>
      <c r="D194" s="33" t="s">
        <v>90</v>
      </c>
      <c r="E194" s="33" t="s">
        <v>76</v>
      </c>
      <c r="F194" s="33" t="s">
        <v>58</v>
      </c>
      <c r="G194" s="33" t="s">
        <v>89</v>
      </c>
      <c r="H194" s="24"/>
      <c r="I194" s="24"/>
      <c r="J194" s="24"/>
      <c r="K194" s="24"/>
    </row>
    <row r="195" spans="1:11" s="16" customFormat="1" ht="54" customHeight="1">
      <c r="A195" s="19">
        <v>2</v>
      </c>
      <c r="B195" s="37">
        <v>955</v>
      </c>
      <c r="C195" s="38" t="s">
        <v>185</v>
      </c>
      <c r="D195" s="39" t="s">
        <v>90</v>
      </c>
      <c r="E195" s="39" t="s">
        <v>76</v>
      </c>
      <c r="F195" s="39" t="s">
        <v>115</v>
      </c>
      <c r="G195" s="39" t="s">
        <v>69</v>
      </c>
      <c r="H195" s="40">
        <f>SUMIFS(H196:H1212,$B196:$B1212,$B195,$D196:$D1212,$D196,$E196:$E1212,$E196,$F196:$F1212,$F196)</f>
        <v>28624.2</v>
      </c>
      <c r="I195" s="40">
        <f>SUMIFS(I196:I1212,$B196:$B1212,$B195,$D196:$D1212,$D196,$E196:$E1212,$E196,$F196:$F1212,$F196)</f>
        <v>27007.7</v>
      </c>
      <c r="J195" s="40">
        <f>SUMIFS(J196:J1212,$B196:$B1212,$B195,$D196:$D1212,$D196,$E196:$E1212,$E196,$F196:$F1212,$F196)</f>
        <v>30039.4</v>
      </c>
      <c r="K195" s="40">
        <f>SUMIFS(K196:K1212,$B196:$B1212,$B195,$D196:$D1212,$D196,$E196:$E1212,$E196,$F196:$F1212,$F196)</f>
        <v>27007.9</v>
      </c>
    </row>
    <row r="196" spans="1:11" s="16" customFormat="1" ht="15.6">
      <c r="A196" s="20">
        <v>3</v>
      </c>
      <c r="B196" s="31">
        <v>955</v>
      </c>
      <c r="C196" s="32" t="s">
        <v>46</v>
      </c>
      <c r="D196" s="33" t="s">
        <v>90</v>
      </c>
      <c r="E196" s="33" t="s">
        <v>76</v>
      </c>
      <c r="F196" s="33" t="s">
        <v>115</v>
      </c>
      <c r="G196" s="33" t="s">
        <v>89</v>
      </c>
      <c r="H196" s="24">
        <v>28624.2</v>
      </c>
      <c r="I196" s="24">
        <v>27007.7</v>
      </c>
      <c r="J196" s="24">
        <v>30039.4</v>
      </c>
      <c r="K196" s="24">
        <v>27007.9</v>
      </c>
    </row>
    <row r="197" spans="1:11" s="16" customFormat="1" ht="52.8" customHeight="1">
      <c r="A197" s="19">
        <v>2</v>
      </c>
      <c r="B197" s="37">
        <v>955</v>
      </c>
      <c r="C197" s="38" t="s">
        <v>208</v>
      </c>
      <c r="D197" s="39" t="s">
        <v>90</v>
      </c>
      <c r="E197" s="39" t="s">
        <v>76</v>
      </c>
      <c r="F197" s="39" t="s">
        <v>168</v>
      </c>
      <c r="G197" s="39" t="s">
        <v>69</v>
      </c>
      <c r="H197" s="40">
        <f>SUMIFS(H198:H1214,$B198:$B1214,$B197,$D198:$D1214,$D198,$E198:$E1214,$E198,$F198:$F1214,$F198)</f>
        <v>1000</v>
      </c>
      <c r="I197" s="40">
        <f>SUMIFS(I198:I1214,$B198:$B1214,$B197,$D198:$D1214,$D198,$E198:$E1214,$E198,$F198:$F1214,$F198)</f>
        <v>0</v>
      </c>
      <c r="J197" s="40">
        <f>SUMIFS(J198:J1214,$B198:$B1214,$B197,$D198:$D1214,$D198,$E198:$E1214,$E198,$F198:$F1214,$F198)</f>
        <v>1000</v>
      </c>
      <c r="K197" s="40">
        <f>SUMIFS(K198:K1214,$B198:$B1214,$B197,$D198:$D1214,$D198,$E198:$E1214,$E198,$F198:$F1214,$F198)</f>
        <v>0</v>
      </c>
    </row>
    <row r="198" spans="1:11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76</v>
      </c>
      <c r="F198" s="33" t="s">
        <v>168</v>
      </c>
      <c r="G198" s="33" t="s">
        <v>89</v>
      </c>
      <c r="H198" s="24">
        <v>1000</v>
      </c>
      <c r="I198" s="24"/>
      <c r="J198" s="24">
        <v>1000</v>
      </c>
      <c r="K198" s="24"/>
    </row>
    <row r="199" spans="1:11" s="16" customFormat="1" ht="55.2" customHeight="1">
      <c r="A199" s="19">
        <v>2</v>
      </c>
      <c r="B199" s="37">
        <v>955</v>
      </c>
      <c r="C199" s="38" t="s">
        <v>209</v>
      </c>
      <c r="D199" s="39" t="s">
        <v>90</v>
      </c>
      <c r="E199" s="39" t="s">
        <v>76</v>
      </c>
      <c r="F199" s="39" t="s">
        <v>150</v>
      </c>
      <c r="G199" s="39" t="s">
        <v>69</v>
      </c>
      <c r="H199" s="40">
        <f>SUMIFS(H200:H1216,$B200:$B1216,$B199,$D200:$D1216,$D200,$E200:$E1216,$E200,$F200:$F1216,$F200)</f>
        <v>0</v>
      </c>
      <c r="I199" s="40">
        <f>SUMIFS(I200:I1216,$B200:$B1216,$B199,$D200:$D1216,$D200,$E200:$E1216,$E200,$F200:$F1216,$F200)</f>
        <v>0</v>
      </c>
      <c r="J199" s="40">
        <f>SUMIFS(J200:J1216,$B200:$B1216,$B199,$D200:$D1216,$D200,$E200:$E1216,$E200,$F200:$F1216,$F200)</f>
        <v>0</v>
      </c>
      <c r="K199" s="40">
        <f>SUMIFS(K200:K1216,$B200:$B1216,$B199,$D200:$D1216,$D200,$E200:$E1216,$E200,$F200:$F1216,$F200)</f>
        <v>0</v>
      </c>
    </row>
    <row r="200" spans="1:11" s="16" customFormat="1" ht="15.6">
      <c r="A200" s="20">
        <v>3</v>
      </c>
      <c r="B200" s="31">
        <v>955</v>
      </c>
      <c r="C200" s="32" t="s">
        <v>46</v>
      </c>
      <c r="D200" s="33" t="s">
        <v>90</v>
      </c>
      <c r="E200" s="33" t="s">
        <v>76</v>
      </c>
      <c r="F200" s="33" t="s">
        <v>150</v>
      </c>
      <c r="G200" s="33" t="s">
        <v>89</v>
      </c>
      <c r="H200" s="24"/>
      <c r="I200" s="24"/>
      <c r="J200" s="24"/>
      <c r="K200" s="24"/>
    </row>
    <row r="201" spans="1:11" s="16" customFormat="1" ht="31.2">
      <c r="A201" s="17">
        <v>1</v>
      </c>
      <c r="B201" s="28">
        <v>955</v>
      </c>
      <c r="C201" s="29" t="s">
        <v>165</v>
      </c>
      <c r="D201" s="30" t="s">
        <v>90</v>
      </c>
      <c r="E201" s="30" t="s">
        <v>90</v>
      </c>
      <c r="F201" s="30" t="s">
        <v>69</v>
      </c>
      <c r="G201" s="30" t="s">
        <v>69</v>
      </c>
      <c r="H201" s="18">
        <f>SUMIFS(H202:H1219,$B202:$B1219,$B202,$D202:$D1219,$D202,$E202:$E1219,$E202)/2</f>
        <v>210057.9</v>
      </c>
      <c r="I201" s="18">
        <f>SUMIFS(I202:I1219,$B202:$B1219,$B202,$D202:$D1219,$D202,$E202:$E1219,$E202)/2</f>
        <v>0</v>
      </c>
      <c r="J201" s="18">
        <f>SUMIFS(J202:J1219,$B202:$B1219,$B202,$D202:$D1219,$D202,$E202:$E1219,$E202)/2</f>
        <v>203554.3</v>
      </c>
      <c r="K201" s="18">
        <f>SUMIFS(K202:K1219,$B202:$B1219,$B202,$D202:$D1219,$D202,$E202:$E1219,$E202)/2</f>
        <v>0</v>
      </c>
    </row>
    <row r="202" spans="1:11" s="16" customFormat="1" ht="46.8">
      <c r="A202" s="19">
        <v>2</v>
      </c>
      <c r="B202" s="37">
        <v>955</v>
      </c>
      <c r="C202" s="38" t="s">
        <v>164</v>
      </c>
      <c r="D202" s="39" t="s">
        <v>90</v>
      </c>
      <c r="E202" s="39" t="s">
        <v>90</v>
      </c>
      <c r="F202" s="39" t="s">
        <v>163</v>
      </c>
      <c r="G202" s="39"/>
      <c r="H202" s="40">
        <f>SUMIFS(H203:H1219,$B203:$B1219,$B202,$D203:$D1219,$D203,$E203:$E1219,$E203,$F203:$F1219,$F203)</f>
        <v>210057.9</v>
      </c>
      <c r="I202" s="40">
        <f>SUMIFS(I203:I1219,$B203:$B1219,$B202,$D203:$D1219,$D203,$E203:$E1219,$E203,$F203:$F1219,$F203)</f>
        <v>0</v>
      </c>
      <c r="J202" s="40">
        <f>SUMIFS(J203:J1219,$B203:$B1219,$B202,$D203:$D1219,$D203,$E203:$E1219,$E203,$F203:$F1219,$F203)</f>
        <v>203554.3</v>
      </c>
      <c r="K202" s="40">
        <f>SUMIFS(K203:K1219,$B203:$B1219,$B202,$D203:$D1219,$D203,$E203:$E1219,$E203,$F203:$F1219,$F203)</f>
        <v>0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90</v>
      </c>
      <c r="E203" s="33" t="s">
        <v>90</v>
      </c>
      <c r="F203" s="33" t="s">
        <v>163</v>
      </c>
      <c r="G203" s="33" t="s">
        <v>89</v>
      </c>
      <c r="H203" s="24">
        <v>210057.9</v>
      </c>
      <c r="I203" s="24"/>
      <c r="J203" s="24">
        <v>203554.3</v>
      </c>
      <c r="K203" s="24"/>
    </row>
    <row r="204" spans="1:11" s="16" customFormat="1" ht="31.2">
      <c r="A204" s="17">
        <v>1</v>
      </c>
      <c r="B204" s="28">
        <v>955</v>
      </c>
      <c r="C204" s="29" t="s">
        <v>59</v>
      </c>
      <c r="D204" s="30" t="s">
        <v>68</v>
      </c>
      <c r="E204" s="30" t="s">
        <v>90</v>
      </c>
      <c r="F204" s="30" t="s">
        <v>69</v>
      </c>
      <c r="G204" s="30" t="s">
        <v>69</v>
      </c>
      <c r="H204" s="18">
        <f>SUMIFS(H205:H1222,$B205:$B1222,$B205,$D205:$D1222,$D205,$E205:$E1222,$E205)/2</f>
        <v>34736.400000000001</v>
      </c>
      <c r="I204" s="18">
        <f>SUMIFS(I205:I1222,$B205:$B1222,$B205,$D205:$D1222,$D205,$E205:$E1222,$E205)/2</f>
        <v>776.7</v>
      </c>
      <c r="J204" s="18">
        <f>SUMIFS(J205:J1222,$B205:$B1222,$B205,$D205:$D1222,$D205,$E205:$E1222,$E205)/2</f>
        <v>41560.1</v>
      </c>
      <c r="K204" s="18">
        <f>SUMIFS(K205:K1222,$B205:$B1222,$B205,$D205:$D1222,$D205,$E205:$E1222,$E205)/2</f>
        <v>776.7</v>
      </c>
    </row>
    <row r="205" spans="1:11" s="16" customFormat="1" ht="46.8">
      <c r="A205" s="19">
        <v>2</v>
      </c>
      <c r="B205" s="37">
        <v>955</v>
      </c>
      <c r="C205" s="38" t="s">
        <v>198</v>
      </c>
      <c r="D205" s="39" t="s">
        <v>68</v>
      </c>
      <c r="E205" s="39" t="s">
        <v>90</v>
      </c>
      <c r="F205" s="39" t="s">
        <v>154</v>
      </c>
      <c r="G205" s="39"/>
      <c r="H205" s="40">
        <f>SUMIFS(H206:H1222,$B206:$B1222,$B205,$D206:$D1222,$D206,$E206:$E1222,$E206,$F206:$F1222,$F206)</f>
        <v>34736.400000000001</v>
      </c>
      <c r="I205" s="40">
        <f>SUMIFS(I206:I1222,$B206:$B1222,$B205,$D206:$D1222,$D206,$E206:$E1222,$E206,$F206:$F1222,$F206)</f>
        <v>776.7</v>
      </c>
      <c r="J205" s="40">
        <f>SUMIFS(J206:J1222,$B206:$B1222,$B205,$D206:$D1222,$D206,$E206:$E1222,$E206,$F206:$F1222,$F206)</f>
        <v>41560.1</v>
      </c>
      <c r="K205" s="40">
        <f>SUMIFS(K206:K1222,$B206:$B1222,$B205,$D206:$D1222,$D206,$E206:$E1222,$E206,$F206:$F1222,$F206)</f>
        <v>776.7</v>
      </c>
    </row>
    <row r="206" spans="1:11" s="16" customFormat="1" ht="15.6">
      <c r="A206" s="20">
        <v>3</v>
      </c>
      <c r="B206" s="31">
        <v>955</v>
      </c>
      <c r="C206" s="32" t="s">
        <v>46</v>
      </c>
      <c r="D206" s="33" t="s">
        <v>68</v>
      </c>
      <c r="E206" s="33" t="s">
        <v>90</v>
      </c>
      <c r="F206" s="33" t="s">
        <v>154</v>
      </c>
      <c r="G206" s="33" t="s">
        <v>89</v>
      </c>
      <c r="H206" s="24">
        <v>34736.400000000001</v>
      </c>
      <c r="I206" s="24">
        <v>776.7</v>
      </c>
      <c r="J206" s="24">
        <v>41560.1</v>
      </c>
      <c r="K206" s="24">
        <v>776.7</v>
      </c>
    </row>
    <row r="207" spans="1:11" s="16" customFormat="1" ht="15.6">
      <c r="A207" s="17">
        <v>1</v>
      </c>
      <c r="B207" s="28">
        <v>955</v>
      </c>
      <c r="C207" s="29" t="s">
        <v>38</v>
      </c>
      <c r="D207" s="30" t="s">
        <v>79</v>
      </c>
      <c r="E207" s="30" t="s">
        <v>86</v>
      </c>
      <c r="F207" s="30"/>
      <c r="G207" s="30"/>
      <c r="H207" s="18">
        <f>SUMIFS(H208:H1225,$B208:$B1225,$B208,$D208:$D1225,$D208,$E208:$E1225,$E208)/2</f>
        <v>247260.79999999999</v>
      </c>
      <c r="I207" s="18">
        <f>SUMIFS(I208:I1225,$B208:$B1225,$B208,$D208:$D1225,$D208,$E208:$E1225,$E208)/2</f>
        <v>213893.6</v>
      </c>
      <c r="J207" s="18">
        <f>SUMIFS(J208:J1225,$B208:$B1225,$B208,$D208:$D1225,$D208,$E208:$E1225,$E208)/2</f>
        <v>230738.7</v>
      </c>
      <c r="K207" s="18">
        <f>SUMIFS(K208:K1225,$B208:$B1225,$B208,$D208:$D1225,$D208,$E208:$E1225,$E208)/2</f>
        <v>169355.3</v>
      </c>
    </row>
    <row r="208" spans="1:11" s="16" customFormat="1" ht="52.2" customHeight="1">
      <c r="A208" s="19">
        <v>2</v>
      </c>
      <c r="B208" s="37">
        <v>955</v>
      </c>
      <c r="C208" s="38" t="s">
        <v>169</v>
      </c>
      <c r="D208" s="39" t="s">
        <v>79</v>
      </c>
      <c r="E208" s="39" t="s">
        <v>86</v>
      </c>
      <c r="F208" s="39" t="s">
        <v>124</v>
      </c>
      <c r="G208" s="39"/>
      <c r="H208" s="40">
        <f>SUMIFS(H209:H1225,$B209:$B1225,$B208,$D209:$D1225,$D209,$E209:$E1225,$E209,$F209:$F1225,$F209)</f>
        <v>1500</v>
      </c>
      <c r="I208" s="40">
        <f>SUMIFS(I209:I1225,$B209:$B1225,$B208,$D209:$D1225,$D209,$E209:$E1225,$E209,$F209:$F1225,$F209)</f>
        <v>0</v>
      </c>
      <c r="J208" s="40">
        <f>SUMIFS(J209:J1225,$B209:$B1225,$B208,$D209:$D1225,$D209,$E209:$E1225,$E209,$F209:$F1225,$F209)</f>
        <v>1500</v>
      </c>
      <c r="K208" s="40">
        <f>SUMIFS(K209:K1225,$B209:$B1225,$B208,$D209:$D1225,$D209,$E209:$E1225,$E209,$F209:$F1225,$F209)</f>
        <v>0</v>
      </c>
    </row>
    <row r="209" spans="1:11" s="16" customFormat="1" ht="15.6">
      <c r="A209" s="20">
        <v>3</v>
      </c>
      <c r="B209" s="31">
        <v>955</v>
      </c>
      <c r="C209" s="32" t="s">
        <v>46</v>
      </c>
      <c r="D209" s="33" t="s">
        <v>79</v>
      </c>
      <c r="E209" s="33" t="s">
        <v>86</v>
      </c>
      <c r="F209" s="33" t="s">
        <v>124</v>
      </c>
      <c r="G209" s="33" t="s">
        <v>89</v>
      </c>
      <c r="H209" s="24">
        <v>1500</v>
      </c>
      <c r="I209" s="24"/>
      <c r="J209" s="24">
        <v>1500</v>
      </c>
      <c r="K209" s="24"/>
    </row>
    <row r="210" spans="1:11" s="16" customFormat="1" ht="62.4">
      <c r="A210" s="19">
        <v>2</v>
      </c>
      <c r="B210" s="37">
        <v>955</v>
      </c>
      <c r="C210" s="41" t="s">
        <v>199</v>
      </c>
      <c r="D210" s="39" t="s">
        <v>79</v>
      </c>
      <c r="E210" s="39" t="s">
        <v>86</v>
      </c>
      <c r="F210" s="39" t="s">
        <v>39</v>
      </c>
      <c r="G210" s="39"/>
      <c r="H210" s="40">
        <f>SUMIFS(H211:H1227,$B211:$B1227,$B210,$D211:$D1227,$D211,$E211:$E1227,$E211,$F211:$F1227,$F211)</f>
        <v>233660.79999999999</v>
      </c>
      <c r="I210" s="40">
        <f>SUMIFS(I211:I1227,$B211:$B1227,$B210,$D211:$D1227,$D211,$E211:$E1227,$E211,$F211:$F1227,$F211)</f>
        <v>213893.6</v>
      </c>
      <c r="J210" s="40">
        <f>SUMIFS(J211:J1227,$B211:$B1227,$B210,$D211:$D1227,$D211,$E211:$E1227,$E211,$F211:$F1227,$F211)</f>
        <v>197138.7</v>
      </c>
      <c r="K210" s="40">
        <f>SUMIFS(K211:K1227,$B211:$B1227,$B210,$D211:$D1227,$D211,$E211:$E1227,$E211,$F211:$F1227,$F211)</f>
        <v>169355.3</v>
      </c>
    </row>
    <row r="211" spans="1:11" s="16" customFormat="1" ht="15.6">
      <c r="A211" s="20">
        <v>3</v>
      </c>
      <c r="B211" s="31">
        <v>955</v>
      </c>
      <c r="C211" s="32" t="s">
        <v>46</v>
      </c>
      <c r="D211" s="33" t="s">
        <v>79</v>
      </c>
      <c r="E211" s="33" t="s">
        <v>86</v>
      </c>
      <c r="F211" s="33" t="s">
        <v>39</v>
      </c>
      <c r="G211" s="33" t="s">
        <v>89</v>
      </c>
      <c r="H211" s="24">
        <v>233660.79999999999</v>
      </c>
      <c r="I211" s="24">
        <v>213893.6</v>
      </c>
      <c r="J211" s="24">
        <v>197138.7</v>
      </c>
      <c r="K211" s="24">
        <v>169355.3</v>
      </c>
    </row>
    <row r="212" spans="1:11" s="16" customFormat="1" ht="52.8" customHeight="1">
      <c r="A212" s="19">
        <v>2</v>
      </c>
      <c r="B212" s="37">
        <v>955</v>
      </c>
      <c r="C212" s="38" t="s">
        <v>202</v>
      </c>
      <c r="D212" s="39" t="s">
        <v>79</v>
      </c>
      <c r="E212" s="39" t="s">
        <v>86</v>
      </c>
      <c r="F212" s="39" t="s">
        <v>58</v>
      </c>
      <c r="G212" s="39" t="s">
        <v>69</v>
      </c>
      <c r="H212" s="40">
        <f>SUMIFS(H213:H1229,$B213:$B1229,$B212,$D213:$D1229,$D213,$E213:$E1229,$E213,$F213:$F1229,$F213)</f>
        <v>0</v>
      </c>
      <c r="I212" s="40">
        <f>SUMIFS(I213:I1229,$B213:$B1229,$B212,$D213:$D1229,$D213,$E213:$E1229,$E213,$F213:$F1229,$F213)</f>
        <v>0</v>
      </c>
      <c r="J212" s="40">
        <f>SUMIFS(J213:J1229,$B213:$B1229,$B212,$D213:$D1229,$D213,$E213:$E1229,$E213,$F213:$F1229,$F213)</f>
        <v>20000</v>
      </c>
      <c r="K212" s="40">
        <f>SUMIFS(K213:K1229,$B213:$B1229,$B212,$D213:$D1229,$D213,$E213:$E1229,$E213,$F213:$F1229,$F213)</f>
        <v>0</v>
      </c>
    </row>
    <row r="213" spans="1:11" s="16" customFormat="1" ht="15.6">
      <c r="A213" s="20">
        <v>3</v>
      </c>
      <c r="B213" s="31">
        <v>955</v>
      </c>
      <c r="C213" s="32" t="s">
        <v>46</v>
      </c>
      <c r="D213" s="33" t="s">
        <v>79</v>
      </c>
      <c r="E213" s="33" t="s">
        <v>86</v>
      </c>
      <c r="F213" s="33" t="s">
        <v>58</v>
      </c>
      <c r="G213" s="33" t="s">
        <v>89</v>
      </c>
      <c r="H213" s="24"/>
      <c r="I213" s="24"/>
      <c r="J213" s="24">
        <v>20000</v>
      </c>
      <c r="K213" s="24"/>
    </row>
    <row r="214" spans="1:11" s="16" customFormat="1" ht="85.2" customHeight="1">
      <c r="A214" s="19">
        <v>2</v>
      </c>
      <c r="B214" s="37">
        <v>955</v>
      </c>
      <c r="C214" s="38" t="s">
        <v>158</v>
      </c>
      <c r="D214" s="39" t="s">
        <v>79</v>
      </c>
      <c r="E214" s="39" t="s">
        <v>86</v>
      </c>
      <c r="F214" s="39" t="s">
        <v>45</v>
      </c>
      <c r="G214" s="39"/>
      <c r="H214" s="40">
        <f>SUMIFS(H215:H1231,$B215:$B1231,$B214,$D215:$D1231,$D215,$E215:$E1231,$E215,$F215:$F1231,$F215)</f>
        <v>2100</v>
      </c>
      <c r="I214" s="40">
        <f>SUMIFS(I215:I1231,$B215:$B1231,$B214,$D215:$D1231,$D215,$E215:$E1231,$E215,$F215:$F1231,$F215)</f>
        <v>0</v>
      </c>
      <c r="J214" s="40">
        <f>SUMIFS(J215:J1231,$B215:$B1231,$B214,$D215:$D1231,$D215,$E215:$E1231,$E215,$F215:$F1231,$F215)</f>
        <v>2100</v>
      </c>
      <c r="K214" s="40">
        <f>SUMIFS(K215:K1231,$B215:$B1231,$B214,$D215:$D1231,$D215,$E215:$E1231,$E215,$F215:$F1231,$F215)</f>
        <v>0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86</v>
      </c>
      <c r="F215" s="33" t="s">
        <v>45</v>
      </c>
      <c r="G215" s="33" t="s">
        <v>89</v>
      </c>
      <c r="H215" s="24">
        <v>2100</v>
      </c>
      <c r="I215" s="24"/>
      <c r="J215" s="24">
        <v>2100</v>
      </c>
      <c r="K215" s="24"/>
    </row>
    <row r="216" spans="1:11" s="16" customFormat="1" ht="46.8">
      <c r="A216" s="19">
        <v>2</v>
      </c>
      <c r="B216" s="37">
        <v>955</v>
      </c>
      <c r="C216" s="38" t="s">
        <v>209</v>
      </c>
      <c r="D216" s="39" t="s">
        <v>79</v>
      </c>
      <c r="E216" s="39" t="s">
        <v>86</v>
      </c>
      <c r="F216" s="39" t="s">
        <v>150</v>
      </c>
      <c r="G216" s="39"/>
      <c r="H216" s="40">
        <f>SUMIFS(H217:H1233,$B217:$B1233,$B216,$D217:$D1233,$D217,$E217:$E1233,$E217,$F217:$F1233,$F217)</f>
        <v>10000</v>
      </c>
      <c r="I216" s="40">
        <f>SUMIFS(I217:I1233,$B217:$B1233,$B216,$D217:$D1233,$D217,$E217:$E1233,$E217,$F217:$F1233,$F217)</f>
        <v>0</v>
      </c>
      <c r="J216" s="40">
        <f>SUMIFS(J217:J1233,$B217:$B1233,$B216,$D217:$D1233,$D217,$E217:$E1233,$E217,$F217:$F1233,$F217)</f>
        <v>10000</v>
      </c>
      <c r="K216" s="40">
        <f>SUMIFS(K217:K1233,$B217:$B1233,$B216,$D217:$D1233,$D217,$E217:$E1233,$E217,$F217:$F1233,$F217)</f>
        <v>0</v>
      </c>
    </row>
    <row r="217" spans="1:11" s="16" customFormat="1" ht="15.6">
      <c r="A217" s="20">
        <v>3</v>
      </c>
      <c r="B217" s="31">
        <v>955</v>
      </c>
      <c r="C217" s="32" t="s">
        <v>46</v>
      </c>
      <c r="D217" s="33" t="s">
        <v>79</v>
      </c>
      <c r="E217" s="33" t="s">
        <v>86</v>
      </c>
      <c r="F217" s="33" t="s">
        <v>150</v>
      </c>
      <c r="G217" s="33" t="s">
        <v>89</v>
      </c>
      <c r="H217" s="24">
        <v>10000</v>
      </c>
      <c r="I217" s="24"/>
      <c r="J217" s="24">
        <v>10000</v>
      </c>
      <c r="K217" s="24"/>
    </row>
    <row r="218" spans="1:11" s="16" customFormat="1" ht="15.6">
      <c r="A218" s="17">
        <v>1</v>
      </c>
      <c r="B218" s="28">
        <v>955</v>
      </c>
      <c r="C218" s="29" t="s">
        <v>61</v>
      </c>
      <c r="D218" s="30" t="s">
        <v>79</v>
      </c>
      <c r="E218" s="30" t="s">
        <v>76</v>
      </c>
      <c r="F218" s="30"/>
      <c r="G218" s="30"/>
      <c r="H218" s="18">
        <f>SUMIFS(H219:H1236,$B219:$B1236,$B219,$D219:$D1236,$D219,$E219:$E1236,$E219)/2</f>
        <v>45225.8</v>
      </c>
      <c r="I218" s="18">
        <f>SUMIFS(I219:I1236,$B219:$B1236,$B219,$D219:$D1236,$D219,$E219:$E1236,$E219)/2</f>
        <v>26170.3</v>
      </c>
      <c r="J218" s="18">
        <f>SUMIFS(J219:J1236,$B219:$B1236,$B219,$D219:$D1236,$D219,$E219:$E1236,$E219)/2</f>
        <v>47181.5</v>
      </c>
      <c r="K218" s="18">
        <f>SUMIFS(K219:K1236,$B219:$B1236,$B219,$D219:$D1236,$D219,$E219:$E1236,$E219)/2</f>
        <v>26170.3</v>
      </c>
    </row>
    <row r="219" spans="1:11" s="16" customFormat="1" ht="49.8" customHeight="1">
      <c r="A219" s="19">
        <v>2</v>
      </c>
      <c r="B219" s="37">
        <v>955</v>
      </c>
      <c r="C219" s="38" t="s">
        <v>205</v>
      </c>
      <c r="D219" s="39" t="s">
        <v>79</v>
      </c>
      <c r="E219" s="39" t="s">
        <v>76</v>
      </c>
      <c r="F219" s="39" t="s">
        <v>109</v>
      </c>
      <c r="G219" s="39"/>
      <c r="H219" s="40">
        <f>SUMIFS(H220:H1236,$B220:$B1236,$B219,$D220:$D1236,$D220,$E220:$E1236,$E220,$F220:$F1236,$F220)</f>
        <v>45225.8</v>
      </c>
      <c r="I219" s="40">
        <f>SUMIFS(I220:I1236,$B220:$B1236,$B219,$D220:$D1236,$D220,$E220:$E1236,$E220,$F220:$F1236,$F220)</f>
        <v>26170.3</v>
      </c>
      <c r="J219" s="40">
        <f>SUMIFS(J220:J1236,$B220:$B1236,$B219,$D220:$D1236,$D220,$E220:$E1236,$E220,$F220:$F1236,$F220)</f>
        <v>47181.5</v>
      </c>
      <c r="K219" s="40">
        <f>SUMIFS(K220:K1236,$B220:$B1236,$B219,$D220:$D1236,$D220,$E220:$E1236,$E220,$F220:$F1236,$F220)</f>
        <v>26170.3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79</v>
      </c>
      <c r="E220" s="33" t="s">
        <v>76</v>
      </c>
      <c r="F220" s="33" t="s">
        <v>109</v>
      </c>
      <c r="G220" s="33" t="s">
        <v>89</v>
      </c>
      <c r="H220" s="24">
        <v>45225.8</v>
      </c>
      <c r="I220" s="24">
        <v>26170.3</v>
      </c>
      <c r="J220" s="24">
        <v>47181.5</v>
      </c>
      <c r="K220" s="24">
        <v>26170.3</v>
      </c>
    </row>
    <row r="221" spans="1:11" s="16" customFormat="1" ht="127.8" customHeight="1">
      <c r="A221" s="20">
        <v>3</v>
      </c>
      <c r="B221" s="31">
        <v>955</v>
      </c>
      <c r="C221" s="32" t="s">
        <v>113</v>
      </c>
      <c r="D221" s="33" t="s">
        <v>79</v>
      </c>
      <c r="E221" s="33" t="s">
        <v>76</v>
      </c>
      <c r="F221" s="33" t="s">
        <v>109</v>
      </c>
      <c r="G221" s="33" t="s">
        <v>111</v>
      </c>
      <c r="H221" s="24"/>
      <c r="I221" s="24"/>
      <c r="J221" s="24"/>
      <c r="K221" s="24"/>
    </row>
    <row r="222" spans="1:11" s="16" customFormat="1" ht="15.6">
      <c r="A222" s="17">
        <v>1</v>
      </c>
      <c r="B222" s="28">
        <v>955</v>
      </c>
      <c r="C222" s="29" t="s">
        <v>129</v>
      </c>
      <c r="D222" s="30" t="s">
        <v>79</v>
      </c>
      <c r="E222" s="30" t="s">
        <v>79</v>
      </c>
      <c r="F222" s="30"/>
      <c r="G222" s="30"/>
      <c r="H222" s="18">
        <f>SUMIFS(H223:H1240,$B223:$B1240,$B223,$D223:$D1240,$D223,$E223:$E1240,$E223)/2</f>
        <v>14022.199999999999</v>
      </c>
      <c r="I222" s="18">
        <f>SUMIFS(I223:I1240,$B223:$B1240,$B223,$D223:$D1240,$D223,$E223:$E1240,$E223)/2</f>
        <v>3913.3</v>
      </c>
      <c r="J222" s="18">
        <f>SUMIFS(J223:J1240,$B223:$B1240,$B223,$D223:$D1240,$D223,$E223:$E1240,$E223)/2</f>
        <v>14022.199999999999</v>
      </c>
      <c r="K222" s="18">
        <f>SUMIFS(K223:K1240,$B223:$B1240,$B223,$D223:$D1240,$D223,$E223:$E1240,$E223)/2</f>
        <v>3913.3</v>
      </c>
    </row>
    <row r="223" spans="1:11" s="16" customFormat="1" ht="31.2">
      <c r="A223" s="19">
        <v>2</v>
      </c>
      <c r="B223" s="37">
        <v>955</v>
      </c>
      <c r="C223" s="38" t="s">
        <v>170</v>
      </c>
      <c r="D223" s="39" t="s">
        <v>79</v>
      </c>
      <c r="E223" s="39" t="s">
        <v>79</v>
      </c>
      <c r="F223" s="39" t="s">
        <v>22</v>
      </c>
      <c r="G223" s="39"/>
      <c r="H223" s="40">
        <f>SUMIFS(H224:H1240,$B224:$B1240,$B223,$D224:$D1240,$D224,$E224:$E1240,$E224,$F224:$F1240,$F224)</f>
        <v>10806.9</v>
      </c>
      <c r="I223" s="40">
        <f>SUMIFS(I224:I1240,$B224:$B1240,$B223,$D224:$D1240,$D224,$E224:$E1240,$E224,$F224:$F1240,$F224)</f>
        <v>698</v>
      </c>
      <c r="J223" s="40">
        <f>SUMIFS(J224:J1240,$B224:$B1240,$B223,$D224:$D1240,$D224,$E224:$E1240,$E224,$F224:$F1240,$F224)</f>
        <v>10806.9</v>
      </c>
      <c r="K223" s="40">
        <f>SUMIFS(K224:K1240,$B224:$B1240,$B223,$D224:$D1240,$D224,$E224:$E1240,$E224,$F224:$F1240,$F224)</f>
        <v>698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79</v>
      </c>
      <c r="E224" s="33" t="s">
        <v>79</v>
      </c>
      <c r="F224" s="33" t="s">
        <v>22</v>
      </c>
      <c r="G224" s="33" t="s">
        <v>89</v>
      </c>
      <c r="H224" s="24">
        <v>10806.9</v>
      </c>
      <c r="I224" s="24">
        <v>698</v>
      </c>
      <c r="J224" s="24">
        <v>10806.9</v>
      </c>
      <c r="K224" s="24">
        <v>698</v>
      </c>
    </row>
    <row r="225" spans="1:11" s="16" customFormat="1" ht="31.2">
      <c r="A225" s="19">
        <v>2</v>
      </c>
      <c r="B225" s="37">
        <v>955</v>
      </c>
      <c r="C225" s="38" t="s">
        <v>60</v>
      </c>
      <c r="D225" s="39" t="s">
        <v>79</v>
      </c>
      <c r="E225" s="39" t="s">
        <v>79</v>
      </c>
      <c r="F225" s="39" t="s">
        <v>110</v>
      </c>
      <c r="G225" s="39"/>
      <c r="H225" s="40">
        <f>SUMIFS(H226:H1242,$B226:$B1242,$B225,$D226:$D1242,$D226,$E226:$E1242,$E226,$F226:$F1242,$F226)</f>
        <v>3215.3</v>
      </c>
      <c r="I225" s="40">
        <f>SUMIFS(I226:I1242,$B226:$B1242,$B225,$D226:$D1242,$D226,$E226:$E1242,$E226,$F226:$F1242,$F226)</f>
        <v>3215.3</v>
      </c>
      <c r="J225" s="40">
        <f>SUMIFS(J226:J1242,$B226:$B1242,$B225,$D226:$D1242,$D226,$E226:$E1242,$E226,$F226:$F1242,$F226)</f>
        <v>3215.3</v>
      </c>
      <c r="K225" s="40">
        <f>SUMIFS(K226:K1242,$B226:$B1242,$B225,$D226:$D1242,$D226,$E226:$E1242,$E226,$F226:$F1242,$F226)</f>
        <v>3215.3</v>
      </c>
    </row>
    <row r="226" spans="1:11" s="16" customFormat="1" ht="46.8">
      <c r="A226" s="20">
        <v>3</v>
      </c>
      <c r="B226" s="31">
        <v>955</v>
      </c>
      <c r="C226" s="32" t="s">
        <v>12</v>
      </c>
      <c r="D226" s="33" t="s">
        <v>79</v>
      </c>
      <c r="E226" s="33" t="s">
        <v>79</v>
      </c>
      <c r="F226" s="33" t="s">
        <v>110</v>
      </c>
      <c r="G226" s="33" t="s">
        <v>71</v>
      </c>
      <c r="H226" s="24">
        <v>3215.3</v>
      </c>
      <c r="I226" s="24">
        <v>3215.3</v>
      </c>
      <c r="J226" s="24">
        <v>3215.3</v>
      </c>
      <c r="K226" s="24">
        <v>3215.3</v>
      </c>
    </row>
    <row r="227" spans="1:11" s="16" customFormat="1" ht="15.6">
      <c r="A227" s="17">
        <v>1</v>
      </c>
      <c r="B227" s="28">
        <v>955</v>
      </c>
      <c r="C227" s="29" t="s">
        <v>24</v>
      </c>
      <c r="D227" s="30" t="s">
        <v>81</v>
      </c>
      <c r="E227" s="30" t="s">
        <v>67</v>
      </c>
      <c r="F227" s="30" t="s">
        <v>7</v>
      </c>
      <c r="G227" s="30" t="s">
        <v>69</v>
      </c>
      <c r="H227" s="18">
        <f>SUMIFS(H228:H1245,$B228:$B1245,$B228,$D228:$D1245,$D228,$E228:$E1245,$E228)/2</f>
        <v>97021.9</v>
      </c>
      <c r="I227" s="18">
        <f>SUMIFS(I228:I1245,$B228:$B1245,$B228,$D228:$D1245,$D228,$E228:$E1245,$E228)/2</f>
        <v>34755</v>
      </c>
      <c r="J227" s="18">
        <f>SUMIFS(J228:J1245,$B228:$B1245,$B228,$D228:$D1245,$D228,$E228:$E1245,$E228)/2</f>
        <v>98956.200000000012</v>
      </c>
      <c r="K227" s="18">
        <f>SUMIFS(K228:K1245,$B228:$B1245,$B228,$D228:$D1245,$D228,$E228:$E1245,$E228)/2</f>
        <v>34831.799999999996</v>
      </c>
    </row>
    <row r="228" spans="1:11" s="16" customFormat="1" ht="39" customHeight="1">
      <c r="A228" s="19">
        <v>2</v>
      </c>
      <c r="B228" s="37">
        <v>955</v>
      </c>
      <c r="C228" s="38" t="s">
        <v>161</v>
      </c>
      <c r="D228" s="39" t="s">
        <v>81</v>
      </c>
      <c r="E228" s="39" t="s">
        <v>67</v>
      </c>
      <c r="F228" s="39" t="s">
        <v>25</v>
      </c>
      <c r="G228" s="39"/>
      <c r="H228" s="40">
        <f>SUMIFS(H229:H1245,$B229:$B1245,$B228,$D229:$D1245,$D229,$E229:$E1245,$E229,$F229:$F1245,$F229)</f>
        <v>83831.100000000006</v>
      </c>
      <c r="I228" s="40">
        <f>SUMIFS(I229:I1245,$B229:$B1245,$B228,$D229:$D1245,$D229,$E229:$E1245,$E229,$F229:$F1245,$F229)</f>
        <v>34755</v>
      </c>
      <c r="J228" s="40">
        <f>SUMIFS(J229:J1245,$B229:$B1245,$B228,$D229:$D1245,$D229,$E229:$E1245,$E229,$F229:$F1245,$F229)</f>
        <v>85688.5</v>
      </c>
      <c r="K228" s="40">
        <f>SUMIFS(K229:K1245,$B229:$B1245,$B228,$D229:$D1245,$D229,$E229:$E1245,$E229,$F229:$F1245,$F229)</f>
        <v>34754.9</v>
      </c>
    </row>
    <row r="229" spans="1:11" s="16" customFormat="1" ht="15.6">
      <c r="A229" s="20">
        <v>3</v>
      </c>
      <c r="B229" s="31">
        <v>955</v>
      </c>
      <c r="C229" s="32" t="s">
        <v>46</v>
      </c>
      <c r="D229" s="33" t="s">
        <v>81</v>
      </c>
      <c r="E229" s="33" t="s">
        <v>67</v>
      </c>
      <c r="F229" s="33" t="s">
        <v>25</v>
      </c>
      <c r="G229" s="33" t="s">
        <v>89</v>
      </c>
      <c r="H229" s="24">
        <v>83831.100000000006</v>
      </c>
      <c r="I229" s="24">
        <v>34755</v>
      </c>
      <c r="J229" s="24">
        <v>85688.5</v>
      </c>
      <c r="K229" s="24">
        <v>34754.9</v>
      </c>
    </row>
    <row r="230" spans="1:11" s="16" customFormat="1" ht="46.8">
      <c r="A230" s="19">
        <v>2</v>
      </c>
      <c r="B230" s="37">
        <v>955</v>
      </c>
      <c r="C230" s="38" t="s">
        <v>162</v>
      </c>
      <c r="D230" s="39" t="s">
        <v>81</v>
      </c>
      <c r="E230" s="39" t="s">
        <v>67</v>
      </c>
      <c r="F230" s="39" t="s">
        <v>26</v>
      </c>
      <c r="G230" s="39"/>
      <c r="H230" s="40">
        <f>SUMIFS(H231:H1247,$B231:$B1247,$B230,$D231:$D1247,$D231,$E231:$E1247,$E231,$F231:$F1247,$F231)</f>
        <v>13155.8</v>
      </c>
      <c r="I230" s="40">
        <f>SUMIFS(I231:I1247,$B231:$B1247,$B230,$D231:$D1247,$D231,$E231:$E1247,$E231,$F231:$F1247,$F231)</f>
        <v>0</v>
      </c>
      <c r="J230" s="40">
        <f>SUMIFS(J231:J1247,$B231:$B1247,$B230,$D231:$D1247,$D231,$E231:$E1247,$E231,$F231:$F1247,$F231)</f>
        <v>13232.7</v>
      </c>
      <c r="K230" s="40">
        <f>SUMIFS(K231:K1247,$B231:$B1247,$B230,$D231:$D1247,$D231,$E231:$E1247,$E231,$F231:$F1247,$F231)</f>
        <v>76.900000000000006</v>
      </c>
    </row>
    <row r="231" spans="1:11" s="16" customFormat="1" ht="15.6">
      <c r="A231" s="20">
        <v>3</v>
      </c>
      <c r="B231" s="31">
        <v>955</v>
      </c>
      <c r="C231" s="32" t="s">
        <v>46</v>
      </c>
      <c r="D231" s="33" t="s">
        <v>81</v>
      </c>
      <c r="E231" s="33" t="s">
        <v>67</v>
      </c>
      <c r="F231" s="33" t="s">
        <v>26</v>
      </c>
      <c r="G231" s="33" t="s">
        <v>89</v>
      </c>
      <c r="H231" s="24">
        <v>13155.8</v>
      </c>
      <c r="I231" s="24"/>
      <c r="J231" s="24">
        <v>13232.7</v>
      </c>
      <c r="K231" s="24">
        <v>76.900000000000006</v>
      </c>
    </row>
    <row r="232" spans="1:11" s="16" customFormat="1" ht="54.6" customHeight="1">
      <c r="A232" s="19">
        <v>2</v>
      </c>
      <c r="B232" s="37">
        <v>955</v>
      </c>
      <c r="C232" s="38" t="s">
        <v>194</v>
      </c>
      <c r="D232" s="39" t="s">
        <v>81</v>
      </c>
      <c r="E232" s="39" t="s">
        <v>67</v>
      </c>
      <c r="F232" s="39" t="s">
        <v>121</v>
      </c>
      <c r="G232" s="39"/>
      <c r="H232" s="40">
        <f>SUMIFS(H233:H1249,$B233:$B1249,$B232,$D233:$D1249,$D233,$E233:$E1249,$E233,$F233:$F1249,$F233)</f>
        <v>15</v>
      </c>
      <c r="I232" s="40">
        <f>SUMIFS(I233:I1249,$B233:$B1249,$B232,$D233:$D1249,$D233,$E233:$E1249,$E233,$F233:$F1249,$F233)</f>
        <v>0</v>
      </c>
      <c r="J232" s="40">
        <f>SUMIFS(J233:J1249,$B233:$B1249,$B232,$D233:$D1249,$D233,$E233:$E1249,$E233,$F233:$F1249,$F233)</f>
        <v>15</v>
      </c>
      <c r="K232" s="40">
        <f>SUMIFS(K233:K1249,$B233:$B1249,$B232,$D233:$D1249,$D233,$E233:$E1249,$E233,$F233:$F1249,$F233)</f>
        <v>0</v>
      </c>
    </row>
    <row r="233" spans="1:11" s="16" customFormat="1" ht="15.6">
      <c r="A233" s="20">
        <v>3</v>
      </c>
      <c r="B233" s="31">
        <v>955</v>
      </c>
      <c r="C233" s="32" t="s">
        <v>46</v>
      </c>
      <c r="D233" s="33" t="s">
        <v>81</v>
      </c>
      <c r="E233" s="33" t="s">
        <v>67</v>
      </c>
      <c r="F233" s="33" t="s">
        <v>121</v>
      </c>
      <c r="G233" s="33" t="s">
        <v>89</v>
      </c>
      <c r="H233" s="24">
        <v>15</v>
      </c>
      <c r="I233" s="24"/>
      <c r="J233" s="24">
        <v>15</v>
      </c>
      <c r="K233" s="24"/>
    </row>
    <row r="234" spans="1:11" s="16" customFormat="1" ht="49.8" customHeight="1">
      <c r="A234" s="19">
        <v>2</v>
      </c>
      <c r="B234" s="37">
        <v>955</v>
      </c>
      <c r="C234" s="38" t="s">
        <v>211</v>
      </c>
      <c r="D234" s="39" t="s">
        <v>81</v>
      </c>
      <c r="E234" s="39" t="s">
        <v>67</v>
      </c>
      <c r="F234" s="39" t="s">
        <v>152</v>
      </c>
      <c r="G234" s="39"/>
      <c r="H234" s="40">
        <f>SUMIFS(H235:H1251,$B235:$B1251,$B234,$D235:$D1251,$D235,$E235:$E1251,$E235,$F235:$F1251,$F235)</f>
        <v>20</v>
      </c>
      <c r="I234" s="40">
        <f>SUMIFS(I235:I1251,$B235:$B1251,$B234,$D235:$D1251,$D235,$E235:$E1251,$E235,$F235:$F1251,$F235)</f>
        <v>0</v>
      </c>
      <c r="J234" s="40">
        <f>SUMIFS(J235:J1251,$B235:$B1251,$B234,$D235:$D1251,$D235,$E235:$E1251,$E235,$F235:$F1251,$F235)</f>
        <v>20</v>
      </c>
      <c r="K234" s="40">
        <f>SUMIFS(K235:K1251,$B235:$B1251,$B234,$D235:$D1251,$D235,$E235:$E1251,$E235,$F235:$F1251,$F235)</f>
        <v>0</v>
      </c>
    </row>
    <row r="235" spans="1:11" s="16" customFormat="1" ht="15.6">
      <c r="A235" s="20">
        <v>3</v>
      </c>
      <c r="B235" s="31">
        <v>955</v>
      </c>
      <c r="C235" s="32" t="s">
        <v>46</v>
      </c>
      <c r="D235" s="33" t="s">
        <v>81</v>
      </c>
      <c r="E235" s="33" t="s">
        <v>67</v>
      </c>
      <c r="F235" s="33" t="s">
        <v>152</v>
      </c>
      <c r="G235" s="33" t="s">
        <v>89</v>
      </c>
      <c r="H235" s="24">
        <v>20</v>
      </c>
      <c r="I235" s="24"/>
      <c r="J235" s="24">
        <v>20</v>
      </c>
      <c r="K235" s="24"/>
    </row>
    <row r="236" spans="1:11" s="16" customFormat="1" ht="15.6">
      <c r="A236" s="17">
        <v>1</v>
      </c>
      <c r="B236" s="28">
        <v>955</v>
      </c>
      <c r="C236" s="55" t="s">
        <v>133</v>
      </c>
      <c r="D236" s="30" t="s">
        <v>82</v>
      </c>
      <c r="E236" s="30" t="s">
        <v>67</v>
      </c>
      <c r="F236" s="30" t="s">
        <v>7</v>
      </c>
      <c r="G236" s="30" t="s">
        <v>69</v>
      </c>
      <c r="H236" s="18">
        <f>SUMIFS(H237:H1254,$B237:$B1254,$B237,$D237:$D1254,$D237,$E237:$E1254,$E237)/2</f>
        <v>2746.8</v>
      </c>
      <c r="I236" s="18">
        <f>SUMIFS(I237:I1254,$B237:$B1254,$B237,$D237:$D1254,$D237,$E237:$E1254,$E237)/2</f>
        <v>0</v>
      </c>
      <c r="J236" s="18">
        <f>SUMIFS(J237:J1254,$B237:$B1254,$B237,$D237:$D1254,$D237,$E237:$E1254,$E237)/2</f>
        <v>2746.8</v>
      </c>
      <c r="K236" s="18">
        <f>SUMIFS(K237:K1254,$B237:$B1254,$B237,$D237:$D1254,$D237,$E237:$E1254,$E237)/2</f>
        <v>0</v>
      </c>
    </row>
    <row r="237" spans="1:11" s="16" customFormat="1" ht="31.2">
      <c r="A237" s="19">
        <v>2</v>
      </c>
      <c r="B237" s="37">
        <v>955</v>
      </c>
      <c r="C237" s="52" t="s">
        <v>32</v>
      </c>
      <c r="D237" s="39" t="s">
        <v>82</v>
      </c>
      <c r="E237" s="39" t="s">
        <v>67</v>
      </c>
      <c r="F237" s="53" t="s">
        <v>114</v>
      </c>
      <c r="G237" s="39"/>
      <c r="H237" s="40">
        <f>SUMIFS(H238:H1254,$B238:$B1254,$B237,$D238:$D1254,$D238,$E238:$E1254,$E238,$F238:$F1254,$F238)</f>
        <v>2746.8</v>
      </c>
      <c r="I237" s="40">
        <f>SUMIFS(I238:I1254,$B238:$B1254,$B237,$D238:$D1254,$D238,$E238:$E1254,$E238,$F238:$F1254,$F238)</f>
        <v>0</v>
      </c>
      <c r="J237" s="40">
        <f>SUMIFS(J238:J1254,$B238:$B1254,$B237,$D238:$D1254,$D238,$E238:$E1254,$E238,$F238:$F1254,$F238)</f>
        <v>2746.8</v>
      </c>
      <c r="K237" s="40">
        <f>SUMIFS(K238:K1254,$B238:$B1254,$B237,$D238:$D1254,$D238,$E238:$E1254,$E238,$F238:$F1254,$F238)</f>
        <v>0</v>
      </c>
    </row>
    <row r="238" spans="1:11" s="16" customFormat="1" ht="37.950000000000003" customHeight="1">
      <c r="A238" s="20">
        <v>3</v>
      </c>
      <c r="B238" s="31">
        <v>955</v>
      </c>
      <c r="C238" s="32" t="s">
        <v>173</v>
      </c>
      <c r="D238" s="33" t="s">
        <v>82</v>
      </c>
      <c r="E238" s="33" t="s">
        <v>67</v>
      </c>
      <c r="F238" s="33" t="s">
        <v>114</v>
      </c>
      <c r="G238" s="33" t="s">
        <v>172</v>
      </c>
      <c r="H238" s="24">
        <v>2746.8</v>
      </c>
      <c r="I238" s="24"/>
      <c r="J238" s="24">
        <v>2746.8</v>
      </c>
      <c r="K238" s="24"/>
    </row>
    <row r="239" spans="1:11" s="16" customFormat="1" ht="15.6">
      <c r="A239" s="17">
        <v>1</v>
      </c>
      <c r="B239" s="28">
        <v>955</v>
      </c>
      <c r="C239" s="29" t="s">
        <v>62</v>
      </c>
      <c r="D239" s="30" t="s">
        <v>82</v>
      </c>
      <c r="E239" s="30" t="s">
        <v>76</v>
      </c>
      <c r="F239" s="30" t="s">
        <v>7</v>
      </c>
      <c r="G239" s="30" t="s">
        <v>69</v>
      </c>
      <c r="H239" s="18">
        <f>SUMIFS(H240:H1257,$B240:$B1257,$B240,$D240:$D1257,$D240,$E240:$E1257,$E240)/2</f>
        <v>3337.4</v>
      </c>
      <c r="I239" s="18">
        <f>SUMIFS(I240:I1257,$B240:$B1257,$B240,$D240:$D1257,$D240,$E240:$E1257,$E240)/2</f>
        <v>3141.8</v>
      </c>
      <c r="J239" s="18">
        <f>SUMIFS(J240:J1257,$B240:$B1257,$B240,$D240:$D1257,$D240,$E240:$E1257,$E240)/2</f>
        <v>3887.4</v>
      </c>
      <c r="K239" s="18">
        <f>SUMIFS(K240:K1257,$B240:$B1257,$B240,$D240:$D1257,$D240,$E240:$E1257,$E240)/2</f>
        <v>3141.8</v>
      </c>
    </row>
    <row r="240" spans="1:11" s="16" customFormat="1" ht="46.8">
      <c r="A240" s="19">
        <v>2</v>
      </c>
      <c r="B240" s="37">
        <v>955</v>
      </c>
      <c r="C240" s="38" t="s">
        <v>202</v>
      </c>
      <c r="D240" s="39" t="s">
        <v>82</v>
      </c>
      <c r="E240" s="39" t="s">
        <v>76</v>
      </c>
      <c r="F240" s="39" t="s">
        <v>58</v>
      </c>
      <c r="G240" s="39"/>
      <c r="H240" s="40">
        <f>SUMIFS(H241:H1257,$B241:$B1257,$B240,$D241:$D1257,$D241,$E241:$E1257,$E241,$F241:$F1257,$F241)</f>
        <v>3187.4</v>
      </c>
      <c r="I240" s="40">
        <f>SUMIFS(I241:I1257,$B241:$B1257,$B240,$D241:$D1257,$D241,$E241:$E1257,$E241,$F241:$F1257,$F241)</f>
        <v>3141.8</v>
      </c>
      <c r="J240" s="40">
        <f>SUMIFS(J241:J1257,$B241:$B1257,$B240,$D241:$D1257,$D241,$E241:$E1257,$E241,$F241:$F1257,$F241)</f>
        <v>3237.4</v>
      </c>
      <c r="K240" s="40">
        <f>SUMIFS(K241:K1257,$B241:$B1257,$B240,$D241:$D1257,$D241,$E241:$E1257,$E241,$F241:$F1257,$F241)</f>
        <v>3141.8</v>
      </c>
    </row>
    <row r="241" spans="1:11" s="16" customFormat="1" ht="39.6" customHeight="1">
      <c r="A241" s="20">
        <v>3</v>
      </c>
      <c r="B241" s="31">
        <v>955</v>
      </c>
      <c r="C241" s="32" t="s">
        <v>21</v>
      </c>
      <c r="D241" s="33" t="s">
        <v>82</v>
      </c>
      <c r="E241" s="33" t="s">
        <v>76</v>
      </c>
      <c r="F241" s="33" t="s">
        <v>58</v>
      </c>
      <c r="G241" s="33" t="s">
        <v>78</v>
      </c>
      <c r="H241" s="24">
        <v>3187.4</v>
      </c>
      <c r="I241" s="24">
        <v>3141.8</v>
      </c>
      <c r="J241" s="24">
        <v>3237.4</v>
      </c>
      <c r="K241" s="24">
        <v>3141.8</v>
      </c>
    </row>
    <row r="242" spans="1:11" s="16" customFormat="1" ht="46.8">
      <c r="A242" s="19">
        <v>2</v>
      </c>
      <c r="B242" s="37">
        <v>955</v>
      </c>
      <c r="C242" s="38" t="s">
        <v>206</v>
      </c>
      <c r="D242" s="39" t="s">
        <v>82</v>
      </c>
      <c r="E242" s="39" t="s">
        <v>76</v>
      </c>
      <c r="F242" s="39" t="s">
        <v>120</v>
      </c>
      <c r="G242" s="39"/>
      <c r="H242" s="40">
        <f>SUMIFS(H243:H1259,$B243:$B1259,$B242,$D243:$D1259,$D243,$E243:$E1259,$E243,$F243:$F1259,$F243)</f>
        <v>0</v>
      </c>
      <c r="I242" s="40">
        <f>SUMIFS(I243:I1259,$B243:$B1259,$B242,$D243:$D1259,$D243,$E243:$E1259,$E243,$F243:$F1259,$F243)</f>
        <v>0</v>
      </c>
      <c r="J242" s="40">
        <f>SUMIFS(J243:J1259,$B243:$B1259,$B242,$D243:$D1259,$D243,$E243:$E1259,$E243,$F243:$F1259,$F243)</f>
        <v>0</v>
      </c>
      <c r="K242" s="40">
        <f>SUMIFS(K243:K1259,$B243:$B1259,$B242,$D243:$D1259,$D243,$E243:$E1259,$E243,$F243:$F1259,$F243)</f>
        <v>0</v>
      </c>
    </row>
    <row r="243" spans="1:11" s="16" customFormat="1" ht="37.950000000000003" customHeight="1">
      <c r="A243" s="20">
        <v>3</v>
      </c>
      <c r="B243" s="31">
        <v>955</v>
      </c>
      <c r="C243" s="32" t="s">
        <v>21</v>
      </c>
      <c r="D243" s="33" t="s">
        <v>82</v>
      </c>
      <c r="E243" s="33" t="s">
        <v>76</v>
      </c>
      <c r="F243" s="33" t="s">
        <v>120</v>
      </c>
      <c r="G243" s="33" t="s">
        <v>78</v>
      </c>
      <c r="H243" s="24"/>
      <c r="I243" s="24"/>
      <c r="J243" s="24"/>
      <c r="K243" s="24"/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82</v>
      </c>
      <c r="E244" s="33" t="s">
        <v>76</v>
      </c>
      <c r="F244" s="33" t="s">
        <v>120</v>
      </c>
      <c r="G244" s="33" t="s">
        <v>89</v>
      </c>
      <c r="H244" s="24"/>
      <c r="I244" s="24"/>
      <c r="J244" s="24"/>
      <c r="K244" s="24"/>
    </row>
    <row r="245" spans="1:11" s="16" customFormat="1" ht="51.6" customHeight="1">
      <c r="A245" s="19">
        <v>2</v>
      </c>
      <c r="B245" s="37">
        <v>955</v>
      </c>
      <c r="C245" s="38" t="s">
        <v>211</v>
      </c>
      <c r="D245" s="39" t="s">
        <v>82</v>
      </c>
      <c r="E245" s="39" t="s">
        <v>76</v>
      </c>
      <c r="F245" s="39" t="s">
        <v>152</v>
      </c>
      <c r="G245" s="39"/>
      <c r="H245" s="40">
        <f>SUMIFS(H246:H1262,$B246:$B1262,$B245,$D246:$D1262,$D246,$E246:$E1262,$E246,$F246:$F1262,$F246)</f>
        <v>150</v>
      </c>
      <c r="I245" s="40">
        <f>SUMIFS(I246:I1262,$B246:$B1262,$B245,$D246:$D1262,$D246,$E246:$E1262,$E246,$F246:$F1262,$F246)</f>
        <v>0</v>
      </c>
      <c r="J245" s="40">
        <f>SUMIFS(J246:J1262,$B246:$B1262,$B245,$D246:$D1262,$D246,$E246:$E1262,$E246,$F246:$F1262,$F246)</f>
        <v>150</v>
      </c>
      <c r="K245" s="40">
        <f>SUMIFS(K246:K1262,$B246:$B1262,$B245,$D246:$D1262,$D246,$E246:$E1262,$E246,$F246:$F1262,$F246)</f>
        <v>0</v>
      </c>
    </row>
    <row r="246" spans="1:11" s="16" customFormat="1" ht="37.799999999999997" customHeight="1">
      <c r="A246" s="20">
        <v>3</v>
      </c>
      <c r="B246" s="31">
        <v>955</v>
      </c>
      <c r="C246" s="32" t="s">
        <v>21</v>
      </c>
      <c r="D246" s="33" t="s">
        <v>82</v>
      </c>
      <c r="E246" s="33" t="s">
        <v>76</v>
      </c>
      <c r="F246" s="33" t="s">
        <v>152</v>
      </c>
      <c r="G246" s="33" t="s">
        <v>78</v>
      </c>
      <c r="H246" s="24">
        <v>150</v>
      </c>
      <c r="I246" s="25"/>
      <c r="J246" s="24">
        <v>150</v>
      </c>
      <c r="K246" s="25"/>
    </row>
    <row r="247" spans="1:11" s="16" customFormat="1" ht="46.8">
      <c r="A247" s="19">
        <v>2</v>
      </c>
      <c r="B247" s="37">
        <v>955</v>
      </c>
      <c r="C247" s="38" t="s">
        <v>35</v>
      </c>
      <c r="D247" s="39" t="s">
        <v>82</v>
      </c>
      <c r="E247" s="39" t="s">
        <v>76</v>
      </c>
      <c r="F247" s="39" t="s">
        <v>108</v>
      </c>
      <c r="G247" s="39"/>
      <c r="H247" s="40">
        <f>SUMIFS(H248:H1264,$B248:$B1264,$B247,$D248:$D1264,$D248,$E248:$E1264,$E248,$F248:$F1264,$F248)</f>
        <v>0</v>
      </c>
      <c r="I247" s="40">
        <f>SUMIFS(I248:I1264,$B248:$B1264,$B247,$D248:$D1264,$D248,$E248:$E1264,$E248,$F248:$F1264,$F248)</f>
        <v>0</v>
      </c>
      <c r="J247" s="40">
        <f>SUMIFS(J248:J1264,$B248:$B1264,$B247,$D248:$D1264,$D248,$E248:$E1264,$E248,$F248:$F1264,$F248)</f>
        <v>500</v>
      </c>
      <c r="K247" s="40">
        <f>SUMIFS(K248:K1264,$B248:$B1264,$B247,$D248:$D1264,$D248,$E248:$E1264,$E248,$F248:$F1264,$F248)</f>
        <v>0</v>
      </c>
    </row>
    <row r="248" spans="1:11" s="16" customFormat="1" ht="27.6" customHeight="1">
      <c r="A248" s="20">
        <v>3</v>
      </c>
      <c r="B248" s="31">
        <v>955</v>
      </c>
      <c r="C248" s="32" t="s">
        <v>153</v>
      </c>
      <c r="D248" s="33" t="s">
        <v>82</v>
      </c>
      <c r="E248" s="33" t="s">
        <v>76</v>
      </c>
      <c r="F248" s="33" t="s">
        <v>108</v>
      </c>
      <c r="G248" s="33" t="s">
        <v>125</v>
      </c>
      <c r="H248" s="24"/>
      <c r="I248" s="24"/>
      <c r="J248" s="24">
        <v>500</v>
      </c>
      <c r="K248" s="24"/>
    </row>
    <row r="249" spans="1:11" s="16" customFormat="1" ht="35.4" customHeight="1">
      <c r="A249" s="17">
        <v>1</v>
      </c>
      <c r="B249" s="28">
        <v>955</v>
      </c>
      <c r="C249" s="29" t="s">
        <v>36</v>
      </c>
      <c r="D249" s="30" t="s">
        <v>82</v>
      </c>
      <c r="E249" s="30" t="s">
        <v>84</v>
      </c>
      <c r="F249" s="30"/>
      <c r="G249" s="30"/>
      <c r="H249" s="18">
        <f>SUMIFS(H250:H1267,$B250:$B1267,$B250,$D250:$D1267,$D250,$E250:$E1267,$E250)/2</f>
        <v>13244.399999999998</v>
      </c>
      <c r="I249" s="18">
        <f>SUMIFS(I250:I1267,$B250:$B1267,$B250,$D250:$D1267,$D250,$E250:$E1267,$E250)/2</f>
        <v>10799.7</v>
      </c>
      <c r="J249" s="18">
        <f>SUMIFS(J250:J1267,$B250:$B1267,$B250,$D250:$D1267,$D250,$E250:$E1267,$E250)/2</f>
        <v>11990.6</v>
      </c>
      <c r="K249" s="18">
        <f>SUMIFS(K250:K1267,$B250:$B1267,$B250,$D250:$D1267,$D250,$E250:$E1267,$E250)/2</f>
        <v>9545.9000000000015</v>
      </c>
    </row>
    <row r="250" spans="1:11" s="16" customFormat="1" ht="31.2">
      <c r="A250" s="19">
        <v>2</v>
      </c>
      <c r="B250" s="37">
        <v>955</v>
      </c>
      <c r="C250" s="38" t="s">
        <v>196</v>
      </c>
      <c r="D250" s="39" t="s">
        <v>82</v>
      </c>
      <c r="E250" s="39" t="s">
        <v>84</v>
      </c>
      <c r="F250" s="39" t="s">
        <v>63</v>
      </c>
      <c r="G250" s="39"/>
      <c r="H250" s="40">
        <f>SUMIFS(H251:H1267,$B251:$B1267,$B250,$D251:$D1267,$D251,$E251:$E1267,$E251,$F251:$F1267,$F251)</f>
        <v>9252.7999999999993</v>
      </c>
      <c r="I250" s="40">
        <f>SUMIFS(I251:I1267,$B251:$B1267,$B250,$D251:$D1267,$D251,$E251:$E1267,$E251,$F251:$F1267,$F251)</f>
        <v>6808.1</v>
      </c>
      <c r="J250" s="40">
        <f>SUMIFS(J251:J1267,$B251:$B1267,$B250,$D251:$D1267,$D251,$E251:$E1267,$E251,$F251:$F1267,$F251)</f>
        <v>7999</v>
      </c>
      <c r="K250" s="40">
        <f>SUMIFS(K251:K1267,$B251:$B1267,$B250,$D251:$D1267,$D251,$E251:$E1267,$E251,$F251:$F1267,$F251)</f>
        <v>5554.3</v>
      </c>
    </row>
    <row r="251" spans="1:11" s="16" customFormat="1" ht="37.200000000000003" customHeight="1">
      <c r="A251" s="20">
        <v>3</v>
      </c>
      <c r="B251" s="31">
        <v>955</v>
      </c>
      <c r="C251" s="32" t="s">
        <v>21</v>
      </c>
      <c r="D251" s="33" t="s">
        <v>82</v>
      </c>
      <c r="E251" s="33" t="s">
        <v>84</v>
      </c>
      <c r="F251" s="33" t="s">
        <v>63</v>
      </c>
      <c r="G251" s="33" t="s">
        <v>78</v>
      </c>
      <c r="H251" s="24">
        <v>9252.7999999999993</v>
      </c>
      <c r="I251" s="24">
        <v>6808.1</v>
      </c>
      <c r="J251" s="24">
        <v>7999</v>
      </c>
      <c r="K251" s="24">
        <v>5554.3</v>
      </c>
    </row>
    <row r="252" spans="1:11" s="16" customFormat="1" ht="62.4">
      <c r="A252" s="19">
        <v>2</v>
      </c>
      <c r="B252" s="37">
        <v>955</v>
      </c>
      <c r="C252" s="38" t="s">
        <v>179</v>
      </c>
      <c r="D252" s="39" t="s">
        <v>82</v>
      </c>
      <c r="E252" s="39" t="s">
        <v>84</v>
      </c>
      <c r="F252" s="39" t="s">
        <v>10</v>
      </c>
      <c r="G252" s="39"/>
      <c r="H252" s="40">
        <f>SUMIFS(H253:H1269,$B253:$B1269,$B252,$D253:$D1269,$D253,$E253:$E1269,$E253,$F253:$F1269,$F253)</f>
        <v>241.6</v>
      </c>
      <c r="I252" s="40">
        <f>SUMIFS(I253:I1269,$B253:$B1269,$B252,$D253:$D1269,$D253,$E253:$E1269,$E253,$F253:$F1269,$F253)</f>
        <v>241.6</v>
      </c>
      <c r="J252" s="40">
        <f>SUMIFS(J253:J1269,$B253:$B1269,$B252,$D253:$D1269,$D253,$E253:$E1269,$E253,$F253:$F1269,$F253)</f>
        <v>241.6</v>
      </c>
      <c r="K252" s="40">
        <f>SUMIFS(K253:K1269,$B253:$B1269,$B252,$D253:$D1269,$D253,$E253:$E1269,$E253,$F253:$F1269,$F253)</f>
        <v>241.6</v>
      </c>
    </row>
    <row r="253" spans="1:11" s="16" customFormat="1" ht="51" customHeight="1">
      <c r="A253" s="20">
        <v>3</v>
      </c>
      <c r="B253" s="31">
        <v>955</v>
      </c>
      <c r="C253" s="32" t="s">
        <v>12</v>
      </c>
      <c r="D253" s="33" t="s">
        <v>82</v>
      </c>
      <c r="E253" s="33" t="s">
        <v>84</v>
      </c>
      <c r="F253" s="33" t="s">
        <v>10</v>
      </c>
      <c r="G253" s="33" t="s">
        <v>71</v>
      </c>
      <c r="H253" s="24"/>
      <c r="I253" s="24"/>
      <c r="J253" s="24"/>
      <c r="K253" s="24"/>
    </row>
    <row r="254" spans="1:11" s="16" customFormat="1" ht="33.6" customHeight="1">
      <c r="A254" s="20">
        <v>3</v>
      </c>
      <c r="B254" s="31">
        <v>955</v>
      </c>
      <c r="C254" s="32" t="s">
        <v>21</v>
      </c>
      <c r="D254" s="33" t="s">
        <v>82</v>
      </c>
      <c r="E254" s="33" t="s">
        <v>84</v>
      </c>
      <c r="F254" s="33" t="s">
        <v>10</v>
      </c>
      <c r="G254" s="33" t="s">
        <v>78</v>
      </c>
      <c r="H254" s="24">
        <v>241.6</v>
      </c>
      <c r="I254" s="24">
        <v>241.6</v>
      </c>
      <c r="J254" s="24">
        <v>241.6</v>
      </c>
      <c r="K254" s="24">
        <v>241.6</v>
      </c>
    </row>
    <row r="255" spans="1:11" s="16" customFormat="1" ht="85.2" customHeight="1">
      <c r="A255" s="19">
        <v>2</v>
      </c>
      <c r="B255" s="37">
        <v>955</v>
      </c>
      <c r="C255" s="38" t="s">
        <v>204</v>
      </c>
      <c r="D255" s="39" t="s">
        <v>82</v>
      </c>
      <c r="E255" s="39" t="s">
        <v>84</v>
      </c>
      <c r="F255" s="39" t="s">
        <v>119</v>
      </c>
      <c r="G255" s="39"/>
      <c r="H255" s="40">
        <f>SUMIFS(H256:H1272,$B256:$B1272,$B255,$D256:$D1272,$D256,$E256:$E1272,$E256,$F256:$F1272,$F256)</f>
        <v>3750</v>
      </c>
      <c r="I255" s="40">
        <f>SUMIFS(I256:I1272,$B256:$B1272,$B255,$D256:$D1272,$D256,$E256:$E1272,$E256,$F256:$F1272,$F256)</f>
        <v>3750</v>
      </c>
      <c r="J255" s="40">
        <f>SUMIFS(J256:J1272,$B256:$B1272,$B255,$D256:$D1272,$D256,$E256:$E1272,$E256,$F256:$F1272,$F256)</f>
        <v>3750</v>
      </c>
      <c r="K255" s="40">
        <f>SUMIFS(K256:K1272,$B256:$B1272,$B255,$D256:$D1272,$D256,$E256:$E1272,$E256,$F256:$F1272,$F256)</f>
        <v>3750</v>
      </c>
    </row>
    <row r="256" spans="1:11" s="16" customFormat="1" ht="31.2">
      <c r="A256" s="20">
        <v>3</v>
      </c>
      <c r="B256" s="31">
        <v>955</v>
      </c>
      <c r="C256" s="32" t="s">
        <v>21</v>
      </c>
      <c r="D256" s="33" t="s">
        <v>82</v>
      </c>
      <c r="E256" s="33" t="s">
        <v>84</v>
      </c>
      <c r="F256" s="33" t="s">
        <v>119</v>
      </c>
      <c r="G256" s="33" t="s">
        <v>78</v>
      </c>
      <c r="H256" s="24">
        <v>3750</v>
      </c>
      <c r="I256" s="24">
        <v>3750</v>
      </c>
      <c r="J256" s="24">
        <v>3750</v>
      </c>
      <c r="K256" s="24">
        <v>3750</v>
      </c>
    </row>
    <row r="257" spans="1:11" s="16" customFormat="1" ht="15.6">
      <c r="A257" s="17">
        <v>1</v>
      </c>
      <c r="B257" s="28">
        <v>955</v>
      </c>
      <c r="C257" s="29" t="s">
        <v>27</v>
      </c>
      <c r="D257" s="30" t="s">
        <v>82</v>
      </c>
      <c r="E257" s="30" t="s">
        <v>68</v>
      </c>
      <c r="F257" s="30"/>
      <c r="G257" s="30"/>
      <c r="H257" s="18">
        <f>SUMIFS(H258:H1275,$B258:$B1275,$B258,$D258:$D1275,$D258,$E258:$E1275,$E258)/2</f>
        <v>2960.3</v>
      </c>
      <c r="I257" s="18">
        <f>SUMIFS(I258:I1275,$B258:$B1275,$B258,$D258:$D1275,$D258,$E258:$E1275,$E258)/2</f>
        <v>1034.2</v>
      </c>
      <c r="J257" s="18">
        <f>SUMIFS(J258:J1275,$B258:$B1275,$B258,$D258:$D1275,$D258,$E258:$E1275,$E258)/2</f>
        <v>2960.3</v>
      </c>
      <c r="K257" s="18">
        <f>SUMIFS(K258:K1275,$B258:$B1275,$B258,$D258:$D1275,$D258,$E258:$E1275,$E258)/2</f>
        <v>1034.2</v>
      </c>
    </row>
    <row r="258" spans="1:11" s="16" customFormat="1" ht="62.4">
      <c r="A258" s="19">
        <v>2</v>
      </c>
      <c r="B258" s="37">
        <v>955</v>
      </c>
      <c r="C258" s="38" t="s">
        <v>197</v>
      </c>
      <c r="D258" s="39" t="s">
        <v>82</v>
      </c>
      <c r="E258" s="39" t="s">
        <v>68</v>
      </c>
      <c r="F258" s="39" t="s">
        <v>28</v>
      </c>
      <c r="G258" s="39"/>
      <c r="H258" s="40">
        <f>SUMIFS(H259:H1275,$B259:$B1275,$B258,$D259:$D1275,$D259,$E259:$E1275,$E259,$F259:$F1275,$F259)</f>
        <v>992</v>
      </c>
      <c r="I258" s="40">
        <f>SUMIFS(I259:I1275,$B259:$B1275,$B258,$D259:$D1275,$D259,$E259:$E1275,$E259,$F259:$F1275,$F259)</f>
        <v>0</v>
      </c>
      <c r="J258" s="40">
        <f>SUMIFS(J259:J1275,$B259:$B1275,$B258,$D259:$D1275,$D259,$E259:$E1275,$E259,$F259:$F1275,$F259)</f>
        <v>992</v>
      </c>
      <c r="K258" s="40">
        <f>SUMIFS(K259:K1275,$B259:$B1275,$B258,$D259:$D1275,$D259,$E259:$E1275,$E259,$F259:$F1275,$F259)</f>
        <v>0</v>
      </c>
    </row>
    <row r="259" spans="1:11" s="16" customFormat="1" ht="15.6">
      <c r="A259" s="20">
        <v>3</v>
      </c>
      <c r="B259" s="31">
        <v>955</v>
      </c>
      <c r="C259" s="32" t="s">
        <v>46</v>
      </c>
      <c r="D259" s="33" t="s">
        <v>82</v>
      </c>
      <c r="E259" s="33" t="s">
        <v>68</v>
      </c>
      <c r="F259" s="33" t="s">
        <v>28</v>
      </c>
      <c r="G259" s="33" t="s">
        <v>89</v>
      </c>
      <c r="H259" s="24">
        <v>992</v>
      </c>
      <c r="I259" s="24"/>
      <c r="J259" s="24">
        <v>992</v>
      </c>
      <c r="K259" s="24"/>
    </row>
    <row r="260" spans="1:11" s="16" customFormat="1" ht="78">
      <c r="A260" s="19">
        <v>2</v>
      </c>
      <c r="B260" s="37">
        <v>955</v>
      </c>
      <c r="C260" s="38" t="s">
        <v>203</v>
      </c>
      <c r="D260" s="39" t="s">
        <v>82</v>
      </c>
      <c r="E260" s="39" t="s">
        <v>68</v>
      </c>
      <c r="F260" s="39" t="s">
        <v>29</v>
      </c>
      <c r="G260" s="39"/>
      <c r="H260" s="40">
        <f>SUMIFS(H261:H1277,$B261:$B1277,$B260,$D261:$D1277,$D261,$E261:$E1277,$E261,$F261:$F1277,$F261)</f>
        <v>384</v>
      </c>
      <c r="I260" s="40">
        <f>SUMIFS(I261:I1277,$B261:$B1277,$B260,$D261:$D1277,$D261,$E261:$E1277,$E261,$F261:$F1277,$F261)</f>
        <v>0</v>
      </c>
      <c r="J260" s="40">
        <f>SUMIFS(J261:J1277,$B261:$B1277,$B260,$D261:$D1277,$D261,$E261:$E1277,$E261,$F261:$F1277,$F261)</f>
        <v>384</v>
      </c>
      <c r="K260" s="40">
        <f>SUMIFS(K261:K1277,$B261:$B1277,$B260,$D261:$D1277,$D261,$E261:$E1277,$E261,$F261:$F1277,$F261)</f>
        <v>0</v>
      </c>
    </row>
    <row r="261" spans="1:11" s="16" customFormat="1" ht="65.400000000000006" customHeight="1">
      <c r="A261" s="20">
        <v>3</v>
      </c>
      <c r="B261" s="31">
        <v>955</v>
      </c>
      <c r="C261" s="32" t="s">
        <v>144</v>
      </c>
      <c r="D261" s="33" t="s">
        <v>82</v>
      </c>
      <c r="E261" s="33" t="s">
        <v>68</v>
      </c>
      <c r="F261" s="33" t="s">
        <v>29</v>
      </c>
      <c r="G261" s="33" t="s">
        <v>92</v>
      </c>
      <c r="H261" s="24">
        <v>384</v>
      </c>
      <c r="I261" s="24"/>
      <c r="J261" s="24">
        <v>384</v>
      </c>
      <c r="K261" s="24"/>
    </row>
    <row r="262" spans="1:11" s="16" customFormat="1" ht="62.4">
      <c r="A262" s="19">
        <v>2</v>
      </c>
      <c r="B262" s="37">
        <v>955</v>
      </c>
      <c r="C262" s="38" t="s">
        <v>184</v>
      </c>
      <c r="D262" s="39" t="s">
        <v>82</v>
      </c>
      <c r="E262" s="39" t="s">
        <v>68</v>
      </c>
      <c r="F262" s="39" t="s">
        <v>33</v>
      </c>
      <c r="G262" s="39"/>
      <c r="H262" s="40">
        <f>SUMIFS(H263:H1279,$B263:$B1279,$B262,$D263:$D1279,$D263,$E263:$E1279,$E263,$F263:$F1279,$F263)</f>
        <v>1584.3000000000002</v>
      </c>
      <c r="I262" s="40">
        <f>SUMIFS(I263:I1279,$B263:$B1279,$B262,$D263:$D1279,$D263,$E263:$E1279,$E263,$F263:$F1279,$F263)</f>
        <v>1034.2</v>
      </c>
      <c r="J262" s="40">
        <f>SUMIFS(J263:J1279,$B263:$B1279,$B262,$D263:$D1279,$D263,$E263:$E1279,$E263,$F263:$F1279,$F263)</f>
        <v>1584.3000000000002</v>
      </c>
      <c r="K262" s="40">
        <f>SUMIFS(K263:K1279,$B263:$B1279,$B262,$D263:$D1279,$D263,$E263:$E1279,$E263,$F263:$F1279,$F263)</f>
        <v>1034.2</v>
      </c>
    </row>
    <row r="263" spans="1:11" s="16" customFormat="1" ht="33.6" customHeight="1">
      <c r="A263" s="20">
        <v>3</v>
      </c>
      <c r="B263" s="31">
        <v>955</v>
      </c>
      <c r="C263" s="32" t="s">
        <v>11</v>
      </c>
      <c r="D263" s="33" t="s">
        <v>82</v>
      </c>
      <c r="E263" s="33" t="s">
        <v>68</v>
      </c>
      <c r="F263" s="33" t="s">
        <v>33</v>
      </c>
      <c r="G263" s="33" t="s">
        <v>70</v>
      </c>
      <c r="H263" s="24">
        <v>1490.4</v>
      </c>
      <c r="I263" s="24">
        <v>940.3</v>
      </c>
      <c r="J263" s="24">
        <v>1490.4</v>
      </c>
      <c r="K263" s="24">
        <v>940.3</v>
      </c>
    </row>
    <row r="264" spans="1:11" s="16" customFormat="1" ht="46.8">
      <c r="A264" s="20">
        <v>3</v>
      </c>
      <c r="B264" s="31">
        <v>955</v>
      </c>
      <c r="C264" s="32" t="s">
        <v>12</v>
      </c>
      <c r="D264" s="33" t="s">
        <v>82</v>
      </c>
      <c r="E264" s="33" t="s">
        <v>68</v>
      </c>
      <c r="F264" s="33" t="s">
        <v>33</v>
      </c>
      <c r="G264" s="33" t="s">
        <v>71</v>
      </c>
      <c r="H264" s="24">
        <v>93.9</v>
      </c>
      <c r="I264" s="24">
        <v>93.9</v>
      </c>
      <c r="J264" s="24">
        <v>93.9</v>
      </c>
      <c r="K264" s="24">
        <v>93.9</v>
      </c>
    </row>
    <row r="265" spans="1:11" s="16" customFormat="1" ht="46.8">
      <c r="A265" s="19">
        <v>2</v>
      </c>
      <c r="B265" s="37">
        <v>955</v>
      </c>
      <c r="C265" s="38" t="s">
        <v>209</v>
      </c>
      <c r="D265" s="39" t="s">
        <v>82</v>
      </c>
      <c r="E265" s="39" t="s">
        <v>68</v>
      </c>
      <c r="F265" s="39" t="s">
        <v>150</v>
      </c>
      <c r="G265" s="39"/>
      <c r="H265" s="40">
        <f>SUMIFS(H266:H1282,$B266:$B1282,$B265,$D266:$D1282,$D266,$E266:$E1282,$E266,$F266:$F1282,$F266)</f>
        <v>0</v>
      </c>
      <c r="I265" s="40">
        <f>SUMIFS(I266:I1282,$B266:$B1282,$B265,$D266:$D1282,$D266,$E266:$E1282,$E266,$F266:$F1282,$F266)</f>
        <v>0</v>
      </c>
      <c r="J265" s="40">
        <f>SUMIFS(J266:J1282,$B266:$B1282,$B265,$D266:$D1282,$D266,$E266:$E1282,$E266,$F266:$F1282,$F266)</f>
        <v>0</v>
      </c>
      <c r="K265" s="40">
        <f>SUMIFS(K266:K1282,$B266:$B1282,$B265,$D266:$D1282,$D266,$E266:$E1282,$E266,$F266:$F1282,$F266)</f>
        <v>0</v>
      </c>
    </row>
    <row r="266" spans="1:11" s="16" customFormat="1" ht="15.6">
      <c r="A266" s="20">
        <v>3</v>
      </c>
      <c r="B266" s="31">
        <v>955</v>
      </c>
      <c r="C266" s="32" t="s">
        <v>46</v>
      </c>
      <c r="D266" s="33" t="s">
        <v>82</v>
      </c>
      <c r="E266" s="33" t="s">
        <v>68</v>
      </c>
      <c r="F266" s="33" t="s">
        <v>150</v>
      </c>
      <c r="G266" s="33" t="s">
        <v>89</v>
      </c>
      <c r="H266" s="24"/>
      <c r="I266" s="24"/>
      <c r="J266" s="24"/>
      <c r="K266" s="24"/>
    </row>
    <row r="267" spans="1:11" s="16" customFormat="1" ht="15.6">
      <c r="A267" s="17">
        <v>1</v>
      </c>
      <c r="B267" s="28">
        <v>955</v>
      </c>
      <c r="C267" s="29" t="s">
        <v>30</v>
      </c>
      <c r="D267" s="30" t="s">
        <v>83</v>
      </c>
      <c r="E267" s="30" t="s">
        <v>67</v>
      </c>
      <c r="F267" s="30" t="s">
        <v>7</v>
      </c>
      <c r="G267" s="30" t="s">
        <v>69</v>
      </c>
      <c r="H267" s="18">
        <f>SUMIFS(H268:H1285,$B268:$B1285,$B268,$D268:$D1285,$D268,$E268:$E1285,$E268)/2</f>
        <v>54699.5</v>
      </c>
      <c r="I267" s="18">
        <f>SUMIFS(I268:I1285,$B268:$B1285,$B268,$D268:$D1285,$D268,$E268:$E1285,$E268)/2</f>
        <v>47289.3</v>
      </c>
      <c r="J267" s="18">
        <f>SUMIFS(J268:J1285,$B268:$B1285,$B268,$D268:$D1285,$D268,$E268:$E1285,$E268)/2</f>
        <v>54699.5</v>
      </c>
      <c r="K267" s="18">
        <f>SUMIFS(K268:K1285,$B268:$B1285,$B268,$D268:$D1285,$D268,$E268:$E1285,$E268)/2</f>
        <v>47289.3</v>
      </c>
    </row>
    <row r="268" spans="1:11" s="16" customFormat="1" ht="35.4" customHeight="1">
      <c r="A268" s="19">
        <v>2</v>
      </c>
      <c r="B268" s="37">
        <v>955</v>
      </c>
      <c r="C268" s="38" t="s">
        <v>166</v>
      </c>
      <c r="D268" s="39" t="s">
        <v>83</v>
      </c>
      <c r="E268" s="39" t="s">
        <v>67</v>
      </c>
      <c r="F268" s="39" t="s">
        <v>31</v>
      </c>
      <c r="G268" s="39"/>
      <c r="H268" s="40">
        <f>SUMIFS(H269:H1285,$B269:$B1285,$B268,$D269:$D1285,$D269,$E269:$E1285,$E269,$F269:$F1285,$F269)</f>
        <v>54690.5</v>
      </c>
      <c r="I268" s="40">
        <f>SUMIFS(I269:I1285,$B269:$B1285,$B268,$D269:$D1285,$D269,$E269:$E1285,$E269,$F269:$F1285,$F269)</f>
        <v>47289.3</v>
      </c>
      <c r="J268" s="40">
        <f>SUMIFS(J269:J1285,$B269:$B1285,$B268,$D269:$D1285,$D269,$E269:$E1285,$E269,$F269:$F1285,$F269)</f>
        <v>54690.5</v>
      </c>
      <c r="K268" s="40">
        <f>SUMIFS(K269:K1285,$B269:$B1285,$B268,$D269:$D1285,$D269,$E269:$E1285,$E269,$F269:$F1285,$F269)</f>
        <v>47289.3</v>
      </c>
    </row>
    <row r="269" spans="1:11" s="16" customFormat="1" ht="15.6">
      <c r="A269" s="20">
        <v>3</v>
      </c>
      <c r="B269" s="31">
        <v>955</v>
      </c>
      <c r="C269" s="32" t="s">
        <v>46</v>
      </c>
      <c r="D269" s="33" t="s">
        <v>83</v>
      </c>
      <c r="E269" s="33" t="s">
        <v>67</v>
      </c>
      <c r="F269" s="33" t="s">
        <v>31</v>
      </c>
      <c r="G269" s="33" t="s">
        <v>89</v>
      </c>
      <c r="H269" s="24">
        <v>54690.5</v>
      </c>
      <c r="I269" s="24">
        <v>47289.3</v>
      </c>
      <c r="J269" s="24">
        <v>4912.3</v>
      </c>
      <c r="K269" s="24"/>
    </row>
    <row r="270" spans="1:11" s="16" customFormat="1" ht="112.2" customHeight="1">
      <c r="A270" s="20">
        <v>3</v>
      </c>
      <c r="B270" s="31">
        <v>955</v>
      </c>
      <c r="C270" s="32" t="s">
        <v>113</v>
      </c>
      <c r="D270" s="33" t="s">
        <v>83</v>
      </c>
      <c r="E270" s="33" t="s">
        <v>67</v>
      </c>
      <c r="F270" s="33" t="s">
        <v>31</v>
      </c>
      <c r="G270" s="33" t="s">
        <v>111</v>
      </c>
      <c r="H270" s="24"/>
      <c r="I270" s="24"/>
      <c r="J270" s="24">
        <v>49778.2</v>
      </c>
      <c r="K270" s="24">
        <v>47289.3</v>
      </c>
    </row>
    <row r="271" spans="1:11" s="16" customFormat="1" ht="46.8">
      <c r="A271" s="19">
        <v>2</v>
      </c>
      <c r="B271" s="37">
        <v>955</v>
      </c>
      <c r="C271" s="38" t="s">
        <v>164</v>
      </c>
      <c r="D271" s="39" t="s">
        <v>83</v>
      </c>
      <c r="E271" s="39" t="s">
        <v>67</v>
      </c>
      <c r="F271" s="39" t="s">
        <v>163</v>
      </c>
      <c r="G271" s="39"/>
      <c r="H271" s="40">
        <f>SUMIFS(H272:H1288,$B272:$B1288,$B271,$D272:$D1288,$D272,$E272:$E1288,$E272,$F272:$F1288,$F272)</f>
        <v>0</v>
      </c>
      <c r="I271" s="40">
        <f>SUMIFS(I272:I1288,$B272:$B1288,$B271,$D272:$D1288,$D272,$E272:$E1288,$E272,$F272:$F1288,$F272)</f>
        <v>0</v>
      </c>
      <c r="J271" s="40">
        <f>SUMIFS(J272:J1288,$B272:$B1288,$B271,$D272:$D1288,$D272,$E272:$E1288,$E272,$F272:$F1288,$F272)</f>
        <v>0</v>
      </c>
      <c r="K271" s="40">
        <f>SUMIFS(K272:K1288,$B272:$B1288,$B271,$D272:$D1288,$D272,$E272:$E1288,$E272,$F272:$F1288,$F272)</f>
        <v>0</v>
      </c>
    </row>
    <row r="272" spans="1:11" s="16" customFormat="1" ht="15.6">
      <c r="A272" s="20">
        <v>3</v>
      </c>
      <c r="B272" s="31">
        <v>955</v>
      </c>
      <c r="C272" s="32" t="s">
        <v>46</v>
      </c>
      <c r="D272" s="33" t="s">
        <v>83</v>
      </c>
      <c r="E272" s="33" t="s">
        <v>67</v>
      </c>
      <c r="F272" s="33" t="s">
        <v>163</v>
      </c>
      <c r="G272" s="33" t="s">
        <v>89</v>
      </c>
      <c r="H272" s="24"/>
      <c r="I272" s="25"/>
      <c r="J272" s="24"/>
      <c r="K272" s="25"/>
    </row>
    <row r="273" spans="1:11" s="16" customFormat="1" ht="46.8">
      <c r="A273" s="19">
        <v>2</v>
      </c>
      <c r="B273" s="37">
        <v>955</v>
      </c>
      <c r="C273" s="38" t="s">
        <v>202</v>
      </c>
      <c r="D273" s="39" t="s">
        <v>83</v>
      </c>
      <c r="E273" s="39" t="s">
        <v>67</v>
      </c>
      <c r="F273" s="39" t="s">
        <v>58</v>
      </c>
      <c r="G273" s="39"/>
      <c r="H273" s="40">
        <f>SUMIFS(H274:H1290,$B274:$B1290,$B273,$D274:$D1290,$D274,$E274:$E1290,$E274,$F274:$F1290,$F274)</f>
        <v>0</v>
      </c>
      <c r="I273" s="40">
        <f>SUMIFS(I274:I1290,$B274:$B1290,$B273,$D274:$D1290,$D274,$E274:$E1290,$E274,$F274:$F1290,$F274)</f>
        <v>0</v>
      </c>
      <c r="J273" s="40">
        <f>SUMIFS(J274:J1290,$B274:$B1290,$B273,$D274:$D1290,$D274,$E274:$E1290,$E274,$F274:$F1290,$F274)</f>
        <v>0</v>
      </c>
      <c r="K273" s="40">
        <f>SUMIFS(K274:K1290,$B274:$B1290,$B273,$D274:$D1290,$D274,$E274:$E1290,$E274,$F274:$F1290,$F274)</f>
        <v>0</v>
      </c>
    </row>
    <row r="274" spans="1:11" s="16" customFormat="1" ht="125.4" customHeight="1">
      <c r="A274" s="20">
        <v>3</v>
      </c>
      <c r="B274" s="31">
        <v>955</v>
      </c>
      <c r="C274" s="32" t="s">
        <v>113</v>
      </c>
      <c r="D274" s="33" t="s">
        <v>83</v>
      </c>
      <c r="E274" s="33" t="s">
        <v>67</v>
      </c>
      <c r="F274" s="33" t="s">
        <v>58</v>
      </c>
      <c r="G274" s="33" t="s">
        <v>111</v>
      </c>
      <c r="H274" s="24"/>
      <c r="I274" s="24"/>
      <c r="J274" s="24"/>
      <c r="K274" s="24"/>
    </row>
    <row r="275" spans="1:11" s="16" customFormat="1" ht="46.8">
      <c r="A275" s="19">
        <v>2</v>
      </c>
      <c r="B275" s="37">
        <v>955</v>
      </c>
      <c r="C275" s="38" t="s">
        <v>207</v>
      </c>
      <c r="D275" s="39" t="s">
        <v>83</v>
      </c>
      <c r="E275" s="39" t="s">
        <v>67</v>
      </c>
      <c r="F275" s="39" t="s">
        <v>143</v>
      </c>
      <c r="G275" s="39"/>
      <c r="H275" s="40">
        <f>SUMIFS(H276:H1292,$B276:$B1292,$B275,$D276:$D1292,$D276,$E276:$E1292,$E276,$F276:$F1292,$F276)</f>
        <v>9</v>
      </c>
      <c r="I275" s="40">
        <f>SUMIFS(I276:I1292,$B276:$B1292,$B275,$D276:$D1292,$D276,$E276:$E1292,$E276,$F276:$F1292,$F276)</f>
        <v>0</v>
      </c>
      <c r="J275" s="40">
        <f>SUMIFS(J276:J1292,$B276:$B1292,$B275,$D276:$D1292,$D276,$E276:$E1292,$E276,$F276:$F1292,$F276)</f>
        <v>9</v>
      </c>
      <c r="K275" s="40">
        <f>SUMIFS(K276:K1292,$B276:$B1292,$B275,$D276:$D1292,$D276,$E276:$E1292,$E276,$F276:$F1292,$F276)</f>
        <v>0</v>
      </c>
    </row>
    <row r="276" spans="1:11" s="16" customFormat="1" ht="15.6">
      <c r="A276" s="20">
        <v>3</v>
      </c>
      <c r="B276" s="31">
        <v>955</v>
      </c>
      <c r="C276" s="32" t="s">
        <v>46</v>
      </c>
      <c r="D276" s="33" t="s">
        <v>83</v>
      </c>
      <c r="E276" s="33" t="s">
        <v>67</v>
      </c>
      <c r="F276" s="33" t="s">
        <v>143</v>
      </c>
      <c r="G276" s="33" t="s">
        <v>89</v>
      </c>
      <c r="H276" s="24">
        <v>9</v>
      </c>
      <c r="I276" s="25"/>
      <c r="J276" s="24">
        <v>9</v>
      </c>
      <c r="K276" s="25"/>
    </row>
    <row r="277" spans="1:11" s="16" customFormat="1" ht="15.6">
      <c r="A277" s="17">
        <v>1</v>
      </c>
      <c r="B277" s="28">
        <v>955</v>
      </c>
      <c r="C277" s="29" t="s">
        <v>64</v>
      </c>
      <c r="D277" s="30" t="s">
        <v>85</v>
      </c>
      <c r="E277" s="30" t="s">
        <v>86</v>
      </c>
      <c r="F277" s="30" t="s">
        <v>7</v>
      </c>
      <c r="G277" s="30" t="s">
        <v>69</v>
      </c>
      <c r="H277" s="18">
        <f>SUMIFS(H278:H1295,$B278:$B1295,$B278,$D278:$D1295,$D278,$E278:$E1295,$E278)/2</f>
        <v>7289</v>
      </c>
      <c r="I277" s="18">
        <f>SUMIFS(I278:I1295,$B278:$B1295,$B278,$D278:$D1295,$D278,$E278:$E1295,$E278)/2</f>
        <v>0</v>
      </c>
      <c r="J277" s="18">
        <f>SUMIFS(J278:J1295,$B278:$B1295,$B278,$D278:$D1295,$D278,$E278:$E1295,$E278)/2</f>
        <v>7289</v>
      </c>
      <c r="K277" s="18">
        <f>SUMIFS(K278:K1295,$B278:$B1295,$B278,$D278:$D1295,$D278,$E278:$E1295,$E278)/2</f>
        <v>0</v>
      </c>
    </row>
    <row r="278" spans="1:11" s="16" customFormat="1" ht="46.8">
      <c r="A278" s="19">
        <v>2</v>
      </c>
      <c r="B278" s="37">
        <v>955</v>
      </c>
      <c r="C278" s="42" t="s">
        <v>159</v>
      </c>
      <c r="D278" s="39" t="s">
        <v>85</v>
      </c>
      <c r="E278" s="39" t="s">
        <v>86</v>
      </c>
      <c r="F278" s="39" t="s">
        <v>65</v>
      </c>
      <c r="G278" s="39"/>
      <c r="H278" s="40">
        <f>SUMIFS(H279:H1295,$B279:$B1295,$B278,$D279:$D1295,$D279,$E279:$E1295,$E279,$F279:$F1295,$F279)</f>
        <v>5287.9</v>
      </c>
      <c r="I278" s="40">
        <f>SUMIFS(I279:I1295,$B279:$B1295,$B278,$D279:$D1295,$D279,$E279:$E1295,$E279,$F279:$F1295,$F279)</f>
        <v>0</v>
      </c>
      <c r="J278" s="40">
        <f>SUMIFS(J279:J1295,$B279:$B1295,$B278,$D279:$D1295,$D279,$E279:$E1295,$E279,$F279:$F1295,$F279)</f>
        <v>5287.9</v>
      </c>
      <c r="K278" s="40">
        <f>SUMIFS(K279:K1295,$B279:$B1295,$B278,$D279:$D1295,$D279,$E279:$E1295,$E279,$F279:$F1295,$F279)</f>
        <v>0</v>
      </c>
    </row>
    <row r="279" spans="1:11" s="16" customFormat="1" ht="15.6">
      <c r="A279" s="20">
        <v>3</v>
      </c>
      <c r="B279" s="31">
        <v>955</v>
      </c>
      <c r="C279" s="32" t="s">
        <v>46</v>
      </c>
      <c r="D279" s="33" t="s">
        <v>85</v>
      </c>
      <c r="E279" s="33" t="s">
        <v>86</v>
      </c>
      <c r="F279" s="33" t="s">
        <v>65</v>
      </c>
      <c r="G279" s="33" t="s">
        <v>89</v>
      </c>
      <c r="H279" s="24">
        <v>5287.9</v>
      </c>
      <c r="I279" s="25"/>
      <c r="J279" s="24">
        <v>5287.9</v>
      </c>
      <c r="K279" s="25"/>
    </row>
    <row r="280" spans="1:11" s="16" customFormat="1" ht="93.6">
      <c r="A280" s="19">
        <v>2</v>
      </c>
      <c r="B280" s="37">
        <v>955</v>
      </c>
      <c r="C280" s="42" t="s">
        <v>160</v>
      </c>
      <c r="D280" s="39" t="s">
        <v>85</v>
      </c>
      <c r="E280" s="39" t="s">
        <v>86</v>
      </c>
      <c r="F280" s="39" t="s">
        <v>122</v>
      </c>
      <c r="G280" s="39" t="s">
        <v>69</v>
      </c>
      <c r="H280" s="40">
        <f>SUMIFS(H281:H1297,$B281:$B1297,$B280,$D281:$D1297,$D281,$E281:$E1297,$E281,$F281:$F1297,$F281)</f>
        <v>1971.1</v>
      </c>
      <c r="I280" s="40">
        <f>SUMIFS(I281:I1297,$B281:$B1297,$B280,$D281:$D1297,$D281,$E281:$E1297,$E281,$F281:$F1297,$F281)</f>
        <v>0</v>
      </c>
      <c r="J280" s="40">
        <f>SUMIFS(J281:J1297,$B281:$B1297,$B280,$D281:$D1297,$D281,$E281:$E1297,$E281,$F281:$F1297,$F281)</f>
        <v>1971.1</v>
      </c>
      <c r="K280" s="40">
        <f>SUMIFS(K281:K1297,$B281:$B1297,$B280,$D281:$D1297,$D281,$E281:$E1297,$E281,$F281:$F1297,$F281)</f>
        <v>0</v>
      </c>
    </row>
    <row r="281" spans="1:11" s="16" customFormat="1" ht="15.6">
      <c r="A281" s="20">
        <v>3</v>
      </c>
      <c r="B281" s="31">
        <v>955</v>
      </c>
      <c r="C281" s="32" t="s">
        <v>46</v>
      </c>
      <c r="D281" s="33" t="s">
        <v>85</v>
      </c>
      <c r="E281" s="33" t="s">
        <v>86</v>
      </c>
      <c r="F281" s="33" t="s">
        <v>122</v>
      </c>
      <c r="G281" s="33" t="s">
        <v>89</v>
      </c>
      <c r="H281" s="24">
        <v>1971.1</v>
      </c>
      <c r="I281" s="25"/>
      <c r="J281" s="24">
        <v>1971.1</v>
      </c>
      <c r="K281" s="25"/>
    </row>
    <row r="282" spans="1:11" s="16" customFormat="1" ht="62.4">
      <c r="A282" s="19">
        <v>2</v>
      </c>
      <c r="B282" s="37">
        <v>955</v>
      </c>
      <c r="C282" s="38" t="s">
        <v>194</v>
      </c>
      <c r="D282" s="39" t="s">
        <v>85</v>
      </c>
      <c r="E282" s="39" t="s">
        <v>86</v>
      </c>
      <c r="F282" s="39" t="s">
        <v>121</v>
      </c>
      <c r="G282" s="39"/>
      <c r="H282" s="40">
        <f>SUMIFS(H283:H1299,$B283:$B1299,$B282,$D283:$D1299,$D283,$E283:$E1299,$E283,$F283:$F1299,$F283)</f>
        <v>30</v>
      </c>
      <c r="I282" s="40">
        <f>SUMIFS(I283:I1299,$B283:$B1299,$B282,$D283:$D1299,$D283,$E283:$E1299,$E283,$F283:$F1299,$F283)</f>
        <v>0</v>
      </c>
      <c r="J282" s="40">
        <f>SUMIFS(J283:J1299,$B283:$B1299,$B282,$D283:$D1299,$D283,$E283:$E1299,$E283,$F283:$F1299,$F283)</f>
        <v>30</v>
      </c>
      <c r="K282" s="40">
        <f>SUMIFS(K283:K1299,$B283:$B1299,$B282,$D283:$D1299,$D283,$E283:$E1299,$E283,$F283:$F1299,$F283)</f>
        <v>0</v>
      </c>
    </row>
    <row r="283" spans="1:11" s="16" customFormat="1" ht="15.6">
      <c r="A283" s="20">
        <v>3</v>
      </c>
      <c r="B283" s="31">
        <v>955</v>
      </c>
      <c r="C283" s="32" t="s">
        <v>46</v>
      </c>
      <c r="D283" s="33" t="s">
        <v>85</v>
      </c>
      <c r="E283" s="33" t="s">
        <v>86</v>
      </c>
      <c r="F283" s="33" t="s">
        <v>121</v>
      </c>
      <c r="G283" s="33" t="s">
        <v>89</v>
      </c>
      <c r="H283" s="24">
        <v>30</v>
      </c>
      <c r="I283" s="25"/>
      <c r="J283" s="24">
        <v>30</v>
      </c>
      <c r="K283" s="25"/>
    </row>
    <row r="284" spans="1:11" s="16" customFormat="1" ht="15.6">
      <c r="A284" s="21"/>
      <c r="B284" s="35"/>
      <c r="C284" s="35" t="s">
        <v>66</v>
      </c>
      <c r="D284" s="36"/>
      <c r="E284" s="36"/>
      <c r="F284" s="36" t="s">
        <v>7</v>
      </c>
      <c r="G284" s="36"/>
      <c r="H284" s="22">
        <f>SUMIF($A14:$A284,$A14,H14:H284)</f>
        <v>1246411.7999999984</v>
      </c>
      <c r="I284" s="22">
        <f>SUMIF($A14:$A284,$A14,I14:I284)</f>
        <v>550419.10000000033</v>
      </c>
      <c r="J284" s="22">
        <f>SUMIF($A14:$A284,$A14,J14:J284)</f>
        <v>1354608.0999999999</v>
      </c>
      <c r="K284" s="22">
        <f>SUMIF($A14:$A284,$A14,K14:K284)</f>
        <v>573658.60000000009</v>
      </c>
    </row>
    <row r="288" spans="1:11">
      <c r="H288" s="23"/>
      <c r="J288" s="23"/>
    </row>
  </sheetData>
  <autoFilter ref="A6:I284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№4'!$A$14:$A1050,0,'Приложение №4'!$H$14:$H1050)</f>
        <v>1246411.7999999984</v>
      </c>
      <c r="E11" s="4">
        <f>SUMIF('Приложение №4'!$A$14:$A1050,0,'Приложение №4'!$I$14:$I1050)</f>
        <v>550419.10000000033</v>
      </c>
      <c r="F11" s="4" t="e">
        <f>SUMIF('Приложение №4'!$A$14:$A1050,0,'Приложение №4'!#REF!)</f>
        <v>#REF!</v>
      </c>
      <c r="G11" s="4" t="e">
        <f>SUMIF('Приложение №4'!$A$14:$A1050,0,'Приложение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№4'!$A$14:$A1051,1,'Приложение №4'!$H$14:$H1051)</f>
        <v>1246411.7999999998</v>
      </c>
      <c r="E12" s="6">
        <f>SUMIF('Приложение №4'!$A$14:$A1051,1,'Приложение №4'!$I$14:$I1051)</f>
        <v>550419.1</v>
      </c>
      <c r="F12" s="6" t="e">
        <f>SUMIF('Приложение №4'!$A$14:$A1051,1,'Приложение №4'!#REF!)</f>
        <v>#REF!</v>
      </c>
      <c r="G12" s="6" t="e">
        <f>SUMIF('Приложение №4'!$A$14:$A1051,1,'Приложение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№4'!$A$14:$A1052,2,'Приложение №4'!$H$14:$H1052)</f>
        <v>1246411.8000000003</v>
      </c>
      <c r="E13" s="7">
        <f>SUMIF('Приложение №4'!$A$14:$A1052,2,'Приложение №4'!$I$14:$I1052)</f>
        <v>550419.1</v>
      </c>
      <c r="F13" s="7" t="e">
        <f>SUMIF('Приложение №4'!$A$14:$A1052,2,'Приложение №4'!#REF!)</f>
        <v>#REF!</v>
      </c>
      <c r="G13" s="7" t="e">
        <f>SUMIF('Приложение №4'!$A$14:$A1052,2,'Приложение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№4'!$A$14:$A1053,3,'Приложение №4'!$H$14:$H1053)</f>
        <v>1246411.8</v>
      </c>
      <c r="E14" s="50">
        <f>SUMIF('Приложение №4'!$A$14:$A1053,3,'Приложение №4'!$I$14:$I1053)</f>
        <v>550419.1</v>
      </c>
      <c r="F14" s="50" t="e">
        <f>SUMIF('Приложение №4'!$A$14:$A1053,3,'Приложение №4'!#REF!)</f>
        <v>#REF!</v>
      </c>
      <c r="G14" s="50" t="e">
        <f>SUMIF('Приложение №4'!$A$14:$A1053,3,'Приложение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2026-02-18T05:31:12Z</dcterms:modified>
</cp:coreProperties>
</file>