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№4'!$A$6:$I$292</definedName>
  </definedNames>
  <calcPr calcId="125725"/>
</workbook>
</file>

<file path=xl/calcChain.xml><?xml version="1.0" encoding="utf-8"?>
<calcChain xmlns="http://schemas.openxmlformats.org/spreadsheetml/2006/main">
  <c r="J185" i="1"/>
  <c r="K206" l="1"/>
  <c r="K125" s="1"/>
  <c r="J206"/>
  <c r="J125" s="1"/>
  <c r="I206"/>
  <c r="I125" s="1"/>
  <c r="H206"/>
  <c r="K284"/>
  <c r="J284"/>
  <c r="I284"/>
  <c r="H284"/>
  <c r="H125" l="1"/>
  <c r="I290" l="1"/>
  <c r="H290"/>
  <c r="I288"/>
  <c r="H288"/>
  <c r="I286"/>
  <c r="H286"/>
  <c r="I281"/>
  <c r="H281"/>
  <c r="I279"/>
  <c r="H279"/>
  <c r="I277"/>
  <c r="H277"/>
  <c r="I274"/>
  <c r="H274"/>
  <c r="I271"/>
  <c r="H271"/>
  <c r="I268"/>
  <c r="H268"/>
  <c r="I266"/>
  <c r="H266"/>
  <c r="I264"/>
  <c r="H264"/>
  <c r="I261"/>
  <c r="H261"/>
  <c r="I258"/>
  <c r="H258"/>
  <c r="I256"/>
  <c r="H256"/>
  <c r="I253"/>
  <c r="H253"/>
  <c r="I251"/>
  <c r="H251"/>
  <c r="I248"/>
  <c r="H248"/>
  <c r="I246"/>
  <c r="H246"/>
  <c r="I243"/>
  <c r="I242" s="1"/>
  <c r="H243"/>
  <c r="H242" s="1"/>
  <c r="I240"/>
  <c r="H240"/>
  <c r="I238"/>
  <c r="H238"/>
  <c r="I236"/>
  <c r="H236"/>
  <c r="I234"/>
  <c r="H234"/>
  <c r="I231"/>
  <c r="H231"/>
  <c r="I229"/>
  <c r="I228" s="1"/>
  <c r="H229"/>
  <c r="H228" s="1"/>
  <c r="I225"/>
  <c r="I224" s="1"/>
  <c r="H225"/>
  <c r="H224" s="1"/>
  <c r="I222"/>
  <c r="H222"/>
  <c r="I220"/>
  <c r="H220"/>
  <c r="I218"/>
  <c r="H218"/>
  <c r="I216"/>
  <c r="H216"/>
  <c r="I214"/>
  <c r="H214"/>
  <c r="I211"/>
  <c r="I210" s="1"/>
  <c r="H211"/>
  <c r="H210" s="1"/>
  <c r="I208"/>
  <c r="H208"/>
  <c r="H205" s="1"/>
  <c r="I203"/>
  <c r="H203"/>
  <c r="I201"/>
  <c r="H201"/>
  <c r="I199"/>
  <c r="H199"/>
  <c r="I197"/>
  <c r="H197"/>
  <c r="I194"/>
  <c r="H194"/>
  <c r="I191"/>
  <c r="H191"/>
  <c r="I188"/>
  <c r="H188"/>
  <c r="I185"/>
  <c r="H185"/>
  <c r="I182"/>
  <c r="I181" s="1"/>
  <c r="H182"/>
  <c r="H181" s="1"/>
  <c r="I179"/>
  <c r="H179"/>
  <c r="I177"/>
  <c r="H177"/>
  <c r="I175"/>
  <c r="H175"/>
  <c r="I173"/>
  <c r="H173"/>
  <c r="I170"/>
  <c r="I169" s="1"/>
  <c r="H170"/>
  <c r="H169" s="1"/>
  <c r="I167"/>
  <c r="I166" s="1"/>
  <c r="H167"/>
  <c r="H166" s="1"/>
  <c r="I164"/>
  <c r="I163" s="1"/>
  <c r="H164"/>
  <c r="H163" s="1"/>
  <c r="I157"/>
  <c r="H157"/>
  <c r="I155"/>
  <c r="H155"/>
  <c r="I152"/>
  <c r="H152"/>
  <c r="I150"/>
  <c r="H150"/>
  <c r="I147"/>
  <c r="H147"/>
  <c r="I145"/>
  <c r="H145"/>
  <c r="I142"/>
  <c r="I141" s="1"/>
  <c r="H142"/>
  <c r="H141" s="1"/>
  <c r="I138"/>
  <c r="H138"/>
  <c r="I135"/>
  <c r="H135"/>
  <c r="I133"/>
  <c r="H133"/>
  <c r="I131"/>
  <c r="H131"/>
  <c r="I129"/>
  <c r="H129"/>
  <c r="I127"/>
  <c r="H127"/>
  <c r="I122"/>
  <c r="I121" s="1"/>
  <c r="H122"/>
  <c r="H121" s="1"/>
  <c r="I119"/>
  <c r="I118" s="1"/>
  <c r="H119"/>
  <c r="H118" s="1"/>
  <c r="I116"/>
  <c r="I115" s="1"/>
  <c r="H116"/>
  <c r="H115" s="1"/>
  <c r="I110"/>
  <c r="H110"/>
  <c r="I108"/>
  <c r="H108"/>
  <c r="I106"/>
  <c r="H106"/>
  <c r="I102"/>
  <c r="I101" s="1"/>
  <c r="H102"/>
  <c r="H101" s="1"/>
  <c r="I98"/>
  <c r="I97" s="1"/>
  <c r="H98"/>
  <c r="H97" s="1"/>
  <c r="I95"/>
  <c r="H95"/>
  <c r="I93"/>
  <c r="H93"/>
  <c r="I91"/>
  <c r="H91"/>
  <c r="I89"/>
  <c r="H89"/>
  <c r="I86"/>
  <c r="H86"/>
  <c r="I84"/>
  <c r="H84"/>
  <c r="I81"/>
  <c r="H81"/>
  <c r="I78"/>
  <c r="I77" s="1"/>
  <c r="H78"/>
  <c r="H77" s="1"/>
  <c r="I75"/>
  <c r="I74" s="1"/>
  <c r="H75"/>
  <c r="H74" s="1"/>
  <c r="I72"/>
  <c r="I71" s="1"/>
  <c r="H72"/>
  <c r="H71" s="1"/>
  <c r="I66"/>
  <c r="H66"/>
  <c r="I64"/>
  <c r="H64"/>
  <c r="I62"/>
  <c r="H62"/>
  <c r="I56"/>
  <c r="I55" s="1"/>
  <c r="H56"/>
  <c r="H55" s="1"/>
  <c r="I53"/>
  <c r="H53"/>
  <c r="I47"/>
  <c r="H47"/>
  <c r="I45"/>
  <c r="H45"/>
  <c r="I43"/>
  <c r="H43"/>
  <c r="I38"/>
  <c r="I37" s="1"/>
  <c r="I36" s="1"/>
  <c r="H38"/>
  <c r="H37" s="1"/>
  <c r="H36" s="1"/>
  <c r="I34"/>
  <c r="I33" s="1"/>
  <c r="H34"/>
  <c r="H33" s="1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K290"/>
  <c r="J290"/>
  <c r="K288"/>
  <c r="J288"/>
  <c r="K286"/>
  <c r="J286"/>
  <c r="K281"/>
  <c r="J281"/>
  <c r="K279"/>
  <c r="J279"/>
  <c r="K277"/>
  <c r="J277"/>
  <c r="K274"/>
  <c r="J274"/>
  <c r="K271"/>
  <c r="J271"/>
  <c r="K268"/>
  <c r="J268"/>
  <c r="K266"/>
  <c r="J266"/>
  <c r="K264"/>
  <c r="J264"/>
  <c r="K261"/>
  <c r="J261"/>
  <c r="K258"/>
  <c r="J258"/>
  <c r="K256"/>
  <c r="J256"/>
  <c r="K253"/>
  <c r="J253"/>
  <c r="K251"/>
  <c r="J251"/>
  <c r="K248"/>
  <c r="J248"/>
  <c r="K246"/>
  <c r="J246"/>
  <c r="K243"/>
  <c r="J243"/>
  <c r="K240"/>
  <c r="J240"/>
  <c r="K238"/>
  <c r="J238"/>
  <c r="K236"/>
  <c r="J236"/>
  <c r="K234"/>
  <c r="J234"/>
  <c r="K231"/>
  <c r="J231"/>
  <c r="K229"/>
  <c r="J229"/>
  <c r="K225"/>
  <c r="J225"/>
  <c r="K222"/>
  <c r="J222"/>
  <c r="K220"/>
  <c r="J220"/>
  <c r="K218"/>
  <c r="J218"/>
  <c r="K216"/>
  <c r="J216"/>
  <c r="K214"/>
  <c r="J214"/>
  <c r="K211"/>
  <c r="J211"/>
  <c r="K208"/>
  <c r="J208"/>
  <c r="J205" s="1"/>
  <c r="K203"/>
  <c r="J203"/>
  <c r="K201"/>
  <c r="J201"/>
  <c r="K199"/>
  <c r="J199"/>
  <c r="K197"/>
  <c r="J197"/>
  <c r="K194"/>
  <c r="J194"/>
  <c r="K191"/>
  <c r="J191"/>
  <c r="K188"/>
  <c r="J188"/>
  <c r="K185"/>
  <c r="K182"/>
  <c r="J182"/>
  <c r="K179"/>
  <c r="J179"/>
  <c r="K177"/>
  <c r="J177"/>
  <c r="K175"/>
  <c r="J175"/>
  <c r="K173"/>
  <c r="J173"/>
  <c r="K170"/>
  <c r="J170"/>
  <c r="K167"/>
  <c r="J167"/>
  <c r="K164"/>
  <c r="J164"/>
  <c r="K157"/>
  <c r="J157"/>
  <c r="K155"/>
  <c r="J155"/>
  <c r="K152"/>
  <c r="J152"/>
  <c r="K150"/>
  <c r="J150"/>
  <c r="K147"/>
  <c r="J147"/>
  <c r="K145"/>
  <c r="J145"/>
  <c r="K142"/>
  <c r="J142"/>
  <c r="K138"/>
  <c r="J138"/>
  <c r="K135"/>
  <c r="J135"/>
  <c r="K133"/>
  <c r="J133"/>
  <c r="K131"/>
  <c r="J131"/>
  <c r="K129"/>
  <c r="J129"/>
  <c r="K127"/>
  <c r="J127"/>
  <c r="K122"/>
  <c r="J122"/>
  <c r="K119"/>
  <c r="J119"/>
  <c r="K116"/>
  <c r="J116"/>
  <c r="K110"/>
  <c r="J110"/>
  <c r="K108"/>
  <c r="J108"/>
  <c r="K106"/>
  <c r="J106"/>
  <c r="K102"/>
  <c r="J102"/>
  <c r="K98"/>
  <c r="J98"/>
  <c r="K95"/>
  <c r="J95"/>
  <c r="K93"/>
  <c r="J93"/>
  <c r="K91"/>
  <c r="J91"/>
  <c r="K89"/>
  <c r="J89"/>
  <c r="K86"/>
  <c r="J86"/>
  <c r="K84"/>
  <c r="J84"/>
  <c r="K81"/>
  <c r="J81"/>
  <c r="K78"/>
  <c r="J78"/>
  <c r="K75"/>
  <c r="J75"/>
  <c r="K72"/>
  <c r="J72"/>
  <c r="K66"/>
  <c r="J66"/>
  <c r="K64"/>
  <c r="J64"/>
  <c r="K62"/>
  <c r="J62"/>
  <c r="K56"/>
  <c r="J56"/>
  <c r="K53"/>
  <c r="J53"/>
  <c r="K47"/>
  <c r="J47"/>
  <c r="K45"/>
  <c r="J45"/>
  <c r="K43"/>
  <c r="J43"/>
  <c r="K38"/>
  <c r="J38"/>
  <c r="K34"/>
  <c r="J34"/>
  <c r="K31"/>
  <c r="J31"/>
  <c r="K28"/>
  <c r="J28"/>
  <c r="K25"/>
  <c r="J25"/>
  <c r="K20"/>
  <c r="J20"/>
  <c r="K18"/>
  <c r="J18"/>
  <c r="J184" l="1"/>
  <c r="H52"/>
  <c r="H51" s="1"/>
  <c r="I52"/>
  <c r="I51" s="1"/>
  <c r="I205"/>
  <c r="I124"/>
  <c r="J283"/>
  <c r="H124"/>
  <c r="I80"/>
  <c r="J124"/>
  <c r="I255"/>
  <c r="I144"/>
  <c r="I154"/>
  <c r="I184"/>
  <c r="H61"/>
  <c r="H144"/>
  <c r="I273"/>
  <c r="H196"/>
  <c r="I149"/>
  <c r="I213"/>
  <c r="H233"/>
  <c r="H80"/>
  <c r="H149"/>
  <c r="H184"/>
  <c r="I245"/>
  <c r="I88"/>
  <c r="H105"/>
  <c r="H154"/>
  <c r="I196"/>
  <c r="H245"/>
  <c r="I42"/>
  <c r="I41" s="1"/>
  <c r="H42"/>
  <c r="H41" s="1"/>
  <c r="H255"/>
  <c r="I105"/>
  <c r="I172"/>
  <c r="I263"/>
  <c r="H283"/>
  <c r="H88"/>
  <c r="I283"/>
  <c r="I15"/>
  <c r="I14" s="1"/>
  <c r="I61"/>
  <c r="H172"/>
  <c r="H213"/>
  <c r="H263"/>
  <c r="H15"/>
  <c r="H14" s="1"/>
  <c r="I233"/>
  <c r="H273"/>
  <c r="K283"/>
  <c r="K273"/>
  <c r="K263"/>
  <c r="K242"/>
  <c r="J242"/>
  <c r="K233"/>
  <c r="K228"/>
  <c r="K224"/>
  <c r="J224"/>
  <c r="K213"/>
  <c r="K210"/>
  <c r="J210"/>
  <c r="K205"/>
  <c r="K181"/>
  <c r="J181"/>
  <c r="J172"/>
  <c r="K169"/>
  <c r="J169"/>
  <c r="K166"/>
  <c r="J166"/>
  <c r="K163"/>
  <c r="J163"/>
  <c r="K154"/>
  <c r="K149"/>
  <c r="J149"/>
  <c r="K144"/>
  <c r="K141"/>
  <c r="J141"/>
  <c r="K121"/>
  <c r="J121"/>
  <c r="K118"/>
  <c r="J118"/>
  <c r="K115"/>
  <c r="J115"/>
  <c r="K101"/>
  <c r="J101"/>
  <c r="K97"/>
  <c r="J97"/>
  <c r="K80"/>
  <c r="J80"/>
  <c r="K77"/>
  <c r="J77"/>
  <c r="K74"/>
  <c r="J74"/>
  <c r="K71"/>
  <c r="J71"/>
  <c r="K55"/>
  <c r="J55"/>
  <c r="K52"/>
  <c r="J52"/>
  <c r="K33"/>
  <c r="J33"/>
  <c r="K30"/>
  <c r="J30"/>
  <c r="K27"/>
  <c r="J27"/>
  <c r="K24"/>
  <c r="J24"/>
  <c r="K16"/>
  <c r="J16"/>
  <c r="H60" l="1"/>
  <c r="I100"/>
  <c r="I60"/>
  <c r="H100"/>
  <c r="J213"/>
  <c r="J233"/>
  <c r="J263"/>
  <c r="J273"/>
  <c r="K88"/>
  <c r="K124"/>
  <c r="K172"/>
  <c r="K37"/>
  <c r="K36" s="1"/>
  <c r="J88"/>
  <c r="J61"/>
  <c r="J144"/>
  <c r="J154"/>
  <c r="J196"/>
  <c r="J228"/>
  <c r="K184"/>
  <c r="K61"/>
  <c r="K196"/>
  <c r="K42"/>
  <c r="K41" s="1"/>
  <c r="K105"/>
  <c r="K245"/>
  <c r="K255"/>
  <c r="J37"/>
  <c r="J36" s="1"/>
  <c r="J42"/>
  <c r="J41" s="1"/>
  <c r="J105"/>
  <c r="J245"/>
  <c r="J255"/>
  <c r="K51"/>
  <c r="J51"/>
  <c r="K15"/>
  <c r="K14" s="1"/>
  <c r="J15"/>
  <c r="J14" s="1"/>
  <c r="I292" l="1"/>
  <c r="H292"/>
  <c r="J60"/>
  <c r="K60"/>
  <c r="J100"/>
  <c r="K100"/>
  <c r="J292" l="1"/>
  <c r="K292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<sst xmlns="http://schemas.openxmlformats.org/spreadsheetml/2006/main" count="1313" uniqueCount="215">
  <si>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</si>
  <si>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</si>
  <si>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</si>
  <si>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</si>
  <si>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</si>
  <si>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</si>
  <si>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</si>
  <si>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</si>
  <si>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</si>
  <si>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</si>
  <si>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</si>
  <si>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</si>
  <si>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</si>
  <si>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</si>
  <si>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</si>
  <si>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</si>
  <si>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</si>
  <si>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</si>
  <si>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</si>
  <si>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</si>
  <si>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</si>
  <si>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</si>
  <si>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</si>
  <si>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</si>
  <si>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</si>
  <si>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</si>
  <si>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</si>
  <si>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</si>
  <si>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</si>
  <si>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</si>
  <si>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</si>
  <si>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</si>
  <si>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</si>
  <si>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</si>
  <si>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</si>
  <si>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</si>
  <si>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</si>
  <si>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</si>
  <si>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</si>
  <si>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</si>
  <si>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</si>
  <si>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</si>
  <si>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</si>
  <si>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</si>
  <si>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</si>
  <si>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</si>
  <si>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</si>
  <si>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</si>
  <si>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</si>
  <si>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</si>
  <si>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</si>
  <si>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</si>
  <si>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</si>
  <si>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</si>
  <si>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</si>
  <si>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</si>
  <si>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</si>
  <si>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</si>
  <si>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</si>
  <si>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</si>
  <si>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</si>
  <si>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</si>
  <si>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</si>
  <si>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</si>
  <si>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</si>
  <si>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</si>
  <si>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</si>
  <si>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</si>
  <si>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</si>
  <si>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</si>
  <si>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</si>
  <si>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</si>
  <si>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</si>
  <si>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</si>
  <si>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</si>
  <si>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</si>
  <si>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</si>
  <si>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</si>
  <si>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</si>
  <si>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</si>
  <si>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</si>
  <si>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</si>
  <si>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</si>
  <si>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</si>
  <si>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</si>
  <si>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</si>
  <si>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</si>
  <si>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</si>
  <si>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</si>
  <si>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</si>
  <si>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</si>
  <si>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</si>
  <si>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</si>
  <si>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</si>
  <si>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</si>
  <si>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</si>
  <si>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</si>
  <si>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</si>
  <si>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</si>
  <si>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</si>
  <si>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</si>
  <si>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</si>
  <si>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</si>
  <si>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</si>
  <si>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</si>
  <si>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</si>
  <si>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</si>
  <si>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</si>
  <si>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</si>
  <si>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</si>
  <si>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</si>
  <si>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</si>
  <si>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</si>
  <si>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</si>
  <si>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</si>
  <si>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</si>
  <si>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</si>
  <si>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</si>
  <si>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</si>
  <si>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</si>
  <si>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</si>
  <si>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</si>
  <si>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</si>
  <si>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</si>
  <si>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</si>
  <si>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</si>
  <si>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</si>
  <si>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</si>
  <si>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</si>
  <si>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</si>
  <si>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</si>
  <si>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</si>
  <si>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</si>
  <si>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</si>
  <si>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</si>
  <si>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</si>
  <si>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</si>
  <si>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</si>
  <si>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</si>
  <si>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</si>
  <si>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</si>
  <si>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</si>
  <si>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</si>
  <si>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</si>
  <si>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</si>
  <si>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</si>
  <si>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</si>
  <si>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</si>
  <si>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</si>
  <si>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</si>
  <si>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</si>
  <si>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</si>
  <si>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</si>
  <si>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</si>
  <si>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</si>
  <si>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</si>
  <si>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</si>
  <si>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</si>
  <si>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</si>
  <si>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</si>
  <si>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</si>
  <si>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</si>
  <si>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</si>
  <si>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</si>
  <si>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</si>
  <si>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</si>
  <si>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</si>
  <si>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</si>
  <si>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</si>
  <si>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</si>
  <si>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</si>
  <si>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</si>
  <si>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</si>
  <si>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</si>
  <si>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</si>
  <si>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</si>
  <si>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</si>
  <si>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</si>
  <si>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</si>
  <si>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</si>
  <si>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</si>
  <si>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</si>
  <si>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</si>
  <si>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</si>
  <si>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</si>
  <si>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</si>
  <si>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</si>
  <si>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</si>
  <si>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</si>
  <si>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</si>
  <si>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</si>
  <si>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 xml:space="preserve">Ведомственная структура расходов
бюджета муниципального  района Кинельский на 2026 год.
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</si>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</sst>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6"/>
  <sheetViews>
    <sheetView tabSelected="1" topLeftCell="B1" zoomScale="75" zoomScaleNormal="75" workbookViewId="0">
      <selection activeCell="J190" sqref="J190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1" s="11" customFormat="1" ht="34.5" customHeight="1">
      <c r="A1" s="10"/>
      <c r="H1" s="59"/>
      <c r="I1" s="59"/>
      <c r="J1" s="59" t="s">
        <v>155</v>
      </c>
      <c r="K1" s="59"/>
    </row>
    <row r="2" spans="1:11" ht="117.6" customHeight="1">
      <c r="F2" s="58"/>
      <c r="G2" s="58"/>
      <c r="H2" s="69" t="s">
        <v>192</v>
      </c>
      <c r="I2" s="69"/>
      <c r="J2" s="69"/>
      <c r="K2" s="69"/>
    </row>
    <row r="3" spans="1:11" ht="18.600000000000001" customHeight="1">
      <c r="F3" s="56"/>
      <c r="G3" s="56"/>
      <c r="H3" s="56"/>
      <c r="I3" s="56"/>
      <c r="J3" s="57"/>
      <c r="K3" s="57"/>
    </row>
    <row r="4" spans="1:11" s="12" customFormat="1" ht="34.5" customHeight="1">
      <c r="B4" s="70" t="s">
        <v>191</v>
      </c>
      <c r="C4" s="70"/>
      <c r="D4" s="70"/>
      <c r="E4" s="70"/>
      <c r="F4" s="70"/>
      <c r="G4" s="70"/>
      <c r="H4" s="70"/>
      <c r="I4" s="70"/>
      <c r="J4" s="70"/>
      <c r="K4" s="70"/>
    </row>
    <row r="6" spans="1:11" ht="15" customHeight="1">
      <c r="B6" s="66" t="s">
        <v>0</v>
      </c>
      <c r="C6" s="71" t="s">
        <v>1</v>
      </c>
      <c r="D6" s="71" t="s">
        <v>2</v>
      </c>
      <c r="E6" s="71" t="s">
        <v>3</v>
      </c>
      <c r="F6" s="71" t="s">
        <v>4</v>
      </c>
      <c r="G6" s="71" t="s">
        <v>5</v>
      </c>
      <c r="H6" s="72" t="s">
        <v>94</v>
      </c>
      <c r="I6" s="73"/>
      <c r="J6" s="60" t="s">
        <v>213</v>
      </c>
      <c r="K6" s="61"/>
    </row>
    <row r="7" spans="1:11">
      <c r="B7" s="67"/>
      <c r="C7" s="71"/>
      <c r="D7" s="71"/>
      <c r="E7" s="71"/>
      <c r="F7" s="71"/>
      <c r="G7" s="71"/>
      <c r="H7" s="74"/>
      <c r="I7" s="75"/>
      <c r="J7" s="62"/>
      <c r="K7" s="63"/>
    </row>
    <row r="8" spans="1:11">
      <c r="B8" s="67"/>
      <c r="C8" s="71"/>
      <c r="D8" s="71"/>
      <c r="E8" s="71"/>
      <c r="F8" s="71"/>
      <c r="G8" s="71"/>
      <c r="H8" s="74"/>
      <c r="I8" s="75"/>
      <c r="J8" s="62"/>
      <c r="K8" s="63"/>
    </row>
    <row r="9" spans="1:11">
      <c r="B9" s="67"/>
      <c r="C9" s="71"/>
      <c r="D9" s="71"/>
      <c r="E9" s="71"/>
      <c r="F9" s="71"/>
      <c r="G9" s="71"/>
      <c r="H9" s="76"/>
      <c r="I9" s="77"/>
      <c r="J9" s="64"/>
      <c r="K9" s="65"/>
    </row>
    <row r="10" spans="1:11" ht="15" customHeight="1">
      <c r="B10" s="67"/>
      <c r="C10" s="71"/>
      <c r="D10" s="71"/>
      <c r="E10" s="71"/>
      <c r="F10" s="71"/>
      <c r="G10" s="71"/>
      <c r="H10" s="66" t="s">
        <v>6</v>
      </c>
      <c r="I10" s="66" t="s">
        <v>171</v>
      </c>
      <c r="J10" s="66" t="s">
        <v>6</v>
      </c>
      <c r="K10" s="66" t="s">
        <v>171</v>
      </c>
    </row>
    <row r="11" spans="1:11">
      <c r="B11" s="67"/>
      <c r="C11" s="71"/>
      <c r="D11" s="71"/>
      <c r="E11" s="71"/>
      <c r="F11" s="71"/>
      <c r="G11" s="71"/>
      <c r="H11" s="67"/>
      <c r="I11" s="67"/>
      <c r="J11" s="67"/>
      <c r="K11" s="67"/>
    </row>
    <row r="12" spans="1:11">
      <c r="B12" s="67"/>
      <c r="C12" s="71"/>
      <c r="D12" s="71"/>
      <c r="E12" s="71"/>
      <c r="F12" s="71"/>
      <c r="G12" s="71"/>
      <c r="H12" s="67"/>
      <c r="I12" s="67"/>
      <c r="J12" s="67"/>
      <c r="K12" s="67"/>
    </row>
    <row r="13" spans="1:11" ht="40.799999999999997" customHeight="1">
      <c r="B13" s="68"/>
      <c r="C13" s="71"/>
      <c r="D13" s="71"/>
      <c r="E13" s="71"/>
      <c r="F13" s="71"/>
      <c r="G13" s="71"/>
      <c r="H13" s="68"/>
      <c r="I13" s="68"/>
      <c r="J13" s="68"/>
      <c r="K13" s="68"/>
    </row>
    <row r="14" spans="1:11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SUMIFS(H15:H1046,$B15:$B1046,$B15)/3</f>
        <v>63141.69999999999</v>
      </c>
      <c r="I14" s="15">
        <f>SUMIFS(I15:I1046,$B15:$B1046,$B15)/3</f>
        <v>2091</v>
      </c>
      <c r="J14" s="15">
        <f>SUMIFS(J15:J1046,$B15:$B1046,$B15)/3</f>
        <v>65641.7</v>
      </c>
      <c r="K14" s="15">
        <f>SUMIFS(K15:K1046,$B15:$B1046,$B15)/3</f>
        <v>2091</v>
      </c>
    </row>
    <row r="15" spans="1:11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SUMIFS(H16:H1041,$B16:$B1041,$B16,$D16:$D1041,$D16,$E16:$E1041,$E16)/2</f>
        <v>21937.7</v>
      </c>
      <c r="I15" s="18">
        <f>SUMIFS(I16:I1041,$B16:$B1041,$B16,$D16:$D1041,$D16,$E16:$E1041,$E16)/2</f>
        <v>0</v>
      </c>
      <c r="J15" s="18">
        <f>SUMIFS(J16:J1041,$B16:$B1041,$B16,$D16:$D1041,$D16,$E16:$E1041,$E16)/2</f>
        <v>21937.7</v>
      </c>
      <c r="K15" s="18">
        <f>SUMIFS(K16:K1041,$B16:$B1041,$B16,$D16:$D1041,$D16,$E16:$E1041,$E16)/2</f>
        <v>0</v>
      </c>
    </row>
    <row r="16" spans="1:11" s="16" customFormat="1" ht="62.4">
      <c r="A16" s="19">
        <v>2</v>
      </c>
      <c r="B16" s="43">
        <v>920</v>
      </c>
      <c r="C16" s="47" t="s">
        <v>214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SUMIFS(H17:H1041,$B17:$B1041,$B16,$D17:$D1041,$D17,$E17:$E1041,$E17,$F17:$F1041,$F17)</f>
        <v>70</v>
      </c>
      <c r="I16" s="40">
        <f>SUMIFS(I17:I1041,$B17:$B1041,$B16,$D17:$D1041,$D17,$E17:$E1041,$E17,$F17:$F1041,$F17)</f>
        <v>0</v>
      </c>
      <c r="J16" s="40">
        <f>SUMIFS(J17:J1041,$B17:$B1041,$B16,$D17:$D1041,$D17,$E17:$E1041,$E17,$F17:$F1041,$F17)</f>
        <v>70</v>
      </c>
      <c r="K16" s="40">
        <f>SUMIFS(K17:K1041,$B17:$B1041,$B16,$D17:$D1041,$D17,$E17:$E1041,$E17,$F17:$F1041,$F17)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70</v>
      </c>
      <c r="I17" s="24"/>
      <c r="J17" s="24">
        <v>70</v>
      </c>
      <c r="K17" s="24"/>
    </row>
    <row r="18" spans="1:11" s="16" customFormat="1" ht="62.4">
      <c r="A18" s="19">
        <v>2</v>
      </c>
      <c r="B18" s="43">
        <v>920</v>
      </c>
      <c r="C18" s="47" t="s">
        <v>201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SUMIFS(H19:H1043,$B19:$B1043,$B18,$D19:$D1043,$D19,$E19:$E1043,$E19,$F19:$F1043,$F19)</f>
        <v>31.5</v>
      </c>
      <c r="I18" s="40">
        <f>SUMIFS(I19:I1043,$B19:$B1043,$B18,$D19:$D1043,$D19,$E19:$E1043,$E19,$F19:$F1043,$F19)</f>
        <v>0</v>
      </c>
      <c r="J18" s="40">
        <f>SUMIFS(J19:J1043,$B19:$B1043,$B18,$D19:$D1043,$D19,$E19:$E1043,$E19,$F19:$F1043,$F19)</f>
        <v>31.5</v>
      </c>
      <c r="K18" s="40">
        <f>SUMIFS(K19:K1043,$B19:$B1043,$B18,$D19:$D1043,$D19,$E19:$E1043,$E19,$F19:$F1043,$F19)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31.5</v>
      </c>
      <c r="I19" s="24"/>
      <c r="J19" s="24">
        <v>31.5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SUMIFS(H21:H1045,$B21:$B1045,$B20,$D21:$D1045,$D21,$E21:$E1045,$E21,$F21:$F1045,$F21)</f>
        <v>21836.2</v>
      </c>
      <c r="I20" s="40">
        <f>SUMIFS(I21:I1045,$B21:$B1045,$B20,$D21:$D1045,$D21,$E21:$E1045,$E21,$F21:$F1045,$F21)</f>
        <v>0</v>
      </c>
      <c r="J20" s="40">
        <f>SUMIFS(J21:J1045,$B21:$B1045,$B20,$D21:$D1045,$D21,$E21:$E1045,$E21,$F21:$F1045,$F21)</f>
        <v>21836.2</v>
      </c>
      <c r="K20" s="40">
        <f>SUMIFS(K21:K1045,$B21:$B1045,$B20,$D21:$D1045,$D21,$E21:$E1045,$E21,$F21:$F1045,$F21)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SUMIFS(H25:H1050,$B25:$B1050,$B25,$D25:$D1050,$D25,$E25:$E1050,$E25)/2</f>
        <v>0</v>
      </c>
      <c r="I24" s="18">
        <f>SUMIFS(I25:I1050,$B25:$B1050,$B25,$D25:$D1050,$D25,$E25:$E1050,$E25)/2</f>
        <v>0</v>
      </c>
      <c r="J24" s="18">
        <f>SUMIFS(J25:J1050,$B25:$B1050,$B25,$D25:$D1050,$D25,$E25:$E1050,$E25)/2</f>
        <v>0</v>
      </c>
      <c r="K24" s="18">
        <f>SUMIFS(K25:K1050,$B25:$B1050,$B25,$D25:$D1050,$D25,$E25:$E1050,$E25)/2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SUMIFS(H26:H1050,$B26:$B1050,$B25,$D26:$D1050,$D26,$E26:$E1050,$E26,$F26:$F1050,$F26)</f>
        <v>0</v>
      </c>
      <c r="I25" s="40">
        <f>SUMIFS(I26:I1050,$B26:$B1050,$B25,$D26:$D1050,$D26,$E26:$E1050,$E26,$F26:$F1050,$F26)</f>
        <v>0</v>
      </c>
      <c r="J25" s="40">
        <f>SUMIFS(J26:J1050,$B26:$B1050,$B25,$D26:$D1050,$D26,$E26:$E1050,$E26,$F26:$F1050,$F26)</f>
        <v>0</v>
      </c>
      <c r="K25" s="40">
        <f>SUMIFS(K26:K1050,$B26:$B1050,$B25,$D26:$D1050,$D26,$E26:$E1050,$E26,$F26:$F1050,$F26)</f>
        <v>0</v>
      </c>
    </row>
    <row r="26" spans="1:11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SUMIFS(H28:H1053,$B28:$B1053,$B28,$D28:$D1053,$D28,$E28:$E1053,$E28)/2</f>
        <v>1050</v>
      </c>
      <c r="I27" s="18">
        <f>SUMIFS(I28:I1053,$B28:$B1053,$B28,$D28:$D1053,$D28,$E28:$E1053,$E28)/2</f>
        <v>0</v>
      </c>
      <c r="J27" s="18">
        <f>SUMIFS(J28:J1053,$B28:$B1053,$B28,$D28:$D1053,$D28,$E28:$E1053,$E28)/2</f>
        <v>1050</v>
      </c>
      <c r="K27" s="18">
        <f>SUMIFS(K28:K1053,$B28:$B1053,$B28,$D28:$D1053,$D28,$E28:$E1053,$E28)/2</f>
        <v>0</v>
      </c>
    </row>
    <row r="28" spans="1:11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SUMIFS(H29:H1053,$B29:$B1053,$B28,$D29:$D1053,$D29,$E29:$E1053,$E29,$F29:$F1053,$F29)</f>
        <v>1050</v>
      </c>
      <c r="I28" s="40">
        <f>SUMIFS(I29:I1053,$B29:$B1053,$B28,$D29:$D1053,$D29,$E29:$E1053,$E29,$F29:$F1053,$F29)</f>
        <v>0</v>
      </c>
      <c r="J28" s="40">
        <f>SUMIFS(J29:J1053,$B29:$B1053,$B28,$D29:$D1053,$D29,$E29:$E1053,$E29,$F29:$F1053,$F29)</f>
        <v>1050</v>
      </c>
      <c r="K28" s="40">
        <f>SUMIFS(K29:K1053,$B29:$B1053,$B28,$D29:$D1053,$D29,$E29:$E1053,$E29,$F29:$F1053,$F29)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1050</v>
      </c>
      <c r="I29" s="24"/>
      <c r="J29" s="24">
        <v>1050</v>
      </c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SUMIFS(H31:H1056,$B31:$B1056,$B31,$D31:$D1056,$D31,$E31:$E1056,$E31)/2</f>
        <v>21900</v>
      </c>
      <c r="I30" s="18">
        <f>SUMIFS(I31:I1056,$B31:$B1056,$B31,$D31:$D1056,$D31,$E31:$E1056,$E31)/2</f>
        <v>2091</v>
      </c>
      <c r="J30" s="18">
        <f>SUMIFS(J31:J1056,$B31:$B1056,$B31,$D31:$D1056,$D31,$E31:$E1056,$E31)/2</f>
        <v>21900</v>
      </c>
      <c r="K30" s="18">
        <f>SUMIFS(K31:K1056,$B31:$B1056,$B31,$D31:$D1056,$D31,$E31:$E1056,$E31)/2</f>
        <v>2091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SUMIFS(H32:H1056,$B32:$B1056,$B31,$D32:$D1056,$D32,$E32:$E1056,$E32,$F32:$F1056,$F32)</f>
        <v>21900</v>
      </c>
      <c r="I31" s="40">
        <f>SUMIFS(I32:I1056,$B32:$B1056,$B31,$D32:$D1056,$D32,$E32:$E1056,$E32,$F32:$F1056,$F32)</f>
        <v>2091</v>
      </c>
      <c r="J31" s="40">
        <f>SUMIFS(J32:J1056,$B32:$B1056,$B31,$D32:$D1056,$D32,$E32:$E1056,$E32,$F32:$F1056,$F32)</f>
        <v>21900</v>
      </c>
      <c r="K31" s="40">
        <f>SUMIFS(K32:K1056,$B32:$B1056,$B31,$D32:$D1056,$D32,$E32:$E1056,$E32,$F32:$F1056,$F32)</f>
        <v>2091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21900</v>
      </c>
      <c r="I32" s="24">
        <v>2091</v>
      </c>
      <c r="J32" s="24">
        <v>21900</v>
      </c>
      <c r="K32" s="24">
        <v>2091</v>
      </c>
    </row>
    <row r="33" spans="1:11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SUMIFS(H34:H1059,$B34:$B1059,$B34,$D34:$D1059,$D34,$E34:$E1059,$E34)/2</f>
        <v>18254</v>
      </c>
      <c r="I33" s="18">
        <f>SUMIFS(I34:I1059,$B34:$B1059,$B34,$D34:$D1059,$D34,$E34:$E1059,$E34)/2</f>
        <v>0</v>
      </c>
      <c r="J33" s="18">
        <f>SUMIFS(J34:J1059,$B34:$B1059,$B34,$D34:$D1059,$D34,$E34:$E1059,$E34)/2</f>
        <v>20754</v>
      </c>
      <c r="K33" s="18">
        <f>SUMIFS(K34:K1059,$B34:$B1059,$B34,$D34:$D1059,$D34,$E34:$E1059,$E34)/2</f>
        <v>0</v>
      </c>
    </row>
    <row r="34" spans="1:11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>SUMIFS(H35:H1059,$B35:$B1059,$B34,$D35:$D1059,$D35,$E35:$E1059,$E35,$F35:$F1059,$F35)</f>
        <v>18254</v>
      </c>
      <c r="I34" s="40">
        <f>SUMIFS(I35:I1059,$B35:$B1059,$B34,$D35:$D1059,$D35,$E35:$E1059,$E35,$F35:$F1059,$F35)</f>
        <v>0</v>
      </c>
      <c r="J34" s="40">
        <f>SUMIFS(J35:J1059,$B35:$B1059,$B34,$D35:$D1059,$D35,$E35:$E1059,$E35,$F35:$F1059,$F35)</f>
        <v>20754</v>
      </c>
      <c r="K34" s="40">
        <f>SUMIFS(K35:K1059,$B35:$B1059,$B34,$D35:$D1059,$D35,$E35:$E1059,$E35,$F35:$F1059,$F35)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>
        <v>18254</v>
      </c>
      <c r="I35" s="24"/>
      <c r="J35" s="24">
        <v>20754</v>
      </c>
      <c r="K35" s="24"/>
    </row>
    <row r="36" spans="1:11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>SUMIFS(H37:H1070,$B37:$B1070,$B37)/3</f>
        <v>919.1</v>
      </c>
      <c r="I36" s="15">
        <f>SUMIFS(I37:I1070,$B37:$B1070,$B37)/3</f>
        <v>0</v>
      </c>
      <c r="J36" s="15">
        <f>SUMIFS(J37:J1070,$B37:$B1070,$B37)/3</f>
        <v>919.1</v>
      </c>
      <c r="K36" s="15">
        <f>SUMIFS(K37:K1070,$B37:$B1070,$B37)/3</f>
        <v>0</v>
      </c>
    </row>
    <row r="37" spans="1:11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>SUMIFS(H38:H1063,$B38:$B1063,$B38,$D38:$D1063,$D38,$E38:$E1063,$E38)/2</f>
        <v>919.09999999999991</v>
      </c>
      <c r="I37" s="18">
        <f>SUMIFS(I38:I1063,$B38:$B1063,$B38,$D38:$D1063,$D38,$E38:$E1063,$E38)/2</f>
        <v>0</v>
      </c>
      <c r="J37" s="18">
        <f>SUMIFS(J38:J1063,$B38:$B1063,$B38,$D38:$D1063,$D38,$E38:$E1063,$E38)/2</f>
        <v>919.09999999999991</v>
      </c>
      <c r="K37" s="18">
        <f>SUMIFS(K38:K1063,$B38:$B1063,$B38,$D38:$D1063,$D38,$E38:$E1063,$E38)/2</f>
        <v>0</v>
      </c>
    </row>
    <row r="38" spans="1:11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>SUMIFS(H39:H1063,$B39:$B1063,$B38,$D39:$D1063,$D39,$E39:$E1063,$E39,$F39:$F1063,$F39)</f>
        <v>919.09999999999991</v>
      </c>
      <c r="I38" s="40">
        <f>SUMIFS(I39:I1063,$B39:$B1063,$B38,$D39:$D1063,$D39,$E39:$E1063,$E39,$F39:$F1063,$F39)</f>
        <v>0</v>
      </c>
      <c r="J38" s="40">
        <f>SUMIFS(J39:J1063,$B39:$B1063,$B38,$D39:$D1063,$D39,$E39:$E1063,$E39,$F39:$F1063,$F39)</f>
        <v>919.09999999999991</v>
      </c>
      <c r="K38" s="40">
        <f>SUMIFS(K39:K1063,$B39:$B1063,$B38,$D39:$D1063,$D39,$E39:$E1063,$E39,$F39:$F1063,$F39)</f>
        <v>0</v>
      </c>
    </row>
    <row r="39" spans="1:11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  <c r="J39" s="24">
        <v>698.3</v>
      </c>
      <c r="K39" s="24"/>
    </row>
    <row r="40" spans="1:11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220.8</v>
      </c>
      <c r="I40" s="24"/>
      <c r="J40" s="24">
        <v>220.8</v>
      </c>
      <c r="K40" s="24"/>
    </row>
    <row r="41" spans="1:11" s="16" customFormat="1" ht="31.2">
      <c r="A41" s="14">
        <v>0</v>
      </c>
      <c r="B41" s="26">
        <v>934</v>
      </c>
      <c r="C41" s="27" t="s">
        <v>156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>SUMIFS(H42:H1077,$B42:$B1077,$B42)/3</f>
        <v>4565</v>
      </c>
      <c r="I41" s="15">
        <f>SUMIFS(I42:I1077,$B42:$B1077,$B42)/3</f>
        <v>0</v>
      </c>
      <c r="J41" s="15">
        <f>SUMIFS(J42:J1077,$B42:$B1077,$B42)/3</f>
        <v>4565.0000000000009</v>
      </c>
      <c r="K41" s="15">
        <f>SUMIFS(K42:K1077,$B42:$B1077,$B42)/3</f>
        <v>0</v>
      </c>
    </row>
    <row r="42" spans="1:11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>SUMIFS(H43:H1068,$B43:$B1068,$B43,$D43:$D1068,$D43,$E43:$E1068,$E43)/2</f>
        <v>4565</v>
      </c>
      <c r="I42" s="18">
        <f>SUMIFS(I43:I1068,$B43:$B1068,$B43,$D43:$D1068,$D43,$E43:$E1068,$E43)/2</f>
        <v>0</v>
      </c>
      <c r="J42" s="18">
        <f>SUMIFS(J43:J1068,$B43:$B1068,$B43,$D43:$D1068,$D43,$E43:$E1068,$E43)/2</f>
        <v>4565.0000000000009</v>
      </c>
      <c r="K42" s="18">
        <f>SUMIFS(K43:K1068,$B43:$B1068,$B43,$D43:$D1068,$D43,$E43:$E1068,$E43)/2</f>
        <v>0</v>
      </c>
    </row>
    <row r="43" spans="1:11" s="16" customFormat="1" ht="62.4">
      <c r="A43" s="19">
        <v>2</v>
      </c>
      <c r="B43" s="37">
        <v>934</v>
      </c>
      <c r="C43" s="47" t="s">
        <v>214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>SUMIFS(H44:H1068,$B44:$B1068,$B43,$D44:$D1068,$D44,$E44:$E1068,$E44,$F44:$F1068,$F44)</f>
        <v>0</v>
      </c>
      <c r="I43" s="40">
        <f>SUMIFS(I44:I1068,$B44:$B1068,$B43,$D44:$D1068,$D44,$E44:$E1068,$E44,$F44:$F1068,$F44)</f>
        <v>0</v>
      </c>
      <c r="J43" s="40">
        <f>SUMIFS(J44:J1068,$B44:$B1068,$B43,$D44:$D1068,$D44,$E44:$E1068,$E44,$F44:$F1068,$F44)</f>
        <v>0</v>
      </c>
      <c r="K43" s="40">
        <f>SUMIFS(K44:K1068,$B44:$B1068,$B43,$D44:$D1068,$D44,$E44:$E1068,$E44,$F44:$F1068,$F44)</f>
        <v>0</v>
      </c>
    </row>
    <row r="44" spans="1:11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  <c r="J44" s="24"/>
      <c r="K44" s="24"/>
    </row>
    <row r="45" spans="1:11" s="16" customFormat="1" ht="62.4">
      <c r="A45" s="19">
        <v>2</v>
      </c>
      <c r="B45" s="37">
        <v>934</v>
      </c>
      <c r="C45" s="47" t="s">
        <v>201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>SUMIFS(H46:H1070,$B46:$B1070,$B45,$D46:$D1070,$D46,$E46:$E1070,$E46,$F46:$F1070,$F46)</f>
        <v>4.5</v>
      </c>
      <c r="I45" s="40">
        <f>SUMIFS(I46:I1070,$B46:$B1070,$B45,$D46:$D1070,$D46,$E46:$E1070,$E46,$F46:$F1070,$F46)</f>
        <v>0</v>
      </c>
      <c r="J45" s="40">
        <f>SUMIFS(J46:J1070,$B46:$B1070,$B45,$D46:$D1070,$D46,$E46:$E1070,$E46,$F46:$F1070,$F46)</f>
        <v>4.5</v>
      </c>
      <c r="K45" s="40">
        <f>SUMIFS(K46:K1070,$B46:$B1070,$B45,$D46:$D1070,$D46,$E46:$E1070,$E46,$F46:$F1070,$F46)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4.5</v>
      </c>
      <c r="I46" s="24"/>
      <c r="J46" s="24">
        <v>4.5</v>
      </c>
      <c r="K46" s="24"/>
    </row>
    <row r="47" spans="1:11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>SUMIFS(H48:H1072,$B48:$B1072,$B47,$D48:$D1072,$D48,$E48:$E1072,$E48,$F48:$F1072,$F48)</f>
        <v>4560.5</v>
      </c>
      <c r="I47" s="40">
        <f>SUMIFS(I48:I1072,$B48:$B1072,$B47,$D48:$D1072,$D48,$E48:$E1072,$E48,$F48:$F1072,$F48)</f>
        <v>0</v>
      </c>
      <c r="J47" s="40">
        <f>SUMIFS(J48:J1072,$B48:$B1072,$B47,$D48:$D1072,$D48,$E48:$E1072,$E48,$F48:$F1072,$F48)</f>
        <v>4560.5</v>
      </c>
      <c r="K47" s="40">
        <f>SUMIFS(K48:K1072,$B48:$B1072,$B47,$D48:$D1072,$D48,$E48:$E1072,$E48,$F48:$F1072,$F48)</f>
        <v>0</v>
      </c>
    </row>
    <row r="48" spans="1:11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4474.8</v>
      </c>
      <c r="I48" s="24"/>
      <c r="J48" s="24">
        <v>4467.6000000000004</v>
      </c>
      <c r="K48" s="24"/>
    </row>
    <row r="49" spans="1:11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85.7</v>
      </c>
      <c r="I49" s="24"/>
      <c r="J49" s="24">
        <v>85.7</v>
      </c>
      <c r="K49" s="24"/>
    </row>
    <row r="50" spans="1:11" s="16" customFormat="1" ht="33.6" customHeight="1">
      <c r="A50" s="20">
        <v>3</v>
      </c>
      <c r="B50" s="31">
        <v>934</v>
      </c>
      <c r="C50" s="32" t="s">
        <v>21</v>
      </c>
      <c r="D50" s="33" t="s">
        <v>67</v>
      </c>
      <c r="E50" s="33" t="s">
        <v>68</v>
      </c>
      <c r="F50" s="33" t="s">
        <v>106</v>
      </c>
      <c r="G50" s="33" t="s">
        <v>78</v>
      </c>
      <c r="H50" s="24"/>
      <c r="I50" s="24"/>
      <c r="J50" s="24">
        <v>7.2</v>
      </c>
      <c r="K50" s="24"/>
    </row>
    <row r="51" spans="1:11" s="16" customFormat="1" ht="78" customHeight="1">
      <c r="A51" s="14">
        <v>0</v>
      </c>
      <c r="B51" s="26">
        <v>943</v>
      </c>
      <c r="C51" s="27" t="s">
        <v>138</v>
      </c>
      <c r="D51" s="34"/>
      <c r="E51" s="34"/>
      <c r="F51" s="34"/>
      <c r="G51" s="34"/>
      <c r="H51" s="15">
        <f>SUMIFS(H52:H1119,$B52:$B1119,$B52)/3</f>
        <v>11814.4</v>
      </c>
      <c r="I51" s="15">
        <f>SUMIFS(I52:I1119,$B52:$B1119,$B52)/3</f>
        <v>11814.4</v>
      </c>
      <c r="J51" s="15">
        <f>SUMIFS(J52:J1119,$B52:$B1119,$B52)/3</f>
        <v>11814.4</v>
      </c>
      <c r="K51" s="15">
        <f>SUMIFS(K52:K1119,$B52:$B1119,$B52)/3</f>
        <v>11814.4</v>
      </c>
    </row>
    <row r="52" spans="1:11" s="16" customFormat="1" ht="15.6">
      <c r="A52" s="17">
        <v>1</v>
      </c>
      <c r="B52" s="28">
        <v>943</v>
      </c>
      <c r="C52" s="29" t="s">
        <v>130</v>
      </c>
      <c r="D52" s="30" t="s">
        <v>82</v>
      </c>
      <c r="E52" s="30" t="s">
        <v>84</v>
      </c>
      <c r="F52" s="30" t="s">
        <v>7</v>
      </c>
      <c r="G52" s="30" t="s">
        <v>69</v>
      </c>
      <c r="H52" s="18">
        <f>SUMIFS(H53:H1077,$B53:$B1077,$B53,$D53:$D1077,$D53,$E53:$E1077,$E53)/2</f>
        <v>7139.9</v>
      </c>
      <c r="I52" s="18">
        <f>SUMIFS(I53:I1077,$B53:$B1077,$B53,$D53:$D1077,$D53,$E53:$E1077,$E53)/2</f>
        <v>7139.9</v>
      </c>
      <c r="J52" s="18">
        <f>SUMIFS(J53:J1077,$B53:$B1077,$B53,$D53:$D1077,$D53,$E53:$E1077,$E53)/2</f>
        <v>7139.9</v>
      </c>
      <c r="K52" s="18">
        <f>SUMIFS(K53:K1077,$B53:$B1077,$B53,$D53:$D1077,$D53,$E53:$E1077,$E53)/2</f>
        <v>7139.9</v>
      </c>
    </row>
    <row r="53" spans="1:11" s="16" customFormat="1" ht="62.4">
      <c r="A53" s="19">
        <v>2</v>
      </c>
      <c r="B53" s="37">
        <v>943</v>
      </c>
      <c r="C53" s="38" t="s">
        <v>179</v>
      </c>
      <c r="D53" s="39" t="s">
        <v>82</v>
      </c>
      <c r="E53" s="39" t="s">
        <v>84</v>
      </c>
      <c r="F53" s="39" t="s">
        <v>10</v>
      </c>
      <c r="G53" s="39"/>
      <c r="H53" s="40">
        <f>SUMIFS(H54:H1077,$B54:$B1077,$B53,$D54:$D1077,$D54,$E54:$E1077,$E54,$F54:$F1077,$F54)</f>
        <v>7139.9</v>
      </c>
      <c r="I53" s="40">
        <f>SUMIFS(I54:I1077,$B54:$B1077,$B53,$D54:$D1077,$D54,$E54:$E1077,$E54,$F54:$F1077,$F54)</f>
        <v>7139.9</v>
      </c>
      <c r="J53" s="40">
        <f>SUMIFS(J54:J1077,$B54:$B1077,$B53,$D54:$D1077,$D54,$E54:$E1077,$E54,$F54:$F1077,$F54)</f>
        <v>7139.9</v>
      </c>
      <c r="K53" s="40">
        <f>SUMIFS(K54:K1077,$B54:$B1077,$B53,$D54:$D1077,$D54,$E54:$E1077,$E54,$F54:$F1077,$F54)</f>
        <v>7139.9</v>
      </c>
    </row>
    <row r="54" spans="1:11" s="16" customFormat="1" ht="33.6" customHeight="1">
      <c r="A54" s="20">
        <v>3</v>
      </c>
      <c r="B54" s="31">
        <v>943</v>
      </c>
      <c r="C54" s="32" t="s">
        <v>21</v>
      </c>
      <c r="D54" s="33" t="s">
        <v>82</v>
      </c>
      <c r="E54" s="33" t="s">
        <v>84</v>
      </c>
      <c r="F54" s="33" t="s">
        <v>10</v>
      </c>
      <c r="G54" s="33" t="s">
        <v>78</v>
      </c>
      <c r="H54" s="24">
        <v>7139.9</v>
      </c>
      <c r="I54" s="24">
        <v>7139.9</v>
      </c>
      <c r="J54" s="24">
        <v>7139.9</v>
      </c>
      <c r="K54" s="24">
        <v>7139.9</v>
      </c>
    </row>
    <row r="55" spans="1:11" s="16" customFormat="1" ht="15.6">
      <c r="A55" s="17">
        <v>1</v>
      </c>
      <c r="B55" s="28">
        <v>943</v>
      </c>
      <c r="C55" s="29" t="s">
        <v>27</v>
      </c>
      <c r="D55" s="30" t="s">
        <v>82</v>
      </c>
      <c r="E55" s="30" t="s">
        <v>68</v>
      </c>
      <c r="F55" s="30"/>
      <c r="G55" s="30"/>
      <c r="H55" s="18">
        <f>SUMIFS(H56:H1080,$B56:$B1080,$B56,$D56:$D1080,$D56,$E56:$E1080,$E56)/2</f>
        <v>4674.5</v>
      </c>
      <c r="I55" s="18">
        <f>SUMIFS(I56:I1080,$B56:$B1080,$B56,$D56:$D1080,$D56,$E56:$E1080,$E56)/2</f>
        <v>4674.5</v>
      </c>
      <c r="J55" s="18">
        <f>SUMIFS(J56:J1080,$B56:$B1080,$B56,$D56:$D1080,$D56,$E56:$E1080,$E56)/2</f>
        <v>4674.5</v>
      </c>
      <c r="K55" s="18">
        <f>SUMIFS(K56:K1080,$B56:$B1080,$B56,$D56:$D1080,$D56,$E56:$E1080,$E56)/2</f>
        <v>4674.5</v>
      </c>
    </row>
    <row r="56" spans="1:11" s="16" customFormat="1" ht="62.4">
      <c r="A56" s="19">
        <v>2</v>
      </c>
      <c r="B56" s="37">
        <v>943</v>
      </c>
      <c r="C56" s="38" t="s">
        <v>179</v>
      </c>
      <c r="D56" s="39" t="s">
        <v>82</v>
      </c>
      <c r="E56" s="39" t="s">
        <v>68</v>
      </c>
      <c r="F56" s="39" t="s">
        <v>10</v>
      </c>
      <c r="G56" s="39"/>
      <c r="H56" s="40">
        <f>SUMIFS(H57:H1080,$B57:$B1080,$B56,$D57:$D1080,$D57,$E57:$E1080,$E57,$F57:$F1080,$F57)</f>
        <v>4674.5</v>
      </c>
      <c r="I56" s="40">
        <f>SUMIFS(I57:I1080,$B57:$B1080,$B56,$D57:$D1080,$D57,$E57:$E1080,$E57,$F57:$F1080,$F57)</f>
        <v>4674.5</v>
      </c>
      <c r="J56" s="40">
        <f>SUMIFS(J57:J1080,$B57:$B1080,$B56,$D57:$D1080,$D57,$E57:$E1080,$E57,$F57:$F1080,$F57)</f>
        <v>4674.5</v>
      </c>
      <c r="K56" s="40">
        <f>SUMIFS(K57:K1080,$B57:$B1080,$B56,$D57:$D1080,$D57,$E57:$E1080,$E57,$F57:$F1080,$F57)</f>
        <v>4674.5</v>
      </c>
    </row>
    <row r="57" spans="1:11" s="16" customFormat="1" ht="31.2">
      <c r="A57" s="20">
        <v>3</v>
      </c>
      <c r="B57" s="31">
        <v>943</v>
      </c>
      <c r="C57" s="32" t="s">
        <v>23</v>
      </c>
      <c r="D57" s="33" t="s">
        <v>82</v>
      </c>
      <c r="E57" s="33" t="s">
        <v>68</v>
      </c>
      <c r="F57" s="33" t="s">
        <v>10</v>
      </c>
      <c r="G57" s="33" t="s">
        <v>80</v>
      </c>
      <c r="H57" s="24">
        <v>4284.3</v>
      </c>
      <c r="I57" s="24">
        <v>4284.3</v>
      </c>
      <c r="J57" s="24">
        <v>4284.3</v>
      </c>
      <c r="K57" s="24">
        <v>4284.3</v>
      </c>
    </row>
    <row r="58" spans="1:11" s="16" customFormat="1" ht="46.8">
      <c r="A58" s="20">
        <v>3</v>
      </c>
      <c r="B58" s="31">
        <v>943</v>
      </c>
      <c r="C58" s="32" t="s">
        <v>12</v>
      </c>
      <c r="D58" s="33" t="s">
        <v>82</v>
      </c>
      <c r="E58" s="33" t="s">
        <v>68</v>
      </c>
      <c r="F58" s="33" t="s">
        <v>10</v>
      </c>
      <c r="G58" s="33" t="s">
        <v>71</v>
      </c>
      <c r="H58" s="24">
        <v>390.2</v>
      </c>
      <c r="I58" s="24">
        <v>390.2</v>
      </c>
      <c r="J58" s="24">
        <v>390.2</v>
      </c>
      <c r="K58" s="24">
        <v>390.2</v>
      </c>
    </row>
    <row r="59" spans="1:11" s="16" customFormat="1" ht="15.6">
      <c r="A59" s="20">
        <v>3</v>
      </c>
      <c r="B59" s="31">
        <v>943</v>
      </c>
      <c r="C59" s="32" t="s">
        <v>13</v>
      </c>
      <c r="D59" s="33" t="s">
        <v>82</v>
      </c>
      <c r="E59" s="33" t="s">
        <v>68</v>
      </c>
      <c r="F59" s="33" t="s">
        <v>10</v>
      </c>
      <c r="G59" s="33" t="s">
        <v>72</v>
      </c>
      <c r="H59" s="24"/>
      <c r="I59" s="24"/>
      <c r="J59" s="24"/>
      <c r="K59" s="24"/>
    </row>
    <row r="60" spans="1:11" s="16" customFormat="1" ht="46.8">
      <c r="A60" s="14">
        <v>0</v>
      </c>
      <c r="B60" s="26">
        <v>950</v>
      </c>
      <c r="C60" s="27" t="s">
        <v>137</v>
      </c>
      <c r="D60" s="34"/>
      <c r="E60" s="34"/>
      <c r="F60" s="34"/>
      <c r="G60" s="34"/>
      <c r="H60" s="15">
        <f>SUMIFS(H61:H1128,$B61:$B1128,$B61)/3</f>
        <v>134803.6</v>
      </c>
      <c r="I60" s="15">
        <f>SUMIFS(I61:I1128,$B61:$B1128,$B61)/3</f>
        <v>78368.7</v>
      </c>
      <c r="J60" s="15">
        <f>SUMIFS(J61:J1128,$B61:$B1128,$B61)/3</f>
        <v>134835.6</v>
      </c>
      <c r="K60" s="15">
        <f>SUMIFS(K61:K1128,$B61:$B1128,$B61)/3</f>
        <v>77800.7</v>
      </c>
    </row>
    <row r="61" spans="1:11" s="16" customFormat="1" ht="62.4">
      <c r="A61" s="17">
        <v>1</v>
      </c>
      <c r="B61" s="28">
        <v>950</v>
      </c>
      <c r="C61" s="29" t="s">
        <v>34</v>
      </c>
      <c r="D61" s="30" t="s">
        <v>67</v>
      </c>
      <c r="E61" s="30" t="s">
        <v>84</v>
      </c>
      <c r="F61" s="30" t="s">
        <v>7</v>
      </c>
      <c r="G61" s="30" t="s">
        <v>69</v>
      </c>
      <c r="H61" s="18">
        <f>SUMIFS(H62:H1086,$B62:$B1086,$B62,$D62:$D1086,$D62,$E62:$E1086,$E62)/2</f>
        <v>15537.5</v>
      </c>
      <c r="I61" s="18">
        <f>SUMIFS(I62:I1086,$B62:$B1086,$B62,$D62:$D1086,$D62,$E62:$E1086,$E62)/2</f>
        <v>0</v>
      </c>
      <c r="J61" s="18">
        <f>SUMIFS(J62:J1086,$B62:$B1086,$B62,$D62:$D1086,$D62,$E62:$E1086,$E62)/2</f>
        <v>16137.5</v>
      </c>
      <c r="K61" s="18">
        <f>SUMIFS(K62:K1086,$B62:$B1086,$B62,$D62:$D1086,$D62,$E62:$E1086,$E62)/2</f>
        <v>0</v>
      </c>
    </row>
    <row r="62" spans="1:11" s="16" customFormat="1" ht="62.4">
      <c r="A62" s="19">
        <v>2</v>
      </c>
      <c r="B62" s="37">
        <v>950</v>
      </c>
      <c r="C62" s="47" t="s">
        <v>214</v>
      </c>
      <c r="D62" s="39" t="s">
        <v>67</v>
      </c>
      <c r="E62" s="39" t="s">
        <v>84</v>
      </c>
      <c r="F62" s="39" t="s">
        <v>15</v>
      </c>
      <c r="G62" s="39" t="s">
        <v>69</v>
      </c>
      <c r="H62" s="40">
        <f>SUMIFS(H63:H1086,$B63:$B1086,$B62,$D63:$D1086,$D63,$E63:$E1086,$E63,$F63:$F1086,$F63)</f>
        <v>18</v>
      </c>
      <c r="I62" s="40">
        <f>SUMIFS(I63:I1086,$B63:$B1086,$B62,$D63:$D1086,$D63,$E63:$E1086,$E63,$F63:$F1086,$F63)</f>
        <v>0</v>
      </c>
      <c r="J62" s="40">
        <f>SUMIFS(J63:J1086,$B63:$B1086,$B62,$D63:$D1086,$D63,$E63:$E1086,$E63,$F63:$F1086,$F63)</f>
        <v>618</v>
      </c>
      <c r="K62" s="40">
        <f>SUMIFS(K63:K1086,$B63:$B1086,$B62,$D63:$D1086,$D63,$E63:$E1086,$E63,$F63:$F1086,$F63)</f>
        <v>0</v>
      </c>
    </row>
    <row r="63" spans="1:11" s="16" customFormat="1" ht="46.8">
      <c r="A63" s="20">
        <v>3</v>
      </c>
      <c r="B63" s="31">
        <v>950</v>
      </c>
      <c r="C63" s="32" t="s">
        <v>12</v>
      </c>
      <c r="D63" s="33" t="s">
        <v>67</v>
      </c>
      <c r="E63" s="33" t="s">
        <v>84</v>
      </c>
      <c r="F63" s="33" t="s">
        <v>15</v>
      </c>
      <c r="G63" s="33" t="s">
        <v>71</v>
      </c>
      <c r="H63" s="24">
        <v>18</v>
      </c>
      <c r="I63" s="24"/>
      <c r="J63" s="24">
        <v>618</v>
      </c>
      <c r="K63" s="24"/>
    </row>
    <row r="64" spans="1:11" s="16" customFormat="1" ht="62.4">
      <c r="A64" s="19">
        <v>2</v>
      </c>
      <c r="B64" s="37">
        <v>950</v>
      </c>
      <c r="C64" s="47" t="s">
        <v>201</v>
      </c>
      <c r="D64" s="39" t="s">
        <v>67</v>
      </c>
      <c r="E64" s="39" t="s">
        <v>84</v>
      </c>
      <c r="F64" s="39" t="s">
        <v>42</v>
      </c>
      <c r="G64" s="39" t="s">
        <v>69</v>
      </c>
      <c r="H64" s="40">
        <f>SUMIFS(H65:H1088,$B65:$B1088,$B64,$D65:$D1088,$D65,$E65:$E1088,$E65,$F65:$F1088,$F65)</f>
        <v>40.5</v>
      </c>
      <c r="I64" s="40">
        <f>SUMIFS(I65:I1088,$B65:$B1088,$B64,$D65:$D1088,$D65,$E65:$E1088,$E65,$F65:$F1088,$F65)</f>
        <v>0</v>
      </c>
      <c r="J64" s="40">
        <f>SUMIFS(J65:J1088,$B65:$B1088,$B64,$D65:$D1088,$D65,$E65:$E1088,$E65,$F65:$F1088,$F65)</f>
        <v>40.5</v>
      </c>
      <c r="K64" s="40">
        <f>SUMIFS(K65:K1088,$B65:$B1088,$B64,$D65:$D1088,$D65,$E65:$E1088,$E65,$F65:$F1088,$F65)</f>
        <v>0</v>
      </c>
    </row>
    <row r="65" spans="1:11" s="16" customFormat="1" ht="46.8">
      <c r="A65" s="20">
        <v>3</v>
      </c>
      <c r="B65" s="31">
        <v>950</v>
      </c>
      <c r="C65" s="32" t="s">
        <v>12</v>
      </c>
      <c r="D65" s="33" t="s">
        <v>67</v>
      </c>
      <c r="E65" s="33" t="s">
        <v>84</v>
      </c>
      <c r="F65" s="33" t="s">
        <v>42</v>
      </c>
      <c r="G65" s="33" t="s">
        <v>71</v>
      </c>
      <c r="H65" s="24">
        <v>40.5</v>
      </c>
      <c r="I65" s="24"/>
      <c r="J65" s="24">
        <v>40.5</v>
      </c>
      <c r="K65" s="24"/>
    </row>
    <row r="66" spans="1:11" s="16" customFormat="1" ht="62.4">
      <c r="A66" s="19">
        <v>2</v>
      </c>
      <c r="B66" s="37">
        <v>950</v>
      </c>
      <c r="C66" s="38" t="s">
        <v>9</v>
      </c>
      <c r="D66" s="39" t="s">
        <v>67</v>
      </c>
      <c r="E66" s="39" t="s">
        <v>84</v>
      </c>
      <c r="F66" s="39" t="s">
        <v>106</v>
      </c>
      <c r="G66" s="39" t="s">
        <v>69</v>
      </c>
      <c r="H66" s="40">
        <f>SUMIFS(H67:H1090,$B67:$B1090,$B66,$D67:$D1090,$D67,$E67:$E1090,$E67,$F67:$F1090,$F67)</f>
        <v>15479</v>
      </c>
      <c r="I66" s="40">
        <f>SUMIFS(I67:I1090,$B67:$B1090,$B66,$D67:$D1090,$D67,$E67:$E1090,$E67,$F67:$F1090,$F67)</f>
        <v>0</v>
      </c>
      <c r="J66" s="40">
        <f>SUMIFS(J67:J1090,$B67:$B1090,$B66,$D67:$D1090,$D67,$E67:$E1090,$E67,$F67:$F1090,$F67)</f>
        <v>15479</v>
      </c>
      <c r="K66" s="40">
        <f>SUMIFS(K67:K1090,$B67:$B1090,$B66,$D67:$D1090,$D67,$E67:$E1090,$E67,$F67:$F1090,$F67)</f>
        <v>0</v>
      </c>
    </row>
    <row r="67" spans="1:11" s="16" customFormat="1" ht="31.2">
      <c r="A67" s="20">
        <v>3</v>
      </c>
      <c r="B67" s="31">
        <v>950</v>
      </c>
      <c r="C67" s="32" t="s">
        <v>11</v>
      </c>
      <c r="D67" s="33" t="s">
        <v>67</v>
      </c>
      <c r="E67" s="33" t="s">
        <v>84</v>
      </c>
      <c r="F67" s="33" t="s">
        <v>106</v>
      </c>
      <c r="G67" s="33" t="s">
        <v>70</v>
      </c>
      <c r="H67" s="24">
        <v>15009.3</v>
      </c>
      <c r="I67" s="24"/>
      <c r="J67" s="24">
        <v>15009.3</v>
      </c>
      <c r="K67" s="24"/>
    </row>
    <row r="68" spans="1:11" s="16" customFormat="1" ht="46.8">
      <c r="A68" s="20">
        <v>3</v>
      </c>
      <c r="B68" s="31">
        <v>950</v>
      </c>
      <c r="C68" s="32" t="s">
        <v>12</v>
      </c>
      <c r="D68" s="33" t="s">
        <v>67</v>
      </c>
      <c r="E68" s="33" t="s">
        <v>84</v>
      </c>
      <c r="F68" s="33" t="s">
        <v>106</v>
      </c>
      <c r="G68" s="33" t="s">
        <v>71</v>
      </c>
      <c r="H68" s="24">
        <v>468.2</v>
      </c>
      <c r="I68" s="24"/>
      <c r="J68" s="24">
        <v>468.2</v>
      </c>
      <c r="K68" s="24"/>
    </row>
    <row r="69" spans="1:11" s="16" customFormat="1" ht="15.6">
      <c r="A69" s="20">
        <v>3</v>
      </c>
      <c r="B69" s="31">
        <v>950</v>
      </c>
      <c r="C69" s="32" t="s">
        <v>127</v>
      </c>
      <c r="D69" s="33" t="s">
        <v>67</v>
      </c>
      <c r="E69" s="33" t="s">
        <v>84</v>
      </c>
      <c r="F69" s="33" t="s">
        <v>106</v>
      </c>
      <c r="G69" s="33" t="s">
        <v>126</v>
      </c>
      <c r="H69" s="24"/>
      <c r="I69" s="24"/>
      <c r="J69" s="24"/>
      <c r="K69" s="24"/>
    </row>
    <row r="70" spans="1:11" s="16" customFormat="1" ht="21" customHeight="1">
      <c r="A70" s="20">
        <v>3</v>
      </c>
      <c r="B70" s="31">
        <v>950</v>
      </c>
      <c r="C70" s="32" t="s">
        <v>13</v>
      </c>
      <c r="D70" s="33" t="s">
        <v>67</v>
      </c>
      <c r="E70" s="33" t="s">
        <v>84</v>
      </c>
      <c r="F70" s="33" t="s">
        <v>106</v>
      </c>
      <c r="G70" s="33" t="s">
        <v>72</v>
      </c>
      <c r="H70" s="24">
        <v>1.5</v>
      </c>
      <c r="I70" s="25"/>
      <c r="J70" s="24">
        <v>1.5</v>
      </c>
      <c r="K70" s="25"/>
    </row>
    <row r="71" spans="1:11" s="16" customFormat="1" ht="15" customHeight="1">
      <c r="A71" s="17">
        <v>1</v>
      </c>
      <c r="B71" s="28">
        <v>950</v>
      </c>
      <c r="C71" s="29" t="s">
        <v>14</v>
      </c>
      <c r="D71" s="30" t="s">
        <v>67</v>
      </c>
      <c r="E71" s="30" t="s">
        <v>73</v>
      </c>
      <c r="F71" s="30"/>
      <c r="G71" s="30"/>
      <c r="H71" s="18">
        <f>SUMIFS(H72:H1096,$B72:$B1096,$B72,$D72:$D1096,$D72,$E72:$E1096,$E72)/2</f>
        <v>0</v>
      </c>
      <c r="I71" s="18">
        <f>SUMIFS(I72:I1096,$B72:$B1096,$B72,$D72:$D1096,$D72,$E72:$E1096,$E72)/2</f>
        <v>0</v>
      </c>
      <c r="J71" s="18">
        <f>SUMIFS(J72:J1096,$B72:$B1096,$B72,$D72:$D1096,$D72,$E72:$E1096,$E72)/2</f>
        <v>0</v>
      </c>
      <c r="K71" s="18">
        <f>SUMIFS(K72:K1096,$B72:$B1096,$B72,$D72:$D1096,$D72,$E72:$E1096,$E72)/2</f>
        <v>0</v>
      </c>
    </row>
    <row r="72" spans="1:11" s="16" customFormat="1" ht="34.799999999999997" customHeight="1">
      <c r="A72" s="19">
        <v>2</v>
      </c>
      <c r="B72" s="37">
        <v>950</v>
      </c>
      <c r="C72" s="38" t="s">
        <v>35</v>
      </c>
      <c r="D72" s="39" t="s">
        <v>67</v>
      </c>
      <c r="E72" s="39" t="s">
        <v>73</v>
      </c>
      <c r="F72" s="39" t="s">
        <v>108</v>
      </c>
      <c r="G72" s="39" t="s">
        <v>69</v>
      </c>
      <c r="H72" s="40">
        <f>SUMIFS(H73:H1096,$B73:$B1096,$B72,$D73:$D1096,$D73,$E73:$E1096,$E73,$F73:$F1096,$F73)</f>
        <v>0</v>
      </c>
      <c r="I72" s="40">
        <f>SUMIFS(I73:I1096,$B73:$B1096,$B72,$D73:$D1096,$D73,$E73:$E1096,$E73,$F73:$F1096,$F73)</f>
        <v>0</v>
      </c>
      <c r="J72" s="40">
        <f>SUMIFS(J73:J1096,$B73:$B1096,$B72,$D73:$D1096,$D73,$E73:$E1096,$E73,$F73:$F1096,$F73)</f>
        <v>0</v>
      </c>
      <c r="K72" s="40">
        <f>SUMIFS(K73:K1096,$B73:$B1096,$B72,$D73:$D1096,$D73,$E73:$E1096,$E73,$F73:$F1096,$F73)</f>
        <v>0</v>
      </c>
    </row>
    <row r="73" spans="1:11" s="16" customFormat="1" ht="15.6">
      <c r="A73" s="20">
        <v>3</v>
      </c>
      <c r="B73" s="31">
        <v>950</v>
      </c>
      <c r="C73" s="32" t="s">
        <v>127</v>
      </c>
      <c r="D73" s="33" t="s">
        <v>67</v>
      </c>
      <c r="E73" s="33" t="s">
        <v>73</v>
      </c>
      <c r="F73" s="33" t="s">
        <v>108</v>
      </c>
      <c r="G73" s="33" t="s">
        <v>126</v>
      </c>
      <c r="H73" s="24"/>
      <c r="I73" s="24"/>
      <c r="J73" s="24"/>
      <c r="K73" s="24"/>
    </row>
    <row r="74" spans="1:11" s="16" customFormat="1" ht="58.2" customHeight="1">
      <c r="A74" s="17">
        <v>1</v>
      </c>
      <c r="B74" s="28">
        <v>950</v>
      </c>
      <c r="C74" s="29" t="s">
        <v>193</v>
      </c>
      <c r="D74" s="30" t="s">
        <v>76</v>
      </c>
      <c r="E74" s="30" t="s">
        <v>82</v>
      </c>
      <c r="F74" s="30"/>
      <c r="G74" s="30"/>
      <c r="H74" s="18">
        <f>SUMIFS(H75:H1099,$B75:$B1099,$B75,$D75:$D1099,$D75,$E75:$E1099,$E75)/2</f>
        <v>1251</v>
      </c>
      <c r="I74" s="18">
        <f>SUMIFS(I75:I1099,$B75:$B1099,$B75,$D75:$D1099,$D75,$E75:$E1099,$E75)/2</f>
        <v>0</v>
      </c>
      <c r="J74" s="18">
        <f>SUMIFS(J75:J1099,$B75:$B1099,$B75,$D75:$D1099,$D75,$E75:$E1099,$E75)/2</f>
        <v>1251</v>
      </c>
      <c r="K74" s="18">
        <f>SUMIFS(K75:K1099,$B75:$B1099,$B75,$D75:$D1099,$D75,$E75:$E1099,$E75)/2</f>
        <v>0</v>
      </c>
    </row>
    <row r="75" spans="1:11" s="16" customFormat="1" ht="69" customHeight="1">
      <c r="A75" s="19">
        <v>2</v>
      </c>
      <c r="B75" s="37">
        <v>950</v>
      </c>
      <c r="C75" s="38" t="s">
        <v>212</v>
      </c>
      <c r="D75" s="39" t="s">
        <v>76</v>
      </c>
      <c r="E75" s="39" t="s">
        <v>82</v>
      </c>
      <c r="F75" s="39" t="s">
        <v>49</v>
      </c>
      <c r="G75" s="39" t="s">
        <v>69</v>
      </c>
      <c r="H75" s="40">
        <f>SUMIFS(H76:H1099,$B76:$B1099,$B75,$D76:$D1099,$D76,$E76:$E1099,$E76,$F76:$F1099,$F76)</f>
        <v>1251</v>
      </c>
      <c r="I75" s="40">
        <f>SUMIFS(I76:I1099,$B76:$B1099,$B75,$D76:$D1099,$D76,$E76:$E1099,$E76,$F76:$F1099,$F76)</f>
        <v>0</v>
      </c>
      <c r="J75" s="40">
        <f>SUMIFS(J76:J1099,$B76:$B1099,$B75,$D76:$D1099,$D76,$E76:$E1099,$E76,$F76:$F1099,$F76)</f>
        <v>1251</v>
      </c>
      <c r="K75" s="40">
        <f>SUMIFS(K76:K1099,$B76:$B1099,$B75,$D76:$D1099,$D76,$E76:$E1099,$E76,$F76:$F1099,$F76)</f>
        <v>0</v>
      </c>
    </row>
    <row r="76" spans="1:11" s="16" customFormat="1" ht="46.8">
      <c r="A76" s="20">
        <v>3</v>
      </c>
      <c r="B76" s="31">
        <v>950</v>
      </c>
      <c r="C76" s="32" t="s">
        <v>12</v>
      </c>
      <c r="D76" s="33" t="s">
        <v>76</v>
      </c>
      <c r="E76" s="33" t="s">
        <v>82</v>
      </c>
      <c r="F76" s="33" t="s">
        <v>49</v>
      </c>
      <c r="G76" s="33" t="s">
        <v>71</v>
      </c>
      <c r="H76" s="24">
        <v>1251</v>
      </c>
      <c r="I76" s="24"/>
      <c r="J76" s="24">
        <v>1251</v>
      </c>
      <c r="K76" s="24"/>
    </row>
    <row r="77" spans="1:11" s="16" customFormat="1" ht="31.2">
      <c r="A77" s="17">
        <v>1</v>
      </c>
      <c r="B77" s="28">
        <v>950</v>
      </c>
      <c r="C77" s="29" t="s">
        <v>37</v>
      </c>
      <c r="D77" s="30" t="s">
        <v>84</v>
      </c>
      <c r="E77" s="30" t="s">
        <v>85</v>
      </c>
      <c r="F77" s="30"/>
      <c r="G77" s="30"/>
      <c r="H77" s="18">
        <f>SUMIFS(H78:H1102,$B78:$B1102,$B78,$D78:$D1102,$D78,$E78:$E1102,$E78)/2</f>
        <v>638.5</v>
      </c>
      <c r="I77" s="18">
        <f>SUMIFS(I78:I1102,$B78:$B1102,$B78,$D78:$D1102,$D78,$E78:$E1102,$E78)/2</f>
        <v>238.5</v>
      </c>
      <c r="J77" s="18">
        <f>SUMIFS(J78:J1102,$B78:$B1102,$B78,$D78:$D1102,$D78,$E78:$E1102,$E78)/2</f>
        <v>638.5</v>
      </c>
      <c r="K77" s="18">
        <f>SUMIFS(K78:K1102,$B78:$B1102,$B78,$D78:$D1102,$D78,$E78:$E1102,$E78)/2</f>
        <v>238.5</v>
      </c>
    </row>
    <row r="78" spans="1:11" s="16" customFormat="1" ht="62.4">
      <c r="A78" s="19">
        <v>2</v>
      </c>
      <c r="B78" s="37">
        <v>950</v>
      </c>
      <c r="C78" s="38" t="s">
        <v>212</v>
      </c>
      <c r="D78" s="39" t="s">
        <v>84</v>
      </c>
      <c r="E78" s="39" t="s">
        <v>85</v>
      </c>
      <c r="F78" s="39" t="s">
        <v>49</v>
      </c>
      <c r="G78" s="39"/>
      <c r="H78" s="40">
        <f>SUMIFS(H79:H1102,$B79:$B1102,$B78,$D79:$D1102,$D79,$E79:$E1102,$E79,$F79:$F1102,$F79)</f>
        <v>638.5</v>
      </c>
      <c r="I78" s="40">
        <f>SUMIFS(I79:I1102,$B79:$B1102,$B78,$D79:$D1102,$D79,$E79:$E1102,$E79,$F79:$F1102,$F79)</f>
        <v>238.5</v>
      </c>
      <c r="J78" s="40">
        <f>SUMIFS(J79:J1102,$B79:$B1102,$B78,$D79:$D1102,$D79,$E79:$E1102,$E79,$F79:$F1102,$F79)</f>
        <v>638.5</v>
      </c>
      <c r="K78" s="40">
        <f>SUMIFS(K79:K1102,$B79:$B1102,$B78,$D79:$D1102,$D79,$E79:$E1102,$E79,$F79:$F1102,$F79)</f>
        <v>238.5</v>
      </c>
    </row>
    <row r="79" spans="1:11" s="16" customFormat="1" ht="46.8">
      <c r="A79" s="20">
        <v>3</v>
      </c>
      <c r="B79" s="31">
        <v>950</v>
      </c>
      <c r="C79" s="32" t="s">
        <v>12</v>
      </c>
      <c r="D79" s="33" t="s">
        <v>84</v>
      </c>
      <c r="E79" s="33" t="s">
        <v>85</v>
      </c>
      <c r="F79" s="33" t="s">
        <v>49</v>
      </c>
      <c r="G79" s="33" t="s">
        <v>71</v>
      </c>
      <c r="H79" s="24">
        <v>638.5</v>
      </c>
      <c r="I79" s="24">
        <v>238.5</v>
      </c>
      <c r="J79" s="24">
        <v>638.5</v>
      </c>
      <c r="K79" s="24">
        <v>238.5</v>
      </c>
    </row>
    <row r="80" spans="1:11" s="16" customFormat="1" ht="15.6">
      <c r="A80" s="17">
        <v>1</v>
      </c>
      <c r="B80" s="28">
        <v>950</v>
      </c>
      <c r="C80" s="29" t="s">
        <v>57</v>
      </c>
      <c r="D80" s="30" t="s">
        <v>90</v>
      </c>
      <c r="E80" s="30" t="s">
        <v>67</v>
      </c>
      <c r="F80" s="30"/>
      <c r="G80" s="30"/>
      <c r="H80" s="18">
        <f>SUMIFS(H81:H1105,$B81:$B1105,$B81,$D81:$D1105,$D81,$E81:$E1105,$E81)/2</f>
        <v>7238.8</v>
      </c>
      <c r="I80" s="18">
        <f>SUMIFS(I81:I1105,$B81:$B1105,$B81,$D81:$D1105,$D81,$E81:$E1105,$E81)/2</f>
        <v>6339.3</v>
      </c>
      <c r="J80" s="18">
        <f>SUMIFS(J81:J1105,$B81:$B1105,$B81,$D81:$D1105,$D81,$E81:$E1105,$E81)/2</f>
        <v>6670.8</v>
      </c>
      <c r="K80" s="18">
        <f>SUMIFS(K81:K1105,$B81:$B1105,$B81,$D81:$D1105,$D81,$E81:$E1105,$E81)/2</f>
        <v>5771.3</v>
      </c>
    </row>
    <row r="81" spans="1:11" s="16" customFormat="1" ht="84.6" customHeight="1">
      <c r="A81" s="19">
        <v>2</v>
      </c>
      <c r="B81" s="37">
        <v>950</v>
      </c>
      <c r="C81" s="38" t="s">
        <v>187</v>
      </c>
      <c r="D81" s="39" t="s">
        <v>90</v>
      </c>
      <c r="E81" s="39" t="s">
        <v>67</v>
      </c>
      <c r="F81" s="39" t="s">
        <v>186</v>
      </c>
      <c r="G81" s="39"/>
      <c r="H81" s="40">
        <f>SUMIFS(H82:H1105,$B82:$B1105,$B81,$D82:$D1105,$D82,$E82:$E1105,$E82,$F82:$F1105,$F82)</f>
        <v>6678.8</v>
      </c>
      <c r="I81" s="40">
        <f>SUMIFS(I82:I1105,$B82:$B1105,$B81,$D82:$D1105,$D82,$E82:$E1105,$E82,$F82:$F1105,$F82)</f>
        <v>6339.3</v>
      </c>
      <c r="J81" s="40">
        <f>SUMIFS(J82:J1105,$B82:$B1105,$B81,$D82:$D1105,$D82,$E82:$E1105,$E82,$F82:$F1105,$F82)</f>
        <v>6110.8</v>
      </c>
      <c r="K81" s="40">
        <f>SUMIFS(K82:K1105,$B82:$B1105,$B81,$D82:$D1105,$D82,$E82:$E1105,$E82,$F82:$F1105,$F82)</f>
        <v>5771.3</v>
      </c>
    </row>
    <row r="82" spans="1:11" s="16" customFormat="1" ht="15.6">
      <c r="A82" s="20">
        <v>3</v>
      </c>
      <c r="B82" s="31">
        <v>950</v>
      </c>
      <c r="C82" s="32" t="s">
        <v>188</v>
      </c>
      <c r="D82" s="33" t="s">
        <v>90</v>
      </c>
      <c r="E82" s="33" t="s">
        <v>67</v>
      </c>
      <c r="F82" s="33" t="s">
        <v>186</v>
      </c>
      <c r="G82" s="33" t="s">
        <v>125</v>
      </c>
      <c r="H82" s="24"/>
      <c r="I82" s="24"/>
      <c r="J82" s="24"/>
      <c r="K82" s="24"/>
    </row>
    <row r="83" spans="1:11" s="16" customFormat="1" ht="15.6">
      <c r="A83" s="20">
        <v>3</v>
      </c>
      <c r="B83" s="31">
        <v>950</v>
      </c>
      <c r="C83" s="32" t="s">
        <v>117</v>
      </c>
      <c r="D83" s="33" t="s">
        <v>90</v>
      </c>
      <c r="E83" s="33" t="s">
        <v>67</v>
      </c>
      <c r="F83" s="33" t="s">
        <v>186</v>
      </c>
      <c r="G83" s="33" t="s">
        <v>118</v>
      </c>
      <c r="H83" s="24">
        <v>6678.8</v>
      </c>
      <c r="I83" s="24">
        <v>6339.3</v>
      </c>
      <c r="J83" s="24">
        <v>6110.8</v>
      </c>
      <c r="K83" s="24">
        <v>5771.3</v>
      </c>
    </row>
    <row r="84" spans="1:11" s="16" customFormat="1" ht="62.4">
      <c r="A84" s="19">
        <v>2</v>
      </c>
      <c r="B84" s="37">
        <v>950</v>
      </c>
      <c r="C84" s="38" t="s">
        <v>212</v>
      </c>
      <c r="D84" s="39" t="s">
        <v>90</v>
      </c>
      <c r="E84" s="39" t="s">
        <v>67</v>
      </c>
      <c r="F84" s="39" t="s">
        <v>49</v>
      </c>
      <c r="G84" s="39"/>
      <c r="H84" s="40">
        <f>SUMIFS(H85:H1108,$B85:$B1108,$B84,$D85:$D1108,$D85,$E85:$E1108,$E85,$F85:$F1108,$F85)</f>
        <v>530</v>
      </c>
      <c r="I84" s="40">
        <f>SUMIFS(I85:I1108,$B85:$B1108,$B84,$D85:$D1108,$D85,$E85:$E1108,$E85,$F85:$F1108,$F85)</f>
        <v>0</v>
      </c>
      <c r="J84" s="40">
        <f>SUMIFS(J85:J1108,$B85:$B1108,$B84,$D85:$D1108,$D85,$E85:$E1108,$E85,$F85:$F1108,$F85)</f>
        <v>530</v>
      </c>
      <c r="K84" s="40">
        <f>SUMIFS(K85:K1108,$B85:$B1108,$B84,$D85:$D1108,$D85,$E85:$E1108,$E85,$F85:$F1108,$F85)</f>
        <v>0</v>
      </c>
    </row>
    <row r="85" spans="1:11" s="16" customFormat="1" ht="46.8">
      <c r="A85" s="20">
        <v>3</v>
      </c>
      <c r="B85" s="31">
        <v>950</v>
      </c>
      <c r="C85" s="32" t="s">
        <v>12</v>
      </c>
      <c r="D85" s="33" t="s">
        <v>90</v>
      </c>
      <c r="E85" s="33" t="s">
        <v>67</v>
      </c>
      <c r="F85" s="33" t="s">
        <v>49</v>
      </c>
      <c r="G85" s="33" t="s">
        <v>71</v>
      </c>
      <c r="H85" s="24">
        <v>530</v>
      </c>
      <c r="I85" s="24"/>
      <c r="J85" s="24">
        <v>530</v>
      </c>
      <c r="K85" s="24"/>
    </row>
    <row r="86" spans="1:11" s="16" customFormat="1" ht="62.4">
      <c r="A86" s="19">
        <v>2</v>
      </c>
      <c r="B86" s="37">
        <v>950</v>
      </c>
      <c r="C86" s="38" t="s">
        <v>211</v>
      </c>
      <c r="D86" s="39" t="s">
        <v>90</v>
      </c>
      <c r="E86" s="39" t="s">
        <v>67</v>
      </c>
      <c r="F86" s="39" t="s">
        <v>152</v>
      </c>
      <c r="G86" s="39"/>
      <c r="H86" s="40">
        <f>SUMIFS(H87:H1110,$B87:$B1110,$B86,$D87:$D1110,$D87,$E87:$E1110,$E87,$F87:$F1110,$F87)</f>
        <v>30</v>
      </c>
      <c r="I86" s="40">
        <f>SUMIFS(I87:I1110,$B87:$B1110,$B86,$D87:$D1110,$D87,$E87:$E1110,$E87,$F87:$F1110,$F87)</f>
        <v>0</v>
      </c>
      <c r="J86" s="40">
        <f>SUMIFS(J87:J1110,$B87:$B1110,$B86,$D87:$D1110,$D87,$E87:$E1110,$E87,$F87:$F1110,$F87)</f>
        <v>30</v>
      </c>
      <c r="K86" s="40">
        <f>SUMIFS(K87:K1110,$B87:$B1110,$B86,$D87:$D1110,$D87,$E87:$E1110,$E87,$F87:$F1110,$F87)</f>
        <v>0</v>
      </c>
    </row>
    <row r="87" spans="1:11" s="16" customFormat="1" ht="46.8">
      <c r="A87" s="20">
        <v>3</v>
      </c>
      <c r="B87" s="31">
        <v>950</v>
      </c>
      <c r="C87" s="32" t="s">
        <v>12</v>
      </c>
      <c r="D87" s="33" t="s">
        <v>90</v>
      </c>
      <c r="E87" s="33" t="s">
        <v>67</v>
      </c>
      <c r="F87" s="33" t="s">
        <v>152</v>
      </c>
      <c r="G87" s="33" t="s">
        <v>71</v>
      </c>
      <c r="H87" s="24">
        <v>30</v>
      </c>
      <c r="I87" s="24"/>
      <c r="J87" s="24">
        <v>30</v>
      </c>
      <c r="K87" s="24"/>
    </row>
    <row r="88" spans="1:11" s="16" customFormat="1" ht="15.6">
      <c r="A88" s="17">
        <v>1</v>
      </c>
      <c r="B88" s="28">
        <v>950</v>
      </c>
      <c r="C88" s="29" t="s">
        <v>38</v>
      </c>
      <c r="D88" s="30" t="s">
        <v>79</v>
      </c>
      <c r="E88" s="30" t="s">
        <v>86</v>
      </c>
      <c r="F88" s="30"/>
      <c r="G88" s="30"/>
      <c r="H88" s="18">
        <f>SUMIFS(H89:H1113,$B89:$B1113,$B89,$D89:$D1113,$D89,$E89:$E1113,$E89)/2</f>
        <v>62055.500000000007</v>
      </c>
      <c r="I88" s="18">
        <f>SUMIFS(I89:I1113,$B89:$B1113,$B89,$D89:$D1113,$D89,$E89:$E1113,$E89)/2</f>
        <v>23708.6</v>
      </c>
      <c r="J88" s="18">
        <f>SUMIFS(J89:J1113,$B89:$B1113,$B89,$D89:$D1113,$D89,$E89:$E1113,$E89)/2</f>
        <v>62055.500000000007</v>
      </c>
      <c r="K88" s="18">
        <f>SUMIFS(K89:K1113,$B89:$B1113,$B89,$D89:$D1113,$D89,$E89:$E1113,$E89)/2</f>
        <v>23708.6</v>
      </c>
    </row>
    <row r="89" spans="1:11" s="16" customFormat="1" ht="54.6" customHeight="1">
      <c r="A89" s="19">
        <v>2</v>
      </c>
      <c r="B89" s="37">
        <v>950</v>
      </c>
      <c r="C89" s="38" t="s">
        <v>169</v>
      </c>
      <c r="D89" s="39" t="s">
        <v>79</v>
      </c>
      <c r="E89" s="39" t="s">
        <v>86</v>
      </c>
      <c r="F89" s="39" t="s">
        <v>124</v>
      </c>
      <c r="G89" s="39"/>
      <c r="H89" s="40">
        <f>SUMIFS(H90:H1113,$B90:$B1113,$B89,$D90:$D1113,$D90,$E90:$E1113,$E90,$F90:$F1113,$F90)</f>
        <v>280</v>
      </c>
      <c r="I89" s="40">
        <f>SUMIFS(I90:I1113,$B90:$B1113,$B89,$D90:$D1113,$D90,$E90:$E1113,$E90,$F90:$F1113,$F90)</f>
        <v>0</v>
      </c>
      <c r="J89" s="40">
        <f>SUMIFS(J90:J1113,$B90:$B1113,$B89,$D90:$D1113,$D90,$E90:$E1113,$E90,$F90:$F1113,$F90)</f>
        <v>280</v>
      </c>
      <c r="K89" s="40">
        <f>SUMIFS(K90:K1113,$B90:$B1113,$B89,$D90:$D1113,$D90,$E90:$E1113,$E90,$F90:$F1113,$F90)</f>
        <v>0</v>
      </c>
    </row>
    <row r="90" spans="1:11" s="16" customFormat="1" ht="46.8">
      <c r="A90" s="20">
        <v>3</v>
      </c>
      <c r="B90" s="31">
        <v>950</v>
      </c>
      <c r="C90" s="32" t="s">
        <v>12</v>
      </c>
      <c r="D90" s="33" t="s">
        <v>79</v>
      </c>
      <c r="E90" s="33" t="s">
        <v>86</v>
      </c>
      <c r="F90" s="33" t="s">
        <v>124</v>
      </c>
      <c r="G90" s="33" t="s">
        <v>71</v>
      </c>
      <c r="H90" s="24">
        <v>280</v>
      </c>
      <c r="I90" s="24"/>
      <c r="J90" s="24">
        <v>280</v>
      </c>
      <c r="K90" s="24"/>
    </row>
    <row r="91" spans="1:11" s="16" customFormat="1" ht="62.4">
      <c r="A91" s="19">
        <v>2</v>
      </c>
      <c r="B91" s="37">
        <v>950</v>
      </c>
      <c r="C91" s="41" t="s">
        <v>199</v>
      </c>
      <c r="D91" s="39" t="s">
        <v>79</v>
      </c>
      <c r="E91" s="39" t="s">
        <v>86</v>
      </c>
      <c r="F91" s="39" t="s">
        <v>39</v>
      </c>
      <c r="G91" s="39"/>
      <c r="H91" s="40">
        <f>SUMIFS(H92:H1115,$B92:$B1115,$B91,$D92:$D1115,$D92,$E92:$E1115,$E92,$F92:$F1115,$F92)</f>
        <v>24082.7</v>
      </c>
      <c r="I91" s="40">
        <f>SUMIFS(I92:I1115,$B92:$B1115,$B91,$D92:$D1115,$D92,$E92:$E1115,$E92,$F92:$F1115,$F92)</f>
        <v>23708.6</v>
      </c>
      <c r="J91" s="40">
        <f>SUMIFS(J92:J1115,$B92:$B1115,$B91,$D92:$D1115,$D92,$E92:$E1115,$E92,$F92:$F1115,$F92)</f>
        <v>24082.7</v>
      </c>
      <c r="K91" s="40">
        <f>SUMIFS(K92:K1115,$B92:$B1115,$B91,$D92:$D1115,$D92,$E92:$E1115,$E92,$F92:$F1115,$F92)</f>
        <v>23708.6</v>
      </c>
    </row>
    <row r="92" spans="1:11" s="16" customFormat="1" ht="46.8">
      <c r="A92" s="20">
        <v>3</v>
      </c>
      <c r="B92" s="31">
        <v>950</v>
      </c>
      <c r="C92" s="32" t="s">
        <v>12</v>
      </c>
      <c r="D92" s="33" t="s">
        <v>79</v>
      </c>
      <c r="E92" s="33" t="s">
        <v>86</v>
      </c>
      <c r="F92" s="33" t="s">
        <v>39</v>
      </c>
      <c r="G92" s="33" t="s">
        <v>71</v>
      </c>
      <c r="H92" s="24">
        <v>24082.7</v>
      </c>
      <c r="I92" s="24">
        <v>23708.6</v>
      </c>
      <c r="J92" s="24">
        <v>24082.7</v>
      </c>
      <c r="K92" s="24">
        <v>23708.6</v>
      </c>
    </row>
    <row r="93" spans="1:11" s="16" customFormat="1" ht="62.4">
      <c r="A93" s="19">
        <v>2</v>
      </c>
      <c r="B93" s="37">
        <v>950</v>
      </c>
      <c r="C93" s="38" t="s">
        <v>212</v>
      </c>
      <c r="D93" s="39" t="s">
        <v>79</v>
      </c>
      <c r="E93" s="39" t="s">
        <v>86</v>
      </c>
      <c r="F93" s="39" t="s">
        <v>49</v>
      </c>
      <c r="G93" s="39"/>
      <c r="H93" s="40">
        <f>SUMIFS(H94:H1117,$B94:$B1117,$B93,$D94:$D1117,$D94,$E94:$E1117,$E94,$F94:$F1117,$F94)</f>
        <v>33692.800000000003</v>
      </c>
      <c r="I93" s="40">
        <f>SUMIFS(I94:I1117,$B94:$B1117,$B93,$D94:$D1117,$D94,$E94:$E1117,$E94,$F94:$F1117,$F94)</f>
        <v>0</v>
      </c>
      <c r="J93" s="40">
        <f>SUMIFS(J94:J1117,$B94:$B1117,$B93,$D94:$D1117,$D94,$E94:$E1117,$E94,$F94:$F1117,$F94)</f>
        <v>33692.800000000003</v>
      </c>
      <c r="K93" s="40">
        <f>SUMIFS(K94:K1117,$B94:$B1117,$B93,$D94:$D1117,$D94,$E94:$E1117,$E94,$F94:$F1117,$F94)</f>
        <v>0</v>
      </c>
    </row>
    <row r="94" spans="1:11" s="16" customFormat="1" ht="46.8">
      <c r="A94" s="20">
        <v>3</v>
      </c>
      <c r="B94" s="31">
        <v>950</v>
      </c>
      <c r="C94" s="32" t="s">
        <v>12</v>
      </c>
      <c r="D94" s="33" t="s">
        <v>79</v>
      </c>
      <c r="E94" s="33" t="s">
        <v>86</v>
      </c>
      <c r="F94" s="33" t="s">
        <v>49</v>
      </c>
      <c r="G94" s="33" t="s">
        <v>71</v>
      </c>
      <c r="H94" s="24">
        <v>33692.800000000003</v>
      </c>
      <c r="I94" s="24"/>
      <c r="J94" s="24">
        <v>33692.800000000003</v>
      </c>
      <c r="K94" s="24"/>
    </row>
    <row r="95" spans="1:11" s="16" customFormat="1" ht="46.8">
      <c r="A95" s="19">
        <v>2</v>
      </c>
      <c r="B95" s="37">
        <v>950</v>
      </c>
      <c r="C95" s="38" t="s">
        <v>209</v>
      </c>
      <c r="D95" s="39" t="s">
        <v>79</v>
      </c>
      <c r="E95" s="39" t="s">
        <v>86</v>
      </c>
      <c r="F95" s="39" t="s">
        <v>150</v>
      </c>
      <c r="G95" s="39"/>
      <c r="H95" s="40">
        <f>SUMIFS(H96:H1119,$B96:$B1119,$B95,$D96:$D1119,$D96,$E96:$E1119,$E96,$F96:$F1119,$F96)</f>
        <v>4000</v>
      </c>
      <c r="I95" s="40">
        <f>SUMIFS(I96:I1119,$B96:$B1119,$B95,$D96:$D1119,$D96,$E96:$E1119,$E96,$F96:$F1119,$F96)</f>
        <v>0</v>
      </c>
      <c r="J95" s="40">
        <f>SUMIFS(J96:J1119,$B96:$B1119,$B95,$D96:$D1119,$D96,$E96:$E1119,$E96,$F96:$F1119,$F96)</f>
        <v>4000</v>
      </c>
      <c r="K95" s="40">
        <f>SUMIFS(K96:K1119,$B96:$B1119,$B95,$D96:$D1119,$D96,$E96:$E1119,$E96,$F96:$F1119,$F96)</f>
        <v>0</v>
      </c>
    </row>
    <row r="96" spans="1:11" s="16" customFormat="1" ht="46.8">
      <c r="A96" s="20">
        <v>3</v>
      </c>
      <c r="B96" s="31">
        <v>950</v>
      </c>
      <c r="C96" s="32" t="s">
        <v>12</v>
      </c>
      <c r="D96" s="33" t="s">
        <v>79</v>
      </c>
      <c r="E96" s="33" t="s">
        <v>86</v>
      </c>
      <c r="F96" s="33" t="s">
        <v>150</v>
      </c>
      <c r="G96" s="33" t="s">
        <v>71</v>
      </c>
      <c r="H96" s="24">
        <v>4000</v>
      </c>
      <c r="I96" s="24"/>
      <c r="J96" s="24">
        <v>4000</v>
      </c>
      <c r="K96" s="24"/>
    </row>
    <row r="97" spans="1:11" s="16" customFormat="1" ht="15.6">
      <c r="A97" s="17">
        <v>1</v>
      </c>
      <c r="B97" s="28">
        <v>950</v>
      </c>
      <c r="C97" s="29" t="s">
        <v>130</v>
      </c>
      <c r="D97" s="30" t="s">
        <v>82</v>
      </c>
      <c r="E97" s="30" t="s">
        <v>84</v>
      </c>
      <c r="F97" s="30"/>
      <c r="G97" s="30"/>
      <c r="H97" s="18">
        <f>SUMIFS(H98:H1122,$B98:$B1122,$B98,$D98:$D1122,$D98,$E98:$E1122,$E98)/2</f>
        <v>48082.3</v>
      </c>
      <c r="I97" s="18">
        <f>SUMIFS(I98:I1122,$B98:$B1122,$B98,$D98:$D1122,$D98,$E98:$E1122,$E98)/2</f>
        <v>48082.3</v>
      </c>
      <c r="J97" s="18">
        <f>SUMIFS(J98:J1122,$B98:$B1122,$B98,$D98:$D1122,$D98,$E98:$E1122,$E98)/2</f>
        <v>48082.3</v>
      </c>
      <c r="K97" s="18">
        <f>SUMIFS(K98:K1122,$B98:$B1122,$B98,$D98:$D1122,$D98,$E98:$E1122,$E98)/2</f>
        <v>48082.3</v>
      </c>
    </row>
    <row r="98" spans="1:11" s="16" customFormat="1" ht="85.2" customHeight="1">
      <c r="A98" s="19">
        <v>2</v>
      </c>
      <c r="B98" s="37">
        <v>950</v>
      </c>
      <c r="C98" s="38" t="s">
        <v>204</v>
      </c>
      <c r="D98" s="39" t="s">
        <v>82</v>
      </c>
      <c r="E98" s="39" t="s">
        <v>84</v>
      </c>
      <c r="F98" s="39" t="s">
        <v>119</v>
      </c>
      <c r="G98" s="39"/>
      <c r="H98" s="40">
        <f>SUMIFS(H99:H1122,$B99:$B1122,$B98,$D99:$D1122,$D99,$E99:$E1122,$E99,$F99:$F1122,$F99)</f>
        <v>48082.3</v>
      </c>
      <c r="I98" s="40">
        <f>SUMIFS(I99:I1122,$B99:$B1122,$B98,$D99:$D1122,$D99,$E99:$E1122,$E99,$F99:$F1122,$F99)</f>
        <v>48082.3</v>
      </c>
      <c r="J98" s="40">
        <f>SUMIFS(J99:J1122,$B99:$B1122,$B98,$D99:$D1122,$D99,$E99:$E1122,$E99,$F99:$F1122,$F99)</f>
        <v>48082.3</v>
      </c>
      <c r="K98" s="40">
        <f>SUMIFS(K99:K1122,$B99:$B1122,$B98,$D99:$D1122,$D99,$E99:$E1122,$E99,$F99:$F1122,$F99)</f>
        <v>48082.3</v>
      </c>
    </row>
    <row r="99" spans="1:11" s="16" customFormat="1" ht="15.6">
      <c r="A99" s="20">
        <v>3</v>
      </c>
      <c r="B99" s="31">
        <v>950</v>
      </c>
      <c r="C99" s="32" t="s">
        <v>117</v>
      </c>
      <c r="D99" s="33" t="s">
        <v>82</v>
      </c>
      <c r="E99" s="33" t="s">
        <v>84</v>
      </c>
      <c r="F99" s="33" t="s">
        <v>119</v>
      </c>
      <c r="G99" s="33" t="s">
        <v>118</v>
      </c>
      <c r="H99" s="24">
        <v>48082.3</v>
      </c>
      <c r="I99" s="24">
        <v>48082.3</v>
      </c>
      <c r="J99" s="24">
        <v>48082.3</v>
      </c>
      <c r="K99" s="24">
        <v>48082.3</v>
      </c>
    </row>
    <row r="100" spans="1:11" s="16" customFormat="1" ht="31.2">
      <c r="A100" s="14">
        <v>0</v>
      </c>
      <c r="B100" s="26">
        <v>955</v>
      </c>
      <c r="C100" s="27" t="s">
        <v>40</v>
      </c>
      <c r="D100" s="34" t="s">
        <v>69</v>
      </c>
      <c r="E100" s="34" t="s">
        <v>69</v>
      </c>
      <c r="F100" s="34" t="s">
        <v>7</v>
      </c>
      <c r="G100" s="34" t="s">
        <v>69</v>
      </c>
      <c r="H100" s="15">
        <f>SUMIFS(H101:H1171,$B101:$B1171,$B101)/3</f>
        <v>1139364.2999999998</v>
      </c>
      <c r="I100" s="15">
        <f>SUMIFS(I101:I1171,$B101:$B1171,$B101)/3</f>
        <v>481384.50000000006</v>
      </c>
      <c r="J100" s="15">
        <f>SUMIFS(J101:J1171,$B101:$B1171,$B101)/3</f>
        <v>1095253.3999999997</v>
      </c>
      <c r="K100" s="15">
        <f>SUMIFS(K101:K1171,$B101:$B1171,$B101)/3</f>
        <v>434095.2</v>
      </c>
    </row>
    <row r="101" spans="1:11" s="16" customFormat="1" ht="46.8">
      <c r="A101" s="17">
        <v>1</v>
      </c>
      <c r="B101" s="28">
        <v>955</v>
      </c>
      <c r="C101" s="29" t="s">
        <v>41</v>
      </c>
      <c r="D101" s="30" t="s">
        <v>67</v>
      </c>
      <c r="E101" s="30" t="s">
        <v>86</v>
      </c>
      <c r="F101" s="30" t="s">
        <v>7</v>
      </c>
      <c r="G101" s="30" t="s">
        <v>69</v>
      </c>
      <c r="H101" s="18">
        <f>SUMIFS(H102:H1126,$B102:$B1126,$B102,$D102:$D1126,$D102,$E102:$E1126,$E102)/2</f>
        <v>4719.8</v>
      </c>
      <c r="I101" s="18">
        <f>SUMIFS(I102:I1126,$B102:$B1126,$B102,$D102:$D1126,$D102,$E102:$E1126,$E102)/2</f>
        <v>0</v>
      </c>
      <c r="J101" s="18">
        <f>SUMIFS(J102:J1126,$B102:$B1126,$B102,$D102:$D1126,$D102,$E102:$E1126,$E102)/2</f>
        <v>4719.8</v>
      </c>
      <c r="K101" s="18">
        <f>SUMIFS(K102:K1126,$B102:$B1126,$B102,$D102:$D1126,$D102,$E102:$E1126,$E102)/2</f>
        <v>0</v>
      </c>
    </row>
    <row r="102" spans="1:11" s="16" customFormat="1" ht="62.4">
      <c r="A102" s="19">
        <v>2</v>
      </c>
      <c r="B102" s="37">
        <v>955</v>
      </c>
      <c r="C102" s="38" t="s">
        <v>9</v>
      </c>
      <c r="D102" s="39" t="s">
        <v>67</v>
      </c>
      <c r="E102" s="39" t="s">
        <v>86</v>
      </c>
      <c r="F102" s="39" t="s">
        <v>106</v>
      </c>
      <c r="G102" s="39" t="s">
        <v>69</v>
      </c>
      <c r="H102" s="40">
        <f>SUMIFS(H103:H1126,$B103:$B1126,$B102,$D103:$D1126,$D103,$E103:$E1126,$E103,$F103:$F1126,$F103)</f>
        <v>4719.8</v>
      </c>
      <c r="I102" s="40">
        <f>SUMIFS(I103:I1126,$B103:$B1126,$B102,$D103:$D1126,$D103,$E103:$E1126,$E103,$F103:$F1126,$F103)</f>
        <v>0</v>
      </c>
      <c r="J102" s="40">
        <f>SUMIFS(J103:J1126,$B103:$B1126,$B102,$D103:$D1126,$D103,$E103:$E1126,$E103,$F103:$F1126,$F103)</f>
        <v>4719.8</v>
      </c>
      <c r="K102" s="40">
        <f>SUMIFS(K103:K1126,$B103:$B1126,$B102,$D103:$D1126,$D103,$E103:$E1126,$E103,$F103:$F1126,$F103)</f>
        <v>0</v>
      </c>
    </row>
    <row r="103" spans="1:11" s="16" customFormat="1" ht="31.2">
      <c r="A103" s="20">
        <v>3</v>
      </c>
      <c r="B103" s="31">
        <v>955</v>
      </c>
      <c r="C103" s="32" t="s">
        <v>11</v>
      </c>
      <c r="D103" s="33" t="s">
        <v>67</v>
      </c>
      <c r="E103" s="33" t="s">
        <v>86</v>
      </c>
      <c r="F103" s="33" t="s">
        <v>106</v>
      </c>
      <c r="G103" s="33" t="s">
        <v>70</v>
      </c>
      <c r="H103" s="24">
        <v>4719.8</v>
      </c>
      <c r="I103" s="24"/>
      <c r="J103" s="24">
        <v>4719.8</v>
      </c>
      <c r="K103" s="24"/>
    </row>
    <row r="104" spans="1:11" s="16" customFormat="1" ht="46.8">
      <c r="A104" s="20">
        <v>3</v>
      </c>
      <c r="B104" s="31">
        <v>955</v>
      </c>
      <c r="C104" s="45" t="s">
        <v>12</v>
      </c>
      <c r="D104" s="33" t="s">
        <v>67</v>
      </c>
      <c r="E104" s="33" t="s">
        <v>86</v>
      </c>
      <c r="F104" s="33" t="s">
        <v>106</v>
      </c>
      <c r="G104" s="33" t="s">
        <v>71</v>
      </c>
      <c r="H104" s="24"/>
      <c r="I104" s="24"/>
      <c r="J104" s="24"/>
      <c r="K104" s="24"/>
    </row>
    <row r="105" spans="1:11" s="16" customFormat="1" ht="62.4">
      <c r="A105" s="17">
        <v>1</v>
      </c>
      <c r="B105" s="28">
        <v>955</v>
      </c>
      <c r="C105" s="29" t="s">
        <v>34</v>
      </c>
      <c r="D105" s="30" t="s">
        <v>67</v>
      </c>
      <c r="E105" s="30" t="s">
        <v>84</v>
      </c>
      <c r="F105" s="30" t="s">
        <v>7</v>
      </c>
      <c r="G105" s="30" t="s">
        <v>69</v>
      </c>
      <c r="H105" s="18">
        <f>SUMIFS(H106:H1130,$B106:$B1130,$B106,$D106:$D1130,$D106,$E106:$E1130,$E106)/2</f>
        <v>60481.3</v>
      </c>
      <c r="I105" s="18">
        <f>SUMIFS(I106:I1130,$B106:$B1130,$B106,$D106:$D1130,$D106,$E106:$E1130,$E106)/2</f>
        <v>3130.8</v>
      </c>
      <c r="J105" s="18">
        <f>SUMIFS(J106:J1130,$B106:$B1130,$B106,$D106:$D1130,$D106,$E106:$E1130,$E106)/2</f>
        <v>59300.800000000003</v>
      </c>
      <c r="K105" s="18">
        <f>SUMIFS(K106:K1130,$B106:$B1130,$B106,$D106:$D1130,$D106,$E106:$E1130,$E106)/2</f>
        <v>3130.8</v>
      </c>
    </row>
    <row r="106" spans="1:11" s="16" customFormat="1" ht="62.4">
      <c r="A106" s="19">
        <v>2</v>
      </c>
      <c r="B106" s="37">
        <v>955</v>
      </c>
      <c r="C106" s="47" t="s">
        <v>214</v>
      </c>
      <c r="D106" s="39" t="s">
        <v>67</v>
      </c>
      <c r="E106" s="39" t="s">
        <v>84</v>
      </c>
      <c r="F106" s="39" t="s">
        <v>15</v>
      </c>
      <c r="G106" s="39" t="s">
        <v>69</v>
      </c>
      <c r="H106" s="40">
        <f>SUMIFS(H107:H1130,$B107:$B1130,$B106,$D107:$D1130,$D107,$E107:$E1130,$E107,$F107:$F1130,$F107)</f>
        <v>2328.1</v>
      </c>
      <c r="I106" s="40">
        <f>SUMIFS(I107:I1130,$B107:$B1130,$B106,$D107:$D1130,$D107,$E107:$E1130,$E107,$F107:$F1130,$F107)</f>
        <v>0</v>
      </c>
      <c r="J106" s="40">
        <f>SUMIFS(J107:J1130,$B107:$B1130,$B106,$D107:$D1130,$D107,$E107:$E1130,$E107,$F107:$F1130,$F107)</f>
        <v>1018.1</v>
      </c>
      <c r="K106" s="40">
        <f>SUMIFS(K107:K1130,$B107:$B1130,$B106,$D107:$D1130,$D107,$E107:$E1130,$E107,$F107:$F1130,$F107)</f>
        <v>0</v>
      </c>
    </row>
    <row r="107" spans="1:11" s="16" customFormat="1" ht="46.8">
      <c r="A107" s="20">
        <v>3</v>
      </c>
      <c r="B107" s="31">
        <v>955</v>
      </c>
      <c r="C107" s="45" t="s">
        <v>12</v>
      </c>
      <c r="D107" s="33" t="s">
        <v>67</v>
      </c>
      <c r="E107" s="33" t="s">
        <v>84</v>
      </c>
      <c r="F107" s="33" t="s">
        <v>15</v>
      </c>
      <c r="G107" s="33" t="s">
        <v>71</v>
      </c>
      <c r="H107" s="24">
        <v>2328.1</v>
      </c>
      <c r="I107" s="24"/>
      <c r="J107" s="24">
        <v>1018.1</v>
      </c>
      <c r="K107" s="24"/>
    </row>
    <row r="108" spans="1:11" s="16" customFormat="1" ht="62.4">
      <c r="A108" s="19">
        <v>2</v>
      </c>
      <c r="B108" s="43">
        <v>955</v>
      </c>
      <c r="C108" s="47" t="s">
        <v>201</v>
      </c>
      <c r="D108" s="44" t="s">
        <v>67</v>
      </c>
      <c r="E108" s="39" t="s">
        <v>84</v>
      </c>
      <c r="F108" s="39" t="s">
        <v>42</v>
      </c>
      <c r="G108" s="39" t="s">
        <v>69</v>
      </c>
      <c r="H108" s="40">
        <f>SUMIFS(H109:H1132,$B109:$B1132,$B108,$D109:$D1132,$D109,$E109:$E1132,$E109,$F109:$F1132,$F109)</f>
        <v>144</v>
      </c>
      <c r="I108" s="40">
        <f>SUMIFS(I109:I1132,$B109:$B1132,$B108,$D109:$D1132,$D109,$E109:$E1132,$E109,$F109:$F1132,$F109)</f>
        <v>0</v>
      </c>
      <c r="J108" s="40">
        <f>SUMIFS(J109:J1132,$B109:$B1132,$B108,$D109:$D1132,$D109,$E109:$E1132,$E109,$F109:$F1132,$F109)</f>
        <v>144</v>
      </c>
      <c r="K108" s="40">
        <f>SUMIFS(K109:K1132,$B109:$B1132,$B108,$D109:$D1132,$D109,$E109:$E1132,$E109,$F109:$F1132,$F109)</f>
        <v>0</v>
      </c>
    </row>
    <row r="109" spans="1:11" s="16" customFormat="1" ht="46.8">
      <c r="A109" s="20">
        <v>3</v>
      </c>
      <c r="B109" s="31">
        <v>955</v>
      </c>
      <c r="C109" s="46" t="s">
        <v>12</v>
      </c>
      <c r="D109" s="33" t="s">
        <v>67</v>
      </c>
      <c r="E109" s="33" t="s">
        <v>84</v>
      </c>
      <c r="F109" s="33" t="s">
        <v>42</v>
      </c>
      <c r="G109" s="33" t="s">
        <v>71</v>
      </c>
      <c r="H109" s="24">
        <v>144</v>
      </c>
      <c r="I109" s="24"/>
      <c r="J109" s="24">
        <v>144</v>
      </c>
      <c r="K109" s="24"/>
    </row>
    <row r="110" spans="1:11" s="16" customFormat="1" ht="62.4">
      <c r="A110" s="19">
        <v>2</v>
      </c>
      <c r="B110" s="37">
        <v>955</v>
      </c>
      <c r="C110" s="38" t="s">
        <v>9</v>
      </c>
      <c r="D110" s="39" t="s">
        <v>67</v>
      </c>
      <c r="E110" s="39" t="s">
        <v>84</v>
      </c>
      <c r="F110" s="39" t="s">
        <v>106</v>
      </c>
      <c r="G110" s="39" t="s">
        <v>69</v>
      </c>
      <c r="H110" s="40">
        <f>SUMIFS(H111:H1134,$B111:$B1134,$B110,$D111:$D1134,$D111,$E111:$E1134,$E111,$F111:$F1134,$F111)</f>
        <v>58009.2</v>
      </c>
      <c r="I110" s="40">
        <f>SUMIFS(I111:I1134,$B111:$B1134,$B110,$D111:$D1134,$D111,$E111:$E1134,$E111,$F111:$F1134,$F111)</f>
        <v>3130.8</v>
      </c>
      <c r="J110" s="40">
        <f>SUMIFS(J111:J1134,$B111:$B1134,$B110,$D111:$D1134,$D111,$E111:$E1134,$E111,$F111:$F1134,$F111)</f>
        <v>58138.7</v>
      </c>
      <c r="K110" s="40">
        <f>SUMIFS(K111:K1134,$B111:$B1134,$B110,$D111:$D1134,$D111,$E111:$E1134,$E111,$F111:$F1134,$F111)</f>
        <v>3130.8</v>
      </c>
    </row>
    <row r="111" spans="1:11" s="16" customFormat="1" ht="31.2">
      <c r="A111" s="20">
        <v>3</v>
      </c>
      <c r="B111" s="31">
        <v>955</v>
      </c>
      <c r="C111" s="32" t="s">
        <v>11</v>
      </c>
      <c r="D111" s="33" t="s">
        <v>67</v>
      </c>
      <c r="E111" s="33" t="s">
        <v>84</v>
      </c>
      <c r="F111" s="33" t="s">
        <v>106</v>
      </c>
      <c r="G111" s="33" t="s">
        <v>70</v>
      </c>
      <c r="H111" s="24">
        <v>55584.6</v>
      </c>
      <c r="I111" s="24">
        <v>2801.3</v>
      </c>
      <c r="J111" s="24">
        <v>55584.6</v>
      </c>
      <c r="K111" s="24">
        <v>2801.3</v>
      </c>
    </row>
    <row r="112" spans="1:11" s="16" customFormat="1" ht="46.8">
      <c r="A112" s="20">
        <v>3</v>
      </c>
      <c r="B112" s="31">
        <v>955</v>
      </c>
      <c r="C112" s="32" t="s">
        <v>12</v>
      </c>
      <c r="D112" s="33" t="s">
        <v>67</v>
      </c>
      <c r="E112" s="33" t="s">
        <v>84</v>
      </c>
      <c r="F112" s="33" t="s">
        <v>106</v>
      </c>
      <c r="G112" s="33" t="s">
        <v>71</v>
      </c>
      <c r="H112" s="24">
        <v>2279.6</v>
      </c>
      <c r="I112" s="24">
        <v>329.5</v>
      </c>
      <c r="J112" s="24">
        <v>2279.6</v>
      </c>
      <c r="K112" s="24">
        <v>329.5</v>
      </c>
    </row>
    <row r="113" spans="1:11" s="16" customFormat="1" ht="37.799999999999997" customHeight="1">
      <c r="A113" s="20">
        <v>3</v>
      </c>
      <c r="B113" s="31">
        <v>955</v>
      </c>
      <c r="C113" s="32" t="s">
        <v>21</v>
      </c>
      <c r="D113" s="33" t="s">
        <v>67</v>
      </c>
      <c r="E113" s="33" t="s">
        <v>84</v>
      </c>
      <c r="F113" s="33" t="s">
        <v>106</v>
      </c>
      <c r="G113" s="33" t="s">
        <v>78</v>
      </c>
      <c r="H113" s="24"/>
      <c r="I113" s="24"/>
      <c r="J113" s="24"/>
      <c r="K113" s="24"/>
    </row>
    <row r="114" spans="1:11" s="16" customFormat="1" ht="15.6">
      <c r="A114" s="20">
        <v>3</v>
      </c>
      <c r="B114" s="31">
        <v>955</v>
      </c>
      <c r="C114" s="32" t="s">
        <v>13</v>
      </c>
      <c r="D114" s="33" t="s">
        <v>67</v>
      </c>
      <c r="E114" s="33" t="s">
        <v>84</v>
      </c>
      <c r="F114" s="33" t="s">
        <v>106</v>
      </c>
      <c r="G114" s="33" t="s">
        <v>72</v>
      </c>
      <c r="H114" s="24">
        <v>145</v>
      </c>
      <c r="I114" s="24"/>
      <c r="J114" s="24">
        <v>274.5</v>
      </c>
      <c r="K114" s="24"/>
    </row>
    <row r="115" spans="1:11" s="16" customFormat="1" ht="15.6">
      <c r="A115" s="17">
        <v>1</v>
      </c>
      <c r="B115" s="28">
        <v>955</v>
      </c>
      <c r="C115" s="29" t="s">
        <v>134</v>
      </c>
      <c r="D115" s="30" t="s">
        <v>67</v>
      </c>
      <c r="E115" s="30" t="s">
        <v>90</v>
      </c>
      <c r="F115" s="30" t="s">
        <v>7</v>
      </c>
      <c r="G115" s="30" t="s">
        <v>69</v>
      </c>
      <c r="H115" s="18">
        <f>SUMIFS(H116:H1140,$B116:$B1140,$B116,$D116:$D1140,$D116,$E116:$E1140,$E116)/2</f>
        <v>62.5</v>
      </c>
      <c r="I115" s="18">
        <f>SUMIFS(I116:I1140,$B116:$B1140,$B116,$D116:$D1140,$D116,$E116:$E1140,$E116)/2</f>
        <v>62.5</v>
      </c>
      <c r="J115" s="18">
        <f>SUMIFS(J116:J1140,$B116:$B1140,$B116,$D116:$D1140,$D116,$E116:$E1140,$E116)/2</f>
        <v>62.5</v>
      </c>
      <c r="K115" s="18">
        <f>SUMIFS(K116:K1140,$B116:$B1140,$B116,$D116:$D1140,$D116,$E116:$E1140,$E116)/2</f>
        <v>62.5</v>
      </c>
    </row>
    <row r="116" spans="1:11" s="16" customFormat="1" ht="31.2">
      <c r="A116" s="19">
        <v>2</v>
      </c>
      <c r="B116" s="37">
        <v>955</v>
      </c>
      <c r="C116" s="47" t="s">
        <v>135</v>
      </c>
      <c r="D116" s="39" t="s">
        <v>67</v>
      </c>
      <c r="E116" s="39" t="s">
        <v>90</v>
      </c>
      <c r="F116" s="39" t="s">
        <v>136</v>
      </c>
      <c r="G116" s="39" t="s">
        <v>69</v>
      </c>
      <c r="H116" s="40">
        <f>SUMIFS(H117:H1140,$B117:$B1140,$B116,$D117:$D1140,$D117,$E117:$E1140,$E117,$F117:$F1140,$F117)</f>
        <v>62.5</v>
      </c>
      <c r="I116" s="40">
        <f>SUMIFS(I117:I1140,$B117:$B1140,$B116,$D117:$D1140,$D117,$E117:$E1140,$E117,$F117:$F1140,$F117)</f>
        <v>62.5</v>
      </c>
      <c r="J116" s="40">
        <f>SUMIFS(J117:J1140,$B117:$B1140,$B116,$D117:$D1140,$D117,$E117:$E1140,$E117,$F117:$F1140,$F117)</f>
        <v>62.5</v>
      </c>
      <c r="K116" s="40">
        <f>SUMIFS(K117:K1140,$B117:$B1140,$B116,$D117:$D1140,$D117,$E117:$E1140,$E117,$F117:$F1140,$F117)</f>
        <v>62.5</v>
      </c>
    </row>
    <row r="117" spans="1:11" s="16" customFormat="1" ht="46.8">
      <c r="A117" s="20">
        <v>3</v>
      </c>
      <c r="B117" s="31">
        <v>955</v>
      </c>
      <c r="C117" s="32" t="s">
        <v>12</v>
      </c>
      <c r="D117" s="33" t="s">
        <v>67</v>
      </c>
      <c r="E117" s="33" t="s">
        <v>90</v>
      </c>
      <c r="F117" s="33" t="s">
        <v>136</v>
      </c>
      <c r="G117" s="33" t="s">
        <v>71</v>
      </c>
      <c r="H117" s="24">
        <v>62.5</v>
      </c>
      <c r="I117" s="24">
        <v>62.5</v>
      </c>
      <c r="J117" s="24">
        <v>62.5</v>
      </c>
      <c r="K117" s="24">
        <v>62.5</v>
      </c>
    </row>
    <row r="118" spans="1:11" s="16" customFormat="1" ht="31.2">
      <c r="A118" s="17">
        <v>1</v>
      </c>
      <c r="B118" s="28">
        <v>955</v>
      </c>
      <c r="C118" s="29" t="s">
        <v>174</v>
      </c>
      <c r="D118" s="30" t="s">
        <v>67</v>
      </c>
      <c r="E118" s="30" t="s">
        <v>79</v>
      </c>
      <c r="F118" s="30" t="s">
        <v>7</v>
      </c>
      <c r="G118" s="30" t="s">
        <v>69</v>
      </c>
      <c r="H118" s="18">
        <f>SUMIFS(H119:H1143,$B119:$B1143,$B119,$D119:$D1143,$D119,$E119:$E1143,$E119)/2</f>
        <v>0</v>
      </c>
      <c r="I118" s="18">
        <f>SUMIFS(I119:I1143,$B119:$B1143,$B119,$D119:$D1143,$D119,$E119:$E1143,$E119)/2</f>
        <v>0</v>
      </c>
      <c r="J118" s="18">
        <f>SUMIFS(J119:J1143,$B119:$B1143,$B119,$D119:$D1143,$D119,$E119:$E1143,$E119)/2</f>
        <v>0</v>
      </c>
      <c r="K118" s="18">
        <f>SUMIFS(K119:K1143,$B119:$B1143,$B119,$D119:$D1143,$D119,$E119:$E1143,$E119)/2</f>
        <v>0</v>
      </c>
    </row>
    <row r="119" spans="1:11" s="16" customFormat="1" ht="46.8">
      <c r="A119" s="19">
        <v>2</v>
      </c>
      <c r="B119" s="37">
        <v>955</v>
      </c>
      <c r="C119" s="47" t="s">
        <v>176</v>
      </c>
      <c r="D119" s="39" t="s">
        <v>67</v>
      </c>
      <c r="E119" s="39" t="s">
        <v>79</v>
      </c>
      <c r="F119" s="39" t="s">
        <v>175</v>
      </c>
      <c r="G119" s="39" t="s">
        <v>69</v>
      </c>
      <c r="H119" s="40">
        <f>SUMIFS(H120:H1143,$B120:$B1143,$B119,$D120:$D1143,$D120,$E120:$E1143,$E120,$F120:$F1143,$F120)</f>
        <v>0</v>
      </c>
      <c r="I119" s="40">
        <f>SUMIFS(I120:I1143,$B120:$B1143,$B119,$D120:$D1143,$D120,$E120:$E1143,$E120,$F120:$F1143,$F120)</f>
        <v>0</v>
      </c>
      <c r="J119" s="40">
        <f>SUMIFS(J120:J1143,$B120:$B1143,$B119,$D120:$D1143,$D120,$E120:$E1143,$E120,$F120:$F1143,$F120)</f>
        <v>0</v>
      </c>
      <c r="K119" s="40">
        <f>SUMIFS(K120:K1143,$B120:$B1143,$B119,$D120:$D1143,$D120,$E120:$E1143,$E120,$F120:$F1143,$F120)</f>
        <v>0</v>
      </c>
    </row>
    <row r="120" spans="1:11" s="16" customFormat="1" ht="15.6">
      <c r="A120" s="20">
        <v>3</v>
      </c>
      <c r="B120" s="31">
        <v>955</v>
      </c>
      <c r="C120" s="45" t="s">
        <v>178</v>
      </c>
      <c r="D120" s="33" t="s">
        <v>67</v>
      </c>
      <c r="E120" s="33" t="s">
        <v>79</v>
      </c>
      <c r="F120" s="33" t="s">
        <v>175</v>
      </c>
      <c r="G120" s="33" t="s">
        <v>177</v>
      </c>
      <c r="H120" s="24"/>
      <c r="I120" s="24"/>
      <c r="J120" s="24"/>
      <c r="K120" s="24"/>
    </row>
    <row r="121" spans="1:11" s="16" customFormat="1" ht="15.6">
      <c r="A121" s="17">
        <v>1</v>
      </c>
      <c r="B121" s="28">
        <v>955</v>
      </c>
      <c r="C121" s="29" t="s">
        <v>43</v>
      </c>
      <c r="D121" s="30" t="s">
        <v>67</v>
      </c>
      <c r="E121" s="30" t="s">
        <v>83</v>
      </c>
      <c r="F121" s="30" t="s">
        <v>7</v>
      </c>
      <c r="G121" s="30" t="s">
        <v>69</v>
      </c>
      <c r="H121" s="18">
        <f>SUMIFS(H122:H1146,$B122:$B1146,$B122,$D122:$D1146,$D122,$E122:$E1146,$E122)/2</f>
        <v>14000</v>
      </c>
      <c r="I121" s="18">
        <f>SUMIFS(I122:I1146,$B122:$B1146,$B122,$D122:$D1146,$D122,$E122:$E1146,$E122)/2</f>
        <v>0</v>
      </c>
      <c r="J121" s="18">
        <f>SUMIFS(J122:J1146,$B122:$B1146,$B122,$D122:$D1146,$D122,$E122:$E1146,$E122)/2</f>
        <v>14000</v>
      </c>
      <c r="K121" s="18">
        <f>SUMIFS(K122:K1146,$B122:$B1146,$B122,$D122:$D1146,$D122,$E122:$E1146,$E122)/2</f>
        <v>0</v>
      </c>
    </row>
    <row r="122" spans="1:11" s="16" customFormat="1" ht="39" customHeight="1">
      <c r="A122" s="19">
        <v>2</v>
      </c>
      <c r="B122" s="37">
        <v>955</v>
      </c>
      <c r="C122" s="38" t="s">
        <v>35</v>
      </c>
      <c r="D122" s="39" t="s">
        <v>67</v>
      </c>
      <c r="E122" s="39" t="s">
        <v>83</v>
      </c>
      <c r="F122" s="39" t="s">
        <v>108</v>
      </c>
      <c r="G122" s="39" t="s">
        <v>69</v>
      </c>
      <c r="H122" s="40">
        <f>SUMIFS(H123:H1146,$B123:$B1146,$B122,$D123:$D1146,$D123,$E123:$E1146,$E123,$F123:$F1146,$F123)</f>
        <v>14000</v>
      </c>
      <c r="I122" s="40">
        <f>SUMIFS(I123:I1146,$B123:$B1146,$B122,$D123:$D1146,$D123,$E123:$E1146,$E123,$F123:$F1146,$F123)</f>
        <v>0</v>
      </c>
      <c r="J122" s="40">
        <f>SUMIFS(J123:J1146,$B123:$B1146,$B122,$D123:$D1146,$D123,$E123:$E1146,$E123,$F123:$F1146,$F123)</f>
        <v>14000</v>
      </c>
      <c r="K122" s="40">
        <f>SUMIFS(K123:K1146,$B123:$B1146,$B122,$D123:$D1146,$D123,$E123:$E1146,$E123,$F123:$F1146,$F123)</f>
        <v>0</v>
      </c>
    </row>
    <row r="123" spans="1:11" s="16" customFormat="1" ht="15.6">
      <c r="A123" s="20">
        <v>3</v>
      </c>
      <c r="B123" s="31">
        <v>955</v>
      </c>
      <c r="C123" s="32" t="s">
        <v>44</v>
      </c>
      <c r="D123" s="33" t="s">
        <v>67</v>
      </c>
      <c r="E123" s="33" t="s">
        <v>83</v>
      </c>
      <c r="F123" s="33" t="s">
        <v>108</v>
      </c>
      <c r="G123" s="33" t="s">
        <v>88</v>
      </c>
      <c r="H123" s="24">
        <v>14000</v>
      </c>
      <c r="I123" s="24"/>
      <c r="J123" s="24">
        <v>14000</v>
      </c>
      <c r="K123" s="24"/>
    </row>
    <row r="124" spans="1:11" s="16" customFormat="1" ht="15.6">
      <c r="A124" s="17">
        <v>1</v>
      </c>
      <c r="B124" s="28">
        <v>955</v>
      </c>
      <c r="C124" s="29" t="s">
        <v>14</v>
      </c>
      <c r="D124" s="30" t="s">
        <v>67</v>
      </c>
      <c r="E124" s="30" t="s">
        <v>73</v>
      </c>
      <c r="F124" s="30"/>
      <c r="G124" s="30"/>
      <c r="H124" s="18">
        <f>SUMIFS(H125:H1149,$B125:$B1149,$B125,$D125:$D1149,$D125,$E125:$E1149,$E125)/2</f>
        <v>48970.900000000009</v>
      </c>
      <c r="I124" s="18">
        <f>SUMIFS(I127:I1149,$B127:$B1149,$B127,$D127:$D1149,$D127,$E127:$E1149,$E127)/2</f>
        <v>2281.4</v>
      </c>
      <c r="J124" s="18">
        <f>SUMIFS(J125:J1149,$B125:$B1149,$B125,$D125:$D1149,$D125,$E125:$E1149,$E125)/2</f>
        <v>49230.900000000009</v>
      </c>
      <c r="K124" s="18">
        <f>SUMIFS(K127:K1149,$B127:$B1149,$B127,$D127:$D1149,$D127,$E127:$E1149,$E127)/2</f>
        <v>2281.4</v>
      </c>
    </row>
    <row r="125" spans="1:11" s="16" customFormat="1" ht="62.4">
      <c r="A125" s="19">
        <v>2</v>
      </c>
      <c r="B125" s="37">
        <v>955</v>
      </c>
      <c r="C125" s="47" t="s">
        <v>214</v>
      </c>
      <c r="D125" s="39" t="s">
        <v>67</v>
      </c>
      <c r="E125" s="39" t="s">
        <v>73</v>
      </c>
      <c r="F125" s="39" t="s">
        <v>15</v>
      </c>
      <c r="G125" s="39" t="s">
        <v>69</v>
      </c>
      <c r="H125" s="40">
        <f>SUMIFS(H126:H1150,$B126:$B1150,$B125,$D126:$D1150,$D126,$E126:$E1150,$E126,$F126:$F1150,$F126)</f>
        <v>0</v>
      </c>
      <c r="I125" s="40">
        <f>SUMIFS(I126:I1150,$B126:$B1150,$B125,$D126:$D1150,$D126,$E126:$E1150,$E126,$F126:$F1150,$F126)</f>
        <v>0</v>
      </c>
      <c r="J125" s="40">
        <f>SUMIFS(J126:J1150,$B126:$B1150,$B125,$D126:$D1150,$D126,$E126:$E1150,$E126,$F126:$F1150,$F126)</f>
        <v>260</v>
      </c>
      <c r="K125" s="40">
        <f>SUMIFS(K126:K1150,$B126:$B1150,$B125,$D126:$D1150,$D126,$E126:$E1150,$E126,$F126:$F1150,$F126)</f>
        <v>0</v>
      </c>
    </row>
    <row r="126" spans="1:11" s="16" customFormat="1" ht="46.8">
      <c r="A126" s="20">
        <v>3</v>
      </c>
      <c r="B126" s="31">
        <v>955</v>
      </c>
      <c r="C126" s="45" t="s">
        <v>12</v>
      </c>
      <c r="D126" s="33" t="s">
        <v>67</v>
      </c>
      <c r="E126" s="33" t="s">
        <v>73</v>
      </c>
      <c r="F126" s="33" t="s">
        <v>15</v>
      </c>
      <c r="G126" s="33" t="s">
        <v>71</v>
      </c>
      <c r="H126" s="24"/>
      <c r="I126" s="24"/>
      <c r="J126" s="24">
        <v>260</v>
      </c>
      <c r="K126" s="24"/>
    </row>
    <row r="127" spans="1:11" s="16" customFormat="1" ht="62.4">
      <c r="A127" s="19">
        <v>2</v>
      </c>
      <c r="B127" s="37">
        <v>955</v>
      </c>
      <c r="C127" s="38" t="s">
        <v>169</v>
      </c>
      <c r="D127" s="39" t="s">
        <v>67</v>
      </c>
      <c r="E127" s="39" t="s">
        <v>73</v>
      </c>
      <c r="F127" s="39" t="s">
        <v>124</v>
      </c>
      <c r="G127" s="39" t="s">
        <v>69</v>
      </c>
      <c r="H127" s="40">
        <f>SUMIFS(H128:H1149,$B128:$B1149,$B127,$D128:$D1149,$D128,$E128:$E1149,$E128,$F128:$F1149,$F128)</f>
        <v>1229.9000000000001</v>
      </c>
      <c r="I127" s="40">
        <f>SUMIFS(I128:I1149,$B128:$B1149,$B127,$D128:$D1149,$D128,$E128:$E1149,$E128,$F128:$F1149,$F128)</f>
        <v>0</v>
      </c>
      <c r="J127" s="40">
        <f>SUMIFS(J128:J1149,$B128:$B1149,$B127,$D128:$D1149,$D128,$E128:$E1149,$E128,$F128:$F1149,$F128)</f>
        <v>1229.9000000000001</v>
      </c>
      <c r="K127" s="40">
        <f>SUMIFS(K128:K1149,$B128:$B1149,$B127,$D128:$D1149,$D128,$E128:$E1149,$E128,$F128:$F1149,$F128)</f>
        <v>0</v>
      </c>
    </row>
    <row r="128" spans="1:11" s="16" customFormat="1" ht="46.8">
      <c r="A128" s="20">
        <v>3</v>
      </c>
      <c r="B128" s="31">
        <v>955</v>
      </c>
      <c r="C128" s="45" t="s">
        <v>12</v>
      </c>
      <c r="D128" s="33" t="s">
        <v>67</v>
      </c>
      <c r="E128" s="33" t="s">
        <v>73</v>
      </c>
      <c r="F128" s="33" t="s">
        <v>124</v>
      </c>
      <c r="G128" s="33" t="s">
        <v>71</v>
      </c>
      <c r="H128" s="24">
        <v>1229.9000000000001</v>
      </c>
      <c r="I128" s="24"/>
      <c r="J128" s="24">
        <v>1229.9000000000001</v>
      </c>
      <c r="K128" s="24"/>
    </row>
    <row r="129" spans="1:11" s="16" customFormat="1" ht="46.8">
      <c r="A129" s="19">
        <v>2</v>
      </c>
      <c r="B129" s="37">
        <v>955</v>
      </c>
      <c r="C129" s="38" t="s">
        <v>164</v>
      </c>
      <c r="D129" s="39" t="s">
        <v>67</v>
      </c>
      <c r="E129" s="39" t="s">
        <v>73</v>
      </c>
      <c r="F129" s="39" t="s">
        <v>163</v>
      </c>
      <c r="G129" s="39"/>
      <c r="H129" s="40">
        <f>SUMIFS(H130:H1151,$B130:$B1151,$B129,$D130:$D1151,$D130,$E130:$E1151,$E130,$F130:$F1151,$F130)</f>
        <v>2744.5</v>
      </c>
      <c r="I129" s="40">
        <f>SUMIFS(I130:I1151,$B130:$B1151,$B129,$D130:$D1151,$D130,$E130:$E1151,$E130,$F130:$F1151,$F130)</f>
        <v>0</v>
      </c>
      <c r="J129" s="40">
        <f>SUMIFS(J130:J1151,$B130:$B1151,$B129,$D130:$D1151,$D130,$E130:$E1151,$E130,$F130:$F1151,$F130)</f>
        <v>2744.5</v>
      </c>
      <c r="K129" s="40">
        <f>SUMIFS(K130:K1151,$B130:$B1151,$B129,$D130:$D1151,$D130,$E130:$E1151,$E130,$F130:$F1151,$F130)</f>
        <v>0</v>
      </c>
    </row>
    <row r="130" spans="1:11" s="16" customFormat="1" ht="15.6">
      <c r="A130" s="20">
        <v>3</v>
      </c>
      <c r="B130" s="31">
        <v>955</v>
      </c>
      <c r="C130" s="32" t="s">
        <v>46</v>
      </c>
      <c r="D130" s="33" t="s">
        <v>67</v>
      </c>
      <c r="E130" s="33" t="s">
        <v>73</v>
      </c>
      <c r="F130" s="33" t="s">
        <v>163</v>
      </c>
      <c r="G130" s="33" t="s">
        <v>89</v>
      </c>
      <c r="H130" s="24">
        <v>2744.5</v>
      </c>
      <c r="I130" s="24"/>
      <c r="J130" s="24">
        <v>2744.5</v>
      </c>
      <c r="K130" s="24"/>
    </row>
    <row r="131" spans="1:11" s="16" customFormat="1" ht="62.4">
      <c r="A131" s="19">
        <v>2</v>
      </c>
      <c r="B131" s="37">
        <v>955</v>
      </c>
      <c r="C131" s="42" t="s">
        <v>180</v>
      </c>
      <c r="D131" s="39" t="s">
        <v>67</v>
      </c>
      <c r="E131" s="39" t="s">
        <v>73</v>
      </c>
      <c r="F131" s="39" t="s">
        <v>47</v>
      </c>
      <c r="G131" s="39"/>
      <c r="H131" s="40">
        <f>SUMIFS(H132:H1153,$B132:$B1153,$B131,$D132:$D1153,$D132,$E132:$E1153,$E132,$F132:$F1153,$F132)</f>
        <v>18319.400000000001</v>
      </c>
      <c r="I131" s="40">
        <f>SUMIFS(I132:I1153,$B132:$B1153,$B131,$D132:$D1153,$D132,$E132:$E1153,$E132,$F132:$F1153,$F132)</f>
        <v>0</v>
      </c>
      <c r="J131" s="40">
        <f>SUMIFS(J132:J1153,$B132:$B1153,$B131,$D132:$D1153,$D132,$E132:$E1153,$E132,$F132:$F1153,$F132)</f>
        <v>18319.400000000001</v>
      </c>
      <c r="K131" s="40">
        <f>SUMIFS(K132:K1153,$B132:$B1153,$B131,$D132:$D1153,$D132,$E132:$E1153,$E132,$F132:$F1153,$F132)</f>
        <v>0</v>
      </c>
    </row>
    <row r="132" spans="1:11" s="16" customFormat="1" ht="15.6">
      <c r="A132" s="20">
        <v>3</v>
      </c>
      <c r="B132" s="31">
        <v>955</v>
      </c>
      <c r="C132" s="32" t="s">
        <v>46</v>
      </c>
      <c r="D132" s="33" t="s">
        <v>67</v>
      </c>
      <c r="E132" s="33" t="s">
        <v>73</v>
      </c>
      <c r="F132" s="33" t="s">
        <v>47</v>
      </c>
      <c r="G132" s="33" t="s">
        <v>89</v>
      </c>
      <c r="H132" s="24">
        <v>18319.400000000001</v>
      </c>
      <c r="I132" s="24"/>
      <c r="J132" s="24">
        <v>18319.400000000001</v>
      </c>
      <c r="K132" s="24"/>
    </row>
    <row r="133" spans="1:11" s="16" customFormat="1" ht="62.4">
      <c r="A133" s="19">
        <v>2</v>
      </c>
      <c r="B133" s="37">
        <v>955</v>
      </c>
      <c r="C133" s="38" t="s">
        <v>212</v>
      </c>
      <c r="D133" s="39" t="s">
        <v>67</v>
      </c>
      <c r="E133" s="39" t="s">
        <v>73</v>
      </c>
      <c r="F133" s="39" t="s">
        <v>49</v>
      </c>
      <c r="G133" s="39" t="s">
        <v>69</v>
      </c>
      <c r="H133" s="40">
        <f>SUMIFS(H134:H1155,$B134:$B1155,$B133,$D134:$D1155,$D134,$E134:$E1155,$E134,$F134:$F1155,$F134)</f>
        <v>1346.4</v>
      </c>
      <c r="I133" s="40">
        <f>SUMIFS(I134:I1155,$B134:$B1155,$B133,$D134:$D1155,$D134,$E134:$E1155,$E134,$F134:$F1155,$F134)</f>
        <v>1255.9000000000001</v>
      </c>
      <c r="J133" s="40">
        <f>SUMIFS(J134:J1155,$B134:$B1155,$B133,$D134:$D1155,$D134,$E134:$E1155,$E134,$F134:$F1155,$F134)</f>
        <v>1346.4</v>
      </c>
      <c r="K133" s="40">
        <f>SUMIFS(K134:K1155,$B134:$B1155,$B133,$D134:$D1155,$D134,$E134:$E1155,$E134,$F134:$F1155,$F134)</f>
        <v>1255.9000000000001</v>
      </c>
    </row>
    <row r="134" spans="1:11" s="16" customFormat="1" ht="15.6">
      <c r="A134" s="20">
        <v>3</v>
      </c>
      <c r="B134" s="31">
        <v>955</v>
      </c>
      <c r="C134" s="32" t="s">
        <v>46</v>
      </c>
      <c r="D134" s="33" t="s">
        <v>67</v>
      </c>
      <c r="E134" s="33" t="s">
        <v>73</v>
      </c>
      <c r="F134" s="33" t="s">
        <v>49</v>
      </c>
      <c r="G134" s="33" t="s">
        <v>89</v>
      </c>
      <c r="H134" s="24">
        <v>1346.4</v>
      </c>
      <c r="I134" s="24">
        <v>1255.9000000000001</v>
      </c>
      <c r="J134" s="24">
        <v>1346.4</v>
      </c>
      <c r="K134" s="24">
        <v>1255.9000000000001</v>
      </c>
    </row>
    <row r="135" spans="1:11" s="16" customFormat="1" ht="46.8">
      <c r="A135" s="19">
        <v>2</v>
      </c>
      <c r="B135" s="37">
        <v>955</v>
      </c>
      <c r="C135" s="38" t="s">
        <v>142</v>
      </c>
      <c r="D135" s="39" t="s">
        <v>67</v>
      </c>
      <c r="E135" s="39" t="s">
        <v>73</v>
      </c>
      <c r="F135" s="39" t="s">
        <v>141</v>
      </c>
      <c r="G135" s="39"/>
      <c r="H135" s="40">
        <f>SUMIFS(H136:H1157,$B136:$B1157,$B135,$D136:$D1157,$D136,$E136:$E1157,$E136,$F136:$F1157,$F136)</f>
        <v>15179.7</v>
      </c>
      <c r="I135" s="40">
        <f>SUMIFS(I136:I1157,$B136:$B1157,$B135,$D136:$D1157,$D136,$E136:$E1157,$E136,$F136:$F1157,$F136)</f>
        <v>1025.5</v>
      </c>
      <c r="J135" s="40">
        <f>SUMIFS(J136:J1157,$B136:$B1157,$B135,$D136:$D1157,$D136,$E136:$E1157,$E136,$F136:$F1157,$F136)</f>
        <v>15179.7</v>
      </c>
      <c r="K135" s="40">
        <f>SUMIFS(K136:K1157,$B136:$B1157,$B135,$D136:$D1157,$D136,$E136:$E1157,$E136,$F136:$F1157,$F136)</f>
        <v>1025.5</v>
      </c>
    </row>
    <row r="136" spans="1:11" s="16" customFormat="1" ht="31.2">
      <c r="A136" s="20">
        <v>3</v>
      </c>
      <c r="B136" s="31">
        <v>955</v>
      </c>
      <c r="C136" s="32" t="s">
        <v>23</v>
      </c>
      <c r="D136" s="33" t="s">
        <v>67</v>
      </c>
      <c r="E136" s="33" t="s">
        <v>73</v>
      </c>
      <c r="F136" s="33" t="s">
        <v>141</v>
      </c>
      <c r="G136" s="33" t="s">
        <v>80</v>
      </c>
      <c r="H136" s="24">
        <v>14561.1</v>
      </c>
      <c r="I136" s="24">
        <v>1025.5</v>
      </c>
      <c r="J136" s="24">
        <v>14561.1</v>
      </c>
      <c r="K136" s="24">
        <v>1025.5</v>
      </c>
    </row>
    <row r="137" spans="1:11" s="16" customFormat="1" ht="46.8">
      <c r="A137" s="20">
        <v>3</v>
      </c>
      <c r="B137" s="31">
        <v>955</v>
      </c>
      <c r="C137" s="32" t="s">
        <v>12</v>
      </c>
      <c r="D137" s="33" t="s">
        <v>67</v>
      </c>
      <c r="E137" s="33" t="s">
        <v>73</v>
      </c>
      <c r="F137" s="33" t="s">
        <v>141</v>
      </c>
      <c r="G137" s="33" t="s">
        <v>71</v>
      </c>
      <c r="H137" s="24">
        <v>618.6</v>
      </c>
      <c r="I137" s="24"/>
      <c r="J137" s="24">
        <v>618.6</v>
      </c>
      <c r="K137" s="24"/>
    </row>
    <row r="138" spans="1:11" s="16" customFormat="1" ht="39" customHeight="1">
      <c r="A138" s="19">
        <v>2</v>
      </c>
      <c r="B138" s="37">
        <v>955</v>
      </c>
      <c r="C138" s="38" t="s">
        <v>35</v>
      </c>
      <c r="D138" s="39" t="s">
        <v>67</v>
      </c>
      <c r="E138" s="39" t="s">
        <v>73</v>
      </c>
      <c r="F138" s="39" t="s">
        <v>108</v>
      </c>
      <c r="G138" s="39"/>
      <c r="H138" s="40">
        <f>SUMIFS(H139:H1160,$B139:$B1160,$B138,$D139:$D1160,$D139,$E139:$E1160,$E139,$F139:$F1160,$F139)</f>
        <v>10151</v>
      </c>
      <c r="I138" s="40">
        <f>SUMIFS(I139:I1160,$B139:$B1160,$B138,$D139:$D1160,$D139,$E139:$E1160,$E139,$F139:$F1160,$F139)</f>
        <v>0</v>
      </c>
      <c r="J138" s="40">
        <f>SUMIFS(J139:J1160,$B139:$B1160,$B138,$D139:$D1160,$D139,$E139:$E1160,$E139,$F139:$F1160,$F139)</f>
        <v>10151</v>
      </c>
      <c r="K138" s="40">
        <f>SUMIFS(K139:K1160,$B139:$B1160,$B138,$D139:$D1160,$D139,$E139:$E1160,$E139,$F139:$F1160,$F139)</f>
        <v>0</v>
      </c>
    </row>
    <row r="139" spans="1:11" s="16" customFormat="1" ht="15.6">
      <c r="A139" s="20">
        <v>3</v>
      </c>
      <c r="B139" s="31">
        <v>955</v>
      </c>
      <c r="C139" s="32" t="s">
        <v>153</v>
      </c>
      <c r="D139" s="33" t="s">
        <v>67</v>
      </c>
      <c r="E139" s="33" t="s">
        <v>73</v>
      </c>
      <c r="F139" s="33" t="s">
        <v>108</v>
      </c>
      <c r="G139" s="33" t="s">
        <v>125</v>
      </c>
      <c r="H139" s="24">
        <v>10000</v>
      </c>
      <c r="I139" s="24"/>
      <c r="J139" s="24">
        <v>10000</v>
      </c>
      <c r="K139" s="24"/>
    </row>
    <row r="140" spans="1:11" s="16" customFormat="1" ht="15.6">
      <c r="A140" s="20">
        <v>3</v>
      </c>
      <c r="B140" s="31">
        <v>955</v>
      </c>
      <c r="C140" s="32" t="s">
        <v>127</v>
      </c>
      <c r="D140" s="33" t="s">
        <v>67</v>
      </c>
      <c r="E140" s="33" t="s">
        <v>73</v>
      </c>
      <c r="F140" s="33" t="s">
        <v>108</v>
      </c>
      <c r="G140" s="33" t="s">
        <v>126</v>
      </c>
      <c r="H140" s="24">
        <v>151</v>
      </c>
      <c r="I140" s="24"/>
      <c r="J140" s="24">
        <v>151</v>
      </c>
      <c r="K140" s="24"/>
    </row>
    <row r="141" spans="1:11" s="16" customFormat="1" ht="15.6">
      <c r="A141" s="17">
        <v>1</v>
      </c>
      <c r="B141" s="28">
        <v>955</v>
      </c>
      <c r="C141" s="29" t="s">
        <v>50</v>
      </c>
      <c r="D141" s="30" t="s">
        <v>86</v>
      </c>
      <c r="E141" s="30" t="s">
        <v>84</v>
      </c>
      <c r="F141" s="30" t="s">
        <v>7</v>
      </c>
      <c r="G141" s="30" t="s">
        <v>69</v>
      </c>
      <c r="H141" s="18">
        <f>SUMIFS(H142:H1164,$B142:$B1164,$B142,$D142:$D1164,$D142,$E142:$E1164,$E142)/2</f>
        <v>454</v>
      </c>
      <c r="I141" s="18">
        <f>SUMIFS(I142:I1164,$B142:$B1164,$B142,$D142:$D1164,$D142,$E142:$E1164,$E142)/2</f>
        <v>0</v>
      </c>
      <c r="J141" s="18">
        <f>SUMIFS(J142:J1164,$B142:$B1164,$B142,$D142:$D1164,$D142,$E142:$E1164,$E142)/2</f>
        <v>454</v>
      </c>
      <c r="K141" s="18">
        <f>SUMIFS(K142:K1164,$B142:$B1164,$B142,$D142:$D1164,$D142,$E142:$E1164,$E142)/2</f>
        <v>0</v>
      </c>
    </row>
    <row r="142" spans="1:11" s="16" customFormat="1" ht="54" customHeight="1">
      <c r="A142" s="19">
        <v>2</v>
      </c>
      <c r="B142" s="37">
        <v>955</v>
      </c>
      <c r="C142" s="38" t="s">
        <v>181</v>
      </c>
      <c r="D142" s="39" t="s">
        <v>86</v>
      </c>
      <c r="E142" s="39" t="s">
        <v>84</v>
      </c>
      <c r="F142" s="39" t="s">
        <v>104</v>
      </c>
      <c r="G142" s="39" t="s">
        <v>69</v>
      </c>
      <c r="H142" s="40">
        <f>SUMIFS(H143:H1164,$B143:$B1164,$B142,$D143:$D1164,$D143,$E143:$E1164,$E143,$F143:$F1164,$F143)</f>
        <v>454</v>
      </c>
      <c r="I142" s="40">
        <f>SUMIFS(I143:I1164,$B143:$B1164,$B142,$D143:$D1164,$D143,$E143:$E1164,$E143,$F143:$F1164,$F143)</f>
        <v>0</v>
      </c>
      <c r="J142" s="40">
        <f>SUMIFS(J143:J1164,$B143:$B1164,$B142,$D143:$D1164,$D143,$E143:$E1164,$E143,$F143:$F1164,$F143)</f>
        <v>454</v>
      </c>
      <c r="K142" s="40">
        <f>SUMIFS(K143:K1164,$B143:$B1164,$B142,$D143:$D1164,$D143,$E143:$E1164,$E143,$F143:$F1164,$F143)</f>
        <v>0</v>
      </c>
    </row>
    <row r="143" spans="1:11" s="16" customFormat="1" ht="46.8">
      <c r="A143" s="20">
        <v>3</v>
      </c>
      <c r="B143" s="31">
        <v>955</v>
      </c>
      <c r="C143" s="32" t="s">
        <v>12</v>
      </c>
      <c r="D143" s="33" t="s">
        <v>86</v>
      </c>
      <c r="E143" s="33" t="s">
        <v>84</v>
      </c>
      <c r="F143" s="33" t="s">
        <v>104</v>
      </c>
      <c r="G143" s="33" t="s">
        <v>71</v>
      </c>
      <c r="H143" s="24">
        <v>454</v>
      </c>
      <c r="I143" s="24"/>
      <c r="J143" s="24">
        <v>454</v>
      </c>
      <c r="K143" s="24"/>
    </row>
    <row r="144" spans="1:11" s="16" customFormat="1" ht="46.8">
      <c r="A144" s="17">
        <v>1</v>
      </c>
      <c r="B144" s="28">
        <v>955</v>
      </c>
      <c r="C144" s="29" t="s">
        <v>193</v>
      </c>
      <c r="D144" s="30" t="s">
        <v>76</v>
      </c>
      <c r="E144" s="30" t="s">
        <v>82</v>
      </c>
      <c r="F144" s="30" t="s">
        <v>7</v>
      </c>
      <c r="G144" s="30" t="s">
        <v>69</v>
      </c>
      <c r="H144" s="18">
        <f>SUMIFS(H145:H1167,$B145:$B1167,$B145,$D145:$D1167,$D145,$E145:$E1167,$E145)/2</f>
        <v>2790.9</v>
      </c>
      <c r="I144" s="18">
        <f>SUMIFS(I145:I1167,$B145:$B1167,$B145,$D145:$D1167,$D145,$E145:$E1167,$E145)/2</f>
        <v>0</v>
      </c>
      <c r="J144" s="18">
        <f>SUMIFS(J145:J1167,$B145:$B1167,$B145,$D145:$D1167,$D145,$E145:$E1167,$E145)/2</f>
        <v>2790.9</v>
      </c>
      <c r="K144" s="18">
        <f>SUMIFS(K145:K1167,$B145:$B1167,$B145,$D145:$D1167,$D145,$E145:$E1167,$E145)/2</f>
        <v>0</v>
      </c>
    </row>
    <row r="145" spans="1:11" s="16" customFormat="1" ht="46.8">
      <c r="A145" s="19">
        <v>2</v>
      </c>
      <c r="B145" s="37">
        <v>955</v>
      </c>
      <c r="C145" s="38" t="s">
        <v>164</v>
      </c>
      <c r="D145" s="39" t="s">
        <v>76</v>
      </c>
      <c r="E145" s="39" t="s">
        <v>82</v>
      </c>
      <c r="F145" s="39" t="s">
        <v>163</v>
      </c>
      <c r="G145" s="39"/>
      <c r="H145" s="40">
        <f>SUMIFS(H146:H1167,$B146:$B1167,$B145,$D146:$D1167,$D146,$E146:$E1167,$E146,$F146:$F1167,$F146)</f>
        <v>2714.9</v>
      </c>
      <c r="I145" s="40">
        <f>SUMIFS(I146:I1167,$B146:$B1167,$B145,$D146:$D1167,$D146,$E146:$E1167,$E146,$F146:$F1167,$F146)</f>
        <v>0</v>
      </c>
      <c r="J145" s="40">
        <f>SUMIFS(J146:J1167,$B146:$B1167,$B145,$D146:$D1167,$D146,$E146:$E1167,$E146,$F146:$F1167,$F146)</f>
        <v>2714.9</v>
      </c>
      <c r="K145" s="40">
        <f>SUMIFS(K146:K1167,$B146:$B1167,$B145,$D146:$D1167,$D146,$E146:$E1167,$E146,$F146:$F1167,$F146)</f>
        <v>0</v>
      </c>
    </row>
    <row r="146" spans="1:11" s="16" customFormat="1" ht="15.6">
      <c r="A146" s="20">
        <v>3</v>
      </c>
      <c r="B146" s="31">
        <v>955</v>
      </c>
      <c r="C146" s="32" t="s">
        <v>46</v>
      </c>
      <c r="D146" s="33" t="s">
        <v>76</v>
      </c>
      <c r="E146" s="33" t="s">
        <v>82</v>
      </c>
      <c r="F146" s="33" t="s">
        <v>163</v>
      </c>
      <c r="G146" s="33" t="s">
        <v>89</v>
      </c>
      <c r="H146" s="24">
        <v>2714.9</v>
      </c>
      <c r="I146" s="24"/>
      <c r="J146" s="24">
        <v>2714.9</v>
      </c>
      <c r="K146" s="24"/>
    </row>
    <row r="147" spans="1:11" s="16" customFormat="1" ht="78">
      <c r="A147" s="19">
        <v>2</v>
      </c>
      <c r="B147" s="37">
        <v>955</v>
      </c>
      <c r="C147" s="38" t="s">
        <v>182</v>
      </c>
      <c r="D147" s="39" t="s">
        <v>76</v>
      </c>
      <c r="E147" s="39" t="s">
        <v>82</v>
      </c>
      <c r="F147" s="39" t="s">
        <v>105</v>
      </c>
      <c r="G147" s="39" t="s">
        <v>69</v>
      </c>
      <c r="H147" s="40">
        <f>SUMIFS(H148:H1169,$B148:$B1169,$B147,$D148:$D1169,$D148,$E148:$E1169,$E148,$F148:$F1169,$F148)</f>
        <v>76</v>
      </c>
      <c r="I147" s="40">
        <f>SUMIFS(I148:I1169,$B148:$B1169,$B147,$D148:$D1169,$D148,$E148:$E1169,$E148,$F148:$F1169,$F148)</f>
        <v>0</v>
      </c>
      <c r="J147" s="40">
        <f>SUMIFS(J148:J1169,$B148:$B1169,$B147,$D148:$D1169,$D148,$E148:$E1169,$E148,$F148:$F1169,$F148)</f>
        <v>76</v>
      </c>
      <c r="K147" s="40">
        <f>SUMIFS(K148:K1169,$B148:$B1169,$B147,$D148:$D1169,$D148,$E148:$E1169,$E148,$F148:$F1169,$F148)</f>
        <v>0</v>
      </c>
    </row>
    <row r="148" spans="1:11" s="16" customFormat="1" ht="46.8">
      <c r="A148" s="20">
        <v>3</v>
      </c>
      <c r="B148" s="31">
        <v>955</v>
      </c>
      <c r="C148" s="32" t="s">
        <v>12</v>
      </c>
      <c r="D148" s="33" t="s">
        <v>76</v>
      </c>
      <c r="E148" s="33" t="s">
        <v>82</v>
      </c>
      <c r="F148" s="33" t="s">
        <v>105</v>
      </c>
      <c r="G148" s="33" t="s">
        <v>71</v>
      </c>
      <c r="H148" s="24">
        <v>76</v>
      </c>
      <c r="I148" s="24"/>
      <c r="J148" s="24">
        <v>76</v>
      </c>
      <c r="K148" s="24"/>
    </row>
    <row r="149" spans="1:11" s="16" customFormat="1" ht="46.8">
      <c r="A149" s="17">
        <v>1</v>
      </c>
      <c r="B149" s="28">
        <v>955</v>
      </c>
      <c r="C149" s="29" t="s">
        <v>36</v>
      </c>
      <c r="D149" s="30" t="s">
        <v>76</v>
      </c>
      <c r="E149" s="30" t="s">
        <v>74</v>
      </c>
      <c r="F149" s="30"/>
      <c r="G149" s="30"/>
      <c r="H149" s="18">
        <f>SUMIFS(H150:H1172,$B150:$B1172,$B150,$D150:$D1172,$D150,$E150:$E1172,$E150)/2</f>
        <v>1896.6</v>
      </c>
      <c r="I149" s="18">
        <f>SUMIFS(I150:I1172,$B150:$B1172,$B150,$D150:$D1172,$D150,$E150:$E1172,$E150)/2</f>
        <v>0</v>
      </c>
      <c r="J149" s="18">
        <f>SUMIFS(J150:J1172,$B150:$B1172,$B150,$D150:$D1172,$D150,$E150:$E1172,$E150)/2</f>
        <v>1896.6</v>
      </c>
      <c r="K149" s="18">
        <f>SUMIFS(K150:K1172,$B150:$B1172,$B150,$D150:$D1172,$D150,$E150:$E1172,$E150)/2</f>
        <v>0</v>
      </c>
    </row>
    <row r="150" spans="1:11" s="16" customFormat="1" ht="62.4">
      <c r="A150" s="19">
        <v>2</v>
      </c>
      <c r="B150" s="37">
        <v>955</v>
      </c>
      <c r="C150" s="38" t="s">
        <v>157</v>
      </c>
      <c r="D150" s="39" t="s">
        <v>76</v>
      </c>
      <c r="E150" s="39" t="s">
        <v>74</v>
      </c>
      <c r="F150" s="39" t="s">
        <v>51</v>
      </c>
      <c r="G150" s="39"/>
      <c r="H150" s="40">
        <f>SUMIFS(H151:H1172,$B151:$B1172,$B150,$D151:$D1172,$D151,$E151:$E1172,$E151,$F151:$F1172,$F151)</f>
        <v>950</v>
      </c>
      <c r="I150" s="40">
        <f>SUMIFS(I151:I1172,$B151:$B1172,$B150,$D151:$D1172,$D151,$E151:$E1172,$E151,$F151:$F1172,$F151)</f>
        <v>0</v>
      </c>
      <c r="J150" s="40">
        <f>SUMIFS(J151:J1172,$B151:$B1172,$B150,$D151:$D1172,$D151,$E151:$E1172,$E151,$F151:$F1172,$F151)</f>
        <v>950</v>
      </c>
      <c r="K150" s="40">
        <f>SUMIFS(K151:K1172,$B151:$B1172,$B150,$D151:$D1172,$D151,$E151:$E1172,$E151,$F151:$F1172,$F151)</f>
        <v>0</v>
      </c>
    </row>
    <row r="151" spans="1:11" s="16" customFormat="1" ht="15.6">
      <c r="A151" s="20">
        <v>3</v>
      </c>
      <c r="B151" s="31">
        <v>955</v>
      </c>
      <c r="C151" s="32" t="s">
        <v>46</v>
      </c>
      <c r="D151" s="33" t="s">
        <v>76</v>
      </c>
      <c r="E151" s="33" t="s">
        <v>74</v>
      </c>
      <c r="F151" s="33" t="s">
        <v>51</v>
      </c>
      <c r="G151" s="33" t="s">
        <v>89</v>
      </c>
      <c r="H151" s="24">
        <v>950</v>
      </c>
      <c r="I151" s="24"/>
      <c r="J151" s="24">
        <v>950</v>
      </c>
      <c r="K151" s="24"/>
    </row>
    <row r="152" spans="1:11" s="16" customFormat="1" ht="62.4">
      <c r="A152" s="19">
        <v>2</v>
      </c>
      <c r="B152" s="37">
        <v>955</v>
      </c>
      <c r="C152" s="38" t="s">
        <v>210</v>
      </c>
      <c r="D152" s="39" t="s">
        <v>76</v>
      </c>
      <c r="E152" s="39" t="s">
        <v>74</v>
      </c>
      <c r="F152" s="39" t="s">
        <v>151</v>
      </c>
      <c r="G152" s="39"/>
      <c r="H152" s="40">
        <f>SUMIFS(H153:H1174,$B153:$B1174,$B152,$D153:$D1174,$D153,$E153:$E1174,$E153,$F153:$F1174,$F153)</f>
        <v>946.6</v>
      </c>
      <c r="I152" s="40">
        <f>SUMIFS(I153:I1174,$B153:$B1174,$B152,$D153:$D1174,$D153,$E153:$E1174,$E153,$F153:$F1174,$F153)</f>
        <v>0</v>
      </c>
      <c r="J152" s="40">
        <f>SUMIFS(J153:J1174,$B153:$B1174,$B152,$D153:$D1174,$D153,$E153:$E1174,$E153,$F153:$F1174,$F153)</f>
        <v>946.6</v>
      </c>
      <c r="K152" s="40">
        <f>SUMIFS(K153:K1174,$B153:$B1174,$B152,$D153:$D1174,$D153,$E153:$E1174,$E153,$F153:$F1174,$F153)</f>
        <v>0</v>
      </c>
    </row>
    <row r="153" spans="1:11" s="16" customFormat="1" ht="62.4">
      <c r="A153" s="20">
        <v>3</v>
      </c>
      <c r="B153" s="31">
        <v>955</v>
      </c>
      <c r="C153" s="32" t="s">
        <v>144</v>
      </c>
      <c r="D153" s="33" t="s">
        <v>76</v>
      </c>
      <c r="E153" s="33" t="s">
        <v>74</v>
      </c>
      <c r="F153" s="33" t="s">
        <v>151</v>
      </c>
      <c r="G153" s="33" t="s">
        <v>92</v>
      </c>
      <c r="H153" s="24">
        <v>946.6</v>
      </c>
      <c r="I153" s="24"/>
      <c r="J153" s="24">
        <v>946.6</v>
      </c>
      <c r="K153" s="24"/>
    </row>
    <row r="154" spans="1:11" s="16" customFormat="1" ht="15.6">
      <c r="A154" s="17">
        <v>1</v>
      </c>
      <c r="B154" s="28">
        <v>955</v>
      </c>
      <c r="C154" s="29" t="s">
        <v>52</v>
      </c>
      <c r="D154" s="30" t="s">
        <v>84</v>
      </c>
      <c r="E154" s="30" t="s">
        <v>90</v>
      </c>
      <c r="F154" s="30"/>
      <c r="G154" s="30"/>
      <c r="H154" s="18">
        <f>SUMIFS(H155:H1177,$B155:$B1177,$B155,$D155:$D1177,$D155,$E155:$E1177,$E155)/2</f>
        <v>39144.300000000003</v>
      </c>
      <c r="I154" s="18">
        <f>SUMIFS(I155:I1177,$B155:$B1177,$B155,$D155:$D1177,$D155,$E155:$E1177,$E155)/2</f>
        <v>38407.300000000003</v>
      </c>
      <c r="J154" s="18">
        <f>SUMIFS(J155:J1177,$B155:$B1177,$B155,$D155:$D1177,$D155,$E155:$E1177,$E155)/2</f>
        <v>39144.300000000003</v>
      </c>
      <c r="K154" s="18">
        <f>SUMIFS(K155:K1177,$B155:$B1177,$B155,$D155:$D1177,$D155,$E155:$E1177,$E155)/2</f>
        <v>38407.300000000003</v>
      </c>
    </row>
    <row r="155" spans="1:11" s="16" customFormat="1" ht="62.4">
      <c r="A155" s="19">
        <v>2</v>
      </c>
      <c r="B155" s="37">
        <v>955</v>
      </c>
      <c r="C155" s="47" t="s">
        <v>214</v>
      </c>
      <c r="D155" s="39" t="s">
        <v>84</v>
      </c>
      <c r="E155" s="39" t="s">
        <v>90</v>
      </c>
      <c r="F155" s="39" t="s">
        <v>15</v>
      </c>
      <c r="G155" s="39" t="s">
        <v>69</v>
      </c>
      <c r="H155" s="40">
        <f>SUMIFS(H156:H1177,$B156:$B1177,$B155,$D156:$D1177,$D156,$E156:$E1177,$E156,$F156:$F1177,$F156)</f>
        <v>0</v>
      </c>
      <c r="I155" s="40">
        <f>SUMIFS(I156:I1177,$B156:$B1177,$B155,$D156:$D1177,$D156,$E156:$E1177,$E156,$F156:$F1177,$F156)</f>
        <v>0</v>
      </c>
      <c r="J155" s="40">
        <f>SUMIFS(J156:J1177,$B156:$B1177,$B155,$D156:$D1177,$D156,$E156:$E1177,$E156,$F156:$F1177,$F156)</f>
        <v>0</v>
      </c>
      <c r="K155" s="40">
        <f>SUMIFS(K156:K1177,$B156:$B1177,$B155,$D156:$D1177,$D156,$E156:$E1177,$E156,$F156:$F1177,$F156)</f>
        <v>0</v>
      </c>
    </row>
    <row r="156" spans="1:11" s="16" customFormat="1" ht="46.8">
      <c r="A156" s="20">
        <v>3</v>
      </c>
      <c r="B156" s="31">
        <v>955</v>
      </c>
      <c r="C156" s="45" t="s">
        <v>12</v>
      </c>
      <c r="D156" s="33" t="s">
        <v>84</v>
      </c>
      <c r="E156" s="33" t="s">
        <v>90</v>
      </c>
      <c r="F156" s="33" t="s">
        <v>15</v>
      </c>
      <c r="G156" s="33" t="s">
        <v>71</v>
      </c>
      <c r="H156" s="24"/>
      <c r="I156" s="24"/>
      <c r="J156" s="24"/>
      <c r="K156" s="24"/>
    </row>
    <row r="157" spans="1:11" s="16" customFormat="1" ht="78">
      <c r="A157" s="19">
        <v>2</v>
      </c>
      <c r="B157" s="37">
        <v>955</v>
      </c>
      <c r="C157" s="52" t="s">
        <v>167</v>
      </c>
      <c r="D157" s="39" t="s">
        <v>84</v>
      </c>
      <c r="E157" s="39" t="s">
        <v>90</v>
      </c>
      <c r="F157" s="39" t="s">
        <v>53</v>
      </c>
      <c r="G157" s="39"/>
      <c r="H157" s="40">
        <f>SUMIFS(H158:H1179,$B158:$B1179,$B157,$D158:$D1179,$D158,$E158:$E1179,$E158,$F158:$F1179,$F158)</f>
        <v>39144.300000000003</v>
      </c>
      <c r="I157" s="40">
        <f>SUMIFS(I158:I1179,$B158:$B1179,$B157,$D158:$D1179,$D158,$E158:$E1179,$E158,$F158:$F1179,$F158)</f>
        <v>38407.300000000003</v>
      </c>
      <c r="J157" s="40">
        <f>SUMIFS(J158:J1179,$B158:$B1179,$B157,$D158:$D1179,$D158,$E158:$E1179,$E158,$F158:$F1179,$F158)</f>
        <v>39144.300000000003</v>
      </c>
      <c r="K157" s="40">
        <f>SUMIFS(K158:K1179,$B158:$B1179,$B157,$D158:$D1179,$D158,$E158:$E1179,$E158,$F158:$F1179,$F158)</f>
        <v>38407.300000000003</v>
      </c>
    </row>
    <row r="158" spans="1:11" s="16" customFormat="1" ht="31.2">
      <c r="A158" s="20">
        <v>3</v>
      </c>
      <c r="B158" s="31">
        <v>955</v>
      </c>
      <c r="C158" s="32" t="s">
        <v>23</v>
      </c>
      <c r="D158" s="33" t="s">
        <v>84</v>
      </c>
      <c r="E158" s="33" t="s">
        <v>90</v>
      </c>
      <c r="F158" s="33" t="s">
        <v>53</v>
      </c>
      <c r="G158" s="33" t="s">
        <v>80</v>
      </c>
      <c r="H158" s="24">
        <v>10006.799999999999</v>
      </c>
      <c r="I158" s="24">
        <v>9296.7999999999993</v>
      </c>
      <c r="J158" s="24">
        <v>10006.799999999999</v>
      </c>
      <c r="K158" s="24">
        <v>9296.7999999999993</v>
      </c>
    </row>
    <row r="159" spans="1:11" s="16" customFormat="1" ht="46.8">
      <c r="A159" s="20">
        <v>3</v>
      </c>
      <c r="B159" s="31">
        <v>955</v>
      </c>
      <c r="C159" s="32" t="s">
        <v>12</v>
      </c>
      <c r="D159" s="33" t="s">
        <v>84</v>
      </c>
      <c r="E159" s="33" t="s">
        <v>90</v>
      </c>
      <c r="F159" s="33" t="s">
        <v>53</v>
      </c>
      <c r="G159" s="33" t="s">
        <v>71</v>
      </c>
      <c r="H159" s="24">
        <v>365.1</v>
      </c>
      <c r="I159" s="24">
        <v>338.1</v>
      </c>
      <c r="J159" s="24">
        <v>365.1</v>
      </c>
      <c r="K159" s="24">
        <v>338.1</v>
      </c>
    </row>
    <row r="160" spans="1:11" s="16" customFormat="1" ht="15.6">
      <c r="A160" s="20">
        <v>3</v>
      </c>
      <c r="B160" s="31">
        <v>955</v>
      </c>
      <c r="C160" s="32" t="s">
        <v>46</v>
      </c>
      <c r="D160" s="33" t="s">
        <v>84</v>
      </c>
      <c r="E160" s="33" t="s">
        <v>90</v>
      </c>
      <c r="F160" s="33" t="s">
        <v>53</v>
      </c>
      <c r="G160" s="33" t="s">
        <v>89</v>
      </c>
      <c r="H160" s="24"/>
      <c r="I160" s="24"/>
      <c r="J160" s="24"/>
      <c r="K160" s="24"/>
    </row>
    <row r="161" spans="1:11" s="16" customFormat="1" ht="62.4">
      <c r="A161" s="20">
        <v>3</v>
      </c>
      <c r="B161" s="31">
        <v>955</v>
      </c>
      <c r="C161" s="32" t="s">
        <v>132</v>
      </c>
      <c r="D161" s="33" t="s">
        <v>84</v>
      </c>
      <c r="E161" s="33" t="s">
        <v>90</v>
      </c>
      <c r="F161" s="33" t="s">
        <v>53</v>
      </c>
      <c r="G161" s="33" t="s">
        <v>91</v>
      </c>
      <c r="H161" s="24">
        <v>28772.400000000001</v>
      </c>
      <c r="I161" s="24">
        <v>28772.400000000001</v>
      </c>
      <c r="J161" s="24">
        <v>28772.400000000001</v>
      </c>
      <c r="K161" s="24">
        <v>28772.400000000001</v>
      </c>
    </row>
    <row r="162" spans="1:11" s="16" customFormat="1" ht="21" customHeight="1">
      <c r="A162" s="20">
        <v>3</v>
      </c>
      <c r="B162" s="31">
        <v>955</v>
      </c>
      <c r="C162" s="32" t="s">
        <v>13</v>
      </c>
      <c r="D162" s="33" t="s">
        <v>84</v>
      </c>
      <c r="E162" s="33" t="s">
        <v>90</v>
      </c>
      <c r="F162" s="33" t="s">
        <v>53</v>
      </c>
      <c r="G162" s="33" t="s">
        <v>72</v>
      </c>
      <c r="H162" s="24"/>
      <c r="I162" s="24"/>
      <c r="J162" s="24"/>
      <c r="K162" s="24"/>
    </row>
    <row r="163" spans="1:11" s="16" customFormat="1" ht="15.6">
      <c r="A163" s="17">
        <v>1</v>
      </c>
      <c r="B163" s="28">
        <v>955</v>
      </c>
      <c r="C163" s="29" t="s">
        <v>54</v>
      </c>
      <c r="D163" s="30" t="s">
        <v>84</v>
      </c>
      <c r="E163" s="30" t="s">
        <v>81</v>
      </c>
      <c r="F163" s="30" t="s">
        <v>7</v>
      </c>
      <c r="G163" s="30" t="s">
        <v>69</v>
      </c>
      <c r="H163" s="18">
        <f>SUMIFS(H164:H1186,$B164:$B1186,$B164,$D164:$D1186,$D164,$E164:$E1186,$E164)/2</f>
        <v>8224.7000000000007</v>
      </c>
      <c r="I163" s="18">
        <f>SUMIFS(I164:I1186,$B164:$B1186,$B164,$D164:$D1186,$D164,$E164:$E1186,$E164)/2</f>
        <v>0</v>
      </c>
      <c r="J163" s="18">
        <f>SUMIFS(J164:J1186,$B164:$B1186,$B164,$D164:$D1186,$D164,$E164:$E1186,$E164)/2</f>
        <v>8224.7000000000007</v>
      </c>
      <c r="K163" s="18">
        <f>SUMIFS(K164:K1186,$B164:$B1186,$B164,$D164:$D1186,$D164,$E164:$E1186,$E164)/2</f>
        <v>0</v>
      </c>
    </row>
    <row r="164" spans="1:11" s="16" customFormat="1" ht="55.8" customHeight="1">
      <c r="A164" s="19">
        <v>2</v>
      </c>
      <c r="B164" s="37">
        <v>955</v>
      </c>
      <c r="C164" s="38" t="s">
        <v>194</v>
      </c>
      <c r="D164" s="39" t="s">
        <v>84</v>
      </c>
      <c r="E164" s="39" t="s">
        <v>81</v>
      </c>
      <c r="F164" s="39" t="s">
        <v>121</v>
      </c>
      <c r="G164" s="39"/>
      <c r="H164" s="40">
        <f>SUMIFS(H165:H1186,$B165:$B1186,$B164,$D165:$D1186,$D165,$E165:$E1186,$E165,$F165:$F1186,$F165)</f>
        <v>8224.7000000000007</v>
      </c>
      <c r="I164" s="40">
        <f>SUMIFS(I165:I1186,$B165:$B1186,$B164,$D165:$D1186,$D165,$E165:$E1186,$E165,$F165:$F1186,$F165)</f>
        <v>0</v>
      </c>
      <c r="J164" s="40">
        <f>SUMIFS(J165:J1186,$B165:$B1186,$B164,$D165:$D1186,$D165,$E165:$E1186,$E165,$F165:$F1186,$F165)</f>
        <v>8224.7000000000007</v>
      </c>
      <c r="K164" s="40">
        <f>SUMIFS(K165:K1186,$B165:$B1186,$B164,$D165:$D1186,$D165,$E165:$E1186,$E165,$F165:$F1186,$F165)</f>
        <v>0</v>
      </c>
    </row>
    <row r="165" spans="1:11" s="16" customFormat="1" ht="46.8">
      <c r="A165" s="20">
        <v>3</v>
      </c>
      <c r="B165" s="31">
        <v>955</v>
      </c>
      <c r="C165" s="32" t="s">
        <v>12</v>
      </c>
      <c r="D165" s="33" t="s">
        <v>84</v>
      </c>
      <c r="E165" s="33" t="s">
        <v>81</v>
      </c>
      <c r="F165" s="33" t="s">
        <v>121</v>
      </c>
      <c r="G165" s="33" t="s">
        <v>71</v>
      </c>
      <c r="H165" s="24">
        <v>8224.7000000000007</v>
      </c>
      <c r="I165" s="24"/>
      <c r="J165" s="24">
        <v>8224.7000000000007</v>
      </c>
      <c r="K165" s="24"/>
    </row>
    <row r="166" spans="1:11" s="16" customFormat="1" ht="15.6">
      <c r="A166" s="17">
        <v>1</v>
      </c>
      <c r="B166" s="28">
        <v>955</v>
      </c>
      <c r="C166" s="29" t="s">
        <v>128</v>
      </c>
      <c r="D166" s="30" t="s">
        <v>84</v>
      </c>
      <c r="E166" s="30" t="s">
        <v>87</v>
      </c>
      <c r="F166" s="30"/>
      <c r="G166" s="30"/>
      <c r="H166" s="18">
        <f>SUMIFS(H167:H1189,$B167:$B1189,$B167,$D167:$D1189,$D167,$E167:$E1189,$E167)/2</f>
        <v>48444.9</v>
      </c>
      <c r="I166" s="18">
        <f>SUMIFS(I167:I1189,$B167:$B1189,$B167,$D167:$D1189,$D167,$E167:$E1189,$E167)/2</f>
        <v>45416</v>
      </c>
      <c r="J166" s="18">
        <f>SUMIFS(J167:J1189,$B167:$B1189,$B167,$D167:$D1189,$D167,$E167:$E1189,$E167)/2</f>
        <v>45944.9</v>
      </c>
      <c r="K166" s="18">
        <f>SUMIFS(K167:K1189,$B167:$B1189,$B167,$D167:$D1189,$D167,$E167:$E1189,$E167)/2</f>
        <v>45416</v>
      </c>
    </row>
    <row r="167" spans="1:11" s="16" customFormat="1" ht="62.4">
      <c r="A167" s="19">
        <v>2</v>
      </c>
      <c r="B167" s="37">
        <v>955</v>
      </c>
      <c r="C167" s="38" t="s">
        <v>200</v>
      </c>
      <c r="D167" s="39" t="s">
        <v>84</v>
      </c>
      <c r="E167" s="39" t="s">
        <v>87</v>
      </c>
      <c r="F167" s="39" t="s">
        <v>55</v>
      </c>
      <c r="G167" s="39"/>
      <c r="H167" s="40">
        <f>SUMIFS(H168:H1189,$B168:$B1189,$B167,$D168:$D1189,$D168,$E168:$E1189,$E168,$F168:$F1189,$F168)</f>
        <v>48444.9</v>
      </c>
      <c r="I167" s="40">
        <f>SUMIFS(I168:I1189,$B168:$B1189,$B167,$D168:$D1189,$D168,$E168:$E1189,$E168,$F168:$F1189,$F168)</f>
        <v>45416</v>
      </c>
      <c r="J167" s="40">
        <f>SUMIFS(J168:J1189,$B168:$B1189,$B167,$D168:$D1189,$D168,$E168:$E1189,$E168,$F168:$F1189,$F168)</f>
        <v>45944.9</v>
      </c>
      <c r="K167" s="40">
        <f>SUMIFS(K168:K1189,$B168:$B1189,$B167,$D168:$D1189,$D168,$E168:$E1189,$E168,$F168:$F1189,$F168)</f>
        <v>45416</v>
      </c>
    </row>
    <row r="168" spans="1:11" s="16" customFormat="1" ht="15.6">
      <c r="A168" s="20">
        <v>3</v>
      </c>
      <c r="B168" s="31">
        <v>955</v>
      </c>
      <c r="C168" s="32" t="s">
        <v>46</v>
      </c>
      <c r="D168" s="33" t="s">
        <v>84</v>
      </c>
      <c r="E168" s="33" t="s">
        <v>87</v>
      </c>
      <c r="F168" s="33" t="s">
        <v>55</v>
      </c>
      <c r="G168" s="33" t="s">
        <v>89</v>
      </c>
      <c r="H168" s="24">
        <v>48444.9</v>
      </c>
      <c r="I168" s="24">
        <v>45416</v>
      </c>
      <c r="J168" s="24">
        <v>45944.9</v>
      </c>
      <c r="K168" s="24">
        <v>45416</v>
      </c>
    </row>
    <row r="169" spans="1:11" s="16" customFormat="1" ht="15.6">
      <c r="A169" s="17">
        <v>1</v>
      </c>
      <c r="B169" s="28">
        <v>955</v>
      </c>
      <c r="C169" s="29" t="s">
        <v>123</v>
      </c>
      <c r="D169" s="30" t="s">
        <v>84</v>
      </c>
      <c r="E169" s="30" t="s">
        <v>82</v>
      </c>
      <c r="F169" s="30" t="s">
        <v>7</v>
      </c>
      <c r="G169" s="30" t="s">
        <v>69</v>
      </c>
      <c r="H169" s="18">
        <f>SUMIFS(H170:H1192,$B170:$B1192,$B170,$D170:$D1192,$D170,$E170:$E1192,$E170)/2</f>
        <v>0</v>
      </c>
      <c r="I169" s="18">
        <f>SUMIFS(I170:I1192,$B170:$B1192,$B170,$D170:$D1192,$D170,$E170:$E1192,$E170)/2</f>
        <v>0</v>
      </c>
      <c r="J169" s="18">
        <f>SUMIFS(J170:J1192,$B170:$B1192,$B170,$D170:$D1192,$D170,$E170:$E1192,$E170)/2</f>
        <v>0</v>
      </c>
      <c r="K169" s="18">
        <f>SUMIFS(K170:K1192,$B170:$B1192,$B170,$D170:$D1192,$D170,$E170:$E1192,$E170)/2</f>
        <v>0</v>
      </c>
    </row>
    <row r="170" spans="1:11" s="16" customFormat="1" ht="62.4">
      <c r="A170" s="19">
        <v>2</v>
      </c>
      <c r="B170" s="37">
        <v>955</v>
      </c>
      <c r="C170" s="38" t="s">
        <v>212</v>
      </c>
      <c r="D170" s="39" t="s">
        <v>84</v>
      </c>
      <c r="E170" s="39" t="s">
        <v>82</v>
      </c>
      <c r="F170" s="39" t="s">
        <v>49</v>
      </c>
      <c r="G170" s="39"/>
      <c r="H170" s="40">
        <f>SUMIFS(H171:H1192,$B171:$B1192,$B170,$D171:$D1192,$D171,$E171:$E1192,$E171,$F171:$F1192,$F171)</f>
        <v>0</v>
      </c>
      <c r="I170" s="40">
        <f>SUMIFS(I171:I1192,$B171:$B1192,$B170,$D171:$D1192,$D171,$E171:$E1192,$E171,$F171:$F1192,$F171)</f>
        <v>0</v>
      </c>
      <c r="J170" s="40">
        <f>SUMIFS(J171:J1192,$B171:$B1192,$B170,$D171:$D1192,$D171,$E171:$E1192,$E171,$F171:$F1192,$F171)</f>
        <v>0</v>
      </c>
      <c r="K170" s="40">
        <f>SUMIFS(K171:K1192,$B171:$B1192,$B170,$D171:$D1192,$D171,$E171:$E1192,$E171,$F171:$F1192,$F171)</f>
        <v>0</v>
      </c>
    </row>
    <row r="171" spans="1:11" s="16" customFormat="1" ht="15.6">
      <c r="A171" s="20">
        <v>3</v>
      </c>
      <c r="B171" s="31">
        <v>955</v>
      </c>
      <c r="C171" s="32" t="s">
        <v>46</v>
      </c>
      <c r="D171" s="33" t="s">
        <v>84</v>
      </c>
      <c r="E171" s="33" t="s">
        <v>82</v>
      </c>
      <c r="F171" s="33" t="s">
        <v>49</v>
      </c>
      <c r="G171" s="33" t="s">
        <v>89</v>
      </c>
      <c r="H171" s="24"/>
      <c r="I171" s="24"/>
      <c r="J171" s="24"/>
      <c r="K171" s="24"/>
    </row>
    <row r="172" spans="1:11" s="16" customFormat="1" ht="31.2">
      <c r="A172" s="17">
        <v>1</v>
      </c>
      <c r="B172" s="28">
        <v>955</v>
      </c>
      <c r="C172" s="29" t="s">
        <v>37</v>
      </c>
      <c r="D172" s="30" t="s">
        <v>84</v>
      </c>
      <c r="E172" s="30" t="s">
        <v>85</v>
      </c>
      <c r="F172" s="30"/>
      <c r="G172" s="30"/>
      <c r="H172" s="18">
        <f>SUMIFS(H173:H1195,$B173:$B1195,$B173,$D173:$D1195,$D173,$E173:$E1195,$E173)/2</f>
        <v>34665.4</v>
      </c>
      <c r="I172" s="18">
        <f>SUMIFS(I173:I1195,$B173:$B1195,$B173,$D173:$D1195,$D173,$E173:$E1195,$E173)/2</f>
        <v>0</v>
      </c>
      <c r="J172" s="18">
        <f>SUMIFS(J173:J1195,$B173:$B1195,$B173,$D173:$D1195,$D173,$E173:$E1195,$E173)/2</f>
        <v>34665.4</v>
      </c>
      <c r="K172" s="18">
        <f>SUMIFS(K173:K1195,$B173:$B1195,$B173,$D173:$D1195,$D173,$E173:$E1195,$E173)/2</f>
        <v>0</v>
      </c>
    </row>
    <row r="173" spans="1:11" s="16" customFormat="1" ht="54" customHeight="1">
      <c r="A173" s="19">
        <v>2</v>
      </c>
      <c r="B173" s="37">
        <v>955</v>
      </c>
      <c r="C173" s="38" t="s">
        <v>195</v>
      </c>
      <c r="D173" s="39" t="s">
        <v>84</v>
      </c>
      <c r="E173" s="39" t="s">
        <v>85</v>
      </c>
      <c r="F173" s="39" t="s">
        <v>56</v>
      </c>
      <c r="G173" s="39"/>
      <c r="H173" s="40">
        <f>SUMIFS(H174:H1195,$B174:$B1195,$B173,$D174:$D1195,$D174,$E174:$E1195,$E174,$F174:$F1195,$F174)</f>
        <v>8866.2000000000007</v>
      </c>
      <c r="I173" s="40">
        <f>SUMIFS(I174:I1195,$B174:$B1195,$B173,$D174:$D1195,$D174,$E174:$E1195,$E174,$F174:$F1195,$F174)</f>
        <v>0</v>
      </c>
      <c r="J173" s="40">
        <f>SUMIFS(J174:J1195,$B174:$B1195,$B173,$D174:$D1195,$D174,$E174:$E1195,$E174,$F174:$F1195,$F174)</f>
        <v>8866.2000000000007</v>
      </c>
      <c r="K173" s="40">
        <f>SUMIFS(K174:K1195,$B174:$B1195,$B173,$D174:$D1195,$D174,$E174:$E1195,$E174,$F174:$F1195,$F174)</f>
        <v>0</v>
      </c>
    </row>
    <row r="174" spans="1:11" s="16" customFormat="1" ht="73.8" customHeight="1">
      <c r="A174" s="20">
        <v>3</v>
      </c>
      <c r="B174" s="31">
        <v>955</v>
      </c>
      <c r="C174" s="32" t="s">
        <v>144</v>
      </c>
      <c r="D174" s="33" t="s">
        <v>84</v>
      </c>
      <c r="E174" s="33" t="s">
        <v>85</v>
      </c>
      <c r="F174" s="33" t="s">
        <v>56</v>
      </c>
      <c r="G174" s="33" t="s">
        <v>92</v>
      </c>
      <c r="H174" s="24">
        <v>8866.2000000000007</v>
      </c>
      <c r="I174" s="24"/>
      <c r="J174" s="24">
        <v>8866.2000000000007</v>
      </c>
      <c r="K174" s="24"/>
    </row>
    <row r="175" spans="1:11" s="16" customFormat="1" ht="82.2" customHeight="1">
      <c r="A175" s="19">
        <v>2</v>
      </c>
      <c r="B175" s="37">
        <v>955</v>
      </c>
      <c r="C175" s="42" t="s">
        <v>183</v>
      </c>
      <c r="D175" s="39" t="s">
        <v>84</v>
      </c>
      <c r="E175" s="39" t="s">
        <v>85</v>
      </c>
      <c r="F175" s="39" t="s">
        <v>48</v>
      </c>
      <c r="G175" s="39" t="s">
        <v>69</v>
      </c>
      <c r="H175" s="40">
        <f>SUMIFS(H176:H1197,$B176:$B1197,$B175,$D176:$D1197,$D176,$E176:$E1197,$E176,$F176:$F1197,$F176)</f>
        <v>25799.200000000001</v>
      </c>
      <c r="I175" s="40">
        <f>SUMIFS(I176:I1197,$B176:$B1197,$B175,$D176:$D1197,$D176,$E176:$E1197,$E176,$F176:$F1197,$F176)</f>
        <v>0</v>
      </c>
      <c r="J175" s="40">
        <f>SUMIFS(J176:J1197,$B176:$B1197,$B175,$D176:$D1197,$D176,$E176:$E1197,$E176,$F176:$F1197,$F176)</f>
        <v>25799.200000000001</v>
      </c>
      <c r="K175" s="40">
        <f>SUMIFS(K176:K1197,$B176:$B1197,$B175,$D176:$D1197,$D176,$E176:$E1197,$E176,$F176:$F1197,$F176)</f>
        <v>0</v>
      </c>
    </row>
    <row r="176" spans="1:11" s="16" customFormat="1" ht="15.6">
      <c r="A176" s="20">
        <v>3</v>
      </c>
      <c r="B176" s="31">
        <v>955</v>
      </c>
      <c r="C176" s="32" t="s">
        <v>46</v>
      </c>
      <c r="D176" s="33" t="s">
        <v>84</v>
      </c>
      <c r="E176" s="33" t="s">
        <v>85</v>
      </c>
      <c r="F176" s="33" t="s">
        <v>48</v>
      </c>
      <c r="G176" s="33" t="s">
        <v>89</v>
      </c>
      <c r="H176" s="24">
        <v>25799.200000000001</v>
      </c>
      <c r="I176" s="24"/>
      <c r="J176" s="24">
        <v>25799.200000000001</v>
      </c>
      <c r="K176" s="24"/>
    </row>
    <row r="177" spans="1:11" s="16" customFormat="1" ht="62.4">
      <c r="A177" s="19">
        <v>2</v>
      </c>
      <c r="B177" s="37">
        <v>955</v>
      </c>
      <c r="C177" s="38" t="s">
        <v>212</v>
      </c>
      <c r="D177" s="39" t="s">
        <v>84</v>
      </c>
      <c r="E177" s="39" t="s">
        <v>85</v>
      </c>
      <c r="F177" s="39" t="s">
        <v>49</v>
      </c>
      <c r="G177" s="39"/>
      <c r="H177" s="40">
        <f>SUMIFS(H178:H1199,$B178:$B1199,$B177,$D178:$D1199,$D178,$E178:$E1199,$E178,$F178:$F1199,$F178)</f>
        <v>0</v>
      </c>
      <c r="I177" s="40">
        <f>SUMIFS(I178:I1199,$B178:$B1199,$B177,$D178:$D1199,$D178,$E178:$E1199,$E178,$F178:$F1199,$F178)</f>
        <v>0</v>
      </c>
      <c r="J177" s="40">
        <f>SUMIFS(J178:J1199,$B178:$B1199,$B177,$D178:$D1199,$D178,$E178:$E1199,$E178,$F178:$F1199,$F178)</f>
        <v>0</v>
      </c>
      <c r="K177" s="40">
        <f>SUMIFS(K178:K1199,$B178:$B1199,$B177,$D178:$D1199,$D178,$E178:$E1199,$E178,$F178:$F1199,$F178)</f>
        <v>0</v>
      </c>
    </row>
    <row r="178" spans="1:11" s="16" customFormat="1" ht="15.6">
      <c r="A178" s="20">
        <v>3</v>
      </c>
      <c r="B178" s="31">
        <v>955</v>
      </c>
      <c r="C178" s="32" t="s">
        <v>46</v>
      </c>
      <c r="D178" s="33" t="s">
        <v>84</v>
      </c>
      <c r="E178" s="33" t="s">
        <v>85</v>
      </c>
      <c r="F178" s="33" t="s">
        <v>49</v>
      </c>
      <c r="G178" s="33" t="s">
        <v>89</v>
      </c>
      <c r="H178" s="24"/>
      <c r="I178" s="24"/>
      <c r="J178" s="24"/>
      <c r="K178" s="24"/>
    </row>
    <row r="179" spans="1:11" s="16" customFormat="1" ht="50.4" customHeight="1">
      <c r="A179" s="19">
        <v>2</v>
      </c>
      <c r="B179" s="37">
        <v>955</v>
      </c>
      <c r="C179" s="38" t="s">
        <v>35</v>
      </c>
      <c r="D179" s="39" t="s">
        <v>84</v>
      </c>
      <c r="E179" s="39" t="s">
        <v>85</v>
      </c>
      <c r="F179" s="39" t="s">
        <v>108</v>
      </c>
      <c r="G179" s="39"/>
      <c r="H179" s="40">
        <f>SUMIFS(H180:H1201,$B180:$B1201,$B179,$D180:$D1201,$D180,$E180:$E1201,$E180,$F180:$F1201,$F180)</f>
        <v>0</v>
      </c>
      <c r="I179" s="40">
        <f>SUMIFS(I180:I1201,$B180:$B1201,$B179,$D180:$D1201,$D180,$E180:$E1201,$E180,$F180:$F1201,$F180)</f>
        <v>0</v>
      </c>
      <c r="J179" s="40">
        <f>SUMIFS(J180:J1201,$B180:$B1201,$B179,$D180:$D1201,$D180,$E180:$E1201,$E180,$F180:$F1201,$F180)</f>
        <v>0</v>
      </c>
      <c r="K179" s="40">
        <f>SUMIFS(K180:K1201,$B180:$B1201,$B179,$D180:$D1201,$D180,$E180:$E1201,$E180,$F180:$F1201,$F180)</f>
        <v>0</v>
      </c>
    </row>
    <row r="180" spans="1:11" s="16" customFormat="1" ht="46.8">
      <c r="A180" s="20">
        <v>3</v>
      </c>
      <c r="B180" s="31">
        <v>955</v>
      </c>
      <c r="C180" s="32" t="s">
        <v>12</v>
      </c>
      <c r="D180" s="33" t="s">
        <v>84</v>
      </c>
      <c r="E180" s="33" t="s">
        <v>85</v>
      </c>
      <c r="F180" s="33" t="s">
        <v>108</v>
      </c>
      <c r="G180" s="33" t="s">
        <v>71</v>
      </c>
      <c r="H180" s="24"/>
      <c r="I180" s="24"/>
      <c r="J180" s="24"/>
      <c r="K180" s="24"/>
    </row>
    <row r="181" spans="1:11" s="16" customFormat="1" ht="15.6">
      <c r="A181" s="17">
        <v>1</v>
      </c>
      <c r="B181" s="28">
        <v>955</v>
      </c>
      <c r="C181" s="29" t="s">
        <v>57</v>
      </c>
      <c r="D181" s="30" t="s">
        <v>90</v>
      </c>
      <c r="E181" s="30" t="s">
        <v>67</v>
      </c>
      <c r="F181" s="30"/>
      <c r="G181" s="30"/>
      <c r="H181" s="18">
        <f>SUMIFS(H182:H1204,$B182:$B1204,$B182,$D182:$D1204,$D182,$E182:$E1204,$E182)/2</f>
        <v>0</v>
      </c>
      <c r="I181" s="18">
        <f>SUMIFS(I182:I1204,$B182:$B1204,$B182,$D182:$D1204,$D182,$E182:$E1204,$E182)/2</f>
        <v>0</v>
      </c>
      <c r="J181" s="18">
        <f>SUMIFS(J182:J1204,$B182:$B1204,$B182,$D182:$D1204,$D182,$E182:$E1204,$E182)/2</f>
        <v>0</v>
      </c>
      <c r="K181" s="18">
        <f>SUMIFS(K182:K1204,$B182:$B1204,$B182,$D182:$D1204,$D182,$E182:$E1204,$E182)/2</f>
        <v>0</v>
      </c>
    </row>
    <row r="182" spans="1:11" s="16" customFormat="1" ht="66.599999999999994" customHeight="1">
      <c r="A182" s="19">
        <v>2</v>
      </c>
      <c r="B182" s="37">
        <v>955</v>
      </c>
      <c r="C182" s="38" t="s">
        <v>212</v>
      </c>
      <c r="D182" s="39" t="s">
        <v>90</v>
      </c>
      <c r="E182" s="39" t="s">
        <v>67</v>
      </c>
      <c r="F182" s="39" t="s">
        <v>49</v>
      </c>
      <c r="G182" s="39" t="s">
        <v>69</v>
      </c>
      <c r="H182" s="40">
        <f>SUMIFS(H183:H1204,$B183:$B1204,$B182,$D183:$D1204,$D183,$E183:$E1204,$E183,$F183:$F1204,$F183)</f>
        <v>0</v>
      </c>
      <c r="I182" s="40">
        <f>SUMIFS(I183:I1204,$B183:$B1204,$B182,$D183:$D1204,$D183,$E183:$E1204,$E183,$F183:$F1204,$F183)</f>
        <v>0</v>
      </c>
      <c r="J182" s="40">
        <f>SUMIFS(J183:J1204,$B183:$B1204,$B182,$D183:$D1204,$D183,$E183:$E1204,$E183,$F183:$F1204,$F183)</f>
        <v>0</v>
      </c>
      <c r="K182" s="40">
        <f>SUMIFS(K183:K1204,$B183:$B1204,$B182,$D183:$D1204,$D183,$E183:$E1204,$E183,$F183:$F1204,$F183)</f>
        <v>0</v>
      </c>
    </row>
    <row r="183" spans="1:11" s="16" customFormat="1" ht="15.6">
      <c r="A183" s="20">
        <v>3</v>
      </c>
      <c r="B183" s="31">
        <v>955</v>
      </c>
      <c r="C183" s="32" t="s">
        <v>46</v>
      </c>
      <c r="D183" s="33" t="s">
        <v>90</v>
      </c>
      <c r="E183" s="33" t="s">
        <v>67</v>
      </c>
      <c r="F183" s="33" t="s">
        <v>49</v>
      </c>
      <c r="G183" s="33" t="s">
        <v>89</v>
      </c>
      <c r="H183" s="24"/>
      <c r="I183" s="24"/>
      <c r="J183" s="24"/>
      <c r="K183" s="24"/>
    </row>
    <row r="184" spans="1:11" s="16" customFormat="1" ht="15.6">
      <c r="A184" s="17">
        <v>1</v>
      </c>
      <c r="B184" s="28">
        <v>955</v>
      </c>
      <c r="C184" s="29" t="s">
        <v>112</v>
      </c>
      <c r="D184" s="30" t="s">
        <v>90</v>
      </c>
      <c r="E184" s="30" t="s">
        <v>86</v>
      </c>
      <c r="F184" s="30" t="s">
        <v>7</v>
      </c>
      <c r="G184" s="30" t="s">
        <v>69</v>
      </c>
      <c r="H184" s="18">
        <f>SUMIFS(H185:H1207,$B185:$B1207,$B185,$D185:$D1207,$D185,$E185:$E1207,$E185)/2</f>
        <v>124883</v>
      </c>
      <c r="I184" s="18">
        <f>SUMIFS(I185:I1207,$B185:$B1207,$B185,$D185:$D1207,$D185,$E185:$E1207,$E185)/2</f>
        <v>69020</v>
      </c>
      <c r="J184" s="18">
        <f>SUMIFS(J185:J1207,$B185:$B1207,$B185,$D185:$D1207,$D185,$E185:$E1207,$E185)/2</f>
        <v>126684.2</v>
      </c>
      <c r="K184" s="18">
        <f>SUMIFS(K185:K1207,$B185:$B1207,$B185,$D185:$D1207,$D185,$E185:$E1207,$E185)/2</f>
        <v>69020</v>
      </c>
    </row>
    <row r="185" spans="1:11" s="16" customFormat="1" ht="46.8">
      <c r="A185" s="19">
        <v>2</v>
      </c>
      <c r="B185" s="37">
        <v>955</v>
      </c>
      <c r="C185" s="38" t="s">
        <v>164</v>
      </c>
      <c r="D185" s="39" t="s">
        <v>90</v>
      </c>
      <c r="E185" s="39" t="s">
        <v>86</v>
      </c>
      <c r="F185" s="39" t="s">
        <v>163</v>
      </c>
      <c r="G185" s="39" t="s">
        <v>69</v>
      </c>
      <c r="H185" s="40">
        <f>SUMIFS(H187:H1207,$B187:$B1207,$B185,$D187:$D1207,$D187,$E187:$E1207,$E187,$F187:$F1207,$F187)</f>
        <v>25000</v>
      </c>
      <c r="I185" s="40">
        <f>SUMIFS(I187:I1207,$B187:$B1207,$B185,$D187:$D1207,$D187,$E187:$E1207,$E187,$F187:$F1207,$F187)</f>
        <v>0</v>
      </c>
      <c r="J185" s="40">
        <f>SUMIFS(J186:J1207,$B186:$B1207,$B185,$D186:$D1207,$D186,$E186:$E1207,$E186,$F186:$F1207,$F186)</f>
        <v>27631.5</v>
      </c>
      <c r="K185" s="40">
        <f>SUMIFS(K187:K1207,$B187:$B1207,$B185,$D187:$D1207,$D187,$E187:$E1207,$E187,$F187:$F1207,$F187)</f>
        <v>0</v>
      </c>
    </row>
    <row r="186" spans="1:11" s="16" customFormat="1" ht="46.8">
      <c r="A186" s="20">
        <v>3</v>
      </c>
      <c r="B186" s="31">
        <v>955</v>
      </c>
      <c r="C186" s="32" t="s">
        <v>12</v>
      </c>
      <c r="D186" s="33" t="s">
        <v>90</v>
      </c>
      <c r="E186" s="33" t="s">
        <v>86</v>
      </c>
      <c r="F186" s="33" t="s">
        <v>163</v>
      </c>
      <c r="G186" s="33" t="s">
        <v>71</v>
      </c>
      <c r="H186" s="24"/>
      <c r="I186" s="24"/>
      <c r="J186" s="24">
        <v>2631.5</v>
      </c>
      <c r="K186" s="24"/>
    </row>
    <row r="187" spans="1:11" s="16" customFormat="1" ht="24.6" customHeight="1">
      <c r="A187" s="20">
        <v>3</v>
      </c>
      <c r="B187" s="31">
        <v>955</v>
      </c>
      <c r="C187" s="32" t="s">
        <v>46</v>
      </c>
      <c r="D187" s="33" t="s">
        <v>90</v>
      </c>
      <c r="E187" s="33" t="s">
        <v>86</v>
      </c>
      <c r="F187" s="33" t="s">
        <v>163</v>
      </c>
      <c r="G187" s="33" t="s">
        <v>89</v>
      </c>
      <c r="H187" s="24">
        <v>25000</v>
      </c>
      <c r="I187" s="24"/>
      <c r="J187" s="24">
        <v>25000</v>
      </c>
      <c r="K187" s="24"/>
    </row>
    <row r="188" spans="1:11" s="16" customFormat="1" ht="46.8">
      <c r="A188" s="19">
        <v>2</v>
      </c>
      <c r="B188" s="37">
        <v>955</v>
      </c>
      <c r="C188" s="38" t="s">
        <v>202</v>
      </c>
      <c r="D188" s="39" t="s">
        <v>90</v>
      </c>
      <c r="E188" s="39" t="s">
        <v>86</v>
      </c>
      <c r="F188" s="39" t="s">
        <v>58</v>
      </c>
      <c r="G188" s="39" t="s">
        <v>69</v>
      </c>
      <c r="H188" s="40">
        <f>SUMIFS(H189:H1209,$B189:$B1209,$B188,$D189:$D1209,$D189,$E189:$E1209,$E189,$F189:$F1209,$F189)</f>
        <v>29182.5</v>
      </c>
      <c r="I188" s="40">
        <f>SUMIFS(I189:I1209,$B189:$B1209,$B188,$D189:$D1209,$D189,$E189:$E1209,$E189,$F189:$F1209,$F189)</f>
        <v>0</v>
      </c>
      <c r="J188" s="40">
        <f>SUMIFS(J189:J1209,$B189:$B1209,$B188,$D189:$D1209,$D189,$E189:$E1209,$E189,$F189:$F1209,$F189)</f>
        <v>28352.2</v>
      </c>
      <c r="K188" s="40">
        <f>SUMIFS(K189:K1209,$B189:$B1209,$B188,$D189:$D1209,$D189,$E189:$E1209,$E189,$F189:$F1209,$F189)</f>
        <v>0</v>
      </c>
    </row>
    <row r="189" spans="1:11" s="16" customFormat="1" ht="112.2" customHeight="1">
      <c r="A189" s="20">
        <v>3</v>
      </c>
      <c r="B189" s="31">
        <v>955</v>
      </c>
      <c r="C189" s="32" t="s">
        <v>113</v>
      </c>
      <c r="D189" s="33" t="s">
        <v>90</v>
      </c>
      <c r="E189" s="33" t="s">
        <v>86</v>
      </c>
      <c r="F189" s="33" t="s">
        <v>58</v>
      </c>
      <c r="G189" s="33" t="s">
        <v>111</v>
      </c>
      <c r="H189" s="24"/>
      <c r="I189" s="24"/>
      <c r="J189" s="24"/>
      <c r="K189" s="24"/>
    </row>
    <row r="190" spans="1:11" s="16" customFormat="1" ht="24.6" customHeight="1">
      <c r="A190" s="20">
        <v>3</v>
      </c>
      <c r="B190" s="31">
        <v>955</v>
      </c>
      <c r="C190" s="32" t="s">
        <v>46</v>
      </c>
      <c r="D190" s="33" t="s">
        <v>90</v>
      </c>
      <c r="E190" s="33" t="s">
        <v>86</v>
      </c>
      <c r="F190" s="33" t="s">
        <v>58</v>
      </c>
      <c r="G190" s="33" t="s">
        <v>89</v>
      </c>
      <c r="H190" s="24">
        <v>29182.5</v>
      </c>
      <c r="I190" s="24"/>
      <c r="J190" s="24">
        <v>28352.2</v>
      </c>
      <c r="K190" s="24"/>
    </row>
    <row r="191" spans="1:11" s="16" customFormat="1" ht="55.2" customHeight="1">
      <c r="A191" s="19">
        <v>2</v>
      </c>
      <c r="B191" s="37">
        <v>955</v>
      </c>
      <c r="C191" s="38" t="s">
        <v>190</v>
      </c>
      <c r="D191" s="39" t="s">
        <v>90</v>
      </c>
      <c r="E191" s="39" t="s">
        <v>86</v>
      </c>
      <c r="F191" s="39" t="s">
        <v>189</v>
      </c>
      <c r="G191" s="39" t="s">
        <v>69</v>
      </c>
      <c r="H191" s="40">
        <f>SUMIFS(H192:H1212,$B192:$B1212,$B191,$D192:$D1212,$D192,$E192:$E1212,$E192,$F192:$F1212,$F192)</f>
        <v>70700.5</v>
      </c>
      <c r="I191" s="40">
        <f>SUMIFS(I192:I1212,$B192:$B1212,$B191,$D192:$D1212,$D192,$E192:$E1212,$E192,$F192:$F1212,$F192)</f>
        <v>69020</v>
      </c>
      <c r="J191" s="40">
        <f>SUMIFS(J192:J1212,$B192:$B1212,$B191,$D192:$D1212,$D192,$E192:$E1212,$E192,$F192:$F1212,$F192)</f>
        <v>70700.5</v>
      </c>
      <c r="K191" s="40">
        <f>SUMIFS(K192:K1212,$B192:$B1212,$B191,$D192:$D1212,$D192,$E192:$E1212,$E192,$F192:$F1212,$F192)</f>
        <v>69020</v>
      </c>
    </row>
    <row r="192" spans="1:11" s="16" customFormat="1" ht="112.2" customHeight="1">
      <c r="A192" s="20">
        <v>3</v>
      </c>
      <c r="B192" s="31">
        <v>955</v>
      </c>
      <c r="C192" s="32" t="s">
        <v>113</v>
      </c>
      <c r="D192" s="33" t="s">
        <v>90</v>
      </c>
      <c r="E192" s="33" t="s">
        <v>86</v>
      </c>
      <c r="F192" s="33" t="s">
        <v>189</v>
      </c>
      <c r="G192" s="33" t="s">
        <v>111</v>
      </c>
      <c r="H192" s="24">
        <v>70500.5</v>
      </c>
      <c r="I192" s="24">
        <v>69020</v>
      </c>
      <c r="J192" s="24">
        <v>70500.5</v>
      </c>
      <c r="K192" s="24">
        <v>69020</v>
      </c>
    </row>
    <row r="193" spans="1:11" s="16" customFormat="1" ht="24.6" customHeight="1">
      <c r="A193" s="20">
        <v>3</v>
      </c>
      <c r="B193" s="31">
        <v>955</v>
      </c>
      <c r="C193" s="32" t="s">
        <v>46</v>
      </c>
      <c r="D193" s="33" t="s">
        <v>90</v>
      </c>
      <c r="E193" s="33" t="s">
        <v>86</v>
      </c>
      <c r="F193" s="33" t="s">
        <v>189</v>
      </c>
      <c r="G193" s="33" t="s">
        <v>89</v>
      </c>
      <c r="H193" s="24">
        <v>200</v>
      </c>
      <c r="I193" s="24"/>
      <c r="J193" s="24">
        <v>200</v>
      </c>
      <c r="K193" s="24"/>
    </row>
    <row r="194" spans="1:11" s="16" customFormat="1" ht="62.4">
      <c r="A194" s="19">
        <v>2</v>
      </c>
      <c r="B194" s="37">
        <v>955</v>
      </c>
      <c r="C194" s="38" t="s">
        <v>212</v>
      </c>
      <c r="D194" s="39" t="s">
        <v>90</v>
      </c>
      <c r="E194" s="39" t="s">
        <v>86</v>
      </c>
      <c r="F194" s="39" t="s">
        <v>49</v>
      </c>
      <c r="G194" s="39" t="s">
        <v>69</v>
      </c>
      <c r="H194" s="40">
        <f>SUMIFS(H195:H1215,$B195:$B1215,$B194,$D195:$D1215,$D195,$E195:$E1215,$E195,$F195:$F1215,$F195)</f>
        <v>0</v>
      </c>
      <c r="I194" s="40">
        <f>SUMIFS(I195:I1215,$B195:$B1215,$B194,$D195:$D1215,$D195,$E195:$E1215,$E195,$F195:$F1215,$F195)</f>
        <v>0</v>
      </c>
      <c r="J194" s="40">
        <f>SUMIFS(J195:J1215,$B195:$B1215,$B194,$D195:$D1215,$D195,$E195:$E1215,$E195,$F195:$F1215,$F195)</f>
        <v>0</v>
      </c>
      <c r="K194" s="40">
        <f>SUMIFS(K195:K1215,$B195:$B1215,$B194,$D195:$D1215,$D195,$E195:$E1215,$E195,$F195:$F1215,$F195)</f>
        <v>0</v>
      </c>
    </row>
    <row r="195" spans="1:11" s="16" customFormat="1" ht="18" customHeight="1">
      <c r="A195" s="20">
        <v>3</v>
      </c>
      <c r="B195" s="31">
        <v>955</v>
      </c>
      <c r="C195" s="32" t="s">
        <v>46</v>
      </c>
      <c r="D195" s="33" t="s">
        <v>90</v>
      </c>
      <c r="E195" s="33" t="s">
        <v>86</v>
      </c>
      <c r="F195" s="33" t="s">
        <v>49</v>
      </c>
      <c r="G195" s="33" t="s">
        <v>89</v>
      </c>
      <c r="H195" s="24"/>
      <c r="I195" s="24"/>
      <c r="J195" s="24"/>
      <c r="K195" s="24"/>
    </row>
    <row r="196" spans="1:11" s="16" customFormat="1" ht="15.6">
      <c r="A196" s="17">
        <v>1</v>
      </c>
      <c r="B196" s="28">
        <v>955</v>
      </c>
      <c r="C196" s="29" t="s">
        <v>116</v>
      </c>
      <c r="D196" s="30" t="s">
        <v>90</v>
      </c>
      <c r="E196" s="30" t="s">
        <v>76</v>
      </c>
      <c r="F196" s="30" t="s">
        <v>7</v>
      </c>
      <c r="G196" s="30" t="s">
        <v>69</v>
      </c>
      <c r="H196" s="18">
        <f>SUMIFS(H197:H1218,$B197:$B1218,$B197,$D197:$D1218,$D197,$E197:$E1218,$E197)/2</f>
        <v>31039.4</v>
      </c>
      <c r="I196" s="18">
        <f>SUMIFS(I197:I1218,$B197:$B1218,$B197,$D197:$D1218,$D197,$E197:$E1218,$E197)/2</f>
        <v>27007.9</v>
      </c>
      <c r="J196" s="18">
        <f>SUMIFS(J197:J1218,$B197:$B1218,$B197,$D197:$D1218,$D197,$E197:$E1218,$E197)/2</f>
        <v>31039.4</v>
      </c>
      <c r="K196" s="18">
        <f>SUMIFS(K197:K1218,$B197:$B1218,$B197,$D197:$D1218,$D197,$E197:$E1218,$E197)/2</f>
        <v>27007.9</v>
      </c>
    </row>
    <row r="197" spans="1:11" s="16" customFormat="1" ht="52.8" customHeight="1">
      <c r="A197" s="19">
        <v>2</v>
      </c>
      <c r="B197" s="37">
        <v>955</v>
      </c>
      <c r="C197" s="38" t="s">
        <v>202</v>
      </c>
      <c r="D197" s="39" t="s">
        <v>90</v>
      </c>
      <c r="E197" s="39" t="s">
        <v>76</v>
      </c>
      <c r="F197" s="39" t="s">
        <v>58</v>
      </c>
      <c r="G197" s="39" t="s">
        <v>69</v>
      </c>
      <c r="H197" s="40">
        <f>SUMIFS(H198:H1218,$B198:$B1218,$B197,$D198:$D1218,$D198,$E198:$E1218,$E198,$F198:$F1218,$F198)</f>
        <v>0</v>
      </c>
      <c r="I197" s="40">
        <f>SUMIFS(I198:I1218,$B198:$B1218,$B197,$D198:$D1218,$D198,$E198:$E1218,$E198,$F198:$F1218,$F198)</f>
        <v>0</v>
      </c>
      <c r="J197" s="40">
        <f>SUMIFS(J198:J1218,$B198:$B1218,$B197,$D198:$D1218,$D198,$E198:$E1218,$E198,$F198:$F1218,$F198)</f>
        <v>0</v>
      </c>
      <c r="K197" s="40">
        <f>SUMIFS(K198:K1218,$B198:$B1218,$B197,$D198:$D1218,$D198,$E198:$E1218,$E198,$F198:$F1218,$F198)</f>
        <v>0</v>
      </c>
    </row>
    <row r="198" spans="1:11" s="16" customFormat="1" ht="15.6">
      <c r="A198" s="20">
        <v>3</v>
      </c>
      <c r="B198" s="31">
        <v>955</v>
      </c>
      <c r="C198" s="32" t="s">
        <v>46</v>
      </c>
      <c r="D198" s="33" t="s">
        <v>90</v>
      </c>
      <c r="E198" s="33" t="s">
        <v>76</v>
      </c>
      <c r="F198" s="33" t="s">
        <v>58</v>
      </c>
      <c r="G198" s="33" t="s">
        <v>89</v>
      </c>
      <c r="H198" s="24"/>
      <c r="I198" s="24"/>
      <c r="J198" s="24"/>
      <c r="K198" s="24"/>
    </row>
    <row r="199" spans="1:11" s="16" customFormat="1" ht="54" customHeight="1">
      <c r="A199" s="19">
        <v>2</v>
      </c>
      <c r="B199" s="37">
        <v>955</v>
      </c>
      <c r="C199" s="38" t="s">
        <v>185</v>
      </c>
      <c r="D199" s="39" t="s">
        <v>90</v>
      </c>
      <c r="E199" s="39" t="s">
        <v>76</v>
      </c>
      <c r="F199" s="39" t="s">
        <v>115</v>
      </c>
      <c r="G199" s="39" t="s">
        <v>69</v>
      </c>
      <c r="H199" s="40">
        <f>SUMIFS(H200:H1220,$B200:$B1220,$B199,$D200:$D1220,$D200,$E200:$E1220,$E200,$F200:$F1220,$F200)</f>
        <v>30039.4</v>
      </c>
      <c r="I199" s="40">
        <f>SUMIFS(I200:I1220,$B200:$B1220,$B199,$D200:$D1220,$D200,$E200:$E1220,$E200,$F200:$F1220,$F200)</f>
        <v>27007.9</v>
      </c>
      <c r="J199" s="40">
        <f>SUMIFS(J200:J1220,$B200:$B1220,$B199,$D200:$D1220,$D200,$E200:$E1220,$E200,$F200:$F1220,$F200)</f>
        <v>30039.4</v>
      </c>
      <c r="K199" s="40">
        <f>SUMIFS(K200:K1220,$B200:$B1220,$B199,$D200:$D1220,$D200,$E200:$E1220,$E200,$F200:$F1220,$F200)</f>
        <v>27007.9</v>
      </c>
    </row>
    <row r="200" spans="1:11" s="16" customFormat="1" ht="15.6">
      <c r="A200" s="20">
        <v>3</v>
      </c>
      <c r="B200" s="31">
        <v>955</v>
      </c>
      <c r="C200" s="32" t="s">
        <v>46</v>
      </c>
      <c r="D200" s="33" t="s">
        <v>90</v>
      </c>
      <c r="E200" s="33" t="s">
        <v>76</v>
      </c>
      <c r="F200" s="33" t="s">
        <v>115</v>
      </c>
      <c r="G200" s="33" t="s">
        <v>89</v>
      </c>
      <c r="H200" s="24">
        <v>30039.4</v>
      </c>
      <c r="I200" s="24">
        <v>27007.9</v>
      </c>
      <c r="J200" s="24">
        <v>30039.4</v>
      </c>
      <c r="K200" s="24">
        <v>27007.9</v>
      </c>
    </row>
    <row r="201" spans="1:11" s="16" customFormat="1" ht="52.8" customHeight="1">
      <c r="A201" s="19">
        <v>2</v>
      </c>
      <c r="B201" s="37">
        <v>955</v>
      </c>
      <c r="C201" s="38" t="s">
        <v>208</v>
      </c>
      <c r="D201" s="39" t="s">
        <v>90</v>
      </c>
      <c r="E201" s="39" t="s">
        <v>76</v>
      </c>
      <c r="F201" s="39" t="s">
        <v>168</v>
      </c>
      <c r="G201" s="39" t="s">
        <v>69</v>
      </c>
      <c r="H201" s="40">
        <f>SUMIFS(H202:H1222,$B202:$B1222,$B201,$D202:$D1222,$D202,$E202:$E1222,$E202,$F202:$F1222,$F202)</f>
        <v>1000</v>
      </c>
      <c r="I201" s="40">
        <f>SUMIFS(I202:I1222,$B202:$B1222,$B201,$D202:$D1222,$D202,$E202:$E1222,$E202,$F202:$F1222,$F202)</f>
        <v>0</v>
      </c>
      <c r="J201" s="40">
        <f>SUMIFS(J202:J1222,$B202:$B1222,$B201,$D202:$D1222,$D202,$E202:$E1222,$E202,$F202:$F1222,$F202)</f>
        <v>1000</v>
      </c>
      <c r="K201" s="40">
        <f>SUMIFS(K202:K1222,$B202:$B1222,$B201,$D202:$D1222,$D202,$E202:$E1222,$E202,$F202:$F1222,$F202)</f>
        <v>0</v>
      </c>
    </row>
    <row r="202" spans="1:11" s="16" customFormat="1" ht="15.6">
      <c r="A202" s="20">
        <v>3</v>
      </c>
      <c r="B202" s="31">
        <v>955</v>
      </c>
      <c r="C202" s="32" t="s">
        <v>46</v>
      </c>
      <c r="D202" s="33" t="s">
        <v>90</v>
      </c>
      <c r="E202" s="33" t="s">
        <v>76</v>
      </c>
      <c r="F202" s="33" t="s">
        <v>168</v>
      </c>
      <c r="G202" s="33" t="s">
        <v>89</v>
      </c>
      <c r="H202" s="24">
        <v>1000</v>
      </c>
      <c r="I202" s="24"/>
      <c r="J202" s="24">
        <v>1000</v>
      </c>
      <c r="K202" s="24"/>
    </row>
    <row r="203" spans="1:11" s="16" customFormat="1" ht="55.2" customHeight="1">
      <c r="A203" s="19">
        <v>2</v>
      </c>
      <c r="B203" s="37">
        <v>955</v>
      </c>
      <c r="C203" s="38" t="s">
        <v>209</v>
      </c>
      <c r="D203" s="39" t="s">
        <v>90</v>
      </c>
      <c r="E203" s="39" t="s">
        <v>76</v>
      </c>
      <c r="F203" s="39" t="s">
        <v>150</v>
      </c>
      <c r="G203" s="39" t="s">
        <v>69</v>
      </c>
      <c r="H203" s="40">
        <f>SUMIFS(H204:H1224,$B204:$B1224,$B203,$D204:$D1224,$D204,$E204:$E1224,$E204,$F204:$F1224,$F204)</f>
        <v>0</v>
      </c>
      <c r="I203" s="40">
        <f>SUMIFS(I204:I1224,$B204:$B1224,$B203,$D204:$D1224,$D204,$E204:$E1224,$E204,$F204:$F1224,$F204)</f>
        <v>0</v>
      </c>
      <c r="J203" s="40">
        <f>SUMIFS(J204:J1224,$B204:$B1224,$B203,$D204:$D1224,$D204,$E204:$E1224,$E204,$F204:$F1224,$F204)</f>
        <v>0</v>
      </c>
      <c r="K203" s="40">
        <f>SUMIFS(K204:K1224,$B204:$B1224,$B203,$D204:$D1224,$D204,$E204:$E1224,$E204,$F204:$F1224,$F204)</f>
        <v>0</v>
      </c>
    </row>
    <row r="204" spans="1:11" s="16" customFormat="1" ht="15.6">
      <c r="A204" s="20">
        <v>3</v>
      </c>
      <c r="B204" s="31">
        <v>955</v>
      </c>
      <c r="C204" s="32" t="s">
        <v>46</v>
      </c>
      <c r="D204" s="33" t="s">
        <v>90</v>
      </c>
      <c r="E204" s="33" t="s">
        <v>76</v>
      </c>
      <c r="F204" s="33" t="s">
        <v>150</v>
      </c>
      <c r="G204" s="33" t="s">
        <v>89</v>
      </c>
      <c r="H204" s="24"/>
      <c r="I204" s="24"/>
      <c r="J204" s="24"/>
      <c r="K204" s="24"/>
    </row>
    <row r="205" spans="1:11" s="16" customFormat="1" ht="31.2">
      <c r="A205" s="17">
        <v>1</v>
      </c>
      <c r="B205" s="28">
        <v>955</v>
      </c>
      <c r="C205" s="29" t="s">
        <v>165</v>
      </c>
      <c r="D205" s="30" t="s">
        <v>90</v>
      </c>
      <c r="E205" s="30" t="s">
        <v>90</v>
      </c>
      <c r="F205" s="30" t="s">
        <v>69</v>
      </c>
      <c r="G205" s="30" t="s">
        <v>69</v>
      </c>
      <c r="H205" s="18">
        <f>SUMIFS(H208:H1227,$B208:$B1227,$B208,$D208:$D1227,$D208,$E208:$E1227,$E208)/2</f>
        <v>203554.3</v>
      </c>
      <c r="I205" s="18">
        <f>SUMIFS(I208:I1227,$B208:$B1227,$B208,$D208:$D1227,$D208,$E208:$E1227,$E208)/2</f>
        <v>0</v>
      </c>
      <c r="J205" s="18">
        <f>SUMIFS(J206:J1225,$B206:$B1225,$B206,$D206:$D1225,$D206,$E206:$E1225,$E206)/2</f>
        <v>208134.3</v>
      </c>
      <c r="K205" s="18">
        <f>SUMIFS(K208:K1227,$B208:$B1227,$B208,$D208:$D1227,$D208,$E208:$E1227,$E208)/2</f>
        <v>0</v>
      </c>
    </row>
    <row r="206" spans="1:11" s="16" customFormat="1" ht="62.4">
      <c r="A206" s="19">
        <v>2</v>
      </c>
      <c r="B206" s="37">
        <v>955</v>
      </c>
      <c r="C206" s="47" t="s">
        <v>214</v>
      </c>
      <c r="D206" s="39" t="s">
        <v>90</v>
      </c>
      <c r="E206" s="39" t="s">
        <v>90</v>
      </c>
      <c r="F206" s="39" t="s">
        <v>15</v>
      </c>
      <c r="G206" s="39" t="s">
        <v>69</v>
      </c>
      <c r="H206" s="40">
        <f>SUMIFS(H207:H1231,$B207:$B1231,$B206,$D207:$D1231,$D207,$E207:$E1231,$E207,$F207:$F1231,$F207)</f>
        <v>0</v>
      </c>
      <c r="I206" s="40">
        <f>SUMIFS(I207:I1231,$B207:$B1231,$B206,$D207:$D1231,$D207,$E207:$E1231,$E207,$F207:$F1231,$F207)</f>
        <v>0</v>
      </c>
      <c r="J206" s="40">
        <f>SUMIFS(J207:J1231,$B207:$B1231,$B206,$D207:$D1231,$D207,$E207:$E1231,$E207,$F207:$F1231,$F207)</f>
        <v>80</v>
      </c>
      <c r="K206" s="40">
        <f>SUMIFS(K207:K1231,$B207:$B1231,$B206,$D207:$D1231,$D207,$E207:$E1231,$E207,$F207:$F1231,$F207)</f>
        <v>0</v>
      </c>
    </row>
    <row r="207" spans="1:11" s="16" customFormat="1" ht="15.6">
      <c r="A207" s="20">
        <v>3</v>
      </c>
      <c r="B207" s="31">
        <v>955</v>
      </c>
      <c r="C207" s="32" t="s">
        <v>46</v>
      </c>
      <c r="D207" s="33" t="s">
        <v>90</v>
      </c>
      <c r="E207" s="33" t="s">
        <v>90</v>
      </c>
      <c r="F207" s="33" t="s">
        <v>15</v>
      </c>
      <c r="G207" s="33" t="s">
        <v>89</v>
      </c>
      <c r="H207" s="24"/>
      <c r="I207" s="24"/>
      <c r="J207" s="24">
        <v>80</v>
      </c>
      <c r="K207" s="24"/>
    </row>
    <row r="208" spans="1:11" s="16" customFormat="1" ht="46.8">
      <c r="A208" s="19">
        <v>2</v>
      </c>
      <c r="B208" s="37">
        <v>955</v>
      </c>
      <c r="C208" s="38" t="s">
        <v>164</v>
      </c>
      <c r="D208" s="39" t="s">
        <v>90</v>
      </c>
      <c r="E208" s="39" t="s">
        <v>90</v>
      </c>
      <c r="F208" s="39" t="s">
        <v>163</v>
      </c>
      <c r="G208" s="39"/>
      <c r="H208" s="40">
        <f>SUMIFS(H209:H1227,$B209:$B1227,$B208,$D209:$D1227,$D209,$E209:$E1227,$E209,$F209:$F1227,$F209)</f>
        <v>203554.3</v>
      </c>
      <c r="I208" s="40">
        <f>SUMIFS(I209:I1227,$B209:$B1227,$B208,$D209:$D1227,$D209,$E209:$E1227,$E209,$F209:$F1227,$F209)</f>
        <v>0</v>
      </c>
      <c r="J208" s="40">
        <f>SUMIFS(J209:J1227,$B209:$B1227,$B208,$D209:$D1227,$D209,$E209:$E1227,$E209,$F209:$F1227,$F209)</f>
        <v>208054.3</v>
      </c>
      <c r="K208" s="40">
        <f>SUMIFS(K209:K1227,$B209:$B1227,$B208,$D209:$D1227,$D209,$E209:$E1227,$E209,$F209:$F1227,$F209)</f>
        <v>0</v>
      </c>
    </row>
    <row r="209" spans="1:11" s="16" customFormat="1" ht="15.6">
      <c r="A209" s="20">
        <v>3</v>
      </c>
      <c r="B209" s="31">
        <v>955</v>
      </c>
      <c r="C209" s="32" t="s">
        <v>46</v>
      </c>
      <c r="D209" s="33" t="s">
        <v>90</v>
      </c>
      <c r="E209" s="33" t="s">
        <v>90</v>
      </c>
      <c r="F209" s="33" t="s">
        <v>163</v>
      </c>
      <c r="G209" s="33" t="s">
        <v>89</v>
      </c>
      <c r="H209" s="24">
        <v>203554.3</v>
      </c>
      <c r="I209" s="24"/>
      <c r="J209" s="24">
        <v>208054.3</v>
      </c>
      <c r="K209" s="24"/>
    </row>
    <row r="210" spans="1:11" s="16" customFormat="1" ht="31.2">
      <c r="A210" s="17">
        <v>1</v>
      </c>
      <c r="B210" s="28">
        <v>955</v>
      </c>
      <c r="C210" s="29" t="s">
        <v>59</v>
      </c>
      <c r="D210" s="30" t="s">
        <v>68</v>
      </c>
      <c r="E210" s="30" t="s">
        <v>90</v>
      </c>
      <c r="F210" s="30" t="s">
        <v>69</v>
      </c>
      <c r="G210" s="30" t="s">
        <v>69</v>
      </c>
      <c r="H210" s="18">
        <f>SUMIFS(H211:H1230,$B211:$B1230,$B211,$D211:$D1230,$D211,$E211:$E1230,$E211)/2</f>
        <v>41560.1</v>
      </c>
      <c r="I210" s="18">
        <f>SUMIFS(I211:I1230,$B211:$B1230,$B211,$D211:$D1230,$D211,$E211:$E1230,$E211)/2</f>
        <v>776.7</v>
      </c>
      <c r="J210" s="18">
        <f>SUMIFS(J211:J1230,$B211:$B1230,$B211,$D211:$D1230,$D211,$E211:$E1230,$E211)/2</f>
        <v>41560.1</v>
      </c>
      <c r="K210" s="18">
        <f>SUMIFS(K211:K1230,$B211:$B1230,$B211,$D211:$D1230,$D211,$E211:$E1230,$E211)/2</f>
        <v>776.7</v>
      </c>
    </row>
    <row r="211" spans="1:11" s="16" customFormat="1" ht="46.8">
      <c r="A211" s="19">
        <v>2</v>
      </c>
      <c r="B211" s="37">
        <v>955</v>
      </c>
      <c r="C211" s="38" t="s">
        <v>198</v>
      </c>
      <c r="D211" s="39" t="s">
        <v>68</v>
      </c>
      <c r="E211" s="39" t="s">
        <v>90</v>
      </c>
      <c r="F211" s="39" t="s">
        <v>154</v>
      </c>
      <c r="G211" s="39"/>
      <c r="H211" s="40">
        <f>SUMIFS(H212:H1230,$B212:$B1230,$B211,$D212:$D1230,$D212,$E212:$E1230,$E212,$F212:$F1230,$F212)</f>
        <v>41560.1</v>
      </c>
      <c r="I211" s="40">
        <f>SUMIFS(I212:I1230,$B212:$B1230,$B211,$D212:$D1230,$D212,$E212:$E1230,$E212,$F212:$F1230,$F212)</f>
        <v>776.7</v>
      </c>
      <c r="J211" s="40">
        <f>SUMIFS(J212:J1230,$B212:$B1230,$B211,$D212:$D1230,$D212,$E212:$E1230,$E212,$F212:$F1230,$F212)</f>
        <v>41560.1</v>
      </c>
      <c r="K211" s="40">
        <f>SUMIFS(K212:K1230,$B212:$B1230,$B211,$D212:$D1230,$D212,$E212:$E1230,$E212,$F212:$F1230,$F212)</f>
        <v>776.7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68</v>
      </c>
      <c r="E212" s="33" t="s">
        <v>90</v>
      </c>
      <c r="F212" s="33" t="s">
        <v>154</v>
      </c>
      <c r="G212" s="33" t="s">
        <v>89</v>
      </c>
      <c r="H212" s="24">
        <v>41560.1</v>
      </c>
      <c r="I212" s="24">
        <v>776.7</v>
      </c>
      <c r="J212" s="24">
        <v>41560.1</v>
      </c>
      <c r="K212" s="24">
        <v>776.7</v>
      </c>
    </row>
    <row r="213" spans="1:11" s="16" customFormat="1" ht="15.6">
      <c r="A213" s="17">
        <v>1</v>
      </c>
      <c r="B213" s="28">
        <v>955</v>
      </c>
      <c r="C213" s="29" t="s">
        <v>38</v>
      </c>
      <c r="D213" s="30" t="s">
        <v>79</v>
      </c>
      <c r="E213" s="30" t="s">
        <v>86</v>
      </c>
      <c r="F213" s="30"/>
      <c r="G213" s="30"/>
      <c r="H213" s="18">
        <f>SUMIFS(H214:H1233,$B214:$B1233,$B214,$D214:$D1233,$D214,$E214:$E1233,$E214)/2</f>
        <v>230738.7</v>
      </c>
      <c r="I213" s="18">
        <f>SUMIFS(I214:I1233,$B214:$B1233,$B214,$D214:$D1233,$D214,$E214:$E1233,$E214)/2</f>
        <v>169355.3</v>
      </c>
      <c r="J213" s="18">
        <f>SUMIFS(J214:J1233,$B214:$B1233,$B214,$D214:$D1233,$D214,$E214:$E1233,$E214)/2</f>
        <v>232784.1</v>
      </c>
      <c r="K213" s="18">
        <f>SUMIFS(K214:K1233,$B214:$B1233,$B214,$D214:$D1233,$D214,$E214:$E1233,$E214)/2</f>
        <v>169355.3</v>
      </c>
    </row>
    <row r="214" spans="1:11" s="16" customFormat="1" ht="52.2" customHeight="1">
      <c r="A214" s="19">
        <v>2</v>
      </c>
      <c r="B214" s="37">
        <v>955</v>
      </c>
      <c r="C214" s="38" t="s">
        <v>169</v>
      </c>
      <c r="D214" s="39" t="s">
        <v>79</v>
      </c>
      <c r="E214" s="39" t="s">
        <v>86</v>
      </c>
      <c r="F214" s="39" t="s">
        <v>124</v>
      </c>
      <c r="G214" s="39"/>
      <c r="H214" s="40">
        <f>SUMIFS(H215:H1233,$B215:$B1233,$B214,$D215:$D1233,$D215,$E215:$E1233,$E215,$F215:$F1233,$F215)</f>
        <v>1500</v>
      </c>
      <c r="I214" s="40">
        <f>SUMIFS(I215:I1233,$B215:$B1233,$B214,$D215:$D1233,$D215,$E215:$E1233,$E215,$F215:$F1233,$F215)</f>
        <v>0</v>
      </c>
      <c r="J214" s="40">
        <f>SUMIFS(J215:J1233,$B215:$B1233,$B214,$D215:$D1233,$D215,$E215:$E1233,$E215,$F215:$F1233,$F215)</f>
        <v>1500</v>
      </c>
      <c r="K214" s="40">
        <f>SUMIFS(K215:K1233,$B215:$B1233,$B214,$D215:$D1233,$D215,$E215:$E1233,$E215,$F215:$F1233,$F215)</f>
        <v>0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79</v>
      </c>
      <c r="E215" s="33" t="s">
        <v>86</v>
      </c>
      <c r="F215" s="33" t="s">
        <v>124</v>
      </c>
      <c r="G215" s="33" t="s">
        <v>89</v>
      </c>
      <c r="H215" s="24">
        <v>1500</v>
      </c>
      <c r="I215" s="24"/>
      <c r="J215" s="24">
        <v>1500</v>
      </c>
      <c r="K215" s="24"/>
    </row>
    <row r="216" spans="1:11" s="16" customFormat="1" ht="62.4">
      <c r="A216" s="19">
        <v>2</v>
      </c>
      <c r="B216" s="37">
        <v>955</v>
      </c>
      <c r="C216" s="41" t="s">
        <v>199</v>
      </c>
      <c r="D216" s="39" t="s">
        <v>79</v>
      </c>
      <c r="E216" s="39" t="s">
        <v>86</v>
      </c>
      <c r="F216" s="39" t="s">
        <v>39</v>
      </c>
      <c r="G216" s="39"/>
      <c r="H216" s="40">
        <f>SUMIFS(H217:H1235,$B217:$B1235,$B216,$D217:$D1235,$D217,$E217:$E1235,$E217,$F217:$F1235,$F217)</f>
        <v>197138.7</v>
      </c>
      <c r="I216" s="40">
        <f>SUMIFS(I217:I1235,$B217:$B1235,$B216,$D217:$D1235,$D217,$E217:$E1235,$E217,$F217:$F1235,$F217)</f>
        <v>169355.3</v>
      </c>
      <c r="J216" s="40">
        <f>SUMIFS(J217:J1235,$B217:$B1235,$B216,$D217:$D1235,$D217,$E217:$E1235,$E217,$F217:$F1235,$F217)</f>
        <v>199184.1</v>
      </c>
      <c r="K216" s="40">
        <f>SUMIFS(K217:K1235,$B217:$B1235,$B216,$D217:$D1235,$D217,$E217:$E1235,$E217,$F217:$F1235,$F217)</f>
        <v>169355.3</v>
      </c>
    </row>
    <row r="217" spans="1:11" s="16" customFormat="1" ht="15.6">
      <c r="A217" s="20">
        <v>3</v>
      </c>
      <c r="B217" s="31">
        <v>955</v>
      </c>
      <c r="C217" s="32" t="s">
        <v>46</v>
      </c>
      <c r="D217" s="33" t="s">
        <v>79</v>
      </c>
      <c r="E217" s="33" t="s">
        <v>86</v>
      </c>
      <c r="F217" s="33" t="s">
        <v>39</v>
      </c>
      <c r="G217" s="33" t="s">
        <v>89</v>
      </c>
      <c r="H217" s="24">
        <v>197138.7</v>
      </c>
      <c r="I217" s="24">
        <v>169355.3</v>
      </c>
      <c r="J217" s="24">
        <v>199184.1</v>
      </c>
      <c r="K217" s="24">
        <v>169355.3</v>
      </c>
    </row>
    <row r="218" spans="1:11" s="16" customFormat="1" ht="52.8" customHeight="1">
      <c r="A218" s="19">
        <v>2</v>
      </c>
      <c r="B218" s="37">
        <v>955</v>
      </c>
      <c r="C218" s="38" t="s">
        <v>202</v>
      </c>
      <c r="D218" s="39" t="s">
        <v>79</v>
      </c>
      <c r="E218" s="39" t="s">
        <v>86</v>
      </c>
      <c r="F218" s="39" t="s">
        <v>58</v>
      </c>
      <c r="G218" s="39" t="s">
        <v>69</v>
      </c>
      <c r="H218" s="40">
        <f>SUMIFS(H219:H1237,$B219:$B1237,$B218,$D219:$D1237,$D219,$E219:$E1237,$E219,$F219:$F1237,$F219)</f>
        <v>20000</v>
      </c>
      <c r="I218" s="40">
        <f>SUMIFS(I219:I1237,$B219:$B1237,$B218,$D219:$D1237,$D219,$E219:$E1237,$E219,$F219:$F1237,$F219)</f>
        <v>0</v>
      </c>
      <c r="J218" s="40">
        <f>SUMIFS(J219:J1237,$B219:$B1237,$B218,$D219:$D1237,$D219,$E219:$E1237,$E219,$F219:$F1237,$F219)</f>
        <v>20000</v>
      </c>
      <c r="K218" s="40">
        <f>SUMIFS(K219:K1237,$B219:$B1237,$B218,$D219:$D1237,$D219,$E219:$E1237,$E219,$F219:$F1237,$F219)</f>
        <v>0</v>
      </c>
    </row>
    <row r="219" spans="1:11" s="16" customFormat="1" ht="15.6">
      <c r="A219" s="20">
        <v>3</v>
      </c>
      <c r="B219" s="31">
        <v>955</v>
      </c>
      <c r="C219" s="32" t="s">
        <v>46</v>
      </c>
      <c r="D219" s="33" t="s">
        <v>79</v>
      </c>
      <c r="E219" s="33" t="s">
        <v>86</v>
      </c>
      <c r="F219" s="33" t="s">
        <v>58</v>
      </c>
      <c r="G219" s="33" t="s">
        <v>89</v>
      </c>
      <c r="H219" s="24">
        <v>20000</v>
      </c>
      <c r="I219" s="24"/>
      <c r="J219" s="24">
        <v>20000</v>
      </c>
      <c r="K219" s="24"/>
    </row>
    <row r="220" spans="1:11" s="16" customFormat="1" ht="85.2" customHeight="1">
      <c r="A220" s="19">
        <v>2</v>
      </c>
      <c r="B220" s="37">
        <v>955</v>
      </c>
      <c r="C220" s="38" t="s">
        <v>158</v>
      </c>
      <c r="D220" s="39" t="s">
        <v>79</v>
      </c>
      <c r="E220" s="39" t="s">
        <v>86</v>
      </c>
      <c r="F220" s="39" t="s">
        <v>45</v>
      </c>
      <c r="G220" s="39"/>
      <c r="H220" s="40">
        <f>SUMIFS(H221:H1239,$B221:$B1239,$B220,$D221:$D1239,$D221,$E221:$E1239,$E221,$F221:$F1239,$F221)</f>
        <v>2100</v>
      </c>
      <c r="I220" s="40">
        <f>SUMIFS(I221:I1239,$B221:$B1239,$B220,$D221:$D1239,$D221,$E221:$E1239,$E221,$F221:$F1239,$F221)</f>
        <v>0</v>
      </c>
      <c r="J220" s="40">
        <f>SUMIFS(J221:J1239,$B221:$B1239,$B220,$D221:$D1239,$D221,$E221:$E1239,$E221,$F221:$F1239,$F221)</f>
        <v>2100</v>
      </c>
      <c r="K220" s="40">
        <f>SUMIFS(K221:K1239,$B221:$B1239,$B220,$D221:$D1239,$D221,$E221:$E1239,$E221,$F221:$F1239,$F221)</f>
        <v>0</v>
      </c>
    </row>
    <row r="221" spans="1:11" s="16" customFormat="1" ht="15.6">
      <c r="A221" s="20">
        <v>3</v>
      </c>
      <c r="B221" s="31">
        <v>955</v>
      </c>
      <c r="C221" s="32" t="s">
        <v>46</v>
      </c>
      <c r="D221" s="33" t="s">
        <v>79</v>
      </c>
      <c r="E221" s="33" t="s">
        <v>86</v>
      </c>
      <c r="F221" s="33" t="s">
        <v>45</v>
      </c>
      <c r="G221" s="33" t="s">
        <v>89</v>
      </c>
      <c r="H221" s="24">
        <v>2100</v>
      </c>
      <c r="I221" s="24"/>
      <c r="J221" s="24">
        <v>2100</v>
      </c>
      <c r="K221" s="24"/>
    </row>
    <row r="222" spans="1:11" s="16" customFormat="1" ht="46.8">
      <c r="A222" s="19">
        <v>2</v>
      </c>
      <c r="B222" s="37">
        <v>955</v>
      </c>
      <c r="C222" s="38" t="s">
        <v>209</v>
      </c>
      <c r="D222" s="39" t="s">
        <v>79</v>
      </c>
      <c r="E222" s="39" t="s">
        <v>86</v>
      </c>
      <c r="F222" s="39" t="s">
        <v>150</v>
      </c>
      <c r="G222" s="39"/>
      <c r="H222" s="40">
        <f>SUMIFS(H223:H1241,$B223:$B1241,$B222,$D223:$D1241,$D223,$E223:$E1241,$E223,$F223:$F1241,$F223)</f>
        <v>10000</v>
      </c>
      <c r="I222" s="40">
        <f>SUMIFS(I223:I1241,$B223:$B1241,$B222,$D223:$D1241,$D223,$E223:$E1241,$E223,$F223:$F1241,$F223)</f>
        <v>0</v>
      </c>
      <c r="J222" s="40">
        <f>SUMIFS(J223:J1241,$B223:$B1241,$B222,$D223:$D1241,$D223,$E223:$E1241,$E223,$F223:$F1241,$F223)</f>
        <v>10000</v>
      </c>
      <c r="K222" s="40">
        <f>SUMIFS(K223:K1241,$B223:$B1241,$B222,$D223:$D1241,$D223,$E223:$E1241,$E223,$F223:$F1241,$F223)</f>
        <v>0</v>
      </c>
    </row>
    <row r="223" spans="1:11" s="16" customFormat="1" ht="15.6">
      <c r="A223" s="20">
        <v>3</v>
      </c>
      <c r="B223" s="31">
        <v>955</v>
      </c>
      <c r="C223" s="32" t="s">
        <v>46</v>
      </c>
      <c r="D223" s="33" t="s">
        <v>79</v>
      </c>
      <c r="E223" s="33" t="s">
        <v>86</v>
      </c>
      <c r="F223" s="33" t="s">
        <v>150</v>
      </c>
      <c r="G223" s="33" t="s">
        <v>89</v>
      </c>
      <c r="H223" s="24">
        <v>10000</v>
      </c>
      <c r="I223" s="24"/>
      <c r="J223" s="24">
        <v>10000</v>
      </c>
      <c r="K223" s="24"/>
    </row>
    <row r="224" spans="1:11" s="16" customFormat="1" ht="15.6">
      <c r="A224" s="17">
        <v>1</v>
      </c>
      <c r="B224" s="28">
        <v>955</v>
      </c>
      <c r="C224" s="29" t="s">
        <v>61</v>
      </c>
      <c r="D224" s="30" t="s">
        <v>79</v>
      </c>
      <c r="E224" s="30" t="s">
        <v>76</v>
      </c>
      <c r="F224" s="30"/>
      <c r="G224" s="30"/>
      <c r="H224" s="18">
        <f>SUMIFS(H225:H1244,$B225:$B1244,$B225,$D225:$D1244,$D225,$E225:$E1244,$E225)/2</f>
        <v>47181.5</v>
      </c>
      <c r="I224" s="18">
        <f>SUMIFS(I225:I1244,$B225:$B1244,$B225,$D225:$D1244,$D225,$E225:$E1244,$E225)/2</f>
        <v>26170.3</v>
      </c>
      <c r="J224" s="18">
        <f>SUMIFS(J225:J1244,$B225:$B1244,$B225,$D225:$D1244,$D225,$E225:$E1244,$E225)/2</f>
        <v>47181.5</v>
      </c>
      <c r="K224" s="18">
        <f>SUMIFS(K225:K1244,$B225:$B1244,$B225,$D225:$D1244,$D225,$E225:$E1244,$E225)/2</f>
        <v>26170.3</v>
      </c>
    </row>
    <row r="225" spans="1:11" s="16" customFormat="1" ht="49.8" customHeight="1">
      <c r="A225" s="19">
        <v>2</v>
      </c>
      <c r="B225" s="37">
        <v>955</v>
      </c>
      <c r="C225" s="38" t="s">
        <v>205</v>
      </c>
      <c r="D225" s="39" t="s">
        <v>79</v>
      </c>
      <c r="E225" s="39" t="s">
        <v>76</v>
      </c>
      <c r="F225" s="39" t="s">
        <v>109</v>
      </c>
      <c r="G225" s="39"/>
      <c r="H225" s="40">
        <f>SUMIFS(H226:H1244,$B226:$B1244,$B225,$D226:$D1244,$D226,$E226:$E1244,$E226,$F226:$F1244,$F226)</f>
        <v>47181.5</v>
      </c>
      <c r="I225" s="40">
        <f>SUMIFS(I226:I1244,$B226:$B1244,$B225,$D226:$D1244,$D226,$E226:$E1244,$E226,$F226:$F1244,$F226)</f>
        <v>26170.3</v>
      </c>
      <c r="J225" s="40">
        <f>SUMIFS(J226:J1244,$B226:$B1244,$B225,$D226:$D1244,$D226,$E226:$E1244,$E226,$F226:$F1244,$F226)</f>
        <v>47181.5</v>
      </c>
      <c r="K225" s="40">
        <f>SUMIFS(K226:K1244,$B226:$B1244,$B225,$D226:$D1244,$D226,$E226:$E1244,$E226,$F226:$F1244,$F226)</f>
        <v>26170.3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79</v>
      </c>
      <c r="E226" s="33" t="s">
        <v>76</v>
      </c>
      <c r="F226" s="33" t="s">
        <v>109</v>
      </c>
      <c r="G226" s="33" t="s">
        <v>89</v>
      </c>
      <c r="H226" s="24">
        <v>47181.5</v>
      </c>
      <c r="I226" s="24">
        <v>26170.3</v>
      </c>
      <c r="J226" s="24">
        <v>47181.5</v>
      </c>
      <c r="K226" s="24">
        <v>26170.3</v>
      </c>
    </row>
    <row r="227" spans="1:11" s="16" customFormat="1" ht="127.8" customHeight="1">
      <c r="A227" s="20">
        <v>3</v>
      </c>
      <c r="B227" s="31">
        <v>955</v>
      </c>
      <c r="C227" s="32" t="s">
        <v>113</v>
      </c>
      <c r="D227" s="33" t="s">
        <v>79</v>
      </c>
      <c r="E227" s="33" t="s">
        <v>76</v>
      </c>
      <c r="F227" s="33" t="s">
        <v>109</v>
      </c>
      <c r="G227" s="33" t="s">
        <v>111</v>
      </c>
      <c r="H227" s="24"/>
      <c r="I227" s="24"/>
      <c r="J227" s="24"/>
      <c r="K227" s="24"/>
    </row>
    <row r="228" spans="1:11" s="16" customFormat="1" ht="15.6">
      <c r="A228" s="17">
        <v>1</v>
      </c>
      <c r="B228" s="28">
        <v>955</v>
      </c>
      <c r="C228" s="29" t="s">
        <v>129</v>
      </c>
      <c r="D228" s="30" t="s">
        <v>79</v>
      </c>
      <c r="E228" s="30" t="s">
        <v>79</v>
      </c>
      <c r="F228" s="30"/>
      <c r="G228" s="30"/>
      <c r="H228" s="18">
        <f>SUMIFS(H229:H1248,$B229:$B1248,$B229,$D229:$D1248,$D229,$E229:$E1248,$E229)/2</f>
        <v>14022.199999999999</v>
      </c>
      <c r="I228" s="18">
        <f>SUMIFS(I229:I1248,$B229:$B1248,$B229,$D229:$D1248,$D229,$E229:$E1248,$E229)/2</f>
        <v>3913.3</v>
      </c>
      <c r="J228" s="18">
        <f>SUMIFS(J229:J1248,$B229:$B1248,$B229,$D229:$D1248,$D229,$E229:$E1248,$E229)/2</f>
        <v>14313.4</v>
      </c>
      <c r="K228" s="18">
        <f>SUMIFS(K229:K1248,$B229:$B1248,$B229,$D229:$D1248,$D229,$E229:$E1248,$E229)/2</f>
        <v>3913.3</v>
      </c>
    </row>
    <row r="229" spans="1:11" s="16" customFormat="1" ht="31.2">
      <c r="A229" s="19">
        <v>2</v>
      </c>
      <c r="B229" s="37">
        <v>955</v>
      </c>
      <c r="C229" s="38" t="s">
        <v>170</v>
      </c>
      <c r="D229" s="39" t="s">
        <v>79</v>
      </c>
      <c r="E229" s="39" t="s">
        <v>79</v>
      </c>
      <c r="F229" s="39" t="s">
        <v>22</v>
      </c>
      <c r="G229" s="39"/>
      <c r="H229" s="40">
        <f>SUMIFS(H230:H1248,$B230:$B1248,$B229,$D230:$D1248,$D230,$E230:$E1248,$E230,$F230:$F1248,$F230)</f>
        <v>10806.9</v>
      </c>
      <c r="I229" s="40">
        <f>SUMIFS(I230:I1248,$B230:$B1248,$B229,$D230:$D1248,$D230,$E230:$E1248,$E230,$F230:$F1248,$F230)</f>
        <v>698</v>
      </c>
      <c r="J229" s="40">
        <f>SUMIFS(J230:J1248,$B230:$B1248,$B229,$D230:$D1248,$D230,$E230:$E1248,$E230,$F230:$F1248,$F230)</f>
        <v>11098.1</v>
      </c>
      <c r="K229" s="40">
        <f>SUMIFS(K230:K1248,$B230:$B1248,$B229,$D230:$D1248,$D230,$E230:$E1248,$E230,$F230:$F1248,$F230)</f>
        <v>698</v>
      </c>
    </row>
    <row r="230" spans="1:11" s="16" customFormat="1" ht="15.6">
      <c r="A230" s="20">
        <v>3</v>
      </c>
      <c r="B230" s="31">
        <v>955</v>
      </c>
      <c r="C230" s="32" t="s">
        <v>46</v>
      </c>
      <c r="D230" s="33" t="s">
        <v>79</v>
      </c>
      <c r="E230" s="33" t="s">
        <v>79</v>
      </c>
      <c r="F230" s="33" t="s">
        <v>22</v>
      </c>
      <c r="G230" s="33" t="s">
        <v>89</v>
      </c>
      <c r="H230" s="24">
        <v>10806.9</v>
      </c>
      <c r="I230" s="24">
        <v>698</v>
      </c>
      <c r="J230" s="24">
        <v>11098.1</v>
      </c>
      <c r="K230" s="24">
        <v>698</v>
      </c>
    </row>
    <row r="231" spans="1:11" s="16" customFormat="1" ht="31.2">
      <c r="A231" s="19">
        <v>2</v>
      </c>
      <c r="B231" s="37">
        <v>955</v>
      </c>
      <c r="C231" s="38" t="s">
        <v>60</v>
      </c>
      <c r="D231" s="39" t="s">
        <v>79</v>
      </c>
      <c r="E231" s="39" t="s">
        <v>79</v>
      </c>
      <c r="F231" s="39" t="s">
        <v>110</v>
      </c>
      <c r="G231" s="39"/>
      <c r="H231" s="40">
        <f>SUMIFS(H232:H1250,$B232:$B1250,$B231,$D232:$D1250,$D232,$E232:$E1250,$E232,$F232:$F1250,$F232)</f>
        <v>3215.3</v>
      </c>
      <c r="I231" s="40">
        <f>SUMIFS(I232:I1250,$B232:$B1250,$B231,$D232:$D1250,$D232,$E232:$E1250,$E232,$F232:$F1250,$F232)</f>
        <v>3215.3</v>
      </c>
      <c r="J231" s="40">
        <f>SUMIFS(J232:J1250,$B232:$B1250,$B231,$D232:$D1250,$D232,$E232:$E1250,$E232,$F232:$F1250,$F232)</f>
        <v>3215.3</v>
      </c>
      <c r="K231" s="40">
        <f>SUMIFS(K232:K1250,$B232:$B1250,$B231,$D232:$D1250,$D232,$E232:$E1250,$E232,$F232:$F1250,$F232)</f>
        <v>3215.3</v>
      </c>
    </row>
    <row r="232" spans="1:11" s="16" customFormat="1" ht="46.8">
      <c r="A232" s="20">
        <v>3</v>
      </c>
      <c r="B232" s="31">
        <v>955</v>
      </c>
      <c r="C232" s="32" t="s">
        <v>12</v>
      </c>
      <c r="D232" s="33" t="s">
        <v>79</v>
      </c>
      <c r="E232" s="33" t="s">
        <v>79</v>
      </c>
      <c r="F232" s="33" t="s">
        <v>110</v>
      </c>
      <c r="G232" s="33" t="s">
        <v>71</v>
      </c>
      <c r="H232" s="24">
        <v>3215.3</v>
      </c>
      <c r="I232" s="24">
        <v>3215.3</v>
      </c>
      <c r="J232" s="24">
        <v>3215.3</v>
      </c>
      <c r="K232" s="24">
        <v>3215.3</v>
      </c>
    </row>
    <row r="233" spans="1:11" s="16" customFormat="1" ht="15.6">
      <c r="A233" s="17">
        <v>1</v>
      </c>
      <c r="B233" s="28">
        <v>955</v>
      </c>
      <c r="C233" s="29" t="s">
        <v>24</v>
      </c>
      <c r="D233" s="30" t="s">
        <v>81</v>
      </c>
      <c r="E233" s="30" t="s">
        <v>67</v>
      </c>
      <c r="F233" s="30" t="s">
        <v>7</v>
      </c>
      <c r="G233" s="30" t="s">
        <v>69</v>
      </c>
      <c r="H233" s="18">
        <f>SUMIFS(H234:H1253,$B234:$B1253,$B234,$D234:$D1253,$D234,$E234:$E1253,$E234)/2</f>
        <v>98956.200000000012</v>
      </c>
      <c r="I233" s="18">
        <f>SUMIFS(I234:I1253,$B234:$B1253,$B234,$D234:$D1253,$D234,$E234:$E1253,$E234)/2</f>
        <v>34831.799999999996</v>
      </c>
      <c r="J233" s="18">
        <f>SUMIFS(J234:J1253,$B234:$B1253,$B234,$D234:$D1253,$D234,$E234:$E1253,$E234)/2</f>
        <v>98956.200000000012</v>
      </c>
      <c r="K233" s="18">
        <f>SUMIFS(K234:K1253,$B234:$B1253,$B234,$D234:$D1253,$D234,$E234:$E1253,$E234)/2</f>
        <v>34831.799999999996</v>
      </c>
    </row>
    <row r="234" spans="1:11" s="16" customFormat="1" ht="39" customHeight="1">
      <c r="A234" s="19">
        <v>2</v>
      </c>
      <c r="B234" s="37">
        <v>955</v>
      </c>
      <c r="C234" s="38" t="s">
        <v>161</v>
      </c>
      <c r="D234" s="39" t="s">
        <v>81</v>
      </c>
      <c r="E234" s="39" t="s">
        <v>67</v>
      </c>
      <c r="F234" s="39" t="s">
        <v>25</v>
      </c>
      <c r="G234" s="39"/>
      <c r="H234" s="40">
        <f>SUMIFS(H235:H1253,$B235:$B1253,$B234,$D235:$D1253,$D235,$E235:$E1253,$E235,$F235:$F1253,$F235)</f>
        <v>85688.5</v>
      </c>
      <c r="I234" s="40">
        <f>SUMIFS(I235:I1253,$B235:$B1253,$B234,$D235:$D1253,$D235,$E235:$E1253,$E235,$F235:$F1253,$F235)</f>
        <v>34754.9</v>
      </c>
      <c r="J234" s="40">
        <f>SUMIFS(J235:J1253,$B235:$B1253,$B234,$D235:$D1253,$D235,$E235:$E1253,$E235,$F235:$F1253,$F235)</f>
        <v>85688.5</v>
      </c>
      <c r="K234" s="40">
        <f>SUMIFS(K235:K1253,$B235:$B1253,$B234,$D235:$D1253,$D235,$E235:$E1253,$E235,$F235:$F1253,$F235)</f>
        <v>34754.9</v>
      </c>
    </row>
    <row r="235" spans="1:11" s="16" customFormat="1" ht="15.6">
      <c r="A235" s="20">
        <v>3</v>
      </c>
      <c r="B235" s="31">
        <v>955</v>
      </c>
      <c r="C235" s="32" t="s">
        <v>46</v>
      </c>
      <c r="D235" s="33" t="s">
        <v>81</v>
      </c>
      <c r="E235" s="33" t="s">
        <v>67</v>
      </c>
      <c r="F235" s="33" t="s">
        <v>25</v>
      </c>
      <c r="G235" s="33" t="s">
        <v>89</v>
      </c>
      <c r="H235" s="24">
        <v>85688.5</v>
      </c>
      <c r="I235" s="24">
        <v>34754.9</v>
      </c>
      <c r="J235" s="24">
        <v>85688.5</v>
      </c>
      <c r="K235" s="24">
        <v>34754.9</v>
      </c>
    </row>
    <row r="236" spans="1:11" s="16" customFormat="1" ht="46.8">
      <c r="A236" s="19">
        <v>2</v>
      </c>
      <c r="B236" s="37">
        <v>955</v>
      </c>
      <c r="C236" s="38" t="s">
        <v>162</v>
      </c>
      <c r="D236" s="39" t="s">
        <v>81</v>
      </c>
      <c r="E236" s="39" t="s">
        <v>67</v>
      </c>
      <c r="F236" s="39" t="s">
        <v>26</v>
      </c>
      <c r="G236" s="39"/>
      <c r="H236" s="40">
        <f>SUMIFS(H237:H1255,$B237:$B1255,$B236,$D237:$D1255,$D237,$E237:$E1255,$E237,$F237:$F1255,$F237)</f>
        <v>13232.7</v>
      </c>
      <c r="I236" s="40">
        <f>SUMIFS(I237:I1255,$B237:$B1255,$B236,$D237:$D1255,$D237,$E237:$E1255,$E237,$F237:$F1255,$F237)</f>
        <v>76.900000000000006</v>
      </c>
      <c r="J236" s="40">
        <f>SUMIFS(J237:J1255,$B237:$B1255,$B236,$D237:$D1255,$D237,$E237:$E1255,$E237,$F237:$F1255,$F237)</f>
        <v>13232.7</v>
      </c>
      <c r="K236" s="40">
        <f>SUMIFS(K237:K1255,$B237:$B1255,$B236,$D237:$D1255,$D237,$E237:$E1255,$E237,$F237:$F1255,$F237)</f>
        <v>76.900000000000006</v>
      </c>
    </row>
    <row r="237" spans="1:11" s="16" customFormat="1" ht="15.6">
      <c r="A237" s="20">
        <v>3</v>
      </c>
      <c r="B237" s="31">
        <v>955</v>
      </c>
      <c r="C237" s="32" t="s">
        <v>46</v>
      </c>
      <c r="D237" s="33" t="s">
        <v>81</v>
      </c>
      <c r="E237" s="33" t="s">
        <v>67</v>
      </c>
      <c r="F237" s="33" t="s">
        <v>26</v>
      </c>
      <c r="G237" s="33" t="s">
        <v>89</v>
      </c>
      <c r="H237" s="24">
        <v>13232.7</v>
      </c>
      <c r="I237" s="24">
        <v>76.900000000000006</v>
      </c>
      <c r="J237" s="24">
        <v>13232.7</v>
      </c>
      <c r="K237" s="24">
        <v>76.900000000000006</v>
      </c>
    </row>
    <row r="238" spans="1:11" s="16" customFormat="1" ht="54.6" customHeight="1">
      <c r="A238" s="19">
        <v>2</v>
      </c>
      <c r="B238" s="37">
        <v>955</v>
      </c>
      <c r="C238" s="38" t="s">
        <v>194</v>
      </c>
      <c r="D238" s="39" t="s">
        <v>81</v>
      </c>
      <c r="E238" s="39" t="s">
        <v>67</v>
      </c>
      <c r="F238" s="39" t="s">
        <v>121</v>
      </c>
      <c r="G238" s="39"/>
      <c r="H238" s="40">
        <f>SUMIFS(H239:H1257,$B239:$B1257,$B238,$D239:$D1257,$D239,$E239:$E1257,$E239,$F239:$F1257,$F239)</f>
        <v>15</v>
      </c>
      <c r="I238" s="40">
        <f>SUMIFS(I239:I1257,$B239:$B1257,$B238,$D239:$D1257,$D239,$E239:$E1257,$E239,$F239:$F1257,$F239)</f>
        <v>0</v>
      </c>
      <c r="J238" s="40">
        <f>SUMIFS(J239:J1257,$B239:$B1257,$B238,$D239:$D1257,$D239,$E239:$E1257,$E239,$F239:$F1257,$F239)</f>
        <v>15</v>
      </c>
      <c r="K238" s="40">
        <f>SUMIFS(K239:K1257,$B239:$B1257,$B238,$D239:$D1257,$D239,$E239:$E1257,$E239,$F239:$F1257,$F239)</f>
        <v>0</v>
      </c>
    </row>
    <row r="239" spans="1:11" s="16" customFormat="1" ht="15.6">
      <c r="A239" s="20">
        <v>3</v>
      </c>
      <c r="B239" s="31">
        <v>955</v>
      </c>
      <c r="C239" s="32" t="s">
        <v>46</v>
      </c>
      <c r="D239" s="33" t="s">
        <v>81</v>
      </c>
      <c r="E239" s="33" t="s">
        <v>67</v>
      </c>
      <c r="F239" s="33" t="s">
        <v>121</v>
      </c>
      <c r="G239" s="33" t="s">
        <v>89</v>
      </c>
      <c r="H239" s="24">
        <v>15</v>
      </c>
      <c r="I239" s="24"/>
      <c r="J239" s="24">
        <v>15</v>
      </c>
      <c r="K239" s="24"/>
    </row>
    <row r="240" spans="1:11" s="16" customFormat="1" ht="49.8" customHeight="1">
      <c r="A240" s="19">
        <v>2</v>
      </c>
      <c r="B240" s="37">
        <v>955</v>
      </c>
      <c r="C240" s="38" t="s">
        <v>211</v>
      </c>
      <c r="D240" s="39" t="s">
        <v>81</v>
      </c>
      <c r="E240" s="39" t="s">
        <v>67</v>
      </c>
      <c r="F240" s="39" t="s">
        <v>152</v>
      </c>
      <c r="G240" s="39"/>
      <c r="H240" s="40">
        <f>SUMIFS(H241:H1259,$B241:$B1259,$B240,$D241:$D1259,$D241,$E241:$E1259,$E241,$F241:$F1259,$F241)</f>
        <v>20</v>
      </c>
      <c r="I240" s="40">
        <f>SUMIFS(I241:I1259,$B241:$B1259,$B240,$D241:$D1259,$D241,$E241:$E1259,$E241,$F241:$F1259,$F241)</f>
        <v>0</v>
      </c>
      <c r="J240" s="40">
        <f>SUMIFS(J241:J1259,$B241:$B1259,$B240,$D241:$D1259,$D241,$E241:$E1259,$E241,$F241:$F1259,$F241)</f>
        <v>20</v>
      </c>
      <c r="K240" s="40">
        <f>SUMIFS(K241:K1259,$B241:$B1259,$B240,$D241:$D1259,$D241,$E241:$E1259,$E241,$F241:$F1259,$F241)</f>
        <v>0</v>
      </c>
    </row>
    <row r="241" spans="1:11" s="16" customFormat="1" ht="15.6">
      <c r="A241" s="20">
        <v>3</v>
      </c>
      <c r="B241" s="31">
        <v>955</v>
      </c>
      <c r="C241" s="32" t="s">
        <v>46</v>
      </c>
      <c r="D241" s="33" t="s">
        <v>81</v>
      </c>
      <c r="E241" s="33" t="s">
        <v>67</v>
      </c>
      <c r="F241" s="33" t="s">
        <v>152</v>
      </c>
      <c r="G241" s="33" t="s">
        <v>89</v>
      </c>
      <c r="H241" s="24">
        <v>20</v>
      </c>
      <c r="I241" s="24"/>
      <c r="J241" s="24">
        <v>20</v>
      </c>
      <c r="K241" s="24"/>
    </row>
    <row r="242" spans="1:11" s="16" customFormat="1" ht="15.6">
      <c r="A242" s="17">
        <v>1</v>
      </c>
      <c r="B242" s="28">
        <v>955</v>
      </c>
      <c r="C242" s="55" t="s">
        <v>133</v>
      </c>
      <c r="D242" s="30" t="s">
        <v>82</v>
      </c>
      <c r="E242" s="30" t="s">
        <v>67</v>
      </c>
      <c r="F242" s="30" t="s">
        <v>7</v>
      </c>
      <c r="G242" s="30" t="s">
        <v>69</v>
      </c>
      <c r="H242" s="18">
        <f>SUMIFS(H243:H1262,$B243:$B1262,$B243,$D243:$D1262,$D243,$E243:$E1262,$E243)/2</f>
        <v>2746.8</v>
      </c>
      <c r="I242" s="18">
        <f>SUMIFS(I243:I1262,$B243:$B1262,$B243,$D243:$D1262,$D243,$E243:$E1262,$E243)/2</f>
        <v>0</v>
      </c>
      <c r="J242" s="18">
        <f>SUMIFS(J243:J1262,$B243:$B1262,$B243,$D243:$D1262,$D243,$E243:$E1262,$E243)/2</f>
        <v>2746.8</v>
      </c>
      <c r="K242" s="18">
        <f>SUMIFS(K243:K1262,$B243:$B1262,$B243,$D243:$D1262,$D243,$E243:$E1262,$E243)/2</f>
        <v>0</v>
      </c>
    </row>
    <row r="243" spans="1:11" s="16" customFormat="1" ht="31.2">
      <c r="A243" s="19">
        <v>2</v>
      </c>
      <c r="B243" s="37">
        <v>955</v>
      </c>
      <c r="C243" s="52" t="s">
        <v>32</v>
      </c>
      <c r="D243" s="39" t="s">
        <v>82</v>
      </c>
      <c r="E243" s="39" t="s">
        <v>67</v>
      </c>
      <c r="F243" s="53" t="s">
        <v>114</v>
      </c>
      <c r="G243" s="39"/>
      <c r="H243" s="40">
        <f>SUMIFS(H244:H1262,$B244:$B1262,$B243,$D244:$D1262,$D244,$E244:$E1262,$E244,$F244:$F1262,$F244)</f>
        <v>2746.8</v>
      </c>
      <c r="I243" s="40">
        <f>SUMIFS(I244:I1262,$B244:$B1262,$B243,$D244:$D1262,$D244,$E244:$E1262,$E244,$F244:$F1262,$F244)</f>
        <v>0</v>
      </c>
      <c r="J243" s="40">
        <f>SUMIFS(J244:J1262,$B244:$B1262,$B243,$D244:$D1262,$D244,$E244:$E1262,$E244,$F244:$F1262,$F244)</f>
        <v>2746.8</v>
      </c>
      <c r="K243" s="40">
        <f>SUMIFS(K244:K1262,$B244:$B1262,$B243,$D244:$D1262,$D244,$E244:$E1262,$E244,$F244:$F1262,$F244)</f>
        <v>0</v>
      </c>
    </row>
    <row r="244" spans="1:11" s="16" customFormat="1" ht="37.950000000000003" customHeight="1">
      <c r="A244" s="20">
        <v>3</v>
      </c>
      <c r="B244" s="31">
        <v>955</v>
      </c>
      <c r="C244" s="32" t="s">
        <v>173</v>
      </c>
      <c r="D244" s="33" t="s">
        <v>82</v>
      </c>
      <c r="E244" s="33" t="s">
        <v>67</v>
      </c>
      <c r="F244" s="33" t="s">
        <v>114</v>
      </c>
      <c r="G244" s="33" t="s">
        <v>172</v>
      </c>
      <c r="H244" s="24">
        <v>2746.8</v>
      </c>
      <c r="I244" s="24"/>
      <c r="J244" s="24">
        <v>2746.8</v>
      </c>
      <c r="K244" s="24"/>
    </row>
    <row r="245" spans="1:11" s="16" customFormat="1" ht="15.6">
      <c r="A245" s="17">
        <v>1</v>
      </c>
      <c r="B245" s="28">
        <v>955</v>
      </c>
      <c r="C245" s="29" t="s">
        <v>62</v>
      </c>
      <c r="D245" s="30" t="s">
        <v>82</v>
      </c>
      <c r="E245" s="30" t="s">
        <v>76</v>
      </c>
      <c r="F245" s="30" t="s">
        <v>7</v>
      </c>
      <c r="G245" s="30" t="s">
        <v>69</v>
      </c>
      <c r="H245" s="18">
        <f>SUMIFS(H246:H1265,$B246:$B1265,$B246,$D246:$D1265,$D246,$E246:$E1265,$E246)/2</f>
        <v>3887.4</v>
      </c>
      <c r="I245" s="18">
        <f>SUMIFS(I246:I1265,$B246:$B1265,$B246,$D246:$D1265,$D246,$E246:$E1265,$E246)/2</f>
        <v>3141.8</v>
      </c>
      <c r="J245" s="18">
        <f>SUMIFS(J246:J1265,$B246:$B1265,$B246,$D246:$D1265,$D246,$E246:$E1265,$E246)/2</f>
        <v>3887.4</v>
      </c>
      <c r="K245" s="18">
        <f>SUMIFS(K246:K1265,$B246:$B1265,$B246,$D246:$D1265,$D246,$E246:$E1265,$E246)/2</f>
        <v>3141.8</v>
      </c>
    </row>
    <row r="246" spans="1:11" s="16" customFormat="1" ht="46.8">
      <c r="A246" s="19">
        <v>2</v>
      </c>
      <c r="B246" s="37">
        <v>955</v>
      </c>
      <c r="C246" s="38" t="s">
        <v>202</v>
      </c>
      <c r="D246" s="39" t="s">
        <v>82</v>
      </c>
      <c r="E246" s="39" t="s">
        <v>76</v>
      </c>
      <c r="F246" s="39" t="s">
        <v>58</v>
      </c>
      <c r="G246" s="39"/>
      <c r="H246" s="40">
        <f>SUMIFS(H247:H1265,$B247:$B1265,$B246,$D247:$D1265,$D247,$E247:$E1265,$E247,$F247:$F1265,$F247)</f>
        <v>3237.4</v>
      </c>
      <c r="I246" s="40">
        <f>SUMIFS(I247:I1265,$B247:$B1265,$B246,$D247:$D1265,$D247,$E247:$E1265,$E247,$F247:$F1265,$F247)</f>
        <v>3141.8</v>
      </c>
      <c r="J246" s="40">
        <f>SUMIFS(J247:J1265,$B247:$B1265,$B246,$D247:$D1265,$D247,$E247:$E1265,$E247,$F247:$F1265,$F247)</f>
        <v>3237.4</v>
      </c>
      <c r="K246" s="40">
        <f>SUMIFS(K247:K1265,$B247:$B1265,$B246,$D247:$D1265,$D247,$E247:$E1265,$E247,$F247:$F1265,$F247)</f>
        <v>3141.8</v>
      </c>
    </row>
    <row r="247" spans="1:11" s="16" customFormat="1" ht="39.6" customHeight="1">
      <c r="A247" s="20">
        <v>3</v>
      </c>
      <c r="B247" s="31">
        <v>955</v>
      </c>
      <c r="C247" s="32" t="s">
        <v>21</v>
      </c>
      <c r="D247" s="33" t="s">
        <v>82</v>
      </c>
      <c r="E247" s="33" t="s">
        <v>76</v>
      </c>
      <c r="F247" s="33" t="s">
        <v>58</v>
      </c>
      <c r="G247" s="33" t="s">
        <v>78</v>
      </c>
      <c r="H247" s="24">
        <v>3237.4</v>
      </c>
      <c r="I247" s="24">
        <v>3141.8</v>
      </c>
      <c r="J247" s="24">
        <v>3237.4</v>
      </c>
      <c r="K247" s="24">
        <v>3141.8</v>
      </c>
    </row>
    <row r="248" spans="1:11" s="16" customFormat="1" ht="46.8">
      <c r="A248" s="19">
        <v>2</v>
      </c>
      <c r="B248" s="37">
        <v>955</v>
      </c>
      <c r="C248" s="38" t="s">
        <v>206</v>
      </c>
      <c r="D248" s="39" t="s">
        <v>82</v>
      </c>
      <c r="E248" s="39" t="s">
        <v>76</v>
      </c>
      <c r="F248" s="39" t="s">
        <v>120</v>
      </c>
      <c r="G248" s="39"/>
      <c r="H248" s="40">
        <f>SUMIFS(H249:H1267,$B249:$B1267,$B248,$D249:$D1267,$D249,$E249:$E1267,$E249,$F249:$F1267,$F249)</f>
        <v>0</v>
      </c>
      <c r="I248" s="40">
        <f>SUMIFS(I249:I1267,$B249:$B1267,$B248,$D249:$D1267,$D249,$E249:$E1267,$E249,$F249:$F1267,$F249)</f>
        <v>0</v>
      </c>
      <c r="J248" s="40">
        <f>SUMIFS(J249:J1267,$B249:$B1267,$B248,$D249:$D1267,$D249,$E249:$E1267,$E249,$F249:$F1267,$F249)</f>
        <v>0</v>
      </c>
      <c r="K248" s="40">
        <f>SUMIFS(K249:K1267,$B249:$B1267,$B248,$D249:$D1267,$D249,$E249:$E1267,$E249,$F249:$F1267,$F249)</f>
        <v>0</v>
      </c>
    </row>
    <row r="249" spans="1:11" s="16" customFormat="1" ht="37.950000000000003" customHeight="1">
      <c r="A249" s="20">
        <v>3</v>
      </c>
      <c r="B249" s="31">
        <v>955</v>
      </c>
      <c r="C249" s="32" t="s">
        <v>21</v>
      </c>
      <c r="D249" s="33" t="s">
        <v>82</v>
      </c>
      <c r="E249" s="33" t="s">
        <v>76</v>
      </c>
      <c r="F249" s="33" t="s">
        <v>120</v>
      </c>
      <c r="G249" s="33" t="s">
        <v>78</v>
      </c>
      <c r="H249" s="24"/>
      <c r="I249" s="24"/>
      <c r="J249" s="24"/>
      <c r="K249" s="24"/>
    </row>
    <row r="250" spans="1:11" s="16" customFormat="1" ht="15.6">
      <c r="A250" s="20">
        <v>3</v>
      </c>
      <c r="B250" s="31">
        <v>955</v>
      </c>
      <c r="C250" s="32" t="s">
        <v>46</v>
      </c>
      <c r="D250" s="33" t="s">
        <v>82</v>
      </c>
      <c r="E250" s="33" t="s">
        <v>76</v>
      </c>
      <c r="F250" s="33" t="s">
        <v>120</v>
      </c>
      <c r="G250" s="33" t="s">
        <v>89</v>
      </c>
      <c r="H250" s="24"/>
      <c r="I250" s="24"/>
      <c r="J250" s="24"/>
      <c r="K250" s="24"/>
    </row>
    <row r="251" spans="1:11" s="16" customFormat="1" ht="51.6" customHeight="1">
      <c r="A251" s="19">
        <v>2</v>
      </c>
      <c r="B251" s="37">
        <v>955</v>
      </c>
      <c r="C251" s="38" t="s">
        <v>211</v>
      </c>
      <c r="D251" s="39" t="s">
        <v>82</v>
      </c>
      <c r="E251" s="39" t="s">
        <v>76</v>
      </c>
      <c r="F251" s="39" t="s">
        <v>152</v>
      </c>
      <c r="G251" s="39"/>
      <c r="H251" s="40">
        <f>SUMIFS(H252:H1270,$B252:$B1270,$B251,$D252:$D1270,$D252,$E252:$E1270,$E252,$F252:$F1270,$F252)</f>
        <v>150</v>
      </c>
      <c r="I251" s="40">
        <f>SUMIFS(I252:I1270,$B252:$B1270,$B251,$D252:$D1270,$D252,$E252:$E1270,$E252,$F252:$F1270,$F252)</f>
        <v>0</v>
      </c>
      <c r="J251" s="40">
        <f>SUMIFS(J252:J1270,$B252:$B1270,$B251,$D252:$D1270,$D252,$E252:$E1270,$E252,$F252:$F1270,$F252)</f>
        <v>150</v>
      </c>
      <c r="K251" s="40">
        <f>SUMIFS(K252:K1270,$B252:$B1270,$B251,$D252:$D1270,$D252,$E252:$E1270,$E252,$F252:$F1270,$F252)</f>
        <v>0</v>
      </c>
    </row>
    <row r="252" spans="1:11" s="16" customFormat="1" ht="37.799999999999997" customHeight="1">
      <c r="A252" s="20">
        <v>3</v>
      </c>
      <c r="B252" s="31">
        <v>955</v>
      </c>
      <c r="C252" s="32" t="s">
        <v>21</v>
      </c>
      <c r="D252" s="33" t="s">
        <v>82</v>
      </c>
      <c r="E252" s="33" t="s">
        <v>76</v>
      </c>
      <c r="F252" s="33" t="s">
        <v>152</v>
      </c>
      <c r="G252" s="33" t="s">
        <v>78</v>
      </c>
      <c r="H252" s="24">
        <v>150</v>
      </c>
      <c r="I252" s="25"/>
      <c r="J252" s="24">
        <v>150</v>
      </c>
      <c r="K252" s="25"/>
    </row>
    <row r="253" spans="1:11" s="16" customFormat="1" ht="46.8">
      <c r="A253" s="19">
        <v>2</v>
      </c>
      <c r="B253" s="37">
        <v>955</v>
      </c>
      <c r="C253" s="38" t="s">
        <v>35</v>
      </c>
      <c r="D253" s="39" t="s">
        <v>82</v>
      </c>
      <c r="E253" s="39" t="s">
        <v>76</v>
      </c>
      <c r="F253" s="39" t="s">
        <v>108</v>
      </c>
      <c r="G253" s="39"/>
      <c r="H253" s="40">
        <f>SUMIFS(H254:H1272,$B254:$B1272,$B253,$D254:$D1272,$D254,$E254:$E1272,$E254,$F254:$F1272,$F254)</f>
        <v>500</v>
      </c>
      <c r="I253" s="40">
        <f>SUMIFS(I254:I1272,$B254:$B1272,$B253,$D254:$D1272,$D254,$E254:$E1272,$E254,$F254:$F1272,$F254)</f>
        <v>0</v>
      </c>
      <c r="J253" s="40">
        <f>SUMIFS(J254:J1272,$B254:$B1272,$B253,$D254:$D1272,$D254,$E254:$E1272,$E254,$F254:$F1272,$F254)</f>
        <v>500</v>
      </c>
      <c r="K253" s="40">
        <f>SUMIFS(K254:K1272,$B254:$B1272,$B253,$D254:$D1272,$D254,$E254:$E1272,$E254,$F254:$F1272,$F254)</f>
        <v>0</v>
      </c>
    </row>
    <row r="254" spans="1:11" s="16" customFormat="1" ht="27.6" customHeight="1">
      <c r="A254" s="20">
        <v>3</v>
      </c>
      <c r="B254" s="31">
        <v>955</v>
      </c>
      <c r="C254" s="32" t="s">
        <v>153</v>
      </c>
      <c r="D254" s="33" t="s">
        <v>82</v>
      </c>
      <c r="E254" s="33" t="s">
        <v>76</v>
      </c>
      <c r="F254" s="33" t="s">
        <v>108</v>
      </c>
      <c r="G254" s="33" t="s">
        <v>125</v>
      </c>
      <c r="H254" s="24">
        <v>500</v>
      </c>
      <c r="I254" s="24"/>
      <c r="J254" s="24">
        <v>500</v>
      </c>
      <c r="K254" s="24"/>
    </row>
    <row r="255" spans="1:11" s="16" customFormat="1" ht="35.4" customHeight="1">
      <c r="A255" s="17">
        <v>1</v>
      </c>
      <c r="B255" s="28">
        <v>955</v>
      </c>
      <c r="C255" s="29" t="s">
        <v>36</v>
      </c>
      <c r="D255" s="30" t="s">
        <v>82</v>
      </c>
      <c r="E255" s="30" t="s">
        <v>84</v>
      </c>
      <c r="F255" s="30"/>
      <c r="G255" s="30"/>
      <c r="H255" s="18">
        <f>SUMIFS(H256:H1275,$B256:$B1275,$B256,$D256:$D1275,$D256,$E256:$E1275,$E256)/2</f>
        <v>11990.6</v>
      </c>
      <c r="I255" s="18">
        <f>SUMIFS(I256:I1275,$B256:$B1275,$B256,$D256:$D1275,$D256,$E256:$E1275,$E256)/2</f>
        <v>9545.9000000000015</v>
      </c>
      <c r="J255" s="18">
        <f>SUMIFS(J256:J1275,$B256:$B1275,$B256,$D256:$D1275,$D256,$E256:$E1275,$E256)/2</f>
        <v>11990.6</v>
      </c>
      <c r="K255" s="18">
        <f>SUMIFS(K256:K1275,$B256:$B1275,$B256,$D256:$D1275,$D256,$E256:$E1275,$E256)/2</f>
        <v>9545.9000000000015</v>
      </c>
    </row>
    <row r="256" spans="1:11" s="16" customFormat="1" ht="31.2">
      <c r="A256" s="19">
        <v>2</v>
      </c>
      <c r="B256" s="37">
        <v>955</v>
      </c>
      <c r="C256" s="38" t="s">
        <v>196</v>
      </c>
      <c r="D256" s="39" t="s">
        <v>82</v>
      </c>
      <c r="E256" s="39" t="s">
        <v>84</v>
      </c>
      <c r="F256" s="39" t="s">
        <v>63</v>
      </c>
      <c r="G256" s="39"/>
      <c r="H256" s="40">
        <f>SUMIFS(H257:H1275,$B257:$B1275,$B256,$D257:$D1275,$D257,$E257:$E1275,$E257,$F257:$F1275,$F257)</f>
        <v>7999</v>
      </c>
      <c r="I256" s="40">
        <f>SUMIFS(I257:I1275,$B257:$B1275,$B256,$D257:$D1275,$D257,$E257:$E1275,$E257,$F257:$F1275,$F257)</f>
        <v>5554.3</v>
      </c>
      <c r="J256" s="40">
        <f>SUMIFS(J257:J1275,$B257:$B1275,$B256,$D257:$D1275,$D257,$E257:$E1275,$E257,$F257:$F1275,$F257)</f>
        <v>7999</v>
      </c>
      <c r="K256" s="40">
        <f>SUMIFS(K257:K1275,$B257:$B1275,$B256,$D257:$D1275,$D257,$E257:$E1275,$E257,$F257:$F1275,$F257)</f>
        <v>5554.3</v>
      </c>
    </row>
    <row r="257" spans="1:11" s="16" customFormat="1" ht="37.200000000000003" customHeight="1">
      <c r="A257" s="20">
        <v>3</v>
      </c>
      <c r="B257" s="31">
        <v>955</v>
      </c>
      <c r="C257" s="32" t="s">
        <v>21</v>
      </c>
      <c r="D257" s="33" t="s">
        <v>82</v>
      </c>
      <c r="E257" s="33" t="s">
        <v>84</v>
      </c>
      <c r="F257" s="33" t="s">
        <v>63</v>
      </c>
      <c r="G257" s="33" t="s">
        <v>78</v>
      </c>
      <c r="H257" s="24">
        <v>7999</v>
      </c>
      <c r="I257" s="24">
        <v>5554.3</v>
      </c>
      <c r="J257" s="24">
        <v>7999</v>
      </c>
      <c r="K257" s="24">
        <v>5554.3</v>
      </c>
    </row>
    <row r="258" spans="1:11" s="16" customFormat="1" ht="62.4">
      <c r="A258" s="19">
        <v>2</v>
      </c>
      <c r="B258" s="37">
        <v>955</v>
      </c>
      <c r="C258" s="38" t="s">
        <v>179</v>
      </c>
      <c r="D258" s="39" t="s">
        <v>82</v>
      </c>
      <c r="E258" s="39" t="s">
        <v>84</v>
      </c>
      <c r="F258" s="39" t="s">
        <v>10</v>
      </c>
      <c r="G258" s="39"/>
      <c r="H258" s="40">
        <f>SUMIFS(H259:H1277,$B259:$B1277,$B258,$D259:$D1277,$D259,$E259:$E1277,$E259,$F259:$F1277,$F259)</f>
        <v>241.6</v>
      </c>
      <c r="I258" s="40">
        <f>SUMIFS(I259:I1277,$B259:$B1277,$B258,$D259:$D1277,$D259,$E259:$E1277,$E259,$F259:$F1277,$F259)</f>
        <v>241.6</v>
      </c>
      <c r="J258" s="40">
        <f>SUMIFS(J259:J1277,$B259:$B1277,$B258,$D259:$D1277,$D259,$E259:$E1277,$E259,$F259:$F1277,$F259)</f>
        <v>241.6</v>
      </c>
      <c r="K258" s="40">
        <f>SUMIFS(K259:K1277,$B259:$B1277,$B258,$D259:$D1277,$D259,$E259:$E1277,$E259,$F259:$F1277,$F259)</f>
        <v>241.6</v>
      </c>
    </row>
    <row r="259" spans="1:11" s="16" customFormat="1" ht="51" customHeight="1">
      <c r="A259" s="20">
        <v>3</v>
      </c>
      <c r="B259" s="31">
        <v>955</v>
      </c>
      <c r="C259" s="32" t="s">
        <v>12</v>
      </c>
      <c r="D259" s="33" t="s">
        <v>82</v>
      </c>
      <c r="E259" s="33" t="s">
        <v>84</v>
      </c>
      <c r="F259" s="33" t="s">
        <v>10</v>
      </c>
      <c r="G259" s="33" t="s">
        <v>71</v>
      </c>
      <c r="H259" s="24"/>
      <c r="I259" s="24"/>
      <c r="J259" s="24"/>
      <c r="K259" s="24"/>
    </row>
    <row r="260" spans="1:11" s="16" customFormat="1" ht="33.6" customHeight="1">
      <c r="A260" s="20">
        <v>3</v>
      </c>
      <c r="B260" s="31">
        <v>955</v>
      </c>
      <c r="C260" s="32" t="s">
        <v>21</v>
      </c>
      <c r="D260" s="33" t="s">
        <v>82</v>
      </c>
      <c r="E260" s="33" t="s">
        <v>84</v>
      </c>
      <c r="F260" s="33" t="s">
        <v>10</v>
      </c>
      <c r="G260" s="33" t="s">
        <v>78</v>
      </c>
      <c r="H260" s="24">
        <v>241.6</v>
      </c>
      <c r="I260" s="24">
        <v>241.6</v>
      </c>
      <c r="J260" s="24">
        <v>241.6</v>
      </c>
      <c r="K260" s="24">
        <v>241.6</v>
      </c>
    </row>
    <row r="261" spans="1:11" s="16" customFormat="1" ht="85.2" customHeight="1">
      <c r="A261" s="19">
        <v>2</v>
      </c>
      <c r="B261" s="37">
        <v>955</v>
      </c>
      <c r="C261" s="38" t="s">
        <v>204</v>
      </c>
      <c r="D261" s="39" t="s">
        <v>82</v>
      </c>
      <c r="E261" s="39" t="s">
        <v>84</v>
      </c>
      <c r="F261" s="39" t="s">
        <v>119</v>
      </c>
      <c r="G261" s="39"/>
      <c r="H261" s="40">
        <f>SUMIFS(H262:H1280,$B262:$B1280,$B261,$D262:$D1280,$D262,$E262:$E1280,$E262,$F262:$F1280,$F262)</f>
        <v>3750</v>
      </c>
      <c r="I261" s="40">
        <f>SUMIFS(I262:I1280,$B262:$B1280,$B261,$D262:$D1280,$D262,$E262:$E1280,$E262,$F262:$F1280,$F262)</f>
        <v>3750</v>
      </c>
      <c r="J261" s="40">
        <f>SUMIFS(J262:J1280,$B262:$B1280,$B261,$D262:$D1280,$D262,$E262:$E1280,$E262,$F262:$F1280,$F262)</f>
        <v>3750</v>
      </c>
      <c r="K261" s="40">
        <f>SUMIFS(K262:K1280,$B262:$B1280,$B261,$D262:$D1280,$D262,$E262:$E1280,$E262,$F262:$F1280,$F262)</f>
        <v>3750</v>
      </c>
    </row>
    <row r="262" spans="1:11" s="16" customFormat="1" ht="31.2">
      <c r="A262" s="20">
        <v>3</v>
      </c>
      <c r="B262" s="31">
        <v>955</v>
      </c>
      <c r="C262" s="32" t="s">
        <v>21</v>
      </c>
      <c r="D262" s="33" t="s">
        <v>82</v>
      </c>
      <c r="E262" s="33" t="s">
        <v>84</v>
      </c>
      <c r="F262" s="33" t="s">
        <v>119</v>
      </c>
      <c r="G262" s="33" t="s">
        <v>78</v>
      </c>
      <c r="H262" s="24">
        <v>3750</v>
      </c>
      <c r="I262" s="24">
        <v>3750</v>
      </c>
      <c r="J262" s="24">
        <v>3750</v>
      </c>
      <c r="K262" s="24">
        <v>3750</v>
      </c>
    </row>
    <row r="263" spans="1:11" s="16" customFormat="1" ht="15.6">
      <c r="A263" s="17">
        <v>1</v>
      </c>
      <c r="B263" s="28">
        <v>955</v>
      </c>
      <c r="C263" s="29" t="s">
        <v>27</v>
      </c>
      <c r="D263" s="30" t="s">
        <v>82</v>
      </c>
      <c r="E263" s="30" t="s">
        <v>68</v>
      </c>
      <c r="F263" s="30"/>
      <c r="G263" s="30"/>
      <c r="H263" s="18">
        <f>SUMIFS(H264:H1283,$B264:$B1283,$B264,$D264:$D1283,$D264,$E264:$E1283,$E264)/2</f>
        <v>2960.3</v>
      </c>
      <c r="I263" s="18">
        <f>SUMIFS(I264:I1283,$B264:$B1283,$B264,$D264:$D1283,$D264,$E264:$E1283,$E264)/2</f>
        <v>1034.2</v>
      </c>
      <c r="J263" s="18">
        <f>SUMIFS(J264:J1283,$B264:$B1283,$B264,$D264:$D1283,$D264,$E264:$E1283,$E264)/2</f>
        <v>2960.3</v>
      </c>
      <c r="K263" s="18">
        <f>SUMIFS(K264:K1283,$B264:$B1283,$B264,$D264:$D1283,$D264,$E264:$E1283,$E264)/2</f>
        <v>1034.2</v>
      </c>
    </row>
    <row r="264" spans="1:11" s="16" customFormat="1" ht="62.4">
      <c r="A264" s="19">
        <v>2</v>
      </c>
      <c r="B264" s="37">
        <v>955</v>
      </c>
      <c r="C264" s="38" t="s">
        <v>197</v>
      </c>
      <c r="D264" s="39" t="s">
        <v>82</v>
      </c>
      <c r="E264" s="39" t="s">
        <v>68</v>
      </c>
      <c r="F264" s="39" t="s">
        <v>28</v>
      </c>
      <c r="G264" s="39"/>
      <c r="H264" s="40">
        <f>SUMIFS(H265:H1283,$B265:$B1283,$B264,$D265:$D1283,$D265,$E265:$E1283,$E265,$F265:$F1283,$F265)</f>
        <v>992</v>
      </c>
      <c r="I264" s="40">
        <f>SUMIFS(I265:I1283,$B265:$B1283,$B264,$D265:$D1283,$D265,$E265:$E1283,$E265,$F265:$F1283,$F265)</f>
        <v>0</v>
      </c>
      <c r="J264" s="40">
        <f>SUMIFS(J265:J1283,$B265:$B1283,$B264,$D265:$D1283,$D265,$E265:$E1283,$E265,$F265:$F1283,$F265)</f>
        <v>992</v>
      </c>
      <c r="K264" s="40">
        <f>SUMIFS(K265:K1283,$B265:$B1283,$B264,$D265:$D1283,$D265,$E265:$E1283,$E265,$F265:$F1283,$F265)</f>
        <v>0</v>
      </c>
    </row>
    <row r="265" spans="1:11" s="16" customFormat="1" ht="15.6">
      <c r="A265" s="20">
        <v>3</v>
      </c>
      <c r="B265" s="31">
        <v>955</v>
      </c>
      <c r="C265" s="32" t="s">
        <v>46</v>
      </c>
      <c r="D265" s="33" t="s">
        <v>82</v>
      </c>
      <c r="E265" s="33" t="s">
        <v>68</v>
      </c>
      <c r="F265" s="33" t="s">
        <v>28</v>
      </c>
      <c r="G265" s="33" t="s">
        <v>89</v>
      </c>
      <c r="H265" s="24">
        <v>992</v>
      </c>
      <c r="I265" s="24"/>
      <c r="J265" s="24">
        <v>992</v>
      </c>
      <c r="K265" s="24"/>
    </row>
    <row r="266" spans="1:11" s="16" customFormat="1" ht="78">
      <c r="A266" s="19">
        <v>2</v>
      </c>
      <c r="B266" s="37">
        <v>955</v>
      </c>
      <c r="C266" s="38" t="s">
        <v>203</v>
      </c>
      <c r="D266" s="39" t="s">
        <v>82</v>
      </c>
      <c r="E266" s="39" t="s">
        <v>68</v>
      </c>
      <c r="F266" s="39" t="s">
        <v>29</v>
      </c>
      <c r="G266" s="39"/>
      <c r="H266" s="40">
        <f>SUMIFS(H267:H1285,$B267:$B1285,$B266,$D267:$D1285,$D267,$E267:$E1285,$E267,$F267:$F1285,$F267)</f>
        <v>384</v>
      </c>
      <c r="I266" s="40">
        <f>SUMIFS(I267:I1285,$B267:$B1285,$B266,$D267:$D1285,$D267,$E267:$E1285,$E267,$F267:$F1285,$F267)</f>
        <v>0</v>
      </c>
      <c r="J266" s="40">
        <f>SUMIFS(J267:J1285,$B267:$B1285,$B266,$D267:$D1285,$D267,$E267:$E1285,$E267,$F267:$F1285,$F267)</f>
        <v>384</v>
      </c>
      <c r="K266" s="40">
        <f>SUMIFS(K267:K1285,$B267:$B1285,$B266,$D267:$D1285,$D267,$E267:$E1285,$E267,$F267:$F1285,$F267)</f>
        <v>0</v>
      </c>
    </row>
    <row r="267" spans="1:11" s="16" customFormat="1" ht="65.400000000000006" customHeight="1">
      <c r="A267" s="20">
        <v>3</v>
      </c>
      <c r="B267" s="31">
        <v>955</v>
      </c>
      <c r="C267" s="32" t="s">
        <v>144</v>
      </c>
      <c r="D267" s="33" t="s">
        <v>82</v>
      </c>
      <c r="E267" s="33" t="s">
        <v>68</v>
      </c>
      <c r="F267" s="33" t="s">
        <v>29</v>
      </c>
      <c r="G267" s="33" t="s">
        <v>92</v>
      </c>
      <c r="H267" s="24">
        <v>384</v>
      </c>
      <c r="I267" s="24"/>
      <c r="J267" s="24">
        <v>384</v>
      </c>
      <c r="K267" s="24"/>
    </row>
    <row r="268" spans="1:11" s="16" customFormat="1" ht="62.4">
      <c r="A268" s="19">
        <v>2</v>
      </c>
      <c r="B268" s="37">
        <v>955</v>
      </c>
      <c r="C268" s="38" t="s">
        <v>184</v>
      </c>
      <c r="D268" s="39" t="s">
        <v>82</v>
      </c>
      <c r="E268" s="39" t="s">
        <v>68</v>
      </c>
      <c r="F268" s="39" t="s">
        <v>33</v>
      </c>
      <c r="G268" s="39"/>
      <c r="H268" s="40">
        <f>SUMIFS(H269:H1287,$B269:$B1287,$B268,$D269:$D1287,$D269,$E269:$E1287,$E269,$F269:$F1287,$F269)</f>
        <v>1584.3000000000002</v>
      </c>
      <c r="I268" s="40">
        <f>SUMIFS(I269:I1287,$B269:$B1287,$B268,$D269:$D1287,$D269,$E269:$E1287,$E269,$F269:$F1287,$F269)</f>
        <v>1034.2</v>
      </c>
      <c r="J268" s="40">
        <f>SUMIFS(J269:J1287,$B269:$B1287,$B268,$D269:$D1287,$D269,$E269:$E1287,$E269,$F269:$F1287,$F269)</f>
        <v>1584.3000000000002</v>
      </c>
      <c r="K268" s="40">
        <f>SUMIFS(K269:K1287,$B269:$B1287,$B268,$D269:$D1287,$D269,$E269:$E1287,$E269,$F269:$F1287,$F269)</f>
        <v>1034.2</v>
      </c>
    </row>
    <row r="269" spans="1:11" s="16" customFormat="1" ht="33.6" customHeight="1">
      <c r="A269" s="20">
        <v>3</v>
      </c>
      <c r="B269" s="31">
        <v>955</v>
      </c>
      <c r="C269" s="32" t="s">
        <v>11</v>
      </c>
      <c r="D269" s="33" t="s">
        <v>82</v>
      </c>
      <c r="E269" s="33" t="s">
        <v>68</v>
      </c>
      <c r="F269" s="33" t="s">
        <v>33</v>
      </c>
      <c r="G269" s="33" t="s">
        <v>70</v>
      </c>
      <c r="H269" s="24">
        <v>1490.4</v>
      </c>
      <c r="I269" s="24">
        <v>940.3</v>
      </c>
      <c r="J269" s="24">
        <v>1490.4</v>
      </c>
      <c r="K269" s="24">
        <v>940.3</v>
      </c>
    </row>
    <row r="270" spans="1:11" s="16" customFormat="1" ht="46.8">
      <c r="A270" s="20">
        <v>3</v>
      </c>
      <c r="B270" s="31">
        <v>955</v>
      </c>
      <c r="C270" s="32" t="s">
        <v>12</v>
      </c>
      <c r="D270" s="33" t="s">
        <v>82</v>
      </c>
      <c r="E270" s="33" t="s">
        <v>68</v>
      </c>
      <c r="F270" s="33" t="s">
        <v>33</v>
      </c>
      <c r="G270" s="33" t="s">
        <v>71</v>
      </c>
      <c r="H270" s="24">
        <v>93.9</v>
      </c>
      <c r="I270" s="24">
        <v>93.9</v>
      </c>
      <c r="J270" s="24">
        <v>93.9</v>
      </c>
      <c r="K270" s="24">
        <v>93.9</v>
      </c>
    </row>
    <row r="271" spans="1:11" s="16" customFormat="1" ht="46.8">
      <c r="A271" s="19">
        <v>2</v>
      </c>
      <c r="B271" s="37">
        <v>955</v>
      </c>
      <c r="C271" s="38" t="s">
        <v>209</v>
      </c>
      <c r="D271" s="39" t="s">
        <v>82</v>
      </c>
      <c r="E271" s="39" t="s">
        <v>68</v>
      </c>
      <c r="F271" s="39" t="s">
        <v>150</v>
      </c>
      <c r="G271" s="39"/>
      <c r="H271" s="40">
        <f>SUMIFS(H272:H1290,$B272:$B1290,$B271,$D272:$D1290,$D272,$E272:$E1290,$E272,$F272:$F1290,$F272)</f>
        <v>0</v>
      </c>
      <c r="I271" s="40">
        <f>SUMIFS(I272:I1290,$B272:$B1290,$B271,$D272:$D1290,$D272,$E272:$E1290,$E272,$F272:$F1290,$F272)</f>
        <v>0</v>
      </c>
      <c r="J271" s="40">
        <f>SUMIFS(J272:J1290,$B272:$B1290,$B271,$D272:$D1290,$D272,$E272:$E1290,$E272,$F272:$F1290,$F272)</f>
        <v>0</v>
      </c>
      <c r="K271" s="40">
        <f>SUMIFS(K272:K1290,$B272:$B1290,$B271,$D272:$D1290,$D272,$E272:$E1290,$E272,$F272:$F1290,$F272)</f>
        <v>0</v>
      </c>
    </row>
    <row r="272" spans="1:11" s="16" customFormat="1" ht="15.6">
      <c r="A272" s="20">
        <v>3</v>
      </c>
      <c r="B272" s="31">
        <v>955</v>
      </c>
      <c r="C272" s="32" t="s">
        <v>46</v>
      </c>
      <c r="D272" s="33" t="s">
        <v>82</v>
      </c>
      <c r="E272" s="33" t="s">
        <v>68</v>
      </c>
      <c r="F272" s="33" t="s">
        <v>150</v>
      </c>
      <c r="G272" s="33" t="s">
        <v>89</v>
      </c>
      <c r="H272" s="24"/>
      <c r="I272" s="24"/>
      <c r="J272" s="24"/>
      <c r="K272" s="24"/>
    </row>
    <row r="273" spans="1:11" s="16" customFormat="1" ht="15.6">
      <c r="A273" s="17">
        <v>1</v>
      </c>
      <c r="B273" s="28">
        <v>955</v>
      </c>
      <c r="C273" s="29" t="s">
        <v>30</v>
      </c>
      <c r="D273" s="30" t="s">
        <v>83</v>
      </c>
      <c r="E273" s="30" t="s">
        <v>67</v>
      </c>
      <c r="F273" s="30" t="s">
        <v>7</v>
      </c>
      <c r="G273" s="30" t="s">
        <v>69</v>
      </c>
      <c r="H273" s="18">
        <f>SUMIFS(H274:H1293,$B274:$B1293,$B274,$D274:$D1293,$D274,$E274:$E1293,$E274)/2</f>
        <v>54699.5</v>
      </c>
      <c r="I273" s="18">
        <f>SUMIFS(I274:I1293,$B274:$B1293,$B274,$D274:$D1293,$D274,$E274:$E1293,$E274)/2</f>
        <v>47289.3</v>
      </c>
      <c r="J273" s="18">
        <f>SUMIFS(J274:J1293,$B274:$B1293,$B274,$D274:$D1293,$D274,$E274:$E1293,$E274)/2</f>
        <v>4921.3</v>
      </c>
      <c r="K273" s="18">
        <f>SUMIFS(K274:K1293,$B274:$B1293,$B274,$D274:$D1293,$D274,$E274:$E1293,$E274)/2</f>
        <v>0</v>
      </c>
    </row>
    <row r="274" spans="1:11" s="16" customFormat="1" ht="35.4" customHeight="1">
      <c r="A274" s="19">
        <v>2</v>
      </c>
      <c r="B274" s="37">
        <v>955</v>
      </c>
      <c r="C274" s="38" t="s">
        <v>166</v>
      </c>
      <c r="D274" s="39" t="s">
        <v>83</v>
      </c>
      <c r="E274" s="39" t="s">
        <v>67</v>
      </c>
      <c r="F274" s="39" t="s">
        <v>31</v>
      </c>
      <c r="G274" s="39"/>
      <c r="H274" s="40">
        <f>SUMIFS(H275:H1293,$B275:$B1293,$B274,$D275:$D1293,$D275,$E275:$E1293,$E275,$F275:$F1293,$F275)</f>
        <v>54690.5</v>
      </c>
      <c r="I274" s="40">
        <f>SUMIFS(I275:I1293,$B275:$B1293,$B274,$D275:$D1293,$D275,$E275:$E1293,$E275,$F275:$F1293,$F275)</f>
        <v>47289.3</v>
      </c>
      <c r="J274" s="40">
        <f>SUMIFS(J275:J1293,$B275:$B1293,$B274,$D275:$D1293,$D275,$E275:$E1293,$E275,$F275:$F1293,$F275)</f>
        <v>4912.3</v>
      </c>
      <c r="K274" s="40">
        <f>SUMIFS(K275:K1293,$B275:$B1293,$B274,$D275:$D1293,$D275,$E275:$E1293,$E275,$F275:$F1293,$F275)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83</v>
      </c>
      <c r="E275" s="33" t="s">
        <v>67</v>
      </c>
      <c r="F275" s="33" t="s">
        <v>31</v>
      </c>
      <c r="G275" s="33" t="s">
        <v>89</v>
      </c>
      <c r="H275" s="24">
        <v>4912.3</v>
      </c>
      <c r="I275" s="24"/>
      <c r="J275" s="24">
        <v>4912.3</v>
      </c>
      <c r="K275" s="24"/>
    </row>
    <row r="276" spans="1:11" s="16" customFormat="1" ht="112.2" customHeight="1">
      <c r="A276" s="20">
        <v>3</v>
      </c>
      <c r="B276" s="31">
        <v>955</v>
      </c>
      <c r="C276" s="32" t="s">
        <v>113</v>
      </c>
      <c r="D276" s="33" t="s">
        <v>83</v>
      </c>
      <c r="E276" s="33" t="s">
        <v>67</v>
      </c>
      <c r="F276" s="33" t="s">
        <v>31</v>
      </c>
      <c r="G276" s="33" t="s">
        <v>111</v>
      </c>
      <c r="H276" s="24">
        <v>49778.2</v>
      </c>
      <c r="I276" s="24">
        <v>47289.3</v>
      </c>
      <c r="J276" s="24">
        <v>0</v>
      </c>
      <c r="K276" s="24"/>
    </row>
    <row r="277" spans="1:11" s="16" customFormat="1" ht="46.8">
      <c r="A277" s="19">
        <v>2</v>
      </c>
      <c r="B277" s="37">
        <v>955</v>
      </c>
      <c r="C277" s="38" t="s">
        <v>164</v>
      </c>
      <c r="D277" s="39" t="s">
        <v>83</v>
      </c>
      <c r="E277" s="39" t="s">
        <v>67</v>
      </c>
      <c r="F277" s="39" t="s">
        <v>163</v>
      </c>
      <c r="G277" s="39"/>
      <c r="H277" s="40">
        <f>SUMIFS(H278:H1296,$B278:$B1296,$B277,$D278:$D1296,$D278,$E278:$E1296,$E278,$F278:$F1296,$F278)</f>
        <v>0</v>
      </c>
      <c r="I277" s="40">
        <f>SUMIFS(I278:I1296,$B278:$B1296,$B277,$D278:$D1296,$D278,$E278:$E1296,$E278,$F278:$F1296,$F278)</f>
        <v>0</v>
      </c>
      <c r="J277" s="40">
        <f>SUMIFS(J278:J1296,$B278:$B1296,$B277,$D278:$D1296,$D278,$E278:$E1296,$E278,$F278:$F1296,$F278)</f>
        <v>0</v>
      </c>
      <c r="K277" s="40">
        <f>SUMIFS(K278:K1296,$B278:$B1296,$B277,$D278:$D1296,$D278,$E278:$E1296,$E278,$F278:$F1296,$F278)</f>
        <v>0</v>
      </c>
    </row>
    <row r="278" spans="1:11" s="16" customFormat="1" ht="15.6">
      <c r="A278" s="20">
        <v>3</v>
      </c>
      <c r="B278" s="31">
        <v>955</v>
      </c>
      <c r="C278" s="32" t="s">
        <v>46</v>
      </c>
      <c r="D278" s="33" t="s">
        <v>83</v>
      </c>
      <c r="E278" s="33" t="s">
        <v>67</v>
      </c>
      <c r="F278" s="33" t="s">
        <v>163</v>
      </c>
      <c r="G278" s="33" t="s">
        <v>89</v>
      </c>
      <c r="H278" s="24"/>
      <c r="I278" s="25"/>
      <c r="J278" s="24"/>
      <c r="K278" s="25"/>
    </row>
    <row r="279" spans="1:11" s="16" customFormat="1" ht="46.8">
      <c r="A279" s="19">
        <v>2</v>
      </c>
      <c r="B279" s="37">
        <v>955</v>
      </c>
      <c r="C279" s="38" t="s">
        <v>202</v>
      </c>
      <c r="D279" s="39" t="s">
        <v>83</v>
      </c>
      <c r="E279" s="39" t="s">
        <v>67</v>
      </c>
      <c r="F279" s="39" t="s">
        <v>58</v>
      </c>
      <c r="G279" s="39"/>
      <c r="H279" s="40">
        <f>SUMIFS(H280:H1298,$B280:$B1298,$B279,$D280:$D1298,$D280,$E280:$E1298,$E280,$F280:$F1298,$F280)</f>
        <v>0</v>
      </c>
      <c r="I279" s="40">
        <f>SUMIFS(I280:I1298,$B280:$B1298,$B279,$D280:$D1298,$D280,$E280:$E1298,$E280,$F280:$F1298,$F280)</f>
        <v>0</v>
      </c>
      <c r="J279" s="40">
        <f>SUMIFS(J280:J1298,$B280:$B1298,$B279,$D280:$D1298,$D280,$E280:$E1298,$E280,$F280:$F1298,$F280)</f>
        <v>0</v>
      </c>
      <c r="K279" s="40">
        <f>SUMIFS(K280:K1298,$B280:$B1298,$B279,$D280:$D1298,$D280,$E280:$E1298,$E280,$F280:$F1298,$F280)</f>
        <v>0</v>
      </c>
    </row>
    <row r="280" spans="1:11" s="16" customFormat="1" ht="125.4" customHeight="1">
      <c r="A280" s="20">
        <v>3</v>
      </c>
      <c r="B280" s="31">
        <v>955</v>
      </c>
      <c r="C280" s="32" t="s">
        <v>113</v>
      </c>
      <c r="D280" s="33" t="s">
        <v>83</v>
      </c>
      <c r="E280" s="33" t="s">
        <v>67</v>
      </c>
      <c r="F280" s="33" t="s">
        <v>58</v>
      </c>
      <c r="G280" s="33" t="s">
        <v>111</v>
      </c>
      <c r="H280" s="24"/>
      <c r="I280" s="24"/>
      <c r="J280" s="24"/>
      <c r="K280" s="24"/>
    </row>
    <row r="281" spans="1:11" s="16" customFormat="1" ht="46.8">
      <c r="A281" s="19">
        <v>2</v>
      </c>
      <c r="B281" s="37">
        <v>955</v>
      </c>
      <c r="C281" s="38" t="s">
        <v>207</v>
      </c>
      <c r="D281" s="39" t="s">
        <v>83</v>
      </c>
      <c r="E281" s="39" t="s">
        <v>67</v>
      </c>
      <c r="F281" s="39" t="s">
        <v>143</v>
      </c>
      <c r="G281" s="39"/>
      <c r="H281" s="40">
        <f>SUMIFS(H282:H1300,$B282:$B1300,$B281,$D282:$D1300,$D282,$E282:$E1300,$E282,$F282:$F1300,$F282)</f>
        <v>9</v>
      </c>
      <c r="I281" s="40">
        <f>SUMIFS(I282:I1300,$B282:$B1300,$B281,$D282:$D1300,$D282,$E282:$E1300,$E282,$F282:$F1300,$F282)</f>
        <v>0</v>
      </c>
      <c r="J281" s="40">
        <f>SUMIFS(J282:J1300,$B282:$B1300,$B281,$D282:$D1300,$D282,$E282:$E1300,$E282,$F282:$F1300,$F282)</f>
        <v>9</v>
      </c>
      <c r="K281" s="40">
        <f>SUMIFS(K282:K1300,$B282:$B1300,$B281,$D282:$D1300,$D282,$E282:$E1300,$E282,$F282:$F1300,$F282)</f>
        <v>0</v>
      </c>
    </row>
    <row r="282" spans="1:11" s="16" customFormat="1" ht="15.6">
      <c r="A282" s="20">
        <v>3</v>
      </c>
      <c r="B282" s="31">
        <v>955</v>
      </c>
      <c r="C282" s="32" t="s">
        <v>46</v>
      </c>
      <c r="D282" s="33" t="s">
        <v>83</v>
      </c>
      <c r="E282" s="33" t="s">
        <v>67</v>
      </c>
      <c r="F282" s="33" t="s">
        <v>143</v>
      </c>
      <c r="G282" s="33" t="s">
        <v>89</v>
      </c>
      <c r="H282" s="24">
        <v>9</v>
      </c>
      <c r="I282" s="25"/>
      <c r="J282" s="24">
        <v>9</v>
      </c>
      <c r="K282" s="25"/>
    </row>
    <row r="283" spans="1:11" s="16" customFormat="1" ht="15.6">
      <c r="A283" s="17">
        <v>1</v>
      </c>
      <c r="B283" s="28">
        <v>955</v>
      </c>
      <c r="C283" s="29" t="s">
        <v>64</v>
      </c>
      <c r="D283" s="30" t="s">
        <v>85</v>
      </c>
      <c r="E283" s="30" t="s">
        <v>86</v>
      </c>
      <c r="F283" s="30" t="s">
        <v>7</v>
      </c>
      <c r="G283" s="30" t="s">
        <v>69</v>
      </c>
      <c r="H283" s="18">
        <f>SUMIFS(H286:H1303,$B286:$B1303,$B286,$D286:$D1303,$D286,$E286:$E1303,$E286)/2</f>
        <v>7289</v>
      </c>
      <c r="I283" s="18">
        <f>SUMIFS(I286:I1303,$B286:$B1303,$B286,$D286:$D1303,$D286,$E286:$E1303,$E286)/2</f>
        <v>0</v>
      </c>
      <c r="J283" s="18">
        <f>SUMIFS(J284:J1303,$B284:$B1303,$B284,$D284:$D1303,$D284,$E284:$E1303,$E284)/2</f>
        <v>7659</v>
      </c>
      <c r="K283" s="18">
        <f>SUMIFS(K286:K1303,$B286:$B1303,$B286,$D286:$D1303,$D286,$E286:$E1303,$E286)/2</f>
        <v>0</v>
      </c>
    </row>
    <row r="284" spans="1:11" s="16" customFormat="1" ht="62.4">
      <c r="A284" s="19">
        <v>2</v>
      </c>
      <c r="B284" s="37">
        <v>955</v>
      </c>
      <c r="C284" s="47" t="s">
        <v>214</v>
      </c>
      <c r="D284" s="39" t="s">
        <v>85</v>
      </c>
      <c r="E284" s="39" t="s">
        <v>86</v>
      </c>
      <c r="F284" s="39" t="s">
        <v>15</v>
      </c>
      <c r="G284" s="39" t="s">
        <v>69</v>
      </c>
      <c r="H284" s="40">
        <f>SUMIFS(H285:H1307,$B285:$B1307,$B284,$D285:$D1307,$D285,$E285:$E1307,$E285,$F285:$F1307,$F285)</f>
        <v>0</v>
      </c>
      <c r="I284" s="40">
        <f>SUMIFS(I285:I1307,$B285:$B1307,$B284,$D285:$D1307,$D285,$E285:$E1307,$E285,$F285:$F1307,$F285)</f>
        <v>0</v>
      </c>
      <c r="J284" s="40">
        <f>SUMIFS(J285:J1307,$B285:$B1307,$B284,$D285:$D1307,$D285,$E285:$E1307,$E285,$F285:$F1307,$F285)</f>
        <v>370</v>
      </c>
      <c r="K284" s="40">
        <f>SUMIFS(K285:K1307,$B285:$B1307,$B284,$D285:$D1307,$D285,$E285:$E1307,$E285,$F285:$F1307,$F285)</f>
        <v>0</v>
      </c>
    </row>
    <row r="285" spans="1:11" s="16" customFormat="1" ht="15.6">
      <c r="A285" s="20">
        <v>3</v>
      </c>
      <c r="B285" s="31">
        <v>955</v>
      </c>
      <c r="C285" s="32" t="s">
        <v>46</v>
      </c>
      <c r="D285" s="33" t="s">
        <v>85</v>
      </c>
      <c r="E285" s="33" t="s">
        <v>86</v>
      </c>
      <c r="F285" s="33" t="s">
        <v>15</v>
      </c>
      <c r="G285" s="33" t="s">
        <v>89</v>
      </c>
      <c r="H285" s="24"/>
      <c r="I285" s="24"/>
      <c r="J285" s="24">
        <v>370</v>
      </c>
      <c r="K285" s="24"/>
    </row>
    <row r="286" spans="1:11" s="16" customFormat="1" ht="46.8">
      <c r="A286" s="19">
        <v>2</v>
      </c>
      <c r="B286" s="37">
        <v>955</v>
      </c>
      <c r="C286" s="42" t="s">
        <v>159</v>
      </c>
      <c r="D286" s="39" t="s">
        <v>85</v>
      </c>
      <c r="E286" s="39" t="s">
        <v>86</v>
      </c>
      <c r="F286" s="39" t="s">
        <v>65</v>
      </c>
      <c r="G286" s="39"/>
      <c r="H286" s="40">
        <f>SUMIFS(H287:H1303,$B287:$B1303,$B286,$D287:$D1303,$D287,$E287:$E1303,$E287,$F287:$F1303,$F287)</f>
        <v>5287.9</v>
      </c>
      <c r="I286" s="40">
        <f>SUMIFS(I287:I1303,$B287:$B1303,$B286,$D287:$D1303,$D287,$E287:$E1303,$E287,$F287:$F1303,$F287)</f>
        <v>0</v>
      </c>
      <c r="J286" s="40">
        <f>SUMIFS(J287:J1303,$B287:$B1303,$B286,$D287:$D1303,$D287,$E287:$E1303,$E287,$F287:$F1303,$F287)</f>
        <v>5287.9</v>
      </c>
      <c r="K286" s="40">
        <f>SUMIFS(K287:K1303,$B287:$B1303,$B286,$D287:$D1303,$D287,$E287:$E1303,$E287,$F287:$F1303,$F287)</f>
        <v>0</v>
      </c>
    </row>
    <row r="287" spans="1:11" s="16" customFormat="1" ht="15.6">
      <c r="A287" s="20">
        <v>3</v>
      </c>
      <c r="B287" s="31">
        <v>955</v>
      </c>
      <c r="C287" s="32" t="s">
        <v>46</v>
      </c>
      <c r="D287" s="33" t="s">
        <v>85</v>
      </c>
      <c r="E287" s="33" t="s">
        <v>86</v>
      </c>
      <c r="F287" s="33" t="s">
        <v>65</v>
      </c>
      <c r="G287" s="33" t="s">
        <v>89</v>
      </c>
      <c r="H287" s="24">
        <v>5287.9</v>
      </c>
      <c r="I287" s="25"/>
      <c r="J287" s="24">
        <v>5287.9</v>
      </c>
      <c r="K287" s="25"/>
    </row>
    <row r="288" spans="1:11" s="16" customFormat="1" ht="93.6">
      <c r="A288" s="19">
        <v>2</v>
      </c>
      <c r="B288" s="37">
        <v>955</v>
      </c>
      <c r="C288" s="42" t="s">
        <v>160</v>
      </c>
      <c r="D288" s="39" t="s">
        <v>85</v>
      </c>
      <c r="E288" s="39" t="s">
        <v>86</v>
      </c>
      <c r="F288" s="39" t="s">
        <v>122</v>
      </c>
      <c r="G288" s="39" t="s">
        <v>69</v>
      </c>
      <c r="H288" s="40">
        <f>SUMIFS(H289:H1305,$B289:$B1305,$B288,$D289:$D1305,$D289,$E289:$E1305,$E289,$F289:$F1305,$F289)</f>
        <v>1971.1</v>
      </c>
      <c r="I288" s="40">
        <f>SUMIFS(I289:I1305,$B289:$B1305,$B288,$D289:$D1305,$D289,$E289:$E1305,$E289,$F289:$F1305,$F289)</f>
        <v>0</v>
      </c>
      <c r="J288" s="40">
        <f>SUMIFS(J289:J1305,$B289:$B1305,$B288,$D289:$D1305,$D289,$E289:$E1305,$E289,$F289:$F1305,$F289)</f>
        <v>1971.1</v>
      </c>
      <c r="K288" s="40">
        <f>SUMIFS(K289:K1305,$B289:$B1305,$B288,$D289:$D1305,$D289,$E289:$E1305,$E289,$F289:$F1305,$F289)</f>
        <v>0</v>
      </c>
    </row>
    <row r="289" spans="1:11" s="16" customFormat="1" ht="15.6">
      <c r="A289" s="20">
        <v>3</v>
      </c>
      <c r="B289" s="31">
        <v>955</v>
      </c>
      <c r="C289" s="32" t="s">
        <v>46</v>
      </c>
      <c r="D289" s="33" t="s">
        <v>85</v>
      </c>
      <c r="E289" s="33" t="s">
        <v>86</v>
      </c>
      <c r="F289" s="33" t="s">
        <v>122</v>
      </c>
      <c r="G289" s="33" t="s">
        <v>89</v>
      </c>
      <c r="H289" s="24">
        <v>1971.1</v>
      </c>
      <c r="I289" s="25"/>
      <c r="J289" s="24">
        <v>1971.1</v>
      </c>
      <c r="K289" s="25"/>
    </row>
    <row r="290" spans="1:11" s="16" customFormat="1" ht="62.4">
      <c r="A290" s="19">
        <v>2</v>
      </c>
      <c r="B290" s="37">
        <v>955</v>
      </c>
      <c r="C290" s="38" t="s">
        <v>194</v>
      </c>
      <c r="D290" s="39" t="s">
        <v>85</v>
      </c>
      <c r="E290" s="39" t="s">
        <v>86</v>
      </c>
      <c r="F290" s="39" t="s">
        <v>121</v>
      </c>
      <c r="G290" s="39"/>
      <c r="H290" s="40">
        <f>SUMIFS(H291:H1307,$B291:$B1307,$B290,$D291:$D1307,$D291,$E291:$E1307,$E291,$F291:$F1307,$F291)</f>
        <v>30</v>
      </c>
      <c r="I290" s="40">
        <f>SUMIFS(I291:I1307,$B291:$B1307,$B290,$D291:$D1307,$D291,$E291:$E1307,$E291,$F291:$F1307,$F291)</f>
        <v>0</v>
      </c>
      <c r="J290" s="40">
        <f>SUMIFS(J291:J1307,$B291:$B1307,$B290,$D291:$D1307,$D291,$E291:$E1307,$E291,$F291:$F1307,$F291)</f>
        <v>30</v>
      </c>
      <c r="K290" s="40">
        <f>SUMIFS(K291:K1307,$B291:$B1307,$B290,$D291:$D1307,$D291,$E291:$E1307,$E291,$F291:$F1307,$F291)</f>
        <v>0</v>
      </c>
    </row>
    <row r="291" spans="1:11" s="16" customFormat="1" ht="15.6">
      <c r="A291" s="20">
        <v>3</v>
      </c>
      <c r="B291" s="31">
        <v>955</v>
      </c>
      <c r="C291" s="32" t="s">
        <v>46</v>
      </c>
      <c r="D291" s="33" t="s">
        <v>85</v>
      </c>
      <c r="E291" s="33" t="s">
        <v>86</v>
      </c>
      <c r="F291" s="33" t="s">
        <v>121</v>
      </c>
      <c r="G291" s="33" t="s">
        <v>89</v>
      </c>
      <c r="H291" s="24">
        <v>30</v>
      </c>
      <c r="I291" s="25"/>
      <c r="J291" s="24">
        <v>30</v>
      </c>
      <c r="K291" s="25"/>
    </row>
    <row r="292" spans="1:11" s="16" customFormat="1" ht="15.6">
      <c r="A292" s="21"/>
      <c r="B292" s="35"/>
      <c r="C292" s="35" t="s">
        <v>66</v>
      </c>
      <c r="D292" s="36"/>
      <c r="E292" s="36"/>
      <c r="F292" s="36" t="s">
        <v>7</v>
      </c>
      <c r="G292" s="36"/>
      <c r="H292" s="22">
        <f>SUMIF($A14:$A292,$A14,H14:H292)</f>
        <v>1354608.0999999999</v>
      </c>
      <c r="I292" s="22">
        <f>SUMIF($A14:$A292,$A14,I14:I292)</f>
        <v>573658.60000000009</v>
      </c>
      <c r="J292" s="22">
        <f>SUMIF($A14:$A292,$A14,J14:J292)</f>
        <v>1313029.1999999997</v>
      </c>
      <c r="K292" s="22">
        <f>SUMIF($A14:$A292,$A14,K14:K292)</f>
        <v>525801.30000000005</v>
      </c>
    </row>
    <row r="296" spans="1:11">
      <c r="H296" s="23"/>
      <c r="J296" s="23"/>
    </row>
  </sheetData>
  <autoFilter ref="A6:I292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8" t="s">
        <v>102</v>
      </c>
      <c r="C3" s="78" t="s">
        <v>100</v>
      </c>
      <c r="D3" s="81" t="s">
        <v>94</v>
      </c>
      <c r="E3" s="81"/>
      <c r="F3" s="81" t="s">
        <v>95</v>
      </c>
      <c r="G3" s="81"/>
    </row>
    <row r="4" spans="2:7">
      <c r="B4" s="79"/>
      <c r="C4" s="79"/>
      <c r="D4" s="81"/>
      <c r="E4" s="81"/>
      <c r="F4" s="81"/>
      <c r="G4" s="81"/>
    </row>
    <row r="5" spans="2:7" ht="0.75" customHeight="1">
      <c r="B5" s="79"/>
      <c r="C5" s="79"/>
      <c r="D5" s="81"/>
      <c r="E5" s="81"/>
      <c r="F5" s="81"/>
      <c r="G5" s="81"/>
    </row>
    <row r="6" spans="2:7" ht="15" hidden="1" customHeight="1">
      <c r="B6" s="79"/>
      <c r="C6" s="79"/>
      <c r="D6" s="81"/>
      <c r="E6" s="81"/>
      <c r="F6" s="81"/>
      <c r="G6" s="81"/>
    </row>
    <row r="7" spans="2:7">
      <c r="B7" s="79"/>
      <c r="C7" s="79"/>
      <c r="D7" s="81" t="s">
        <v>6</v>
      </c>
      <c r="E7" s="81" t="s">
        <v>93</v>
      </c>
      <c r="F7" s="81" t="s">
        <v>6</v>
      </c>
      <c r="G7" s="81" t="s">
        <v>93</v>
      </c>
    </row>
    <row r="8" spans="2:7">
      <c r="B8" s="79"/>
      <c r="C8" s="79"/>
      <c r="D8" s="81"/>
      <c r="E8" s="81"/>
      <c r="F8" s="81"/>
      <c r="G8" s="81"/>
    </row>
    <row r="9" spans="2:7">
      <c r="B9" s="79"/>
      <c r="C9" s="79"/>
      <c r="D9" s="81"/>
      <c r="E9" s="81"/>
      <c r="F9" s="81"/>
      <c r="G9" s="81"/>
    </row>
    <row r="10" spans="2:7" ht="2.25" customHeight="1">
      <c r="B10" s="80"/>
      <c r="C10" s="80"/>
      <c r="D10" s="81"/>
      <c r="E10" s="81"/>
      <c r="F10" s="81"/>
      <c r="G10" s="81"/>
    </row>
    <row r="11" spans="2:7">
      <c r="B11" s="1">
        <v>0</v>
      </c>
      <c r="C11" s="1" t="s">
        <v>97</v>
      </c>
      <c r="D11" s="4">
        <f>SUMIF('Приложение №4'!$A$14:$A1058,0,'Приложение №4'!$H$14:$H1058)</f>
        <v>1354608.0999999999</v>
      </c>
      <c r="E11" s="4">
        <f>SUMIF('Приложение №4'!$A$14:$A1058,0,'Приложение №4'!$I$14:$I1058)</f>
        <v>573658.60000000009</v>
      </c>
      <c r="F11" s="4" t="e">
        <f>SUMIF('Приложение №4'!$A$14:$A1058,0,'Приложение №4'!#REF!)</f>
        <v>#REF!</v>
      </c>
      <c r="G11" s="4" t="e">
        <f>SUMIF('Приложение №4'!$A$14:$A1058,0,'Приложение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№4'!$A$14:$A1059,1,'Приложение №4'!$H$14:$H1059)</f>
        <v>1354608.1</v>
      </c>
      <c r="E12" s="6">
        <f>SUMIF('Приложение №4'!$A$14:$A1059,1,'Приложение №4'!$I$14:$I1059)</f>
        <v>573658.6</v>
      </c>
      <c r="F12" s="6" t="e">
        <f>SUMIF('Приложение №4'!$A$14:$A1059,1,'Приложение №4'!#REF!)</f>
        <v>#REF!</v>
      </c>
      <c r="G12" s="6" t="e">
        <f>SUMIF('Приложение №4'!$A$14:$A1059,1,'Приложение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№4'!$A$14:$A1060,2,'Приложение №4'!$H$14:$H1060)</f>
        <v>1354608.1</v>
      </c>
      <c r="E13" s="7">
        <f>SUMIF('Приложение №4'!$A$14:$A1060,2,'Приложение №4'!$I$14:$I1060)</f>
        <v>573658.6</v>
      </c>
      <c r="F13" s="7" t="e">
        <f>SUMIF('Приложение №4'!$A$14:$A1060,2,'Приложение №4'!#REF!)</f>
        <v>#REF!</v>
      </c>
      <c r="G13" s="7" t="e">
        <f>SUMIF('Приложение №4'!$A$14:$A1060,2,'Приложение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№4'!$A$14:$A1061,3,'Приложение №4'!$H$14:$H1061)</f>
        <v>1354608.0999999999</v>
      </c>
      <c r="E14" s="50">
        <f>SUMIF('Приложение №4'!$A$14:$A1061,3,'Приложение №4'!$I$14:$I1061)</f>
        <v>573658.60000000009</v>
      </c>
      <c r="F14" s="50" t="e">
        <f>SUMIF('Приложение №4'!$A$14:$A1061,3,'Приложение №4'!#REF!)</f>
        <v>#REF!</v>
      </c>
      <c r="G14" s="50" t="e">
        <f>SUMIF('Приложение №4'!$A$14:$A1061,3,'Приложение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2026-03-13T12:00:25Z</dcterms:modified>
</cp:coreProperties>
</file>