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№4'!$A$6:$I$277</definedName>
  </definedNames>
  <calcPr calcId="125725"/>
</workbook>
</file>

<file path=xl/calcChain.xml><?xml version="1.0" encoding="utf-8"?>
<calcChain xmlns="http://schemas.openxmlformats.org/spreadsheetml/2006/main">
  <c r="M273" i="1"/>
  <c r="L273"/>
  <c r="M271"/>
  <c r="L271"/>
  <c r="M269"/>
  <c r="L269"/>
  <c r="M266"/>
  <c r="L266"/>
  <c r="M264"/>
  <c r="L264"/>
  <c r="M262"/>
  <c r="L262"/>
  <c r="M260"/>
  <c r="L260"/>
  <c r="M257"/>
  <c r="L257"/>
  <c r="M254"/>
  <c r="L254"/>
  <c r="M252"/>
  <c r="L252"/>
  <c r="M250"/>
  <c r="L250"/>
  <c r="M246"/>
  <c r="L246"/>
  <c r="M244"/>
  <c r="L244"/>
  <c r="M241"/>
  <c r="L241"/>
  <c r="M239"/>
  <c r="L239"/>
  <c r="M236"/>
  <c r="L236"/>
  <c r="M234"/>
  <c r="L234"/>
  <c r="M231"/>
  <c r="M230" s="1"/>
  <c r="L231"/>
  <c r="L230" s="1"/>
  <c r="M228"/>
  <c r="L228"/>
  <c r="M226"/>
  <c r="L226"/>
  <c r="M224"/>
  <c r="L224"/>
  <c r="M222"/>
  <c r="L222"/>
  <c r="M219"/>
  <c r="L219"/>
  <c r="M217"/>
  <c r="L217"/>
  <c r="M213"/>
  <c r="M212" s="1"/>
  <c r="L213"/>
  <c r="L212" s="1"/>
  <c r="M210"/>
  <c r="L210"/>
  <c r="M208"/>
  <c r="L208"/>
  <c r="M206"/>
  <c r="L206"/>
  <c r="M204"/>
  <c r="L204"/>
  <c r="M202"/>
  <c r="L202"/>
  <c r="M199"/>
  <c r="M198" s="1"/>
  <c r="L199"/>
  <c r="L198" s="1"/>
  <c r="M196"/>
  <c r="L196"/>
  <c r="M193"/>
  <c r="L193"/>
  <c r="M191"/>
  <c r="L191"/>
  <c r="M189"/>
  <c r="L189"/>
  <c r="M187"/>
  <c r="L187"/>
  <c r="M184"/>
  <c r="L184"/>
  <c r="M181"/>
  <c r="L181"/>
  <c r="M179"/>
  <c r="L179"/>
  <c r="M176"/>
  <c r="L176"/>
  <c r="M175"/>
  <c r="L175"/>
  <c r="M173"/>
  <c r="L173"/>
  <c r="M171"/>
  <c r="L171"/>
  <c r="M169"/>
  <c r="L169"/>
  <c r="M167"/>
  <c r="L167"/>
  <c r="M164"/>
  <c r="M163" s="1"/>
  <c r="L164"/>
  <c r="L163" s="1"/>
  <c r="M161"/>
  <c r="M160" s="1"/>
  <c r="L161"/>
  <c r="L160" s="1"/>
  <c r="M158"/>
  <c r="M157" s="1"/>
  <c r="L158"/>
  <c r="L157" s="1"/>
  <c r="M151"/>
  <c r="L151"/>
  <c r="M149"/>
  <c r="L149"/>
  <c r="M146"/>
  <c r="L146"/>
  <c r="M144"/>
  <c r="L144"/>
  <c r="M141"/>
  <c r="L141"/>
  <c r="M139"/>
  <c r="M138" s="1"/>
  <c r="L139"/>
  <c r="M136"/>
  <c r="M135" s="1"/>
  <c r="L136"/>
  <c r="L135" s="1"/>
  <c r="M133"/>
  <c r="L133"/>
  <c r="M130"/>
  <c r="L130"/>
  <c r="M128"/>
  <c r="L128"/>
  <c r="M126"/>
  <c r="L126"/>
  <c r="M124"/>
  <c r="L124"/>
  <c r="M121"/>
  <c r="M120" s="1"/>
  <c r="L121"/>
  <c r="L120" s="1"/>
  <c r="M118"/>
  <c r="M117" s="1"/>
  <c r="L118"/>
  <c r="L117" s="1"/>
  <c r="M115"/>
  <c r="M114" s="1"/>
  <c r="L115"/>
  <c r="L114" s="1"/>
  <c r="M109"/>
  <c r="L109"/>
  <c r="M107"/>
  <c r="L107"/>
  <c r="M105"/>
  <c r="L105"/>
  <c r="M101"/>
  <c r="M100" s="1"/>
  <c r="L101"/>
  <c r="L100" s="1"/>
  <c r="M97"/>
  <c r="M96" s="1"/>
  <c r="L97"/>
  <c r="L96" s="1"/>
  <c r="M94"/>
  <c r="L94"/>
  <c r="M92"/>
  <c r="L92"/>
  <c r="M90"/>
  <c r="L90"/>
  <c r="M88"/>
  <c r="L88"/>
  <c r="M85"/>
  <c r="L85"/>
  <c r="M83"/>
  <c r="L83"/>
  <c r="M80"/>
  <c r="L80"/>
  <c r="M77"/>
  <c r="M76" s="1"/>
  <c r="L77"/>
  <c r="L76" s="1"/>
  <c r="M74"/>
  <c r="M73" s="1"/>
  <c r="L74"/>
  <c r="L73" s="1"/>
  <c r="M71"/>
  <c r="M70" s="1"/>
  <c r="L71"/>
  <c r="L70" s="1"/>
  <c r="M65"/>
  <c r="L65"/>
  <c r="M63"/>
  <c r="L63"/>
  <c r="M61"/>
  <c r="L61"/>
  <c r="M55"/>
  <c r="M54" s="1"/>
  <c r="L55"/>
  <c r="L54" s="1"/>
  <c r="M52"/>
  <c r="M51" s="1"/>
  <c r="L52"/>
  <c r="L51" s="1"/>
  <c r="M47"/>
  <c r="L47"/>
  <c r="M45"/>
  <c r="L45"/>
  <c r="M43"/>
  <c r="L43"/>
  <c r="M38"/>
  <c r="M37" s="1"/>
  <c r="M36" s="1"/>
  <c r="L38"/>
  <c r="L37" s="1"/>
  <c r="L36" s="1"/>
  <c r="M34"/>
  <c r="M33" s="1"/>
  <c r="L34"/>
  <c r="L33" s="1"/>
  <c r="M31"/>
  <c r="M30" s="1"/>
  <c r="L31"/>
  <c r="L30" s="1"/>
  <c r="M28"/>
  <c r="M27" s="1"/>
  <c r="L28"/>
  <c r="L27" s="1"/>
  <c r="M25"/>
  <c r="M24" s="1"/>
  <c r="L25"/>
  <c r="L24" s="1"/>
  <c r="M20"/>
  <c r="L20"/>
  <c r="M18"/>
  <c r="L18"/>
  <c r="M16"/>
  <c r="L16"/>
  <c r="I273"/>
  <c r="H273"/>
  <c r="I271"/>
  <c r="H271"/>
  <c r="I269"/>
  <c r="H269"/>
  <c r="I266"/>
  <c r="H266"/>
  <c r="I264"/>
  <c r="H264"/>
  <c r="I262"/>
  <c r="H262"/>
  <c r="I260"/>
  <c r="H260"/>
  <c r="I257"/>
  <c r="H257"/>
  <c r="I254"/>
  <c r="H254"/>
  <c r="I252"/>
  <c r="H252"/>
  <c r="I250"/>
  <c r="H250"/>
  <c r="I246"/>
  <c r="H246"/>
  <c r="I244"/>
  <c r="H244"/>
  <c r="I241"/>
  <c r="H241"/>
  <c r="I239"/>
  <c r="H239"/>
  <c r="I236"/>
  <c r="H236"/>
  <c r="I234"/>
  <c r="H234"/>
  <c r="I231"/>
  <c r="I230" s="1"/>
  <c r="H231"/>
  <c r="H230" s="1"/>
  <c r="I228"/>
  <c r="H228"/>
  <c r="I226"/>
  <c r="H226"/>
  <c r="I224"/>
  <c r="H224"/>
  <c r="I222"/>
  <c r="H222"/>
  <c r="I219"/>
  <c r="H219"/>
  <c r="I217"/>
  <c r="H217"/>
  <c r="I213"/>
  <c r="I212" s="1"/>
  <c r="H213"/>
  <c r="H212" s="1"/>
  <c r="I210"/>
  <c r="H210"/>
  <c r="I208"/>
  <c r="H208"/>
  <c r="I206"/>
  <c r="H206"/>
  <c r="I204"/>
  <c r="H204"/>
  <c r="I202"/>
  <c r="H202"/>
  <c r="I199"/>
  <c r="I198" s="1"/>
  <c r="H199"/>
  <c r="H198" s="1"/>
  <c r="I196"/>
  <c r="H196"/>
  <c r="I193"/>
  <c r="H193"/>
  <c r="I191"/>
  <c r="H191"/>
  <c r="I189"/>
  <c r="H189"/>
  <c r="I187"/>
  <c r="H187"/>
  <c r="I184"/>
  <c r="H184"/>
  <c r="I181"/>
  <c r="H181"/>
  <c r="I179"/>
  <c r="H179"/>
  <c r="I176"/>
  <c r="H176"/>
  <c r="I175"/>
  <c r="H175"/>
  <c r="I173"/>
  <c r="H173"/>
  <c r="I171"/>
  <c r="H171"/>
  <c r="I169"/>
  <c r="H169"/>
  <c r="I167"/>
  <c r="H167"/>
  <c r="I164"/>
  <c r="I163" s="1"/>
  <c r="H164"/>
  <c r="H163" s="1"/>
  <c r="I161"/>
  <c r="I160" s="1"/>
  <c r="H161"/>
  <c r="H160" s="1"/>
  <c r="I158"/>
  <c r="I157" s="1"/>
  <c r="H158"/>
  <c r="H157" s="1"/>
  <c r="I151"/>
  <c r="H151"/>
  <c r="I149"/>
  <c r="H149"/>
  <c r="I146"/>
  <c r="H146"/>
  <c r="I144"/>
  <c r="H144"/>
  <c r="I141"/>
  <c r="H141"/>
  <c r="I139"/>
  <c r="H139"/>
  <c r="I136"/>
  <c r="I135" s="1"/>
  <c r="H136"/>
  <c r="H135" s="1"/>
  <c r="I133"/>
  <c r="H133"/>
  <c r="I130"/>
  <c r="H130"/>
  <c r="I128"/>
  <c r="H128"/>
  <c r="I126"/>
  <c r="H126"/>
  <c r="I124"/>
  <c r="H124"/>
  <c r="I121"/>
  <c r="I120" s="1"/>
  <c r="H121"/>
  <c r="H120" s="1"/>
  <c r="I118"/>
  <c r="I117" s="1"/>
  <c r="H118"/>
  <c r="H117" s="1"/>
  <c r="I115"/>
  <c r="I114" s="1"/>
  <c r="H115"/>
  <c r="H114" s="1"/>
  <c r="I109"/>
  <c r="H109"/>
  <c r="I107"/>
  <c r="H107"/>
  <c r="I105"/>
  <c r="H105"/>
  <c r="I101"/>
  <c r="I100" s="1"/>
  <c r="H101"/>
  <c r="H100" s="1"/>
  <c r="I97"/>
  <c r="I96" s="1"/>
  <c r="H97"/>
  <c r="H96" s="1"/>
  <c r="I94"/>
  <c r="H94"/>
  <c r="I92"/>
  <c r="H92"/>
  <c r="I90"/>
  <c r="H90"/>
  <c r="I88"/>
  <c r="H88"/>
  <c r="I85"/>
  <c r="H85"/>
  <c r="I83"/>
  <c r="H83"/>
  <c r="I80"/>
  <c r="H80"/>
  <c r="I77"/>
  <c r="I76" s="1"/>
  <c r="H77"/>
  <c r="H76" s="1"/>
  <c r="I74"/>
  <c r="I73" s="1"/>
  <c r="H74"/>
  <c r="H73" s="1"/>
  <c r="I71"/>
  <c r="I70" s="1"/>
  <c r="H71"/>
  <c r="H70" s="1"/>
  <c r="I65"/>
  <c r="H65"/>
  <c r="I63"/>
  <c r="H63"/>
  <c r="I61"/>
  <c r="H61"/>
  <c r="I55"/>
  <c r="I54" s="1"/>
  <c r="H55"/>
  <c r="H54" s="1"/>
  <c r="I52"/>
  <c r="I51" s="1"/>
  <c r="H52"/>
  <c r="H51" s="1"/>
  <c r="I47"/>
  <c r="H47"/>
  <c r="I45"/>
  <c r="H45"/>
  <c r="I43"/>
  <c r="H43"/>
  <c r="I38"/>
  <c r="I37" s="1"/>
  <c r="I36" s="1"/>
  <c r="H38"/>
  <c r="H37" s="1"/>
  <c r="H36" s="1"/>
  <c r="I34"/>
  <c r="I33" s="1"/>
  <c r="H34"/>
  <c r="H33" s="1"/>
  <c r="I31"/>
  <c r="I30" s="1"/>
  <c r="H31"/>
  <c r="H30" s="1"/>
  <c r="I28"/>
  <c r="I27" s="1"/>
  <c r="H28"/>
  <c r="H27" s="1"/>
  <c r="I25"/>
  <c r="I24" s="1"/>
  <c r="H25"/>
  <c r="H24" s="1"/>
  <c r="I20"/>
  <c r="H20"/>
  <c r="I18"/>
  <c r="H18"/>
  <c r="I16"/>
  <c r="H16"/>
  <c r="O273"/>
  <c r="N273"/>
  <c r="O271"/>
  <c r="N271"/>
  <c r="O269"/>
  <c r="N269"/>
  <c r="O266"/>
  <c r="N266"/>
  <c r="O264"/>
  <c r="N264"/>
  <c r="O262"/>
  <c r="N262"/>
  <c r="O260"/>
  <c r="N260"/>
  <c r="O257"/>
  <c r="N257"/>
  <c r="O254"/>
  <c r="N254"/>
  <c r="O252"/>
  <c r="N252"/>
  <c r="O250"/>
  <c r="N250"/>
  <c r="O246"/>
  <c r="N246"/>
  <c r="O244"/>
  <c r="N244"/>
  <c r="O241"/>
  <c r="N241"/>
  <c r="O239"/>
  <c r="N239"/>
  <c r="O236"/>
  <c r="N236"/>
  <c r="O234"/>
  <c r="N234"/>
  <c r="O231"/>
  <c r="O230" s="1"/>
  <c r="N231"/>
  <c r="N230" s="1"/>
  <c r="O228"/>
  <c r="N228"/>
  <c r="O226"/>
  <c r="N226"/>
  <c r="O224"/>
  <c r="N224"/>
  <c r="O222"/>
  <c r="N222"/>
  <c r="O219"/>
  <c r="N219"/>
  <c r="O217"/>
  <c r="N217"/>
  <c r="O213"/>
  <c r="O212" s="1"/>
  <c r="N213"/>
  <c r="N212" s="1"/>
  <c r="O210"/>
  <c r="N210"/>
  <c r="O208"/>
  <c r="N208"/>
  <c r="O206"/>
  <c r="N206"/>
  <c r="O204"/>
  <c r="N204"/>
  <c r="O202"/>
  <c r="N202"/>
  <c r="O199"/>
  <c r="O198" s="1"/>
  <c r="N199"/>
  <c r="N198" s="1"/>
  <c r="O196"/>
  <c r="N196"/>
  <c r="O193"/>
  <c r="N193"/>
  <c r="O191"/>
  <c r="N191"/>
  <c r="O189"/>
  <c r="N189"/>
  <c r="O187"/>
  <c r="N187"/>
  <c r="O184"/>
  <c r="N184"/>
  <c r="O181"/>
  <c r="N181"/>
  <c r="O179"/>
  <c r="N179"/>
  <c r="O176"/>
  <c r="N176"/>
  <c r="O175"/>
  <c r="N175"/>
  <c r="O173"/>
  <c r="N173"/>
  <c r="O171"/>
  <c r="N171"/>
  <c r="O169"/>
  <c r="N169"/>
  <c r="O167"/>
  <c r="N167"/>
  <c r="O164"/>
  <c r="O163" s="1"/>
  <c r="N164"/>
  <c r="N163" s="1"/>
  <c r="O161"/>
  <c r="O160" s="1"/>
  <c r="N161"/>
  <c r="N160" s="1"/>
  <c r="O158"/>
  <c r="O157" s="1"/>
  <c r="N158"/>
  <c r="N157" s="1"/>
  <c r="O151"/>
  <c r="N151"/>
  <c r="O149"/>
  <c r="N149"/>
  <c r="O146"/>
  <c r="N146"/>
  <c r="O144"/>
  <c r="N144"/>
  <c r="O141"/>
  <c r="N141"/>
  <c r="O139"/>
  <c r="N139"/>
  <c r="O136"/>
  <c r="O135" s="1"/>
  <c r="N136"/>
  <c r="N135" s="1"/>
  <c r="O133"/>
  <c r="N133"/>
  <c r="O130"/>
  <c r="N130"/>
  <c r="O128"/>
  <c r="N128"/>
  <c r="O126"/>
  <c r="N126"/>
  <c r="O124"/>
  <c r="N124"/>
  <c r="O121"/>
  <c r="O120" s="1"/>
  <c r="N121"/>
  <c r="N120" s="1"/>
  <c r="O118"/>
  <c r="O117" s="1"/>
  <c r="N118"/>
  <c r="N117" s="1"/>
  <c r="O115"/>
  <c r="O114" s="1"/>
  <c r="N115"/>
  <c r="N114" s="1"/>
  <c r="O109"/>
  <c r="N109"/>
  <c r="O107"/>
  <c r="N107"/>
  <c r="O105"/>
  <c r="N105"/>
  <c r="O101"/>
  <c r="O100" s="1"/>
  <c r="N101"/>
  <c r="N100" s="1"/>
  <c r="O97"/>
  <c r="O96" s="1"/>
  <c r="N97"/>
  <c r="N96" s="1"/>
  <c r="O94"/>
  <c r="N94"/>
  <c r="O92"/>
  <c r="N92"/>
  <c r="O90"/>
  <c r="N90"/>
  <c r="O88"/>
  <c r="N88"/>
  <c r="O85"/>
  <c r="N85"/>
  <c r="O83"/>
  <c r="N83"/>
  <c r="O80"/>
  <c r="N80"/>
  <c r="O77"/>
  <c r="O76" s="1"/>
  <c r="N77"/>
  <c r="N76" s="1"/>
  <c r="O74"/>
  <c r="O73" s="1"/>
  <c r="N74"/>
  <c r="N73" s="1"/>
  <c r="O71"/>
  <c r="O70" s="1"/>
  <c r="N71"/>
  <c r="N70" s="1"/>
  <c r="O65"/>
  <c r="N65"/>
  <c r="O63"/>
  <c r="N63"/>
  <c r="O61"/>
  <c r="N61"/>
  <c r="O55"/>
  <c r="O54" s="1"/>
  <c r="N55"/>
  <c r="N54" s="1"/>
  <c r="O52"/>
  <c r="O51" s="1"/>
  <c r="N52"/>
  <c r="N51" s="1"/>
  <c r="O47"/>
  <c r="N47"/>
  <c r="O45"/>
  <c r="N45"/>
  <c r="O43"/>
  <c r="N43"/>
  <c r="O38"/>
  <c r="O37" s="1"/>
  <c r="O36" s="1"/>
  <c r="N38"/>
  <c r="N37" s="1"/>
  <c r="N36" s="1"/>
  <c r="O34"/>
  <c r="O33" s="1"/>
  <c r="N34"/>
  <c r="N33" s="1"/>
  <c r="O31"/>
  <c r="O30" s="1"/>
  <c r="N31"/>
  <c r="N30" s="1"/>
  <c r="O28"/>
  <c r="O27" s="1"/>
  <c r="N28"/>
  <c r="N27" s="1"/>
  <c r="O25"/>
  <c r="O24" s="1"/>
  <c r="N25"/>
  <c r="N24" s="1"/>
  <c r="O20"/>
  <c r="N20"/>
  <c r="O18"/>
  <c r="N18"/>
  <c r="O16"/>
  <c r="N16"/>
  <c r="K273"/>
  <c r="J273"/>
  <c r="K271"/>
  <c r="J271"/>
  <c r="K269"/>
  <c r="J269"/>
  <c r="K266"/>
  <c r="J266"/>
  <c r="K264"/>
  <c r="J264"/>
  <c r="K262"/>
  <c r="J262"/>
  <c r="K260"/>
  <c r="J260"/>
  <c r="K257"/>
  <c r="J257"/>
  <c r="K254"/>
  <c r="J254"/>
  <c r="K252"/>
  <c r="J252"/>
  <c r="K250"/>
  <c r="J250"/>
  <c r="K246"/>
  <c r="J246"/>
  <c r="K244"/>
  <c r="J244"/>
  <c r="K241"/>
  <c r="J241"/>
  <c r="K239"/>
  <c r="J239"/>
  <c r="K236"/>
  <c r="J236"/>
  <c r="K234"/>
  <c r="J234"/>
  <c r="K231"/>
  <c r="K230" s="1"/>
  <c r="J231"/>
  <c r="J230" s="1"/>
  <c r="K228"/>
  <c r="J228"/>
  <c r="K226"/>
  <c r="J226"/>
  <c r="K224"/>
  <c r="J224"/>
  <c r="K222"/>
  <c r="J222"/>
  <c r="K219"/>
  <c r="J219"/>
  <c r="K217"/>
  <c r="J217"/>
  <c r="K213"/>
  <c r="K212" s="1"/>
  <c r="J213"/>
  <c r="J212" s="1"/>
  <c r="K210"/>
  <c r="J210"/>
  <c r="K208"/>
  <c r="J208"/>
  <c r="K206"/>
  <c r="J206"/>
  <c r="K204"/>
  <c r="J204"/>
  <c r="K202"/>
  <c r="J202"/>
  <c r="K199"/>
  <c r="K198" s="1"/>
  <c r="J199"/>
  <c r="J198" s="1"/>
  <c r="K196"/>
  <c r="J196"/>
  <c r="K193"/>
  <c r="J193"/>
  <c r="K191"/>
  <c r="J191"/>
  <c r="K189"/>
  <c r="J189"/>
  <c r="K187"/>
  <c r="J187"/>
  <c r="K184"/>
  <c r="J184"/>
  <c r="K181"/>
  <c r="J181"/>
  <c r="K179"/>
  <c r="J179"/>
  <c r="K176"/>
  <c r="J176"/>
  <c r="K175"/>
  <c r="J175"/>
  <c r="K173"/>
  <c r="J173"/>
  <c r="K171"/>
  <c r="J171"/>
  <c r="K169"/>
  <c r="J169"/>
  <c r="K167"/>
  <c r="J167"/>
  <c r="K164"/>
  <c r="K163" s="1"/>
  <c r="J164"/>
  <c r="J163" s="1"/>
  <c r="K161"/>
  <c r="K160" s="1"/>
  <c r="J161"/>
  <c r="J160" s="1"/>
  <c r="K158"/>
  <c r="K157" s="1"/>
  <c r="J158"/>
  <c r="J157" s="1"/>
  <c r="K151"/>
  <c r="J151"/>
  <c r="K149"/>
  <c r="J149"/>
  <c r="K146"/>
  <c r="J146"/>
  <c r="K144"/>
  <c r="J144"/>
  <c r="K141"/>
  <c r="J141"/>
  <c r="K139"/>
  <c r="J139"/>
  <c r="K136"/>
  <c r="K135" s="1"/>
  <c r="J136"/>
  <c r="J135" s="1"/>
  <c r="K133"/>
  <c r="J133"/>
  <c r="K130"/>
  <c r="J130"/>
  <c r="K128"/>
  <c r="J128"/>
  <c r="K126"/>
  <c r="J126"/>
  <c r="K124"/>
  <c r="J124"/>
  <c r="K121"/>
  <c r="K120" s="1"/>
  <c r="J121"/>
  <c r="J120" s="1"/>
  <c r="K118"/>
  <c r="K117" s="1"/>
  <c r="J118"/>
  <c r="J117" s="1"/>
  <c r="K115"/>
  <c r="K114" s="1"/>
  <c r="J115"/>
  <c r="J114" s="1"/>
  <c r="K109"/>
  <c r="J109"/>
  <c r="K107"/>
  <c r="J107"/>
  <c r="K105"/>
  <c r="J105"/>
  <c r="K101"/>
  <c r="K100" s="1"/>
  <c r="J101"/>
  <c r="J100" s="1"/>
  <c r="K97"/>
  <c r="K96" s="1"/>
  <c r="J97"/>
  <c r="J96" s="1"/>
  <c r="K94"/>
  <c r="J94"/>
  <c r="K92"/>
  <c r="J92"/>
  <c r="K90"/>
  <c r="J90"/>
  <c r="K88"/>
  <c r="J88"/>
  <c r="K85"/>
  <c r="J85"/>
  <c r="K83"/>
  <c r="J83"/>
  <c r="K80"/>
  <c r="J80"/>
  <c r="K77"/>
  <c r="K76" s="1"/>
  <c r="J77"/>
  <c r="J76" s="1"/>
  <c r="K74"/>
  <c r="K73" s="1"/>
  <c r="J74"/>
  <c r="J73" s="1"/>
  <c r="K71"/>
  <c r="K70" s="1"/>
  <c r="J71"/>
  <c r="J70" s="1"/>
  <c r="K65"/>
  <c r="J65"/>
  <c r="K63"/>
  <c r="J63"/>
  <c r="K61"/>
  <c r="J61"/>
  <c r="K55"/>
  <c r="K54" s="1"/>
  <c r="J55"/>
  <c r="J54" s="1"/>
  <c r="K52"/>
  <c r="K51" s="1"/>
  <c r="J52"/>
  <c r="J51" s="1"/>
  <c r="K47"/>
  <c r="J47"/>
  <c r="K45"/>
  <c r="J45"/>
  <c r="K43"/>
  <c r="J43"/>
  <c r="K38"/>
  <c r="K37" s="1"/>
  <c r="K36" s="1"/>
  <c r="J38"/>
  <c r="J37" s="1"/>
  <c r="J36" s="1"/>
  <c r="K34"/>
  <c r="K33" s="1"/>
  <c r="J34"/>
  <c r="J33" s="1"/>
  <c r="K31"/>
  <c r="K30" s="1"/>
  <c r="J31"/>
  <c r="J30" s="1"/>
  <c r="K28"/>
  <c r="K27" s="1"/>
  <c r="J28"/>
  <c r="J27" s="1"/>
  <c r="K25"/>
  <c r="K24" s="1"/>
  <c r="J25"/>
  <c r="J24" s="1"/>
  <c r="K20"/>
  <c r="J20"/>
  <c r="K18"/>
  <c r="J18"/>
  <c r="K16"/>
  <c r="J16"/>
  <c r="L233" l="1"/>
  <c r="L243"/>
  <c r="L123"/>
  <c r="K178"/>
  <c r="H138"/>
  <c r="M123"/>
  <c r="I138"/>
  <c r="N243"/>
  <c r="H178"/>
  <c r="H268"/>
  <c r="M87"/>
  <c r="H87"/>
  <c r="L87"/>
  <c r="L138"/>
  <c r="L148"/>
  <c r="M15"/>
  <c r="M14" s="1"/>
  <c r="M42"/>
  <c r="M41" s="1"/>
  <c r="L104"/>
  <c r="L178"/>
  <c r="L268"/>
  <c r="I42"/>
  <c r="I41" s="1"/>
  <c r="H216"/>
  <c r="M216"/>
  <c r="I15"/>
  <c r="I14" s="1"/>
  <c r="H42"/>
  <c r="H41" s="1"/>
  <c r="H79"/>
  <c r="I148"/>
  <c r="I221"/>
  <c r="I233"/>
  <c r="L79"/>
  <c r="L216"/>
  <c r="I79"/>
  <c r="L15"/>
  <c r="L14" s="1"/>
  <c r="L42"/>
  <c r="L41" s="1"/>
  <c r="M79"/>
  <c r="H15"/>
  <c r="H14" s="1"/>
  <c r="H123"/>
  <c r="H233"/>
  <c r="H243"/>
  <c r="M148"/>
  <c r="M221"/>
  <c r="M233"/>
  <c r="I195"/>
  <c r="O195"/>
  <c r="H50"/>
  <c r="I143"/>
  <c r="H186"/>
  <c r="H195"/>
  <c r="I60"/>
  <c r="I104"/>
  <c r="I201"/>
  <c r="H221"/>
  <c r="I249"/>
  <c r="M60"/>
  <c r="L143"/>
  <c r="M201"/>
  <c r="L221"/>
  <c r="M249"/>
  <c r="N195"/>
  <c r="I268"/>
  <c r="M166"/>
  <c r="M268"/>
  <c r="I178"/>
  <c r="H249"/>
  <c r="H259"/>
  <c r="M104"/>
  <c r="M178"/>
  <c r="L249"/>
  <c r="L259"/>
  <c r="K195"/>
  <c r="M195"/>
  <c r="J195"/>
  <c r="L50"/>
  <c r="L186"/>
  <c r="L195"/>
  <c r="I166"/>
  <c r="M143"/>
  <c r="H60"/>
  <c r="H166"/>
  <c r="I243"/>
  <c r="L166"/>
  <c r="M243"/>
  <c r="I259"/>
  <c r="M259"/>
  <c r="H143"/>
  <c r="I87"/>
  <c r="H104"/>
  <c r="I123"/>
  <c r="H148"/>
  <c r="I186"/>
  <c r="H201"/>
  <c r="I216"/>
  <c r="L60"/>
  <c r="M186"/>
  <c r="L201"/>
  <c r="O143"/>
  <c r="O216"/>
  <c r="O148"/>
  <c r="O166"/>
  <c r="O221"/>
  <c r="O233"/>
  <c r="M50"/>
  <c r="I50"/>
  <c r="O15"/>
  <c r="O14" s="1"/>
  <c r="O79"/>
  <c r="O138"/>
  <c r="O42"/>
  <c r="O41" s="1"/>
  <c r="O60"/>
  <c r="K216"/>
  <c r="O123"/>
  <c r="O178"/>
  <c r="O201"/>
  <c r="O259"/>
  <c r="O186"/>
  <c r="O249"/>
  <c r="O268"/>
  <c r="O104"/>
  <c r="O243"/>
  <c r="O87"/>
  <c r="K60"/>
  <c r="K79"/>
  <c r="K148"/>
  <c r="K143"/>
  <c r="K201"/>
  <c r="K268"/>
  <c r="K186"/>
  <c r="K138"/>
  <c r="N87"/>
  <c r="N138"/>
  <c r="N148"/>
  <c r="N79"/>
  <c r="N123"/>
  <c r="N233"/>
  <c r="N42"/>
  <c r="N41" s="1"/>
  <c r="N216"/>
  <c r="N104"/>
  <c r="N268"/>
  <c r="N60"/>
  <c r="N15"/>
  <c r="N14" s="1"/>
  <c r="N186"/>
  <c r="N178"/>
  <c r="N143"/>
  <c r="N249"/>
  <c r="N259"/>
  <c r="N50"/>
  <c r="N221"/>
  <c r="N166"/>
  <c r="N201"/>
  <c r="J138"/>
  <c r="J148"/>
  <c r="J79"/>
  <c r="J178"/>
  <c r="J216"/>
  <c r="J42"/>
  <c r="J41" s="1"/>
  <c r="J15"/>
  <c r="J14" s="1"/>
  <c r="J233"/>
  <c r="J143"/>
  <c r="J166"/>
  <c r="J221"/>
  <c r="J201"/>
  <c r="J104"/>
  <c r="J186"/>
  <c r="J243"/>
  <c r="J87"/>
  <c r="J249"/>
  <c r="J259"/>
  <c r="J268"/>
  <c r="J50"/>
  <c r="J60"/>
  <c r="J123"/>
  <c r="K15"/>
  <c r="K14" s="1"/>
  <c r="K87"/>
  <c r="K233"/>
  <c r="K243"/>
  <c r="K42"/>
  <c r="K41" s="1"/>
  <c r="K123"/>
  <c r="K221"/>
  <c r="K104"/>
  <c r="K50"/>
  <c r="K249"/>
  <c r="K259"/>
  <c r="K166"/>
  <c r="O50"/>
  <c r="H59" l="1"/>
  <c r="K99"/>
  <c r="J99"/>
  <c r="O99"/>
  <c r="M59"/>
  <c r="L59"/>
  <c r="I59"/>
  <c r="I99"/>
  <c r="L99"/>
  <c r="H99"/>
  <c r="M99"/>
  <c r="O59"/>
  <c r="K59"/>
  <c r="N59"/>
  <c r="N99"/>
  <c r="J59"/>
  <c r="H275" l="1"/>
  <c r="H277" s="1"/>
  <c r="M275"/>
  <c r="M277" s="1"/>
  <c r="L275"/>
  <c r="L277" s="1"/>
  <c r="I275"/>
  <c r="I277" s="1"/>
  <c r="J275"/>
  <c r="J277" s="1"/>
  <c r="O275"/>
  <c r="O277" s="1"/>
  <c r="K275"/>
  <c r="K277" s="1"/>
  <c r="N275"/>
  <c r="N277" s="1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<sst xmlns="http://schemas.openxmlformats.org/spreadsheetml/2006/main" count="1237" uniqueCount="220">
  <si>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</si>
  <si>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</si>
  <si>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</si>
  <si>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</si>
  <si>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</si>
  <si>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</si>
  <si>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</si>
  <si>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</si>
  <si>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</si>
  <si>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</si>
  <si>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</si>
  <si>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</si>
  <si>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</si>
  <si>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</si>
  <si>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</si>
  <si>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</si>
  <si>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</si>
  <si>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</si>
  <si>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</si>
  <si>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</si>
  <si>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</si>
  <si>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</si>
  <si>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</si>
  <si>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</si>
  <si>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</si>
  <si>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</si>
  <si>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</si>
  <si>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</si>
  <si>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</si>
  <si>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</si>
  <si>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</si>
  <si>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</si>
  <si>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</si>
  <si>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</si>
  <si>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</si>
  <si>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</si>
  <si>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</si>
  <si>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</si>
  <si>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</si>
  <si>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</si>
  <si>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</si>
  <si>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</si>
  <si>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</si>
  <si>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</si>
  <si>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</si>
  <si>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</si>
  <si>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</si>
  <si>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</si>
  <si>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</si>
  <si>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</si>
  <si>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</si>
  <si>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</si>
  <si>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</si>
  <si>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</si>
  <si>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</si>
  <si>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</si>
  <si>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</si>
  <si>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</si>
  <si>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</si>
  <si>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</si>
  <si>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</si>
  <si>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</si>
  <si>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</si>
  <si>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</si>
  <si>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</si>
  <si>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</si>
  <si>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</si>
  <si>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</si>
  <si>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</si>
  <si>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</si>
  <si>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</si>
  <si>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</si>
  <si>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</si>
  <si>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</si>
  <si>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</si>
  <si>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</si>
  <si>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</si>
  <si>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</si>
  <si>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</si>
  <si>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</si>
  <si>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</si>
  <si>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</si>
  <si>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</si>
  <si>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</si>
  <si>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</si>
  <si>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</si>
  <si>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</si>
  <si>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</si>
  <si>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</si>
  <si>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</si>
  <si>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</si>
  <si>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</si>
  <si>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</si>
  <si>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</si>
  <si>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</si>
  <si>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</si>
  <si>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</si>
  <si>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</si>
  <si>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</si>
  <si>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</si>
  <si>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</si>
  <si>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</si>
  <si>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</si>
  <si>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</si>
  <si>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</si>
  <si>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</si>
  <si>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</si>
  <si>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</si>
  <si>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</si>
  <si>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</si>
  <si>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</si>
  <si>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</si>
  <si>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</si>
  <si>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</si>
  <si>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</si>
  <si>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</si>
  <si>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</si>
  <si>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</si>
  <si>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</si>
  <si>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</si>
  <si>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</si>
  <si>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</si>
  <si>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</si>
  <si>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</si>
  <si>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</si>
  <si>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</si>
  <si>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</si>
  <si>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</si>
  <si>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</si>
  <si>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</si>
  <si>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</si>
  <si>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</si>
  <si>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</si>
  <si>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</si>
  <si>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</si>
  <si>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</si>
  <si>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</si>
  <si>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</si>
  <si>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</si>
  <si>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</si>
  <si>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</si>
  <si>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</si>
  <si>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</si>
  <si>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</si>
  <si>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</si>
  <si>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</si>
  <si>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</si>
  <si>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</si>
  <si>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</si>
  <si>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</si>
  <si>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</si>
  <si>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</si>
  <si>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</si>
  <si>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</si>
  <si>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</si>
  <si>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</si>
  <si>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</si>
  <si>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</si>
  <si>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</si>
  <si>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</si>
  <si>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</si>
  <si>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</si>
  <si>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</si>
  <si>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</si>
  <si>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</si>
  <si>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</si>
  <si>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</si>
  <si>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</si>
  <si>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</si>
  <si>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</si>
  <si>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</si>
  <si>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</si>
  <si>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</si>
  <si>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</si>
  <si>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</si>
  <si>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</si>
  <si>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</si>
  <si>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</si>
  <si>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</si>
  <si>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</si>
  <si>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</si>
  <si>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</si>
  <si>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</si>
  <si>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</si>
  <si>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</si>
  <si>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</si>
  <si>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</si>
  <si>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</si>
  <si>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</si>
  <si>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</si>
  <si>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</si>
  <si>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</si>
  <si>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</si>
  <si>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</si>
  <si>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</si>
  <si>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</si>
  <si>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</si>
  <si>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</si>
  <si>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</si>
  <si>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</si>
  <si>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</si>
  <si>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</si>
  <si>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</si>
  <si>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</si>
  <si>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</si>
  <si>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</si>
  <si>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</si>
  <si>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</si>
  <si>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</si>
  <si>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</si>
  <si>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</si>
  <si>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Приложение 3</t>
  </si>
  <si>
    <t xml:space="preserve">Ведомственная структура расходов
бюджета муниципального  района Кинельский на плановый период  2027 и  2028 годов.
</t>
  </si>
  <si>
    <t>Сумма на 2027 год,
  тыс.  рублей</t>
  </si>
  <si>
    <t>Сумма на 2028 год,
  тыс.  рублей</t>
  </si>
  <si>
    <t>Условно утвержденные расходы</t>
  </si>
  <si>
    <t>ВСЕГО с учетом условно утвержденных расходов</t>
  </si>
  <si>
    <t>Уточненная сумма                 на 2027 год,
  тыс.  рублей</t>
  </si>
  <si>
    <t>Уточненная сумма                 на 2028 год,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</si>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</sst>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79"/>
  <sheetViews>
    <sheetView tabSelected="1" topLeftCell="B175" zoomScale="75" zoomScaleNormal="75" workbookViewId="0">
      <selection activeCell="C184" sqref="C184"/>
    </sheetView>
  </sheetViews>
  <sheetFormatPr defaultColWidth="9.109375" defaultRowHeight="13.8"/>
  <cols>
    <col min="1" max="1" width="5" style="12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2" width="12.44140625" style="13" customWidth="1"/>
    <col min="13" max="13" width="14.5546875" style="13" customWidth="1"/>
    <col min="14" max="14" width="12.44140625" style="13" customWidth="1"/>
    <col min="15" max="15" width="14.5546875" style="13" customWidth="1"/>
    <col min="16" max="16384" width="9.109375" style="13"/>
  </cols>
  <sheetData>
    <row r="1" spans="1:17" s="11" customFormat="1" ht="34.5" customHeight="1">
      <c r="A1" s="10"/>
      <c r="H1" s="75"/>
      <c r="I1" s="75"/>
      <c r="J1" s="75"/>
      <c r="K1" s="75"/>
      <c r="L1" s="75"/>
      <c r="M1" s="75"/>
      <c r="N1" s="75" t="s">
        <v>211</v>
      </c>
      <c r="O1" s="75"/>
    </row>
    <row r="2" spans="1:17" ht="117.6" customHeight="1">
      <c r="F2" s="58"/>
      <c r="G2" s="58"/>
      <c r="H2" s="58"/>
      <c r="I2" s="58"/>
      <c r="J2" s="58"/>
      <c r="K2" s="76" t="s">
        <v>190</v>
      </c>
      <c r="L2" s="76"/>
      <c r="M2" s="76"/>
      <c r="N2" s="76"/>
      <c r="O2" s="76"/>
    </row>
    <row r="3" spans="1:17" ht="18.600000000000001" customHeight="1">
      <c r="F3" s="56"/>
      <c r="G3" s="56"/>
      <c r="H3" s="56"/>
      <c r="I3" s="56"/>
      <c r="J3" s="64"/>
      <c r="K3" s="64"/>
      <c r="L3" s="57"/>
      <c r="M3" s="57"/>
      <c r="N3" s="64"/>
      <c r="O3" s="64"/>
    </row>
    <row r="4" spans="1:17" s="12" customFormat="1" ht="34.5" customHeight="1">
      <c r="B4" s="77" t="s">
        <v>212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59"/>
      <c r="Q4" s="59"/>
    </row>
    <row r="6" spans="1:17" ht="15" customHeight="1">
      <c r="B6" s="65" t="s">
        <v>0</v>
      </c>
      <c r="C6" s="68" t="s">
        <v>1</v>
      </c>
      <c r="D6" s="68" t="s">
        <v>2</v>
      </c>
      <c r="E6" s="68" t="s">
        <v>3</v>
      </c>
      <c r="F6" s="68" t="s">
        <v>4</v>
      </c>
      <c r="G6" s="68" t="s">
        <v>5</v>
      </c>
      <c r="H6" s="69" t="s">
        <v>213</v>
      </c>
      <c r="I6" s="70"/>
      <c r="J6" s="69" t="s">
        <v>217</v>
      </c>
      <c r="K6" s="70"/>
      <c r="L6" s="69" t="s">
        <v>214</v>
      </c>
      <c r="M6" s="70"/>
      <c r="N6" s="69" t="s">
        <v>218</v>
      </c>
      <c r="O6" s="70"/>
    </row>
    <row r="7" spans="1:17">
      <c r="B7" s="66"/>
      <c r="C7" s="68"/>
      <c r="D7" s="68"/>
      <c r="E7" s="68"/>
      <c r="F7" s="68"/>
      <c r="G7" s="68"/>
      <c r="H7" s="71"/>
      <c r="I7" s="72"/>
      <c r="J7" s="71"/>
      <c r="K7" s="72"/>
      <c r="L7" s="71"/>
      <c r="M7" s="72"/>
      <c r="N7" s="71"/>
      <c r="O7" s="72"/>
    </row>
    <row r="8" spans="1:17">
      <c r="B8" s="66"/>
      <c r="C8" s="68"/>
      <c r="D8" s="68"/>
      <c r="E8" s="68"/>
      <c r="F8" s="68"/>
      <c r="G8" s="68"/>
      <c r="H8" s="71"/>
      <c r="I8" s="72"/>
      <c r="J8" s="71"/>
      <c r="K8" s="72"/>
      <c r="L8" s="71"/>
      <c r="M8" s="72"/>
      <c r="N8" s="71"/>
      <c r="O8" s="72"/>
    </row>
    <row r="9" spans="1:17">
      <c r="B9" s="66"/>
      <c r="C9" s="68"/>
      <c r="D9" s="68"/>
      <c r="E9" s="68"/>
      <c r="F9" s="68"/>
      <c r="G9" s="68"/>
      <c r="H9" s="73"/>
      <c r="I9" s="74"/>
      <c r="J9" s="73"/>
      <c r="K9" s="74"/>
      <c r="L9" s="73"/>
      <c r="M9" s="74"/>
      <c r="N9" s="73"/>
      <c r="O9" s="74"/>
    </row>
    <row r="10" spans="1:17" ht="15" customHeight="1">
      <c r="B10" s="66"/>
      <c r="C10" s="68"/>
      <c r="D10" s="68"/>
      <c r="E10" s="68"/>
      <c r="F10" s="68"/>
      <c r="G10" s="68"/>
      <c r="H10" s="65" t="s">
        <v>6</v>
      </c>
      <c r="I10" s="65" t="s">
        <v>170</v>
      </c>
      <c r="J10" s="65" t="s">
        <v>6</v>
      </c>
      <c r="K10" s="65" t="s">
        <v>170</v>
      </c>
      <c r="L10" s="65" t="s">
        <v>6</v>
      </c>
      <c r="M10" s="65" t="s">
        <v>170</v>
      </c>
      <c r="N10" s="65" t="s">
        <v>6</v>
      </c>
      <c r="O10" s="65" t="s">
        <v>170</v>
      </c>
    </row>
    <row r="11" spans="1:17">
      <c r="B11" s="66"/>
      <c r="C11" s="68"/>
      <c r="D11" s="68"/>
      <c r="E11" s="68"/>
      <c r="F11" s="68"/>
      <c r="G11" s="68"/>
      <c r="H11" s="66"/>
      <c r="I11" s="66"/>
      <c r="J11" s="66"/>
      <c r="K11" s="66"/>
      <c r="L11" s="66"/>
      <c r="M11" s="66"/>
      <c r="N11" s="66"/>
      <c r="O11" s="66"/>
    </row>
    <row r="12" spans="1:17">
      <c r="B12" s="66"/>
      <c r="C12" s="68"/>
      <c r="D12" s="68"/>
      <c r="E12" s="68"/>
      <c r="F12" s="68"/>
      <c r="G12" s="68"/>
      <c r="H12" s="66"/>
      <c r="I12" s="66"/>
      <c r="J12" s="66"/>
      <c r="K12" s="66"/>
      <c r="L12" s="66"/>
      <c r="M12" s="66"/>
      <c r="N12" s="66"/>
      <c r="O12" s="66"/>
    </row>
    <row r="13" spans="1:17" ht="40.799999999999997" customHeight="1">
      <c r="B13" s="67"/>
      <c r="C13" s="68"/>
      <c r="D13" s="68"/>
      <c r="E13" s="68"/>
      <c r="F13" s="68"/>
      <c r="G13" s="68"/>
      <c r="H13" s="67"/>
      <c r="I13" s="67"/>
      <c r="J13" s="67"/>
      <c r="K13" s="67"/>
      <c r="L13" s="67"/>
      <c r="M13" s="67"/>
      <c r="N13" s="67"/>
      <c r="O13" s="67"/>
    </row>
    <row r="14" spans="1:17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>SUMIFS(H15:H1029,$B15:$B1029,$B15)/3</f>
        <v>25073.199999999997</v>
      </c>
      <c r="I14" s="15">
        <f>SUMIFS(I15:I1029,$B15:$B1029,$B15)/3</f>
        <v>1681</v>
      </c>
      <c r="J14" s="15">
        <f>SUMIFS(J15:J1029,$B15:$B1029,$B15)/3</f>
        <v>25073.199999999997</v>
      </c>
      <c r="K14" s="15">
        <f>SUMIFS(K15:K1029,$B15:$B1029,$B15)/3</f>
        <v>1681</v>
      </c>
      <c r="L14" s="15">
        <f>SUMIFS(L15:L1029,$B15:$B1029,$B15)/3</f>
        <v>25133.199999999997</v>
      </c>
      <c r="M14" s="15">
        <f>SUMIFS(M15:M1029,$B15:$B1029,$B15)/3</f>
        <v>1681</v>
      </c>
      <c r="N14" s="15">
        <f>SUMIFS(N15:N1029,$B15:$B1029,$B15)/3</f>
        <v>25133.199999999997</v>
      </c>
      <c r="O14" s="15">
        <f>SUMIFS(O15:O1029,$B15:$B1029,$B15)/3</f>
        <v>1681</v>
      </c>
    </row>
    <row r="15" spans="1:17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>SUMIFS(H16:H1024,$B16:$B1024,$B16,$D16:$D1024,$D16,$E16:$E1024,$E16)/2</f>
        <v>21873.200000000001</v>
      </c>
      <c r="I15" s="18">
        <f>SUMIFS(I16:I1024,$B16:$B1024,$B16,$D16:$D1024,$D16,$E16:$E1024,$E16)/2</f>
        <v>0</v>
      </c>
      <c r="J15" s="18">
        <f>SUMIFS(J16:J1024,$B16:$B1024,$B16,$D16:$D1024,$D16,$E16:$E1024,$E16)/2</f>
        <v>21873.200000000001</v>
      </c>
      <c r="K15" s="18">
        <f>SUMIFS(K16:K1024,$B16:$B1024,$B16,$D16:$D1024,$D16,$E16:$E1024,$E16)/2</f>
        <v>0</v>
      </c>
      <c r="L15" s="18">
        <f>SUMIFS(L16:L1024,$B16:$B1024,$B16,$D16:$D1024,$D16,$E16:$E1024,$E16)/2</f>
        <v>21873.200000000001</v>
      </c>
      <c r="M15" s="18">
        <f>SUMIFS(M16:M1024,$B16:$B1024,$B16,$D16:$D1024,$D16,$E16:$E1024,$E16)/2</f>
        <v>0</v>
      </c>
      <c r="N15" s="18">
        <f>SUMIFS(N16:N1024,$B16:$B1024,$B16,$D16:$D1024,$D16,$E16:$E1024,$E16)/2</f>
        <v>21873.200000000001</v>
      </c>
      <c r="O15" s="18">
        <f>SUMIFS(O16:O1024,$B16:$B1024,$B16,$D16:$D1024,$D16,$E16:$E1024,$E16)/2</f>
        <v>0</v>
      </c>
    </row>
    <row r="16" spans="1:17" s="16" customFormat="1" ht="62.4">
      <c r="A16" s="19">
        <v>2</v>
      </c>
      <c r="B16" s="43">
        <v>920</v>
      </c>
      <c r="C16" s="47" t="s">
        <v>219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>SUMIFS(H17:H1024,$B17:$B1024,$B16,$D17:$D1024,$D17,$E17:$E1024,$E17,$F17:$F1024,$F17)</f>
        <v>20</v>
      </c>
      <c r="I16" s="40">
        <f>SUMIFS(I17:I1024,$B17:$B1024,$B16,$D17:$D1024,$D17,$E17:$E1024,$E17,$F17:$F1024,$F17)</f>
        <v>0</v>
      </c>
      <c r="J16" s="40">
        <f>SUMIFS(J17:J1024,$B17:$B1024,$B16,$D17:$D1024,$D17,$E17:$E1024,$E17,$F17:$F1024,$F17)</f>
        <v>20</v>
      </c>
      <c r="K16" s="40">
        <f>SUMIFS(K17:K1024,$B17:$B1024,$B16,$D17:$D1024,$D17,$E17:$E1024,$E17,$F17:$F1024,$F17)</f>
        <v>0</v>
      </c>
      <c r="L16" s="40">
        <f>SUMIFS(L17:L1024,$B17:$B1024,$B16,$D17:$D1024,$D17,$E17:$E1024,$E17,$F17:$F1024,$F17)</f>
        <v>20</v>
      </c>
      <c r="M16" s="40">
        <f>SUMIFS(M17:M1024,$B17:$B1024,$B16,$D17:$D1024,$D17,$E17:$E1024,$E17,$F17:$F1024,$F17)</f>
        <v>0</v>
      </c>
      <c r="N16" s="40">
        <f>SUMIFS(N17:N1024,$B17:$B1024,$B16,$D17:$D1024,$D17,$E17:$E1024,$E17,$F17:$F1024,$F17)</f>
        <v>20</v>
      </c>
      <c r="O16" s="40">
        <f>SUMIFS(O17:O1024,$B17:$B1024,$B16,$D17:$D1024,$D17,$E17:$E1024,$E17,$F17:$F1024,$F17)</f>
        <v>0</v>
      </c>
    </row>
    <row r="17" spans="1:15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20</v>
      </c>
      <c r="I17" s="24"/>
      <c r="J17" s="24">
        <v>20</v>
      </c>
      <c r="K17" s="24"/>
      <c r="L17" s="24">
        <v>20</v>
      </c>
      <c r="M17" s="24"/>
      <c r="N17" s="24">
        <v>20</v>
      </c>
      <c r="O17" s="24"/>
    </row>
    <row r="18" spans="1:15" s="16" customFormat="1" ht="62.4">
      <c r="A18" s="19">
        <v>2</v>
      </c>
      <c r="B18" s="43">
        <v>920</v>
      </c>
      <c r="C18" s="47" t="s">
        <v>199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>SUMIFS(H19:H1026,$B19:$B1026,$B18,$D19:$D1026,$D19,$E19:$E1026,$E19,$F19:$F1026,$F19)</f>
        <v>17</v>
      </c>
      <c r="I18" s="40">
        <f>SUMIFS(I19:I1026,$B19:$B1026,$B18,$D19:$D1026,$D19,$E19:$E1026,$E19,$F19:$F1026,$F19)</f>
        <v>0</v>
      </c>
      <c r="J18" s="40">
        <f>SUMIFS(J19:J1026,$B19:$B1026,$B18,$D19:$D1026,$D19,$E19:$E1026,$E19,$F19:$F1026,$F19)</f>
        <v>17</v>
      </c>
      <c r="K18" s="40">
        <f>SUMIFS(K19:K1026,$B19:$B1026,$B18,$D19:$D1026,$D19,$E19:$E1026,$E19,$F19:$F1026,$F19)</f>
        <v>0</v>
      </c>
      <c r="L18" s="40">
        <f>SUMIFS(L19:L1026,$B19:$B1026,$B18,$D19:$D1026,$D19,$E19:$E1026,$E19,$F19:$F1026,$F19)</f>
        <v>17</v>
      </c>
      <c r="M18" s="40">
        <f>SUMIFS(M19:M1026,$B19:$B1026,$B18,$D19:$D1026,$D19,$E19:$E1026,$E19,$F19:$F1026,$F19)</f>
        <v>0</v>
      </c>
      <c r="N18" s="40">
        <f>SUMIFS(N19:N1026,$B19:$B1026,$B18,$D19:$D1026,$D19,$E19:$E1026,$E19,$F19:$F1026,$F19)</f>
        <v>17</v>
      </c>
      <c r="O18" s="40">
        <f>SUMIFS(O19:O1026,$B19:$B1026,$B18,$D19:$D1026,$D19,$E19:$E1026,$E19,$F19:$F1026,$F19)</f>
        <v>0</v>
      </c>
    </row>
    <row r="19" spans="1:15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17</v>
      </c>
      <c r="I19" s="24"/>
      <c r="J19" s="24">
        <v>17</v>
      </c>
      <c r="K19" s="24"/>
      <c r="L19" s="24">
        <v>17</v>
      </c>
      <c r="M19" s="24"/>
      <c r="N19" s="24">
        <v>17</v>
      </c>
      <c r="O19" s="24"/>
    </row>
    <row r="20" spans="1:15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>SUMIFS(H21:H1028,$B21:$B1028,$B20,$D21:$D1028,$D21,$E21:$E1028,$E21,$F21:$F1028,$F21)</f>
        <v>21836.2</v>
      </c>
      <c r="I20" s="40">
        <f>SUMIFS(I21:I1028,$B21:$B1028,$B20,$D21:$D1028,$D21,$E21:$E1028,$E21,$F21:$F1028,$F21)</f>
        <v>0</v>
      </c>
      <c r="J20" s="40">
        <f>SUMIFS(J21:J1028,$B21:$B1028,$B20,$D21:$D1028,$D21,$E21:$E1028,$E21,$F21:$F1028,$F21)</f>
        <v>21836.2</v>
      </c>
      <c r="K20" s="40">
        <f>SUMIFS(K21:K1028,$B21:$B1028,$B20,$D21:$D1028,$D21,$E21:$E1028,$E21,$F21:$F1028,$F21)</f>
        <v>0</v>
      </c>
      <c r="L20" s="40">
        <f>SUMIFS(L21:L1028,$B21:$B1028,$B20,$D21:$D1028,$D21,$E21:$E1028,$E21,$F21:$F1028,$F21)</f>
        <v>21836.2</v>
      </c>
      <c r="M20" s="40">
        <f>SUMIFS(M21:M1028,$B21:$B1028,$B20,$D21:$D1028,$D21,$E21:$E1028,$E21,$F21:$F1028,$F21)</f>
        <v>0</v>
      </c>
      <c r="N20" s="40">
        <f>SUMIFS(N21:N1028,$B21:$B1028,$B20,$D21:$D1028,$D21,$E21:$E1028,$E21,$F21:$F1028,$F21)</f>
        <v>21836.2</v>
      </c>
      <c r="O20" s="40">
        <f>SUMIFS(O21:O1028,$B21:$B1028,$B20,$D21:$D1028,$D21,$E21:$E1028,$E21,$F21:$F1028,$F21)</f>
        <v>0</v>
      </c>
    </row>
    <row r="21" spans="1:15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  <c r="J21" s="24">
        <v>21461.8</v>
      </c>
      <c r="K21" s="24"/>
      <c r="L21" s="24">
        <v>21461.8</v>
      </c>
      <c r="M21" s="24"/>
      <c r="N21" s="24">
        <v>21461.8</v>
      </c>
      <c r="O21" s="24"/>
    </row>
    <row r="22" spans="1:15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  <c r="J22" s="24">
        <v>374.4</v>
      </c>
      <c r="K22" s="24"/>
      <c r="L22" s="24">
        <v>374.4</v>
      </c>
      <c r="M22" s="24"/>
      <c r="N22" s="24">
        <v>374.4</v>
      </c>
      <c r="O22" s="24"/>
    </row>
    <row r="23" spans="1:15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  <c r="J23" s="24"/>
      <c r="K23" s="24"/>
      <c r="L23" s="24"/>
      <c r="M23" s="24"/>
      <c r="N23" s="24"/>
      <c r="O23" s="24"/>
    </row>
    <row r="24" spans="1:15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>SUMIFS(H25:H1033,$B25:$B1033,$B25,$D25:$D1033,$D25,$E25:$E1033,$E25)/2</f>
        <v>0</v>
      </c>
      <c r="I24" s="18">
        <f>SUMIFS(I25:I1033,$B25:$B1033,$B25,$D25:$D1033,$D25,$E25:$E1033,$E25)/2</f>
        <v>0</v>
      </c>
      <c r="J24" s="18">
        <f>SUMIFS(J25:J1033,$B25:$B1033,$B25,$D25:$D1033,$D25,$E25:$E1033,$E25)/2</f>
        <v>0</v>
      </c>
      <c r="K24" s="18">
        <f>SUMIFS(K25:K1033,$B25:$B1033,$B25,$D25:$D1033,$D25,$E25:$E1033,$E25)/2</f>
        <v>0</v>
      </c>
      <c r="L24" s="18">
        <f>SUMIFS(L25:L1033,$B25:$B1033,$B25,$D25:$D1033,$D25,$E25:$E1033,$E25)/2</f>
        <v>0</v>
      </c>
      <c r="M24" s="18">
        <f>SUMIFS(M25:M1033,$B25:$B1033,$B25,$D25:$D1033,$D25,$E25:$E1033,$E25)/2</f>
        <v>0</v>
      </c>
      <c r="N24" s="18">
        <f>SUMIFS(N25:N1033,$B25:$B1033,$B25,$D25:$D1033,$D25,$E25:$E1033,$E25)/2</f>
        <v>0</v>
      </c>
      <c r="O24" s="18">
        <f>SUMIFS(O25:O1033,$B25:$B1033,$B25,$D25:$D1033,$D25,$E25:$E1033,$E25)/2</f>
        <v>0</v>
      </c>
    </row>
    <row r="25" spans="1:15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>SUMIFS(H26:H1033,$B26:$B1033,$B25,$D26:$D1033,$D26,$E26:$E1033,$E26,$F26:$F1033,$F26)</f>
        <v>0</v>
      </c>
      <c r="I25" s="40">
        <f>SUMIFS(I26:I1033,$B26:$B1033,$B25,$D26:$D1033,$D26,$E26:$E1033,$E26,$F26:$F1033,$F26)</f>
        <v>0</v>
      </c>
      <c r="J25" s="40">
        <f>SUMIFS(J26:J1033,$B26:$B1033,$B25,$D26:$D1033,$D26,$E26:$E1033,$E26,$F26:$F1033,$F26)</f>
        <v>0</v>
      </c>
      <c r="K25" s="40">
        <f>SUMIFS(K26:K1033,$B26:$B1033,$B25,$D26:$D1033,$D26,$E26:$E1033,$E26,$F26:$F1033,$F26)</f>
        <v>0</v>
      </c>
      <c r="L25" s="40">
        <f>SUMIFS(L26:L1033,$B26:$B1033,$B25,$D26:$D1033,$D26,$E26:$E1033,$E26,$F26:$F1033,$F26)</f>
        <v>0</v>
      </c>
      <c r="M25" s="40">
        <f>SUMIFS(M26:M1033,$B26:$B1033,$B25,$D26:$D1033,$D26,$E26:$E1033,$E26,$F26:$F1033,$F26)</f>
        <v>0</v>
      </c>
      <c r="N25" s="40">
        <f>SUMIFS(N26:N1033,$B26:$B1033,$B25,$D26:$D1033,$D26,$E26:$E1033,$E26,$F26:$F1033,$F26)</f>
        <v>0</v>
      </c>
      <c r="O25" s="40">
        <f>SUMIFS(O26:O1033,$B26:$B1033,$B25,$D26:$D1033,$D26,$E26:$E1033,$E26,$F26:$F1033,$F26)</f>
        <v>0</v>
      </c>
    </row>
    <row r="26" spans="1:15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  <c r="J26" s="24"/>
      <c r="K26" s="24"/>
      <c r="L26" s="24"/>
      <c r="M26" s="24"/>
      <c r="N26" s="24"/>
      <c r="O26" s="24"/>
    </row>
    <row r="27" spans="1:15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>SUMIFS(H28:H1036,$B28:$B1036,$B28,$D28:$D1036,$D28,$E28:$E1036,$E28)/2</f>
        <v>1200</v>
      </c>
      <c r="I27" s="18">
        <f>SUMIFS(I28:I1036,$B28:$B1036,$B28,$D28:$D1036,$D28,$E28:$E1036,$E28)/2</f>
        <v>0</v>
      </c>
      <c r="J27" s="18">
        <f>SUMIFS(J28:J1036,$B28:$B1036,$B28,$D28:$D1036,$D28,$E28:$E1036,$E28)/2</f>
        <v>1200</v>
      </c>
      <c r="K27" s="18">
        <f>SUMIFS(K28:K1036,$B28:$B1036,$B28,$D28:$D1036,$D28,$E28:$E1036,$E28)/2</f>
        <v>0</v>
      </c>
      <c r="L27" s="18">
        <f>SUMIFS(L28:L1036,$B28:$B1036,$B28,$D28:$D1036,$D28,$E28:$E1036,$E28)/2</f>
        <v>1260</v>
      </c>
      <c r="M27" s="18">
        <f>SUMIFS(M28:M1036,$B28:$B1036,$B28,$D28:$D1036,$D28,$E28:$E1036,$E28)/2</f>
        <v>0</v>
      </c>
      <c r="N27" s="18">
        <f>SUMIFS(N28:N1036,$B28:$B1036,$B28,$D28:$D1036,$D28,$E28:$E1036,$E28)/2</f>
        <v>1260</v>
      </c>
      <c r="O27" s="18">
        <f>SUMIFS(O28:O1036,$B28:$B1036,$B28,$D28:$D1036,$D28,$E28:$E1036,$E28)/2</f>
        <v>0</v>
      </c>
    </row>
    <row r="28" spans="1:15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>SUMIFS(H29:H1036,$B29:$B1036,$B28,$D29:$D1036,$D29,$E29:$E1036,$E29,$F29:$F1036,$F29)</f>
        <v>1200</v>
      </c>
      <c r="I28" s="40">
        <f>SUMIFS(I29:I1036,$B29:$B1036,$B28,$D29:$D1036,$D29,$E29:$E1036,$E29,$F29:$F1036,$F29)</f>
        <v>0</v>
      </c>
      <c r="J28" s="40">
        <f>SUMIFS(J29:J1036,$B29:$B1036,$B28,$D29:$D1036,$D29,$E29:$E1036,$E29,$F29:$F1036,$F29)</f>
        <v>1200</v>
      </c>
      <c r="K28" s="40">
        <f>SUMIFS(K29:K1036,$B29:$B1036,$B28,$D29:$D1036,$D29,$E29:$E1036,$E29,$F29:$F1036,$F29)</f>
        <v>0</v>
      </c>
      <c r="L28" s="40">
        <f>SUMIFS(L29:L1036,$B29:$B1036,$B28,$D29:$D1036,$D29,$E29:$E1036,$E29,$F29:$F1036,$F29)</f>
        <v>1260</v>
      </c>
      <c r="M28" s="40">
        <f>SUMIFS(M29:M1036,$B29:$B1036,$B28,$D29:$D1036,$D29,$E29:$E1036,$E29,$F29:$F1036,$F29)</f>
        <v>0</v>
      </c>
      <c r="N28" s="40">
        <f>SUMIFS(N29:N1036,$B29:$B1036,$B28,$D29:$D1036,$D29,$E29:$E1036,$E29,$F29:$F1036,$F29)</f>
        <v>1260</v>
      </c>
      <c r="O28" s="40">
        <f>SUMIFS(O29:O1036,$B29:$B1036,$B28,$D29:$D1036,$D29,$E29:$E1036,$E29,$F29:$F1036,$F29)</f>
        <v>0</v>
      </c>
    </row>
    <row r="29" spans="1:15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>
        <v>1200</v>
      </c>
      <c r="I29" s="24"/>
      <c r="J29" s="24">
        <v>1200</v>
      </c>
      <c r="K29" s="24"/>
      <c r="L29" s="24">
        <v>1260</v>
      </c>
      <c r="M29" s="24"/>
      <c r="N29" s="24">
        <v>1260</v>
      </c>
      <c r="O29" s="24"/>
    </row>
    <row r="30" spans="1:15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>SUMIFS(H31:H1039,$B31:$B1039,$B31,$D31:$D1039,$D31,$E31:$E1039,$E31)/2</f>
        <v>2000</v>
      </c>
      <c r="I30" s="18">
        <f>SUMIFS(I31:I1039,$B31:$B1039,$B31,$D31:$D1039,$D31,$E31:$E1039,$E31)/2</f>
        <v>1681</v>
      </c>
      <c r="J30" s="18">
        <f>SUMIFS(J31:J1039,$B31:$B1039,$B31,$D31:$D1039,$D31,$E31:$E1039,$E31)/2</f>
        <v>2000</v>
      </c>
      <c r="K30" s="18">
        <f>SUMIFS(K31:K1039,$B31:$B1039,$B31,$D31:$D1039,$D31,$E31:$E1039,$E31)/2</f>
        <v>1681</v>
      </c>
      <c r="L30" s="18">
        <f>SUMIFS(L31:L1039,$B31:$B1039,$B31,$D31:$D1039,$D31,$E31:$E1039,$E31)/2</f>
        <v>2000</v>
      </c>
      <c r="M30" s="18">
        <f>SUMIFS(M31:M1039,$B31:$B1039,$B31,$D31:$D1039,$D31,$E31:$E1039,$E31)/2</f>
        <v>1681</v>
      </c>
      <c r="N30" s="18">
        <f>SUMIFS(N31:N1039,$B31:$B1039,$B31,$D31:$D1039,$D31,$E31:$E1039,$E31)/2</f>
        <v>2000</v>
      </c>
      <c r="O30" s="18">
        <f>SUMIFS(O31:O1039,$B31:$B1039,$B31,$D31:$D1039,$D31,$E31:$E1039,$E31)/2</f>
        <v>1681</v>
      </c>
    </row>
    <row r="31" spans="1:15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>SUMIFS(H32:H1039,$B32:$B1039,$B31,$D32:$D1039,$D32,$E32:$E1039,$E32,$F32:$F1039,$F32)</f>
        <v>2000</v>
      </c>
      <c r="I31" s="40">
        <f>SUMIFS(I32:I1039,$B32:$B1039,$B31,$D32:$D1039,$D32,$E32:$E1039,$E32,$F32:$F1039,$F32)</f>
        <v>1681</v>
      </c>
      <c r="J31" s="40">
        <f>SUMIFS(J32:J1039,$B32:$B1039,$B31,$D32:$D1039,$D32,$E32:$E1039,$E32,$F32:$F1039,$F32)</f>
        <v>2000</v>
      </c>
      <c r="K31" s="40">
        <f>SUMIFS(K32:K1039,$B32:$B1039,$B31,$D32:$D1039,$D32,$E32:$E1039,$E32,$F32:$F1039,$F32)</f>
        <v>1681</v>
      </c>
      <c r="L31" s="40">
        <f>SUMIFS(L32:L1039,$B32:$B1039,$B31,$D32:$D1039,$D32,$E32:$E1039,$E32,$F32:$F1039,$F32)</f>
        <v>2000</v>
      </c>
      <c r="M31" s="40">
        <f>SUMIFS(M32:M1039,$B32:$B1039,$B31,$D32:$D1039,$D32,$E32:$E1039,$E32,$F32:$F1039,$F32)</f>
        <v>1681</v>
      </c>
      <c r="N31" s="40">
        <f>SUMIFS(N32:N1039,$B32:$B1039,$B31,$D32:$D1039,$D32,$E32:$E1039,$E32,$F32:$F1039,$F32)</f>
        <v>2000</v>
      </c>
      <c r="O31" s="40">
        <f>SUMIFS(O32:O1039,$B32:$B1039,$B31,$D32:$D1039,$D32,$E32:$E1039,$E32,$F32:$F1039,$F32)</f>
        <v>1681</v>
      </c>
    </row>
    <row r="32" spans="1:15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2000</v>
      </c>
      <c r="I32" s="24">
        <v>1681</v>
      </c>
      <c r="J32" s="24">
        <v>2000</v>
      </c>
      <c r="K32" s="24">
        <v>1681</v>
      </c>
      <c r="L32" s="24">
        <v>2000</v>
      </c>
      <c r="M32" s="24">
        <v>1681</v>
      </c>
      <c r="N32" s="24">
        <v>2000</v>
      </c>
      <c r="O32" s="24">
        <v>1681</v>
      </c>
    </row>
    <row r="33" spans="1:15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>SUMIFS(H34:H1042,$B34:$B1042,$B34,$D34:$D1042,$D34,$E34:$E1042,$E34)/2</f>
        <v>0</v>
      </c>
      <c r="I33" s="18">
        <f>SUMIFS(I34:I1042,$B34:$B1042,$B34,$D34:$D1042,$D34,$E34:$E1042,$E34)/2</f>
        <v>0</v>
      </c>
      <c r="J33" s="18">
        <f>SUMIFS(J34:J1042,$B34:$B1042,$B34,$D34:$D1042,$D34,$E34:$E1042,$E34)/2</f>
        <v>0</v>
      </c>
      <c r="K33" s="18">
        <f>SUMIFS(K34:K1042,$B34:$B1042,$B34,$D34:$D1042,$D34,$E34:$E1042,$E34)/2</f>
        <v>0</v>
      </c>
      <c r="L33" s="18">
        <f>SUMIFS(L34:L1042,$B34:$B1042,$B34,$D34:$D1042,$D34,$E34:$E1042,$E34)/2</f>
        <v>0</v>
      </c>
      <c r="M33" s="18">
        <f>SUMIFS(M34:M1042,$B34:$B1042,$B34,$D34:$D1042,$D34,$E34:$E1042,$E34)/2</f>
        <v>0</v>
      </c>
      <c r="N33" s="18">
        <f>SUMIFS(N34:N1042,$B34:$B1042,$B34,$D34:$D1042,$D34,$E34:$E1042,$E34)/2</f>
        <v>0</v>
      </c>
      <c r="O33" s="18">
        <f>SUMIFS(O34:O1042,$B34:$B1042,$B34,$D34:$D1042,$D34,$E34:$E1042,$E34)/2</f>
        <v>0</v>
      </c>
    </row>
    <row r="34" spans="1:15" s="16" customFormat="1" ht="31.2">
      <c r="A34" s="19">
        <v>2</v>
      </c>
      <c r="B34" s="37">
        <v>920</v>
      </c>
      <c r="C34" s="38" t="s">
        <v>17</v>
      </c>
      <c r="D34" s="39" t="s">
        <v>74</v>
      </c>
      <c r="E34" s="39" t="s">
        <v>76</v>
      </c>
      <c r="F34" s="39" t="s">
        <v>107</v>
      </c>
      <c r="G34" s="39"/>
      <c r="H34" s="40">
        <f>SUMIFS(H35:H1044,$B35:$B1044,$B34,$D35:$D1044,$D35,$E35:$E1044,$E35,$F35:$F1044,$F35)</f>
        <v>0</v>
      </c>
      <c r="I34" s="40">
        <f>SUMIFS(I35:I1044,$B35:$B1044,$B34,$D35:$D1044,$D35,$E35:$E1044,$E35,$F35:$F1044,$F35)</f>
        <v>0</v>
      </c>
      <c r="J34" s="40">
        <f>SUMIFS(J35:J1044,$B35:$B1044,$B34,$D35:$D1044,$D35,$E35:$E1044,$E35,$F35:$F1044,$F35)</f>
        <v>0</v>
      </c>
      <c r="K34" s="40">
        <f>SUMIFS(K35:K1044,$B35:$B1044,$B34,$D35:$D1044,$D35,$E35:$E1044,$E35,$F35:$F1044,$F35)</f>
        <v>0</v>
      </c>
      <c r="L34" s="40">
        <f>SUMIFS(L35:L1044,$B35:$B1044,$B34,$D35:$D1044,$D35,$E35:$E1044,$E35,$F35:$F1044,$F35)</f>
        <v>0</v>
      </c>
      <c r="M34" s="40">
        <f>SUMIFS(M35:M1044,$B35:$B1044,$B34,$D35:$D1044,$D35,$E35:$E1044,$E35,$F35:$F1044,$F35)</f>
        <v>0</v>
      </c>
      <c r="N34" s="40">
        <f>SUMIFS(N35:N1044,$B35:$B1044,$B34,$D35:$D1044,$D35,$E35:$E1044,$E35,$F35:$F1044,$F35)</f>
        <v>0</v>
      </c>
      <c r="O34" s="40">
        <f>SUMIFS(O35:O1044,$B35:$B1044,$B34,$D35:$D1044,$D35,$E35:$E1044,$E35,$F35:$F1044,$F35)</f>
        <v>0</v>
      </c>
    </row>
    <row r="35" spans="1:15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107</v>
      </c>
      <c r="G35" s="33" t="s">
        <v>77</v>
      </c>
      <c r="H35" s="24"/>
      <c r="I35" s="24"/>
      <c r="J35" s="24"/>
      <c r="K35" s="24"/>
      <c r="L35" s="24"/>
      <c r="M35" s="24"/>
      <c r="N35" s="24"/>
      <c r="O35" s="24"/>
    </row>
    <row r="36" spans="1:15" s="16" customFormat="1" ht="31.2">
      <c r="A36" s="14">
        <v>0</v>
      </c>
      <c r="B36" s="26">
        <v>933</v>
      </c>
      <c r="C36" s="27" t="s">
        <v>139</v>
      </c>
      <c r="D36" s="34" t="s">
        <v>69</v>
      </c>
      <c r="E36" s="34" t="s">
        <v>69</v>
      </c>
      <c r="F36" s="34" t="s">
        <v>7</v>
      </c>
      <c r="G36" s="34" t="s">
        <v>69</v>
      </c>
      <c r="H36" s="15">
        <f>SUMIFS(H37:H1053,$B37:$B1053,$B37)/3</f>
        <v>829.1</v>
      </c>
      <c r="I36" s="15">
        <f>SUMIFS(I37:I1053,$B37:$B1053,$B37)/3</f>
        <v>0</v>
      </c>
      <c r="J36" s="15">
        <f>SUMIFS(J37:J1053,$B37:$B1053,$B37)/3</f>
        <v>829.1</v>
      </c>
      <c r="K36" s="15">
        <f>SUMIFS(K37:K1053,$B37:$B1053,$B37)/3</f>
        <v>0</v>
      </c>
      <c r="L36" s="15">
        <f>SUMIFS(L37:L1053,$B37:$B1053,$B37)/3</f>
        <v>829.1</v>
      </c>
      <c r="M36" s="15">
        <f>SUMIFS(M37:M1053,$B37:$B1053,$B37)/3</f>
        <v>0</v>
      </c>
      <c r="N36" s="15">
        <f>SUMIFS(N37:N1053,$B37:$B1053,$B37)/3</f>
        <v>829.1</v>
      </c>
      <c r="O36" s="15">
        <f>SUMIFS(O37:O1053,$B37:$B1053,$B37)/3</f>
        <v>0</v>
      </c>
    </row>
    <row r="37" spans="1:15" s="16" customFormat="1" ht="70.95" customHeight="1">
      <c r="A37" s="17">
        <v>1</v>
      </c>
      <c r="B37" s="28">
        <v>933</v>
      </c>
      <c r="C37" s="29" t="s">
        <v>20</v>
      </c>
      <c r="D37" s="30" t="s">
        <v>67</v>
      </c>
      <c r="E37" s="30" t="s">
        <v>76</v>
      </c>
      <c r="F37" s="30" t="s">
        <v>7</v>
      </c>
      <c r="G37" s="30" t="s">
        <v>69</v>
      </c>
      <c r="H37" s="18">
        <f>SUMIFS(H38:H1048,$B38:$B1048,$B38,$D38:$D1048,$D38,$E38:$E1048,$E38)/2</f>
        <v>829.09999999999991</v>
      </c>
      <c r="I37" s="18">
        <f>SUMIFS(I38:I1048,$B38:$B1048,$B38,$D38:$D1048,$D38,$E38:$E1048,$E38)/2</f>
        <v>0</v>
      </c>
      <c r="J37" s="18">
        <f>SUMIFS(J38:J1048,$B38:$B1048,$B38,$D38:$D1048,$D38,$E38:$E1048,$E38)/2</f>
        <v>829.09999999999991</v>
      </c>
      <c r="K37" s="18">
        <f>SUMIFS(K38:K1048,$B38:$B1048,$B38,$D38:$D1048,$D38,$E38:$E1048,$E38)/2</f>
        <v>0</v>
      </c>
      <c r="L37" s="18">
        <f>SUMIFS(L38:L1048,$B38:$B1048,$B38,$D38:$D1048,$D38,$E38:$E1048,$E38)/2</f>
        <v>829.09999999999991</v>
      </c>
      <c r="M37" s="18">
        <f>SUMIFS(M38:M1048,$B38:$B1048,$B38,$D38:$D1048,$D38,$E38:$E1048,$E38)/2</f>
        <v>0</v>
      </c>
      <c r="N37" s="18">
        <f>SUMIFS(N38:N1048,$B38:$B1048,$B38,$D38:$D1048,$D38,$E38:$E1048,$E38)/2</f>
        <v>829.09999999999991</v>
      </c>
      <c r="O37" s="18">
        <f>SUMIFS(O38:O1048,$B38:$B1048,$B38,$D38:$D1048,$D38,$E38:$E1048,$E38)/2</f>
        <v>0</v>
      </c>
    </row>
    <row r="38" spans="1:15" s="16" customFormat="1" ht="62.4">
      <c r="A38" s="19">
        <v>2</v>
      </c>
      <c r="B38" s="37">
        <v>933</v>
      </c>
      <c r="C38" s="38" t="s">
        <v>9</v>
      </c>
      <c r="D38" s="39" t="s">
        <v>67</v>
      </c>
      <c r="E38" s="39" t="s">
        <v>76</v>
      </c>
      <c r="F38" s="39" t="s">
        <v>106</v>
      </c>
      <c r="G38" s="39" t="s">
        <v>69</v>
      </c>
      <c r="H38" s="40">
        <f>SUMIFS(H39:H1048,$B39:$B1048,$B38,$D39:$D1048,$D39,$E39:$E1048,$E39,$F39:$F1048,$F39)</f>
        <v>829.09999999999991</v>
      </c>
      <c r="I38" s="40">
        <f>SUMIFS(I39:I1048,$B39:$B1048,$B38,$D39:$D1048,$D39,$E39:$E1048,$E39,$F39:$F1048,$F39)</f>
        <v>0</v>
      </c>
      <c r="J38" s="40">
        <f>SUMIFS(J39:J1048,$B39:$B1048,$B38,$D39:$D1048,$D39,$E39:$E1048,$E39,$F39:$F1048,$F39)</f>
        <v>829.09999999999991</v>
      </c>
      <c r="K38" s="40">
        <f>SUMIFS(K39:K1048,$B39:$B1048,$B38,$D39:$D1048,$D39,$E39:$E1048,$E39,$F39:$F1048,$F39)</f>
        <v>0</v>
      </c>
      <c r="L38" s="40">
        <f>SUMIFS(L39:L1048,$B39:$B1048,$B38,$D39:$D1048,$D39,$E39:$E1048,$E39,$F39:$F1048,$F39)</f>
        <v>829.09999999999991</v>
      </c>
      <c r="M38" s="40">
        <f>SUMIFS(M39:M1048,$B39:$B1048,$B38,$D39:$D1048,$D39,$E39:$E1048,$E39,$F39:$F1048,$F39)</f>
        <v>0</v>
      </c>
      <c r="N38" s="40">
        <f>SUMIFS(N39:N1048,$B39:$B1048,$B38,$D39:$D1048,$D39,$E39:$E1048,$E39,$F39:$F1048,$F39)</f>
        <v>829.09999999999991</v>
      </c>
      <c r="O38" s="40">
        <f>SUMIFS(O39:O1048,$B39:$B1048,$B38,$D39:$D1048,$D39,$E39:$E1048,$E39,$F39:$F1048,$F39)</f>
        <v>0</v>
      </c>
    </row>
    <row r="39" spans="1:15" s="16" customFormat="1" ht="35.4" customHeight="1">
      <c r="A39" s="20">
        <v>3</v>
      </c>
      <c r="B39" s="31">
        <v>933</v>
      </c>
      <c r="C39" s="32" t="s">
        <v>11</v>
      </c>
      <c r="D39" s="33" t="s">
        <v>67</v>
      </c>
      <c r="E39" s="33" t="s">
        <v>76</v>
      </c>
      <c r="F39" s="33" t="s">
        <v>106</v>
      </c>
      <c r="G39" s="33" t="s">
        <v>70</v>
      </c>
      <c r="H39" s="24">
        <v>698.3</v>
      </c>
      <c r="I39" s="24"/>
      <c r="J39" s="24">
        <v>698.3</v>
      </c>
      <c r="K39" s="24"/>
      <c r="L39" s="24">
        <v>698.3</v>
      </c>
      <c r="M39" s="24"/>
      <c r="N39" s="24">
        <v>698.3</v>
      </c>
      <c r="O39" s="24"/>
    </row>
    <row r="40" spans="1:15" s="16" customFormat="1" ht="46.8">
      <c r="A40" s="20">
        <v>3</v>
      </c>
      <c r="B40" s="31">
        <v>933</v>
      </c>
      <c r="C40" s="32" t="s">
        <v>12</v>
      </c>
      <c r="D40" s="33" t="s">
        <v>67</v>
      </c>
      <c r="E40" s="33" t="s">
        <v>76</v>
      </c>
      <c r="F40" s="33" t="s">
        <v>106</v>
      </c>
      <c r="G40" s="33" t="s">
        <v>71</v>
      </c>
      <c r="H40" s="24">
        <v>130.80000000000001</v>
      </c>
      <c r="I40" s="24"/>
      <c r="J40" s="24">
        <v>130.80000000000001</v>
      </c>
      <c r="K40" s="24"/>
      <c r="L40" s="24">
        <v>130.80000000000001</v>
      </c>
      <c r="M40" s="24"/>
      <c r="N40" s="24">
        <v>130.80000000000001</v>
      </c>
      <c r="O40" s="24"/>
    </row>
    <row r="41" spans="1:15" s="16" customFormat="1" ht="31.2">
      <c r="A41" s="14">
        <v>0</v>
      </c>
      <c r="B41" s="26">
        <v>934</v>
      </c>
      <c r="C41" s="27" t="s">
        <v>155</v>
      </c>
      <c r="D41" s="34" t="s">
        <v>69</v>
      </c>
      <c r="E41" s="34" t="s">
        <v>69</v>
      </c>
      <c r="F41" s="34" t="s">
        <v>7</v>
      </c>
      <c r="G41" s="34" t="s">
        <v>69</v>
      </c>
      <c r="H41" s="15">
        <f>SUMIFS(H42:H1060,$B42:$B1060,$B42)/3</f>
        <v>4549.5</v>
      </c>
      <c r="I41" s="15">
        <f>SUMIFS(I42:I1060,$B42:$B1060,$B42)/3</f>
        <v>0</v>
      </c>
      <c r="J41" s="15">
        <f>SUMIFS(J42:J1060,$B42:$B1060,$B42)/3</f>
        <v>4549.5</v>
      </c>
      <c r="K41" s="15">
        <f>SUMIFS(K42:K1060,$B42:$B1060,$B42)/3</f>
        <v>0</v>
      </c>
      <c r="L41" s="15">
        <f>SUMIFS(L42:L1060,$B42:$B1060,$B42)/3</f>
        <v>4549.5</v>
      </c>
      <c r="M41" s="15">
        <f>SUMIFS(M42:M1060,$B42:$B1060,$B42)/3</f>
        <v>0</v>
      </c>
      <c r="N41" s="15">
        <f>SUMIFS(N42:N1060,$B42:$B1060,$B42)/3</f>
        <v>4549.5</v>
      </c>
      <c r="O41" s="15">
        <f>SUMIFS(O42:O1060,$B42:$B1060,$B42)/3</f>
        <v>0</v>
      </c>
    </row>
    <row r="42" spans="1:15" s="16" customFormat="1" ht="46.8">
      <c r="A42" s="17">
        <v>1</v>
      </c>
      <c r="B42" s="28">
        <v>934</v>
      </c>
      <c r="C42" s="29" t="s">
        <v>8</v>
      </c>
      <c r="D42" s="30" t="s">
        <v>67</v>
      </c>
      <c r="E42" s="30" t="s">
        <v>68</v>
      </c>
      <c r="F42" s="30" t="s">
        <v>7</v>
      </c>
      <c r="G42" s="30" t="s">
        <v>69</v>
      </c>
      <c r="H42" s="18">
        <f>SUMIFS(H43:H1055,$B43:$B1055,$B43,$D43:$D1055,$D43,$E43:$E1055,$E43)/2</f>
        <v>4549.5</v>
      </c>
      <c r="I42" s="18">
        <f>SUMIFS(I43:I1055,$B43:$B1055,$B43,$D43:$D1055,$D43,$E43:$E1055,$E43)/2</f>
        <v>0</v>
      </c>
      <c r="J42" s="18">
        <f>SUMIFS(J43:J1055,$B43:$B1055,$B43,$D43:$D1055,$D43,$E43:$E1055,$E43)/2</f>
        <v>4549.5</v>
      </c>
      <c r="K42" s="18">
        <f>SUMIFS(K43:K1055,$B43:$B1055,$B43,$D43:$D1055,$D43,$E43:$E1055,$E43)/2</f>
        <v>0</v>
      </c>
      <c r="L42" s="18">
        <f>SUMIFS(L43:L1055,$B43:$B1055,$B43,$D43:$D1055,$D43,$E43:$E1055,$E43)/2</f>
        <v>4549.5</v>
      </c>
      <c r="M42" s="18">
        <f>SUMIFS(M43:M1055,$B43:$B1055,$B43,$D43:$D1055,$D43,$E43:$E1055,$E43)/2</f>
        <v>0</v>
      </c>
      <c r="N42" s="18">
        <f>SUMIFS(N43:N1055,$B43:$B1055,$B43,$D43:$D1055,$D43,$E43:$E1055,$E43)/2</f>
        <v>4549.5</v>
      </c>
      <c r="O42" s="18">
        <f>SUMIFS(O43:O1055,$B43:$B1055,$B43,$D43:$D1055,$D43,$E43:$E1055,$E43)/2</f>
        <v>0</v>
      </c>
    </row>
    <row r="43" spans="1:15" s="16" customFormat="1" ht="62.4">
      <c r="A43" s="19">
        <v>2</v>
      </c>
      <c r="B43" s="37">
        <v>934</v>
      </c>
      <c r="C43" s="47" t="s">
        <v>219</v>
      </c>
      <c r="D43" s="39" t="s">
        <v>67</v>
      </c>
      <c r="E43" s="39" t="s">
        <v>68</v>
      </c>
      <c r="F43" s="39" t="s">
        <v>15</v>
      </c>
      <c r="G43" s="39" t="s">
        <v>69</v>
      </c>
      <c r="H43" s="40">
        <f>SUMIFS(H44:H1055,$B44:$B1055,$B43,$D44:$D1055,$D44,$E44:$E1055,$E44,$F44:$F1055,$F44)</f>
        <v>0</v>
      </c>
      <c r="I43" s="40">
        <f>SUMIFS(I44:I1055,$B44:$B1055,$B43,$D44:$D1055,$D44,$E44:$E1055,$E44,$F44:$F1055,$F44)</f>
        <v>0</v>
      </c>
      <c r="J43" s="40">
        <f>SUMIFS(J44:J1055,$B44:$B1055,$B43,$D44:$D1055,$D44,$E44:$E1055,$E44,$F44:$F1055,$F44)</f>
        <v>0</v>
      </c>
      <c r="K43" s="40">
        <f>SUMIFS(K44:K1055,$B44:$B1055,$B43,$D44:$D1055,$D44,$E44:$E1055,$E44,$F44:$F1055,$F44)</f>
        <v>0</v>
      </c>
      <c r="L43" s="40">
        <f>SUMIFS(L44:L1055,$B44:$B1055,$B43,$D44:$D1055,$D44,$E44:$E1055,$E44,$F44:$F1055,$F44)</f>
        <v>0</v>
      </c>
      <c r="M43" s="40">
        <f>SUMIFS(M44:M1055,$B44:$B1055,$B43,$D44:$D1055,$D44,$E44:$E1055,$E44,$F44:$F1055,$F44)</f>
        <v>0</v>
      </c>
      <c r="N43" s="40">
        <f>SUMIFS(N44:N1055,$B44:$B1055,$B43,$D44:$D1055,$D44,$E44:$E1055,$E44,$F44:$F1055,$F44)</f>
        <v>0</v>
      </c>
      <c r="O43" s="40">
        <f>SUMIFS(O44:O1055,$B44:$B1055,$B43,$D44:$D1055,$D44,$E44:$E1055,$E44,$F44:$F1055,$F44)</f>
        <v>0</v>
      </c>
    </row>
    <row r="44" spans="1:15" s="16" customFormat="1" ht="51.6" customHeight="1">
      <c r="A44" s="20">
        <v>3</v>
      </c>
      <c r="B44" s="31">
        <v>934</v>
      </c>
      <c r="C44" s="32" t="s">
        <v>12</v>
      </c>
      <c r="D44" s="33" t="s">
        <v>67</v>
      </c>
      <c r="E44" s="33" t="s">
        <v>68</v>
      </c>
      <c r="F44" s="33" t="s">
        <v>15</v>
      </c>
      <c r="G44" s="33" t="s">
        <v>71</v>
      </c>
      <c r="H44" s="24"/>
      <c r="I44" s="24"/>
      <c r="J44" s="24"/>
      <c r="K44" s="24"/>
      <c r="L44" s="24"/>
      <c r="M44" s="24"/>
      <c r="N44" s="24"/>
      <c r="O44" s="24"/>
    </row>
    <row r="45" spans="1:15" s="16" customFormat="1" ht="62.4">
      <c r="A45" s="19">
        <v>2</v>
      </c>
      <c r="B45" s="37">
        <v>934</v>
      </c>
      <c r="C45" s="47" t="s">
        <v>199</v>
      </c>
      <c r="D45" s="39" t="s">
        <v>67</v>
      </c>
      <c r="E45" s="39" t="s">
        <v>68</v>
      </c>
      <c r="F45" s="39" t="s">
        <v>42</v>
      </c>
      <c r="G45" s="39" t="s">
        <v>69</v>
      </c>
      <c r="H45" s="40">
        <f>SUMIFS(H46:H1057,$B46:$B1057,$B45,$D46:$D1057,$D46,$E46:$E1057,$E46,$F46:$F1057,$F46)</f>
        <v>4</v>
      </c>
      <c r="I45" s="40">
        <f>SUMIFS(I46:I1057,$B46:$B1057,$B45,$D46:$D1057,$D46,$E46:$E1057,$E46,$F46:$F1057,$F46)</f>
        <v>0</v>
      </c>
      <c r="J45" s="40">
        <f>SUMIFS(J46:J1057,$B46:$B1057,$B45,$D46:$D1057,$D46,$E46:$E1057,$E46,$F46:$F1057,$F46)</f>
        <v>4</v>
      </c>
      <c r="K45" s="40">
        <f>SUMIFS(K46:K1057,$B46:$B1057,$B45,$D46:$D1057,$D46,$E46:$E1057,$E46,$F46:$F1057,$F46)</f>
        <v>0</v>
      </c>
      <c r="L45" s="40">
        <f>SUMIFS(L46:L1057,$B46:$B1057,$B45,$D46:$D1057,$D46,$E46:$E1057,$E46,$F46:$F1057,$F46)</f>
        <v>4</v>
      </c>
      <c r="M45" s="40">
        <f>SUMIFS(M46:M1057,$B46:$B1057,$B45,$D46:$D1057,$D46,$E46:$E1057,$E46,$F46:$F1057,$F46)</f>
        <v>0</v>
      </c>
      <c r="N45" s="40">
        <f>SUMIFS(N46:N1057,$B46:$B1057,$B45,$D46:$D1057,$D46,$E46:$E1057,$E46,$F46:$F1057,$F46)</f>
        <v>4</v>
      </c>
      <c r="O45" s="40">
        <f>SUMIFS(O46:O1057,$B46:$B1057,$B45,$D46:$D1057,$D46,$E46:$E1057,$E46,$F46:$F1057,$F46)</f>
        <v>0</v>
      </c>
    </row>
    <row r="46" spans="1:15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42</v>
      </c>
      <c r="G46" s="33" t="s">
        <v>71</v>
      </c>
      <c r="H46" s="24">
        <v>4</v>
      </c>
      <c r="I46" s="24"/>
      <c r="J46" s="24">
        <v>4</v>
      </c>
      <c r="K46" s="24"/>
      <c r="L46" s="24">
        <v>4</v>
      </c>
      <c r="M46" s="24"/>
      <c r="N46" s="24">
        <v>4</v>
      </c>
      <c r="O46" s="24"/>
    </row>
    <row r="47" spans="1:15" s="16" customFormat="1" ht="62.4">
      <c r="A47" s="19">
        <v>2</v>
      </c>
      <c r="B47" s="37">
        <v>934</v>
      </c>
      <c r="C47" s="38" t="s">
        <v>9</v>
      </c>
      <c r="D47" s="39" t="s">
        <v>67</v>
      </c>
      <c r="E47" s="39" t="s">
        <v>68</v>
      </c>
      <c r="F47" s="39" t="s">
        <v>106</v>
      </c>
      <c r="G47" s="39" t="s">
        <v>69</v>
      </c>
      <c r="H47" s="40">
        <f>SUMIFS(H48:H1059,$B48:$B1059,$B47,$D48:$D1059,$D48,$E48:$E1059,$E48,$F48:$F1059,$F48)</f>
        <v>4545.5</v>
      </c>
      <c r="I47" s="40">
        <f>SUMIFS(I48:I1059,$B48:$B1059,$B47,$D48:$D1059,$D48,$E48:$E1059,$E48,$F48:$F1059,$F48)</f>
        <v>0</v>
      </c>
      <c r="J47" s="40">
        <f>SUMIFS(J48:J1059,$B48:$B1059,$B47,$D48:$D1059,$D48,$E48:$E1059,$E48,$F48:$F1059,$F48)</f>
        <v>4545.5</v>
      </c>
      <c r="K47" s="40">
        <f>SUMIFS(K48:K1059,$B48:$B1059,$B47,$D48:$D1059,$D48,$E48:$E1059,$E48,$F48:$F1059,$F48)</f>
        <v>0</v>
      </c>
      <c r="L47" s="40">
        <f>SUMIFS(L48:L1059,$B48:$B1059,$B47,$D48:$D1059,$D48,$E48:$E1059,$E48,$F48:$F1059,$F48)</f>
        <v>4545.5</v>
      </c>
      <c r="M47" s="40">
        <f>SUMIFS(M48:M1059,$B48:$B1059,$B47,$D48:$D1059,$D48,$E48:$E1059,$E48,$F48:$F1059,$F48)</f>
        <v>0</v>
      </c>
      <c r="N47" s="40">
        <f>SUMIFS(N48:N1059,$B48:$B1059,$B47,$D48:$D1059,$D48,$E48:$E1059,$E48,$F48:$F1059,$F48)</f>
        <v>4545.5</v>
      </c>
      <c r="O47" s="40">
        <f>SUMIFS(O48:O1059,$B48:$B1059,$B47,$D48:$D1059,$D48,$E48:$E1059,$E48,$F48:$F1059,$F48)</f>
        <v>0</v>
      </c>
    </row>
    <row r="48" spans="1:15" s="16" customFormat="1" ht="31.2">
      <c r="A48" s="20">
        <v>3</v>
      </c>
      <c r="B48" s="31">
        <v>934</v>
      </c>
      <c r="C48" s="32" t="s">
        <v>11</v>
      </c>
      <c r="D48" s="33" t="s">
        <v>67</v>
      </c>
      <c r="E48" s="33" t="s">
        <v>68</v>
      </c>
      <c r="F48" s="33" t="s">
        <v>106</v>
      </c>
      <c r="G48" s="33" t="s">
        <v>70</v>
      </c>
      <c r="H48" s="24">
        <v>4471.2</v>
      </c>
      <c r="I48" s="24"/>
      <c r="J48" s="24">
        <v>4471.2</v>
      </c>
      <c r="K48" s="24"/>
      <c r="L48" s="24">
        <v>4471.2</v>
      </c>
      <c r="M48" s="24"/>
      <c r="N48" s="24">
        <v>4471.2</v>
      </c>
      <c r="O48" s="24"/>
    </row>
    <row r="49" spans="1:15" s="16" customFormat="1" ht="46.8">
      <c r="A49" s="20">
        <v>3</v>
      </c>
      <c r="B49" s="31">
        <v>934</v>
      </c>
      <c r="C49" s="32" t="s">
        <v>12</v>
      </c>
      <c r="D49" s="33" t="s">
        <v>67</v>
      </c>
      <c r="E49" s="33" t="s">
        <v>68</v>
      </c>
      <c r="F49" s="33" t="s">
        <v>106</v>
      </c>
      <c r="G49" s="33" t="s">
        <v>71</v>
      </c>
      <c r="H49" s="24">
        <v>74.3</v>
      </c>
      <c r="I49" s="24"/>
      <c r="J49" s="24">
        <v>74.3</v>
      </c>
      <c r="K49" s="24"/>
      <c r="L49" s="24">
        <v>74.3</v>
      </c>
      <c r="M49" s="24"/>
      <c r="N49" s="24">
        <v>74.3</v>
      </c>
      <c r="O49" s="24"/>
    </row>
    <row r="50" spans="1:15" s="16" customFormat="1" ht="78" customHeight="1">
      <c r="A50" s="14">
        <v>0</v>
      </c>
      <c r="B50" s="26">
        <v>943</v>
      </c>
      <c r="C50" s="27" t="s">
        <v>138</v>
      </c>
      <c r="D50" s="34"/>
      <c r="E50" s="34"/>
      <c r="F50" s="34"/>
      <c r="G50" s="34"/>
      <c r="H50" s="15">
        <f>SUMIFS(H51:H1102,$B51:$B1102,$B51)/3</f>
        <v>11814.4</v>
      </c>
      <c r="I50" s="15">
        <f>SUMIFS(I51:I1102,$B51:$B1102,$B51)/3</f>
        <v>11814.4</v>
      </c>
      <c r="J50" s="15">
        <f>SUMIFS(J51:J1102,$B51:$B1102,$B51)/3</f>
        <v>11814.4</v>
      </c>
      <c r="K50" s="15">
        <f>SUMIFS(K51:K1102,$B51:$B1102,$B51)/3</f>
        <v>11814.4</v>
      </c>
      <c r="L50" s="15">
        <f>SUMIFS(L51:L1102,$B51:$B1102,$B51)/3</f>
        <v>0</v>
      </c>
      <c r="M50" s="15">
        <f>SUMIFS(M51:M1102,$B51:$B1102,$B51)/3</f>
        <v>0</v>
      </c>
      <c r="N50" s="15">
        <f>SUMIFS(N51:N1102,$B51:$B1102,$B51)/3</f>
        <v>0</v>
      </c>
      <c r="O50" s="15">
        <f>SUMIFS(O51:O1102,$B51:$B1102,$B51)/3</f>
        <v>0</v>
      </c>
    </row>
    <row r="51" spans="1:15" s="16" customFormat="1" ht="15.6">
      <c r="A51" s="17">
        <v>1</v>
      </c>
      <c r="B51" s="28">
        <v>943</v>
      </c>
      <c r="C51" s="29" t="s">
        <v>130</v>
      </c>
      <c r="D51" s="30" t="s">
        <v>82</v>
      </c>
      <c r="E51" s="30" t="s">
        <v>84</v>
      </c>
      <c r="F51" s="30" t="s">
        <v>7</v>
      </c>
      <c r="G51" s="30" t="s">
        <v>69</v>
      </c>
      <c r="H51" s="18">
        <f>SUMIFS(H52:H1097,$B52:$B1097,$B52,$D52:$D1097,$D52,$E52:$E1097,$E52)/2</f>
        <v>7139.9</v>
      </c>
      <c r="I51" s="18">
        <f>SUMIFS(I52:I1097,$B52:$B1097,$B52,$D52:$D1097,$D52,$E52:$E1097,$E52)/2</f>
        <v>7139.9</v>
      </c>
      <c r="J51" s="18">
        <f>SUMIFS(J52:J1097,$B52:$B1097,$B52,$D52:$D1097,$D52,$E52:$E1097,$E52)/2</f>
        <v>7139.9</v>
      </c>
      <c r="K51" s="18">
        <f>SUMIFS(K52:K1097,$B52:$B1097,$B52,$D52:$D1097,$D52,$E52:$E1097,$E52)/2</f>
        <v>7139.9</v>
      </c>
      <c r="L51" s="18">
        <f>SUMIFS(L52:L1097,$B52:$B1097,$B52,$D52:$D1097,$D52,$E52:$E1097,$E52)/2</f>
        <v>0</v>
      </c>
      <c r="M51" s="18">
        <f>SUMIFS(M52:M1097,$B52:$B1097,$B52,$D52:$D1097,$D52,$E52:$E1097,$E52)/2</f>
        <v>0</v>
      </c>
      <c r="N51" s="18">
        <f>SUMIFS(N52:N1097,$B52:$B1097,$B52,$D52:$D1097,$D52,$E52:$E1097,$E52)/2</f>
        <v>0</v>
      </c>
      <c r="O51" s="18">
        <f>SUMIFS(O52:O1097,$B52:$B1097,$B52,$D52:$D1097,$D52,$E52:$E1097,$E52)/2</f>
        <v>0</v>
      </c>
    </row>
    <row r="52" spans="1:15" s="16" customFormat="1" ht="62.4">
      <c r="A52" s="19">
        <v>2</v>
      </c>
      <c r="B52" s="37">
        <v>943</v>
      </c>
      <c r="C52" s="38" t="s">
        <v>178</v>
      </c>
      <c r="D52" s="39" t="s">
        <v>82</v>
      </c>
      <c r="E52" s="39" t="s">
        <v>84</v>
      </c>
      <c r="F52" s="39" t="s">
        <v>10</v>
      </c>
      <c r="G52" s="39"/>
      <c r="H52" s="40">
        <f>SUMIFS(H53:H1097,$B53:$B1097,$B52,$D53:$D1097,$D53,$E53:$E1097,$E53,$F53:$F1097,$F53)</f>
        <v>7139.9</v>
      </c>
      <c r="I52" s="40">
        <f>SUMIFS(I53:I1097,$B53:$B1097,$B52,$D53:$D1097,$D53,$E53:$E1097,$E53,$F53:$F1097,$F53)</f>
        <v>7139.9</v>
      </c>
      <c r="J52" s="40">
        <f>SUMIFS(J53:J1097,$B53:$B1097,$B52,$D53:$D1097,$D53,$E53:$E1097,$E53,$F53:$F1097,$F53)</f>
        <v>7139.9</v>
      </c>
      <c r="K52" s="40">
        <f>SUMIFS(K53:K1097,$B53:$B1097,$B52,$D53:$D1097,$D53,$E53:$E1097,$E53,$F53:$F1097,$F53)</f>
        <v>7139.9</v>
      </c>
      <c r="L52" s="40">
        <f>SUMIFS(L53:L1097,$B53:$B1097,$B52,$D53:$D1097,$D53,$E53:$E1097,$E53,$F53:$F1097,$F53)</f>
        <v>0</v>
      </c>
      <c r="M52" s="40">
        <f>SUMIFS(M53:M1097,$B53:$B1097,$B52,$D53:$D1097,$D53,$E53:$E1097,$E53,$F53:$F1097,$F53)</f>
        <v>0</v>
      </c>
      <c r="N52" s="40">
        <f>SUMIFS(N53:N1097,$B53:$B1097,$B52,$D53:$D1097,$D53,$E53:$E1097,$E53,$F53:$F1097,$F53)</f>
        <v>0</v>
      </c>
      <c r="O52" s="40">
        <f>SUMIFS(O53:O1097,$B53:$B1097,$B52,$D53:$D1097,$D53,$E53:$E1097,$E53,$F53:$F1097,$F53)</f>
        <v>0</v>
      </c>
    </row>
    <row r="53" spans="1:15" s="16" customFormat="1" ht="33.6" customHeight="1">
      <c r="A53" s="20">
        <v>3</v>
      </c>
      <c r="B53" s="31">
        <v>943</v>
      </c>
      <c r="C53" s="32" t="s">
        <v>21</v>
      </c>
      <c r="D53" s="33" t="s">
        <v>82</v>
      </c>
      <c r="E53" s="33" t="s">
        <v>84</v>
      </c>
      <c r="F53" s="33" t="s">
        <v>10</v>
      </c>
      <c r="G53" s="33" t="s">
        <v>78</v>
      </c>
      <c r="H53" s="24">
        <v>7139.9</v>
      </c>
      <c r="I53" s="24">
        <v>7139.9</v>
      </c>
      <c r="J53" s="24">
        <v>7139.9</v>
      </c>
      <c r="K53" s="24">
        <v>7139.9</v>
      </c>
      <c r="L53" s="24"/>
      <c r="M53" s="24"/>
      <c r="N53" s="24"/>
      <c r="O53" s="24"/>
    </row>
    <row r="54" spans="1:15" s="16" customFormat="1" ht="15.6">
      <c r="A54" s="17">
        <v>1</v>
      </c>
      <c r="B54" s="28">
        <v>943</v>
      </c>
      <c r="C54" s="29" t="s">
        <v>27</v>
      </c>
      <c r="D54" s="30" t="s">
        <v>82</v>
      </c>
      <c r="E54" s="30" t="s">
        <v>68</v>
      </c>
      <c r="F54" s="30"/>
      <c r="G54" s="30"/>
      <c r="H54" s="18">
        <f>SUMIFS(H55:H1100,$B55:$B1100,$B55,$D55:$D1100,$D55,$E55:$E1100,$E55)/2</f>
        <v>4674.5</v>
      </c>
      <c r="I54" s="18">
        <f>SUMIFS(I55:I1100,$B55:$B1100,$B55,$D55:$D1100,$D55,$E55:$E1100,$E55)/2</f>
        <v>4674.5</v>
      </c>
      <c r="J54" s="18">
        <f>SUMIFS(J55:J1100,$B55:$B1100,$B55,$D55:$D1100,$D55,$E55:$E1100,$E55)/2</f>
        <v>4674.5</v>
      </c>
      <c r="K54" s="18">
        <f>SUMIFS(K55:K1100,$B55:$B1100,$B55,$D55:$D1100,$D55,$E55:$E1100,$E55)/2</f>
        <v>4674.5</v>
      </c>
      <c r="L54" s="18">
        <f>SUMIFS(L55:L1100,$B55:$B1100,$B55,$D55:$D1100,$D55,$E55:$E1100,$E55)/2</f>
        <v>0</v>
      </c>
      <c r="M54" s="18">
        <f>SUMIFS(M55:M1100,$B55:$B1100,$B55,$D55:$D1100,$D55,$E55:$E1100,$E55)/2</f>
        <v>0</v>
      </c>
      <c r="N54" s="18">
        <f>SUMIFS(N55:N1100,$B55:$B1100,$B55,$D55:$D1100,$D55,$E55:$E1100,$E55)/2</f>
        <v>0</v>
      </c>
      <c r="O54" s="18">
        <f>SUMIFS(O55:O1100,$B55:$B1100,$B55,$D55:$D1100,$D55,$E55:$E1100,$E55)/2</f>
        <v>0</v>
      </c>
    </row>
    <row r="55" spans="1:15" s="16" customFormat="1" ht="62.4">
      <c r="A55" s="19">
        <v>2</v>
      </c>
      <c r="B55" s="37">
        <v>943</v>
      </c>
      <c r="C55" s="38" t="s">
        <v>178</v>
      </c>
      <c r="D55" s="39" t="s">
        <v>82</v>
      </c>
      <c r="E55" s="39" t="s">
        <v>68</v>
      </c>
      <c r="F55" s="39" t="s">
        <v>10</v>
      </c>
      <c r="G55" s="39"/>
      <c r="H55" s="40">
        <f>SUMIFS(H56:H1100,$B56:$B1100,$B55,$D56:$D1100,$D56,$E56:$E1100,$E56,$F56:$F1100,$F56)</f>
        <v>4674.5</v>
      </c>
      <c r="I55" s="40">
        <f>SUMIFS(I56:I1100,$B56:$B1100,$B55,$D56:$D1100,$D56,$E56:$E1100,$E56,$F56:$F1100,$F56)</f>
        <v>4674.5</v>
      </c>
      <c r="J55" s="40">
        <f>SUMIFS(J56:J1100,$B56:$B1100,$B55,$D56:$D1100,$D56,$E56:$E1100,$E56,$F56:$F1100,$F56)</f>
        <v>4674.5</v>
      </c>
      <c r="K55" s="40">
        <f>SUMIFS(K56:K1100,$B56:$B1100,$B55,$D56:$D1100,$D56,$E56:$E1100,$E56,$F56:$F1100,$F56)</f>
        <v>4674.5</v>
      </c>
      <c r="L55" s="40">
        <f>SUMIFS(L56:L1100,$B56:$B1100,$B55,$D56:$D1100,$D56,$E56:$E1100,$E56,$F56:$F1100,$F56)</f>
        <v>0</v>
      </c>
      <c r="M55" s="40">
        <f>SUMIFS(M56:M1100,$B56:$B1100,$B55,$D56:$D1100,$D56,$E56:$E1100,$E56,$F56:$F1100,$F56)</f>
        <v>0</v>
      </c>
      <c r="N55" s="40">
        <f>SUMIFS(N56:N1100,$B56:$B1100,$B55,$D56:$D1100,$D56,$E56:$E1100,$E56,$F56:$F1100,$F56)</f>
        <v>0</v>
      </c>
      <c r="O55" s="40">
        <f>SUMIFS(O56:O1100,$B56:$B1100,$B55,$D56:$D1100,$D56,$E56:$E1100,$E56,$F56:$F1100,$F56)</f>
        <v>0</v>
      </c>
    </row>
    <row r="56" spans="1:15" s="16" customFormat="1" ht="31.2">
      <c r="A56" s="20">
        <v>3</v>
      </c>
      <c r="B56" s="31">
        <v>943</v>
      </c>
      <c r="C56" s="32" t="s">
        <v>23</v>
      </c>
      <c r="D56" s="33" t="s">
        <v>82</v>
      </c>
      <c r="E56" s="33" t="s">
        <v>68</v>
      </c>
      <c r="F56" s="33" t="s">
        <v>10</v>
      </c>
      <c r="G56" s="33" t="s">
        <v>80</v>
      </c>
      <c r="H56" s="24">
        <v>4284.3</v>
      </c>
      <c r="I56" s="24">
        <v>4284.3</v>
      </c>
      <c r="J56" s="24">
        <v>4284.3</v>
      </c>
      <c r="K56" s="24">
        <v>4284.3</v>
      </c>
      <c r="L56" s="24"/>
      <c r="M56" s="24"/>
      <c r="N56" s="24"/>
      <c r="O56" s="24"/>
    </row>
    <row r="57" spans="1:15" s="16" customFormat="1" ht="46.8">
      <c r="A57" s="20">
        <v>3</v>
      </c>
      <c r="B57" s="31">
        <v>943</v>
      </c>
      <c r="C57" s="32" t="s">
        <v>12</v>
      </c>
      <c r="D57" s="33" t="s">
        <v>82</v>
      </c>
      <c r="E57" s="33" t="s">
        <v>68</v>
      </c>
      <c r="F57" s="33" t="s">
        <v>10</v>
      </c>
      <c r="G57" s="33" t="s">
        <v>71</v>
      </c>
      <c r="H57" s="24">
        <v>390.2</v>
      </c>
      <c r="I57" s="24">
        <v>390.2</v>
      </c>
      <c r="J57" s="24">
        <v>390.2</v>
      </c>
      <c r="K57" s="24">
        <v>390.2</v>
      </c>
      <c r="L57" s="24"/>
      <c r="M57" s="24"/>
      <c r="N57" s="24"/>
      <c r="O57" s="24"/>
    </row>
    <row r="58" spans="1:15" s="16" customFormat="1" ht="15.6">
      <c r="A58" s="20">
        <v>3</v>
      </c>
      <c r="B58" s="31">
        <v>943</v>
      </c>
      <c r="C58" s="32" t="s">
        <v>13</v>
      </c>
      <c r="D58" s="33" t="s">
        <v>82</v>
      </c>
      <c r="E58" s="33" t="s">
        <v>68</v>
      </c>
      <c r="F58" s="33" t="s">
        <v>10</v>
      </c>
      <c r="G58" s="33" t="s">
        <v>72</v>
      </c>
      <c r="H58" s="24"/>
      <c r="I58" s="24"/>
      <c r="J58" s="24"/>
      <c r="K58" s="24"/>
      <c r="L58" s="24"/>
      <c r="M58" s="24"/>
      <c r="N58" s="24"/>
      <c r="O58" s="24"/>
    </row>
    <row r="59" spans="1:15" s="16" customFormat="1" ht="46.8">
      <c r="A59" s="14">
        <v>0</v>
      </c>
      <c r="B59" s="26">
        <v>950</v>
      </c>
      <c r="C59" s="27" t="s">
        <v>137</v>
      </c>
      <c r="D59" s="34"/>
      <c r="E59" s="34"/>
      <c r="F59" s="34"/>
      <c r="G59" s="34"/>
      <c r="H59" s="15">
        <f>SUMIFS(H60:H1111,$B60:$B1111,$B60)/3</f>
        <v>127586</v>
      </c>
      <c r="I59" s="15">
        <f>SUMIFS(I60:I1111,$B60:$B1111,$B60)/3</f>
        <v>74002.799999999988</v>
      </c>
      <c r="J59" s="15">
        <f>SUMIFS(J60:J1111,$B60:$B1111,$B60)/3</f>
        <v>127586</v>
      </c>
      <c r="K59" s="15">
        <f>SUMIFS(K60:K1111,$B60:$B1111,$B60)/3</f>
        <v>74002.799999999988</v>
      </c>
      <c r="L59" s="15">
        <f>SUMIFS(L60:L1111,$B60:$B1111,$B60)/3</f>
        <v>93552.89999999998</v>
      </c>
      <c r="M59" s="15">
        <f>SUMIFS(M60:M1111,$B60:$B1111,$B60)/3</f>
        <v>41671.300000000003</v>
      </c>
      <c r="N59" s="15">
        <f>SUMIFS(N60:N1111,$B60:$B1111,$B60)/3</f>
        <v>93552.89999999998</v>
      </c>
      <c r="O59" s="15">
        <f>SUMIFS(O60:O1111,$B60:$B1111,$B60)/3</f>
        <v>41671.300000000003</v>
      </c>
    </row>
    <row r="60" spans="1:15" s="16" customFormat="1" ht="62.4">
      <c r="A60" s="17">
        <v>1</v>
      </c>
      <c r="B60" s="28">
        <v>950</v>
      </c>
      <c r="C60" s="29" t="s">
        <v>34</v>
      </c>
      <c r="D60" s="30" t="s">
        <v>67</v>
      </c>
      <c r="E60" s="30" t="s">
        <v>84</v>
      </c>
      <c r="F60" s="30" t="s">
        <v>7</v>
      </c>
      <c r="G60" s="30" t="s">
        <v>69</v>
      </c>
      <c r="H60" s="18">
        <f>SUMIFS(H61:H1106,$B61:$B1106,$B61,$D61:$D1106,$D61,$E61:$E1106,$E61)/2</f>
        <v>15832.1</v>
      </c>
      <c r="I60" s="18">
        <f>SUMIFS(I61:I1106,$B61:$B1106,$B61,$D61:$D1106,$D61,$E61:$E1106,$E61)/2</f>
        <v>0</v>
      </c>
      <c r="J60" s="18">
        <f>SUMIFS(J61:J1106,$B61:$B1106,$B61,$D61:$D1106,$D61,$E61:$E1106,$E61)/2</f>
        <v>15832.1</v>
      </c>
      <c r="K60" s="18">
        <f>SUMIFS(K61:K1106,$B61:$B1106,$B61,$D61:$D1106,$D61,$E61:$E1106,$E61)/2</f>
        <v>0</v>
      </c>
      <c r="L60" s="18">
        <f>SUMIFS(L61:L1106,$B61:$B1106,$B61,$D61:$D1106,$D61,$E61:$E1106,$E61)/2</f>
        <v>15832.1</v>
      </c>
      <c r="M60" s="18">
        <f>SUMIFS(M61:M1106,$B61:$B1106,$B61,$D61:$D1106,$D61,$E61:$E1106,$E61)/2</f>
        <v>0</v>
      </c>
      <c r="N60" s="18">
        <f>SUMIFS(N61:N1106,$B61:$B1106,$B61,$D61:$D1106,$D61,$E61:$E1106,$E61)/2</f>
        <v>15832.1</v>
      </c>
      <c r="O60" s="18">
        <f>SUMIFS(O61:O1106,$B61:$B1106,$B61,$D61:$D1106,$D61,$E61:$E1106,$E61)/2</f>
        <v>0</v>
      </c>
    </row>
    <row r="61" spans="1:15" s="16" customFormat="1" ht="62.4">
      <c r="A61" s="19">
        <v>2</v>
      </c>
      <c r="B61" s="37">
        <v>950</v>
      </c>
      <c r="C61" s="47" t="s">
        <v>219</v>
      </c>
      <c r="D61" s="39" t="s">
        <v>67</v>
      </c>
      <c r="E61" s="39" t="s">
        <v>84</v>
      </c>
      <c r="F61" s="39" t="s">
        <v>15</v>
      </c>
      <c r="G61" s="39" t="s">
        <v>69</v>
      </c>
      <c r="H61" s="40">
        <f>SUMIFS(H62:H1106,$B62:$B1106,$B61,$D62:$D1106,$D62,$E62:$E1106,$E62,$F62:$F1106,$F62)</f>
        <v>18</v>
      </c>
      <c r="I61" s="40">
        <f>SUMIFS(I62:I1106,$B62:$B1106,$B61,$D62:$D1106,$D62,$E62:$E1106,$E62,$F62:$F1106,$F62)</f>
        <v>0</v>
      </c>
      <c r="J61" s="40">
        <f>SUMIFS(J62:J1106,$B62:$B1106,$B61,$D62:$D1106,$D62,$E62:$E1106,$E62,$F62:$F1106,$F62)</f>
        <v>18</v>
      </c>
      <c r="K61" s="40">
        <f>SUMIFS(K62:K1106,$B62:$B1106,$B61,$D62:$D1106,$D62,$E62:$E1106,$E62,$F62:$F1106,$F62)</f>
        <v>0</v>
      </c>
      <c r="L61" s="40">
        <f>SUMIFS(L62:L1106,$B62:$B1106,$B61,$D62:$D1106,$D62,$E62:$E1106,$E62,$F62:$F1106,$F62)</f>
        <v>18</v>
      </c>
      <c r="M61" s="40">
        <f>SUMIFS(M62:M1106,$B62:$B1106,$B61,$D62:$D1106,$D62,$E62:$E1106,$E62,$F62:$F1106,$F62)</f>
        <v>0</v>
      </c>
      <c r="N61" s="40">
        <f>SUMIFS(N62:N1106,$B62:$B1106,$B61,$D62:$D1106,$D62,$E62:$E1106,$E62,$F62:$F1106,$F62)</f>
        <v>18</v>
      </c>
      <c r="O61" s="40">
        <f>SUMIFS(O62:O1106,$B62:$B1106,$B61,$D62:$D1106,$D62,$E62:$E1106,$E62,$F62:$F1106,$F62)</f>
        <v>0</v>
      </c>
    </row>
    <row r="62" spans="1:15" s="16" customFormat="1" ht="46.8">
      <c r="A62" s="20">
        <v>3</v>
      </c>
      <c r="B62" s="31">
        <v>950</v>
      </c>
      <c r="C62" s="32" t="s">
        <v>12</v>
      </c>
      <c r="D62" s="33" t="s">
        <v>67</v>
      </c>
      <c r="E62" s="33" t="s">
        <v>84</v>
      </c>
      <c r="F62" s="33" t="s">
        <v>15</v>
      </c>
      <c r="G62" s="33" t="s">
        <v>71</v>
      </c>
      <c r="H62" s="24">
        <v>18</v>
      </c>
      <c r="I62" s="24"/>
      <c r="J62" s="24">
        <v>18</v>
      </c>
      <c r="K62" s="24"/>
      <c r="L62" s="24">
        <v>18</v>
      </c>
      <c r="M62" s="24"/>
      <c r="N62" s="24">
        <v>18</v>
      </c>
      <c r="O62" s="24"/>
    </row>
    <row r="63" spans="1:15" s="16" customFormat="1" ht="62.4">
      <c r="A63" s="19">
        <v>2</v>
      </c>
      <c r="B63" s="37">
        <v>950</v>
      </c>
      <c r="C63" s="47" t="s">
        <v>199</v>
      </c>
      <c r="D63" s="39" t="s">
        <v>67</v>
      </c>
      <c r="E63" s="39" t="s">
        <v>84</v>
      </c>
      <c r="F63" s="39" t="s">
        <v>42</v>
      </c>
      <c r="G63" s="39" t="s">
        <v>69</v>
      </c>
      <c r="H63" s="40">
        <f>SUMIFS(H64:H1108,$B64:$B1108,$B63,$D64:$D1108,$D64,$E64:$E1108,$E64,$F64:$F1108,$F64)</f>
        <v>20</v>
      </c>
      <c r="I63" s="40">
        <f>SUMIFS(I64:I1108,$B64:$B1108,$B63,$D64:$D1108,$D64,$E64:$E1108,$E64,$F64:$F1108,$F64)</f>
        <v>0</v>
      </c>
      <c r="J63" s="40">
        <f>SUMIFS(J64:J1108,$B64:$B1108,$B63,$D64:$D1108,$D64,$E64:$E1108,$E64,$F64:$F1108,$F64)</f>
        <v>20</v>
      </c>
      <c r="K63" s="40">
        <f>SUMIFS(K64:K1108,$B64:$B1108,$B63,$D64:$D1108,$D64,$E64:$E1108,$E64,$F64:$F1108,$F64)</f>
        <v>0</v>
      </c>
      <c r="L63" s="40">
        <f>SUMIFS(L64:L1108,$B64:$B1108,$B63,$D64:$D1108,$D64,$E64:$E1108,$E64,$F64:$F1108,$F64)</f>
        <v>20</v>
      </c>
      <c r="M63" s="40">
        <f>SUMIFS(M64:M1108,$B64:$B1108,$B63,$D64:$D1108,$D64,$E64:$E1108,$E64,$F64:$F1108,$F64)</f>
        <v>0</v>
      </c>
      <c r="N63" s="40">
        <f>SUMIFS(N64:N1108,$B64:$B1108,$B63,$D64:$D1108,$D64,$E64:$E1108,$E64,$F64:$F1108,$F64)</f>
        <v>20</v>
      </c>
      <c r="O63" s="40">
        <f>SUMIFS(O64:O1108,$B64:$B1108,$B63,$D64:$D1108,$D64,$E64:$E1108,$E64,$F64:$F1108,$F64)</f>
        <v>0</v>
      </c>
    </row>
    <row r="64" spans="1:15" s="16" customFormat="1" ht="46.8">
      <c r="A64" s="20">
        <v>3</v>
      </c>
      <c r="B64" s="31">
        <v>950</v>
      </c>
      <c r="C64" s="32" t="s">
        <v>12</v>
      </c>
      <c r="D64" s="33" t="s">
        <v>67</v>
      </c>
      <c r="E64" s="33" t="s">
        <v>84</v>
      </c>
      <c r="F64" s="33" t="s">
        <v>42</v>
      </c>
      <c r="G64" s="33" t="s">
        <v>71</v>
      </c>
      <c r="H64" s="24">
        <v>20</v>
      </c>
      <c r="I64" s="24"/>
      <c r="J64" s="24">
        <v>20</v>
      </c>
      <c r="K64" s="24"/>
      <c r="L64" s="24">
        <v>20</v>
      </c>
      <c r="M64" s="24"/>
      <c r="N64" s="24">
        <v>20</v>
      </c>
      <c r="O64" s="24"/>
    </row>
    <row r="65" spans="1:15" s="16" customFormat="1" ht="62.4">
      <c r="A65" s="19">
        <v>2</v>
      </c>
      <c r="B65" s="37">
        <v>950</v>
      </c>
      <c r="C65" s="38" t="s">
        <v>9</v>
      </c>
      <c r="D65" s="39" t="s">
        <v>67</v>
      </c>
      <c r="E65" s="39" t="s">
        <v>84</v>
      </c>
      <c r="F65" s="39" t="s">
        <v>106</v>
      </c>
      <c r="G65" s="39" t="s">
        <v>69</v>
      </c>
      <c r="H65" s="40">
        <f>SUMIFS(H66:H1110,$B66:$B1110,$B65,$D66:$D1110,$D66,$E66:$E1110,$E66,$F66:$F1110,$F66)</f>
        <v>15794.1</v>
      </c>
      <c r="I65" s="40">
        <f>SUMIFS(I66:I1110,$B66:$B1110,$B65,$D66:$D1110,$D66,$E66:$E1110,$E66,$F66:$F1110,$F66)</f>
        <v>0</v>
      </c>
      <c r="J65" s="40">
        <f>SUMIFS(J66:J1110,$B66:$B1110,$B65,$D66:$D1110,$D66,$E66:$E1110,$E66,$F66:$F1110,$F66)</f>
        <v>15794.1</v>
      </c>
      <c r="K65" s="40">
        <f>SUMIFS(K66:K1110,$B66:$B1110,$B65,$D66:$D1110,$D66,$E66:$E1110,$E66,$F66:$F1110,$F66)</f>
        <v>0</v>
      </c>
      <c r="L65" s="40">
        <f>SUMIFS(L66:L1110,$B66:$B1110,$B65,$D66:$D1110,$D66,$E66:$E1110,$E66,$F66:$F1110,$F66)</f>
        <v>15794.1</v>
      </c>
      <c r="M65" s="40">
        <f>SUMIFS(M66:M1110,$B66:$B1110,$B65,$D66:$D1110,$D66,$E66:$E1110,$E66,$F66:$F1110,$F66)</f>
        <v>0</v>
      </c>
      <c r="N65" s="40">
        <f>SUMIFS(N66:N1110,$B66:$B1110,$B65,$D66:$D1110,$D66,$E66:$E1110,$E66,$F66:$F1110,$F66)</f>
        <v>15794.1</v>
      </c>
      <c r="O65" s="40">
        <f>SUMIFS(O66:O1110,$B66:$B1110,$B65,$D66:$D1110,$D66,$E66:$E1110,$E66,$F66:$F1110,$F66)</f>
        <v>0</v>
      </c>
    </row>
    <row r="66" spans="1:15" s="16" customFormat="1" ht="31.2">
      <c r="A66" s="20">
        <v>3</v>
      </c>
      <c r="B66" s="31">
        <v>950</v>
      </c>
      <c r="C66" s="32" t="s">
        <v>11</v>
      </c>
      <c r="D66" s="33" t="s">
        <v>67</v>
      </c>
      <c r="E66" s="33" t="s">
        <v>84</v>
      </c>
      <c r="F66" s="33" t="s">
        <v>106</v>
      </c>
      <c r="G66" s="33" t="s">
        <v>70</v>
      </c>
      <c r="H66" s="24">
        <v>15324.4</v>
      </c>
      <c r="I66" s="24"/>
      <c r="J66" s="24">
        <v>15324.4</v>
      </c>
      <c r="K66" s="24"/>
      <c r="L66" s="24">
        <v>15324.4</v>
      </c>
      <c r="M66" s="24"/>
      <c r="N66" s="24">
        <v>15324.4</v>
      </c>
      <c r="O66" s="24"/>
    </row>
    <row r="67" spans="1:15" s="16" customFormat="1" ht="46.8">
      <c r="A67" s="20">
        <v>3</v>
      </c>
      <c r="B67" s="31">
        <v>950</v>
      </c>
      <c r="C67" s="32" t="s">
        <v>12</v>
      </c>
      <c r="D67" s="33" t="s">
        <v>67</v>
      </c>
      <c r="E67" s="33" t="s">
        <v>84</v>
      </c>
      <c r="F67" s="33" t="s">
        <v>106</v>
      </c>
      <c r="G67" s="33" t="s">
        <v>71</v>
      </c>
      <c r="H67" s="24">
        <v>468.2</v>
      </c>
      <c r="I67" s="24"/>
      <c r="J67" s="24">
        <v>468.2</v>
      </c>
      <c r="K67" s="24"/>
      <c r="L67" s="24">
        <v>468.2</v>
      </c>
      <c r="M67" s="24"/>
      <c r="N67" s="24">
        <v>468.2</v>
      </c>
      <c r="O67" s="24"/>
    </row>
    <row r="68" spans="1:15" s="16" customFormat="1" ht="15.6">
      <c r="A68" s="20">
        <v>3</v>
      </c>
      <c r="B68" s="31">
        <v>950</v>
      </c>
      <c r="C68" s="32" t="s">
        <v>127</v>
      </c>
      <c r="D68" s="33" t="s">
        <v>67</v>
      </c>
      <c r="E68" s="33" t="s">
        <v>84</v>
      </c>
      <c r="F68" s="33" t="s">
        <v>106</v>
      </c>
      <c r="G68" s="33" t="s">
        <v>126</v>
      </c>
      <c r="H68" s="24"/>
      <c r="I68" s="24"/>
      <c r="J68" s="24"/>
      <c r="K68" s="24"/>
      <c r="L68" s="24"/>
      <c r="M68" s="24"/>
      <c r="N68" s="24"/>
      <c r="O68" s="24"/>
    </row>
    <row r="69" spans="1:15" s="16" customFormat="1" ht="21" customHeight="1">
      <c r="A69" s="20">
        <v>3</v>
      </c>
      <c r="B69" s="31">
        <v>950</v>
      </c>
      <c r="C69" s="32" t="s">
        <v>13</v>
      </c>
      <c r="D69" s="33" t="s">
        <v>67</v>
      </c>
      <c r="E69" s="33" t="s">
        <v>84</v>
      </c>
      <c r="F69" s="33" t="s">
        <v>106</v>
      </c>
      <c r="G69" s="33" t="s">
        <v>72</v>
      </c>
      <c r="H69" s="24">
        <v>1.5</v>
      </c>
      <c r="I69" s="25"/>
      <c r="J69" s="24">
        <v>1.5</v>
      </c>
      <c r="K69" s="25"/>
      <c r="L69" s="24">
        <v>1.5</v>
      </c>
      <c r="M69" s="25"/>
      <c r="N69" s="24">
        <v>1.5</v>
      </c>
      <c r="O69" s="25"/>
    </row>
    <row r="70" spans="1:15" s="16" customFormat="1" ht="15" customHeight="1">
      <c r="A70" s="17">
        <v>1</v>
      </c>
      <c r="B70" s="28">
        <v>950</v>
      </c>
      <c r="C70" s="29" t="s">
        <v>14</v>
      </c>
      <c r="D70" s="30" t="s">
        <v>67</v>
      </c>
      <c r="E70" s="30" t="s">
        <v>73</v>
      </c>
      <c r="F70" s="30"/>
      <c r="G70" s="30"/>
      <c r="H70" s="18">
        <f>SUMIFS(H71:H1117,$B71:$B1117,$B71,$D71:$D1117,$D71,$E71:$E1117,$E71)/2</f>
        <v>0</v>
      </c>
      <c r="I70" s="18">
        <f>SUMIFS(I71:I1117,$B71:$B1117,$B71,$D71:$D1117,$D71,$E71:$E1117,$E71)/2</f>
        <v>0</v>
      </c>
      <c r="J70" s="18">
        <f>SUMIFS(J71:J1117,$B71:$B1117,$B71,$D71:$D1117,$D71,$E71:$E1117,$E71)/2</f>
        <v>0</v>
      </c>
      <c r="K70" s="18">
        <f>SUMIFS(K71:K1117,$B71:$B1117,$B71,$D71:$D1117,$D71,$E71:$E1117,$E71)/2</f>
        <v>0</v>
      </c>
      <c r="L70" s="18">
        <f>SUMIFS(L71:L1117,$B71:$B1117,$B71,$D71:$D1117,$D71,$E71:$E1117,$E71)/2</f>
        <v>0</v>
      </c>
      <c r="M70" s="18">
        <f>SUMIFS(M71:M1117,$B71:$B1117,$B71,$D71:$D1117,$D71,$E71:$E1117,$E71)/2</f>
        <v>0</v>
      </c>
      <c r="N70" s="18">
        <f>SUMIFS(N71:N1117,$B71:$B1117,$B71,$D71:$D1117,$D71,$E71:$E1117,$E71)/2</f>
        <v>0</v>
      </c>
      <c r="O70" s="18">
        <f>SUMIFS(O71:O1117,$B71:$B1117,$B71,$D71:$D1117,$D71,$E71:$E1117,$E71)/2</f>
        <v>0</v>
      </c>
    </row>
    <row r="71" spans="1:15" s="16" customFormat="1" ht="34.799999999999997" customHeight="1">
      <c r="A71" s="19">
        <v>2</v>
      </c>
      <c r="B71" s="37">
        <v>950</v>
      </c>
      <c r="C71" s="38" t="s">
        <v>35</v>
      </c>
      <c r="D71" s="39" t="s">
        <v>67</v>
      </c>
      <c r="E71" s="39" t="s">
        <v>73</v>
      </c>
      <c r="F71" s="39" t="s">
        <v>108</v>
      </c>
      <c r="G71" s="39" t="s">
        <v>69</v>
      </c>
      <c r="H71" s="40">
        <f>SUMIFS(H72:H1117,$B72:$B1117,$B71,$D72:$D1117,$D72,$E72:$E1117,$E72,$F72:$F1117,$F72)</f>
        <v>0</v>
      </c>
      <c r="I71" s="40">
        <f>SUMIFS(I72:I1117,$B72:$B1117,$B71,$D72:$D1117,$D72,$E72:$E1117,$E72,$F72:$F1117,$F72)</f>
        <v>0</v>
      </c>
      <c r="J71" s="40">
        <f>SUMIFS(J72:J1117,$B72:$B1117,$B71,$D72:$D1117,$D72,$E72:$E1117,$E72,$F72:$F1117,$F72)</f>
        <v>0</v>
      </c>
      <c r="K71" s="40">
        <f>SUMIFS(K72:K1117,$B72:$B1117,$B71,$D72:$D1117,$D72,$E72:$E1117,$E72,$F72:$F1117,$F72)</f>
        <v>0</v>
      </c>
      <c r="L71" s="40">
        <f>SUMIFS(L72:L1117,$B72:$B1117,$B71,$D72:$D1117,$D72,$E72:$E1117,$E72,$F72:$F1117,$F72)</f>
        <v>0</v>
      </c>
      <c r="M71" s="40">
        <f>SUMIFS(M72:M1117,$B72:$B1117,$B71,$D72:$D1117,$D72,$E72:$E1117,$E72,$F72:$F1117,$F72)</f>
        <v>0</v>
      </c>
      <c r="N71" s="40">
        <f>SUMIFS(N72:N1117,$B72:$B1117,$B71,$D72:$D1117,$D72,$E72:$E1117,$E72,$F72:$F1117,$F72)</f>
        <v>0</v>
      </c>
      <c r="O71" s="40">
        <f>SUMIFS(O72:O1117,$B72:$B1117,$B71,$D72:$D1117,$D72,$E72:$E1117,$E72,$F72:$F1117,$F72)</f>
        <v>0</v>
      </c>
    </row>
    <row r="72" spans="1:15" s="16" customFormat="1" ht="15.6">
      <c r="A72" s="20">
        <v>3</v>
      </c>
      <c r="B72" s="31">
        <v>950</v>
      </c>
      <c r="C72" s="32" t="s">
        <v>127</v>
      </c>
      <c r="D72" s="33" t="s">
        <v>67</v>
      </c>
      <c r="E72" s="33" t="s">
        <v>73</v>
      </c>
      <c r="F72" s="33" t="s">
        <v>108</v>
      </c>
      <c r="G72" s="33" t="s">
        <v>126</v>
      </c>
      <c r="H72" s="24"/>
      <c r="I72" s="24"/>
      <c r="J72" s="24"/>
      <c r="K72" s="24"/>
      <c r="L72" s="24"/>
      <c r="M72" s="24"/>
      <c r="N72" s="24"/>
      <c r="O72" s="24"/>
    </row>
    <row r="73" spans="1:15" s="16" customFormat="1" ht="58.2" customHeight="1">
      <c r="A73" s="17">
        <v>1</v>
      </c>
      <c r="B73" s="28">
        <v>950</v>
      </c>
      <c r="C73" s="29" t="s">
        <v>191</v>
      </c>
      <c r="D73" s="30" t="s">
        <v>76</v>
      </c>
      <c r="E73" s="30" t="s">
        <v>82</v>
      </c>
      <c r="F73" s="30"/>
      <c r="G73" s="30"/>
      <c r="H73" s="18">
        <f>SUMIFS(H74:H1120,$B74:$B1120,$B74,$D74:$D1120,$D74,$E74:$E1120,$E74)/2</f>
        <v>1251</v>
      </c>
      <c r="I73" s="18">
        <f>SUMIFS(I74:I1120,$B74:$B1120,$B74,$D74:$D1120,$D74,$E74:$E1120,$E74)/2</f>
        <v>0</v>
      </c>
      <c r="J73" s="18">
        <f>SUMIFS(J74:J1120,$B74:$B1120,$B74,$D74:$D1120,$D74,$E74:$E1120,$E74)/2</f>
        <v>1251</v>
      </c>
      <c r="K73" s="18">
        <f>SUMIFS(K74:K1120,$B74:$B1120,$B74,$D74:$D1120,$D74,$E74:$E1120,$E74)/2</f>
        <v>0</v>
      </c>
      <c r="L73" s="18">
        <f>SUMIFS(L74:L1120,$B74:$B1120,$B74,$D74:$D1120,$D74,$E74:$E1120,$E74)/2</f>
        <v>1251</v>
      </c>
      <c r="M73" s="18">
        <f>SUMIFS(M74:M1120,$B74:$B1120,$B74,$D74:$D1120,$D74,$E74:$E1120,$E74)/2</f>
        <v>0</v>
      </c>
      <c r="N73" s="18">
        <f>SUMIFS(N74:N1120,$B74:$B1120,$B74,$D74:$D1120,$D74,$E74:$E1120,$E74)/2</f>
        <v>1251</v>
      </c>
      <c r="O73" s="18">
        <f>SUMIFS(O74:O1120,$B74:$B1120,$B74,$D74:$D1120,$D74,$E74:$E1120,$E74)/2</f>
        <v>0</v>
      </c>
    </row>
    <row r="74" spans="1:15" s="16" customFormat="1" ht="69" customHeight="1">
      <c r="A74" s="19">
        <v>2</v>
      </c>
      <c r="B74" s="37">
        <v>950</v>
      </c>
      <c r="C74" s="38" t="s">
        <v>210</v>
      </c>
      <c r="D74" s="39" t="s">
        <v>76</v>
      </c>
      <c r="E74" s="39" t="s">
        <v>82</v>
      </c>
      <c r="F74" s="39" t="s">
        <v>49</v>
      </c>
      <c r="G74" s="39" t="s">
        <v>69</v>
      </c>
      <c r="H74" s="40">
        <f>SUMIFS(H75:H1120,$B75:$B1120,$B74,$D75:$D1120,$D75,$E75:$E1120,$E75,$F75:$F1120,$F75)</f>
        <v>1251</v>
      </c>
      <c r="I74" s="40">
        <f>SUMIFS(I75:I1120,$B75:$B1120,$B74,$D75:$D1120,$D75,$E75:$E1120,$E75,$F75:$F1120,$F75)</f>
        <v>0</v>
      </c>
      <c r="J74" s="40">
        <f>SUMIFS(J75:J1120,$B75:$B1120,$B74,$D75:$D1120,$D75,$E75:$E1120,$E75,$F75:$F1120,$F75)</f>
        <v>1251</v>
      </c>
      <c r="K74" s="40">
        <f>SUMIFS(K75:K1120,$B75:$B1120,$B74,$D75:$D1120,$D75,$E75:$E1120,$E75,$F75:$F1120,$F75)</f>
        <v>0</v>
      </c>
      <c r="L74" s="40">
        <f>SUMIFS(L75:L1120,$B75:$B1120,$B74,$D75:$D1120,$D75,$E75:$E1120,$E75,$F75:$F1120,$F75)</f>
        <v>1251</v>
      </c>
      <c r="M74" s="40">
        <f>SUMIFS(M75:M1120,$B75:$B1120,$B74,$D75:$D1120,$D75,$E75:$E1120,$E75,$F75:$F1120,$F75)</f>
        <v>0</v>
      </c>
      <c r="N74" s="40">
        <f>SUMIFS(N75:N1120,$B75:$B1120,$B74,$D75:$D1120,$D75,$E75:$E1120,$E75,$F75:$F1120,$F75)</f>
        <v>1251</v>
      </c>
      <c r="O74" s="40">
        <f>SUMIFS(O75:O1120,$B75:$B1120,$B74,$D75:$D1120,$D75,$E75:$E1120,$E75,$F75:$F1120,$F75)</f>
        <v>0</v>
      </c>
    </row>
    <row r="75" spans="1:15" s="16" customFormat="1" ht="46.8">
      <c r="A75" s="20">
        <v>3</v>
      </c>
      <c r="B75" s="31">
        <v>950</v>
      </c>
      <c r="C75" s="32" t="s">
        <v>12</v>
      </c>
      <c r="D75" s="33" t="s">
        <v>76</v>
      </c>
      <c r="E75" s="33" t="s">
        <v>82</v>
      </c>
      <c r="F75" s="33" t="s">
        <v>49</v>
      </c>
      <c r="G75" s="33" t="s">
        <v>71</v>
      </c>
      <c r="H75" s="24">
        <v>1251</v>
      </c>
      <c r="I75" s="24"/>
      <c r="J75" s="24">
        <v>1251</v>
      </c>
      <c r="K75" s="24"/>
      <c r="L75" s="24">
        <v>1251</v>
      </c>
      <c r="M75" s="24"/>
      <c r="N75" s="24">
        <v>1251</v>
      </c>
      <c r="O75" s="24"/>
    </row>
    <row r="76" spans="1:15" s="16" customFormat="1" ht="31.2">
      <c r="A76" s="17">
        <v>1</v>
      </c>
      <c r="B76" s="28">
        <v>950</v>
      </c>
      <c r="C76" s="29" t="s">
        <v>37</v>
      </c>
      <c r="D76" s="30" t="s">
        <v>84</v>
      </c>
      <c r="E76" s="30" t="s">
        <v>85</v>
      </c>
      <c r="F76" s="30"/>
      <c r="G76" s="30"/>
      <c r="H76" s="18">
        <f>SUMIFS(H77:H1123,$B77:$B1123,$B77,$D77:$D1123,$D77,$E77:$E1123,$E77)/2</f>
        <v>400</v>
      </c>
      <c r="I76" s="18">
        <f>SUMIFS(I77:I1123,$B77:$B1123,$B77,$D77:$D1123,$D77,$E77:$E1123,$E77)/2</f>
        <v>0</v>
      </c>
      <c r="J76" s="18">
        <f>SUMIFS(J77:J1123,$B77:$B1123,$B77,$D77:$D1123,$D77,$E77:$E1123,$E77)/2</f>
        <v>400</v>
      </c>
      <c r="K76" s="18">
        <f>SUMIFS(K77:K1123,$B77:$B1123,$B77,$D77:$D1123,$D77,$E77:$E1123,$E77)/2</f>
        <v>0</v>
      </c>
      <c r="L76" s="18">
        <f>SUMIFS(L77:L1123,$B77:$B1123,$B77,$D77:$D1123,$D77,$E77:$E1123,$E77)/2</f>
        <v>400</v>
      </c>
      <c r="M76" s="18">
        <f>SUMIFS(M77:M1123,$B77:$B1123,$B77,$D77:$D1123,$D77,$E77:$E1123,$E77)/2</f>
        <v>0</v>
      </c>
      <c r="N76" s="18">
        <f>SUMIFS(N77:N1123,$B77:$B1123,$B77,$D77:$D1123,$D77,$E77:$E1123,$E77)/2</f>
        <v>400</v>
      </c>
      <c r="O76" s="18">
        <f>SUMIFS(O77:O1123,$B77:$B1123,$B77,$D77:$D1123,$D77,$E77:$E1123,$E77)/2</f>
        <v>0</v>
      </c>
    </row>
    <row r="77" spans="1:15" s="16" customFormat="1" ht="62.4">
      <c r="A77" s="19">
        <v>2</v>
      </c>
      <c r="B77" s="37">
        <v>950</v>
      </c>
      <c r="C77" s="38" t="s">
        <v>210</v>
      </c>
      <c r="D77" s="39" t="s">
        <v>84</v>
      </c>
      <c r="E77" s="39" t="s">
        <v>85</v>
      </c>
      <c r="F77" s="39" t="s">
        <v>49</v>
      </c>
      <c r="G77" s="39"/>
      <c r="H77" s="40">
        <f>SUMIFS(H78:H1123,$B78:$B1123,$B77,$D78:$D1123,$D78,$E78:$E1123,$E78,$F78:$F1123,$F78)</f>
        <v>400</v>
      </c>
      <c r="I77" s="40">
        <f>SUMIFS(I78:I1123,$B78:$B1123,$B77,$D78:$D1123,$D78,$E78:$E1123,$E78,$F78:$F1123,$F78)</f>
        <v>0</v>
      </c>
      <c r="J77" s="40">
        <f>SUMIFS(J78:J1123,$B78:$B1123,$B77,$D78:$D1123,$D78,$E78:$E1123,$E78,$F78:$F1123,$F78)</f>
        <v>400</v>
      </c>
      <c r="K77" s="40">
        <f>SUMIFS(K78:K1123,$B78:$B1123,$B77,$D78:$D1123,$D78,$E78:$E1123,$E78,$F78:$F1123,$F78)</f>
        <v>0</v>
      </c>
      <c r="L77" s="40">
        <f>SUMIFS(L78:L1123,$B78:$B1123,$B77,$D78:$D1123,$D78,$E78:$E1123,$E78,$F78:$F1123,$F78)</f>
        <v>400</v>
      </c>
      <c r="M77" s="40">
        <f>SUMIFS(M78:M1123,$B78:$B1123,$B77,$D78:$D1123,$D78,$E78:$E1123,$E78,$F78:$F1123,$F78)</f>
        <v>0</v>
      </c>
      <c r="N77" s="40">
        <f>SUMIFS(N78:N1123,$B78:$B1123,$B77,$D78:$D1123,$D78,$E78:$E1123,$E78,$F78:$F1123,$F78)</f>
        <v>400</v>
      </c>
      <c r="O77" s="40">
        <f>SUMIFS(O78:O1123,$B78:$B1123,$B77,$D78:$D1123,$D78,$E78:$E1123,$E78,$F78:$F1123,$F78)</f>
        <v>0</v>
      </c>
    </row>
    <row r="78" spans="1:15" s="16" customFormat="1" ht="46.8">
      <c r="A78" s="20">
        <v>3</v>
      </c>
      <c r="B78" s="31">
        <v>950</v>
      </c>
      <c r="C78" s="32" t="s">
        <v>12</v>
      </c>
      <c r="D78" s="33" t="s">
        <v>84</v>
      </c>
      <c r="E78" s="33" t="s">
        <v>85</v>
      </c>
      <c r="F78" s="33" t="s">
        <v>49</v>
      </c>
      <c r="G78" s="33" t="s">
        <v>71</v>
      </c>
      <c r="H78" s="24">
        <v>400</v>
      </c>
      <c r="I78" s="24"/>
      <c r="J78" s="24">
        <v>400</v>
      </c>
      <c r="K78" s="24"/>
      <c r="L78" s="24">
        <v>400</v>
      </c>
      <c r="M78" s="24"/>
      <c r="N78" s="24">
        <v>400</v>
      </c>
      <c r="O78" s="24"/>
    </row>
    <row r="79" spans="1:15" s="16" customFormat="1" ht="15.6">
      <c r="A79" s="17">
        <v>1</v>
      </c>
      <c r="B79" s="28">
        <v>950</v>
      </c>
      <c r="C79" s="29" t="s">
        <v>57</v>
      </c>
      <c r="D79" s="30" t="s">
        <v>90</v>
      </c>
      <c r="E79" s="30" t="s">
        <v>67</v>
      </c>
      <c r="F79" s="30"/>
      <c r="G79" s="30"/>
      <c r="H79" s="18">
        <f>SUMIFS(H80:H1126,$B80:$B1126,$B80,$D80:$D1126,$D80,$E80:$E1126,$E80)/2</f>
        <v>34593.1</v>
      </c>
      <c r="I79" s="18">
        <f>SUMIFS(I80:I1126,$B80:$B1126,$B80,$D80:$D1126,$D80,$E80:$E1126,$E80)/2</f>
        <v>32331.5</v>
      </c>
      <c r="J79" s="18">
        <f>SUMIFS(J80:J1126,$B80:$B1126,$B80,$D80:$D1126,$D80,$E80:$E1126,$E80)/2</f>
        <v>34593.1</v>
      </c>
      <c r="K79" s="18">
        <f>SUMIFS(K80:K1126,$B80:$B1126,$B80,$D80:$D1126,$D80,$E80:$E1126,$E80)/2</f>
        <v>32331.5</v>
      </c>
      <c r="L79" s="18">
        <f>SUMIFS(L80:L1126,$B80:$B1126,$B80,$D80:$D1126,$D80,$E80:$E1126,$E80)/2</f>
        <v>560</v>
      </c>
      <c r="M79" s="18">
        <f>SUMIFS(M80:M1126,$B80:$B1126,$B80,$D80:$D1126,$D80,$E80:$E1126,$E80)/2</f>
        <v>0</v>
      </c>
      <c r="N79" s="18">
        <f>SUMIFS(N80:N1126,$B80:$B1126,$B80,$D80:$D1126,$D80,$E80:$E1126,$E80)/2</f>
        <v>560</v>
      </c>
      <c r="O79" s="18">
        <f>SUMIFS(O80:O1126,$B80:$B1126,$B80,$D80:$D1126,$D80,$E80:$E1126,$E80)/2</f>
        <v>0</v>
      </c>
    </row>
    <row r="80" spans="1:15" s="16" customFormat="1" ht="84.6" customHeight="1">
      <c r="A80" s="19">
        <v>2</v>
      </c>
      <c r="B80" s="37">
        <v>950</v>
      </c>
      <c r="C80" s="38" t="s">
        <v>186</v>
      </c>
      <c r="D80" s="39" t="s">
        <v>90</v>
      </c>
      <c r="E80" s="39" t="s">
        <v>67</v>
      </c>
      <c r="F80" s="39" t="s">
        <v>185</v>
      </c>
      <c r="G80" s="39"/>
      <c r="H80" s="40">
        <f>SUMIFS(H81:H1126,$B81:$B1126,$B80,$D81:$D1126,$D81,$E81:$E1126,$E81,$F81:$F1126,$F81)</f>
        <v>34033.1</v>
      </c>
      <c r="I80" s="40">
        <f>SUMIFS(I81:I1126,$B81:$B1126,$B80,$D81:$D1126,$D81,$E81:$E1126,$E81,$F81:$F1126,$F81)</f>
        <v>32331.5</v>
      </c>
      <c r="J80" s="40">
        <f>SUMIFS(J81:J1126,$B81:$B1126,$B80,$D81:$D1126,$D81,$E81:$E1126,$E81,$F81:$F1126,$F81)</f>
        <v>34033.1</v>
      </c>
      <c r="K80" s="40">
        <f>SUMIFS(K81:K1126,$B81:$B1126,$B80,$D81:$D1126,$D81,$E81:$E1126,$E81,$F81:$F1126,$F81)</f>
        <v>32331.5</v>
      </c>
      <c r="L80" s="40">
        <f>SUMIFS(L81:L1126,$B81:$B1126,$B80,$D81:$D1126,$D81,$E81:$E1126,$E81,$F81:$F1126,$F81)</f>
        <v>0</v>
      </c>
      <c r="M80" s="40">
        <f>SUMIFS(M81:M1126,$B81:$B1126,$B80,$D81:$D1126,$D81,$E81:$E1126,$E81,$F81:$F1126,$F81)</f>
        <v>0</v>
      </c>
      <c r="N80" s="40">
        <f>SUMIFS(N81:N1126,$B81:$B1126,$B80,$D81:$D1126,$D81,$E81:$E1126,$E81,$F81:$F1126,$F81)</f>
        <v>0</v>
      </c>
      <c r="O80" s="40">
        <f>SUMIFS(O81:O1126,$B81:$B1126,$B80,$D81:$D1126,$D81,$E81:$E1126,$E81,$F81:$F1126,$F81)</f>
        <v>0</v>
      </c>
    </row>
    <row r="81" spans="1:15" s="16" customFormat="1" ht="15.6">
      <c r="A81" s="20">
        <v>3</v>
      </c>
      <c r="B81" s="31">
        <v>950</v>
      </c>
      <c r="C81" s="32" t="s">
        <v>187</v>
      </c>
      <c r="D81" s="33" t="s">
        <v>90</v>
      </c>
      <c r="E81" s="33" t="s">
        <v>67</v>
      </c>
      <c r="F81" s="33" t="s">
        <v>185</v>
      </c>
      <c r="G81" s="33" t="s">
        <v>125</v>
      </c>
      <c r="H81" s="24"/>
      <c r="I81" s="24"/>
      <c r="J81" s="24"/>
      <c r="K81" s="24"/>
      <c r="L81" s="24"/>
      <c r="M81" s="24"/>
      <c r="N81" s="24"/>
      <c r="O81" s="24"/>
    </row>
    <row r="82" spans="1:15" s="16" customFormat="1" ht="15.6">
      <c r="A82" s="20">
        <v>3</v>
      </c>
      <c r="B82" s="31">
        <v>950</v>
      </c>
      <c r="C82" s="32" t="s">
        <v>117</v>
      </c>
      <c r="D82" s="33" t="s">
        <v>90</v>
      </c>
      <c r="E82" s="33" t="s">
        <v>67</v>
      </c>
      <c r="F82" s="33" t="s">
        <v>185</v>
      </c>
      <c r="G82" s="33" t="s">
        <v>118</v>
      </c>
      <c r="H82" s="24">
        <v>34033.1</v>
      </c>
      <c r="I82" s="24">
        <v>32331.5</v>
      </c>
      <c r="J82" s="24">
        <v>34033.1</v>
      </c>
      <c r="K82" s="24">
        <v>32331.5</v>
      </c>
      <c r="L82" s="24"/>
      <c r="M82" s="24"/>
      <c r="N82" s="24"/>
      <c r="O82" s="24"/>
    </row>
    <row r="83" spans="1:15" s="16" customFormat="1" ht="62.4">
      <c r="A83" s="19">
        <v>2</v>
      </c>
      <c r="B83" s="37">
        <v>950</v>
      </c>
      <c r="C83" s="38" t="s">
        <v>210</v>
      </c>
      <c r="D83" s="39" t="s">
        <v>90</v>
      </c>
      <c r="E83" s="39" t="s">
        <v>67</v>
      </c>
      <c r="F83" s="39" t="s">
        <v>49</v>
      </c>
      <c r="G83" s="39"/>
      <c r="H83" s="40">
        <f>SUMIFS(H84:H1129,$B84:$B1129,$B83,$D84:$D1129,$D84,$E84:$E1129,$E84,$F84:$F1129,$F84)</f>
        <v>530</v>
      </c>
      <c r="I83" s="40">
        <f>SUMIFS(I84:I1129,$B84:$B1129,$B83,$D84:$D1129,$D84,$E84:$E1129,$E84,$F84:$F1129,$F84)</f>
        <v>0</v>
      </c>
      <c r="J83" s="40">
        <f>SUMIFS(J84:J1129,$B84:$B1129,$B83,$D84:$D1129,$D84,$E84:$E1129,$E84,$F84:$F1129,$F84)</f>
        <v>530</v>
      </c>
      <c r="K83" s="40">
        <f>SUMIFS(K84:K1129,$B84:$B1129,$B83,$D84:$D1129,$D84,$E84:$E1129,$E84,$F84:$F1129,$F84)</f>
        <v>0</v>
      </c>
      <c r="L83" s="40">
        <f>SUMIFS(L84:L1129,$B84:$B1129,$B83,$D84:$D1129,$D84,$E84:$E1129,$E84,$F84:$F1129,$F84)</f>
        <v>530</v>
      </c>
      <c r="M83" s="40">
        <f>SUMIFS(M84:M1129,$B84:$B1129,$B83,$D84:$D1129,$D84,$E84:$E1129,$E84,$F84:$F1129,$F84)</f>
        <v>0</v>
      </c>
      <c r="N83" s="40">
        <f>SUMIFS(N84:N1129,$B84:$B1129,$B83,$D84:$D1129,$D84,$E84:$E1129,$E84,$F84:$F1129,$F84)</f>
        <v>530</v>
      </c>
      <c r="O83" s="40">
        <f>SUMIFS(O84:O1129,$B84:$B1129,$B83,$D84:$D1129,$D84,$E84:$E1129,$E84,$F84:$F1129,$F84)</f>
        <v>0</v>
      </c>
    </row>
    <row r="84" spans="1:15" s="16" customFormat="1" ht="46.8">
      <c r="A84" s="20">
        <v>3</v>
      </c>
      <c r="B84" s="31">
        <v>950</v>
      </c>
      <c r="C84" s="32" t="s">
        <v>12</v>
      </c>
      <c r="D84" s="33" t="s">
        <v>90</v>
      </c>
      <c r="E84" s="33" t="s">
        <v>67</v>
      </c>
      <c r="F84" s="33" t="s">
        <v>49</v>
      </c>
      <c r="G84" s="33" t="s">
        <v>71</v>
      </c>
      <c r="H84" s="24">
        <v>530</v>
      </c>
      <c r="I84" s="24"/>
      <c r="J84" s="24">
        <v>530</v>
      </c>
      <c r="K84" s="24"/>
      <c r="L84" s="24">
        <v>530</v>
      </c>
      <c r="M84" s="24"/>
      <c r="N84" s="24">
        <v>530</v>
      </c>
      <c r="O84" s="24"/>
    </row>
    <row r="85" spans="1:15" s="16" customFormat="1" ht="62.4">
      <c r="A85" s="19">
        <v>2</v>
      </c>
      <c r="B85" s="37">
        <v>950</v>
      </c>
      <c r="C85" s="38" t="s">
        <v>209</v>
      </c>
      <c r="D85" s="39" t="s">
        <v>90</v>
      </c>
      <c r="E85" s="39" t="s">
        <v>67</v>
      </c>
      <c r="F85" s="39" t="s">
        <v>152</v>
      </c>
      <c r="G85" s="39"/>
      <c r="H85" s="40">
        <f>SUMIFS(H86:H1128,$B86:$B1128,$B85,$D86:$D1128,$D86,$E86:$E1128,$E86,$F86:$F1128,$F86)</f>
        <v>30</v>
      </c>
      <c r="I85" s="40">
        <f>SUMIFS(I86:I1128,$B86:$B1128,$B85,$D86:$D1128,$D86,$E86:$E1128,$E86,$F86:$F1128,$F86)</f>
        <v>0</v>
      </c>
      <c r="J85" s="40">
        <f>SUMIFS(J86:J1128,$B86:$B1128,$B85,$D86:$D1128,$D86,$E86:$E1128,$E86,$F86:$F1128,$F86)</f>
        <v>30</v>
      </c>
      <c r="K85" s="40">
        <f>SUMIFS(K86:K1128,$B86:$B1128,$B85,$D86:$D1128,$D86,$E86:$E1128,$E86,$F86:$F1128,$F86)</f>
        <v>0</v>
      </c>
      <c r="L85" s="40">
        <f>SUMIFS(L86:L1128,$B86:$B1128,$B85,$D86:$D1128,$D86,$E86:$E1128,$E86,$F86:$F1128,$F86)</f>
        <v>30</v>
      </c>
      <c r="M85" s="40">
        <f>SUMIFS(M86:M1128,$B86:$B1128,$B85,$D86:$D1128,$D86,$E86:$E1128,$E86,$F86:$F1128,$F86)</f>
        <v>0</v>
      </c>
      <c r="N85" s="40">
        <f>SUMIFS(N86:N1128,$B86:$B1128,$B85,$D86:$D1128,$D86,$E86:$E1128,$E86,$F86:$F1128,$F86)</f>
        <v>30</v>
      </c>
      <c r="O85" s="40">
        <f>SUMIFS(O86:O1128,$B86:$B1128,$B85,$D86:$D1128,$D86,$E86:$E1128,$E86,$F86:$F1128,$F86)</f>
        <v>0</v>
      </c>
    </row>
    <row r="86" spans="1:15" s="16" customFormat="1" ht="46.8">
      <c r="A86" s="20">
        <v>3</v>
      </c>
      <c r="B86" s="31">
        <v>950</v>
      </c>
      <c r="C86" s="32" t="s">
        <v>12</v>
      </c>
      <c r="D86" s="33" t="s">
        <v>90</v>
      </c>
      <c r="E86" s="33" t="s">
        <v>67</v>
      </c>
      <c r="F86" s="33" t="s">
        <v>152</v>
      </c>
      <c r="G86" s="33" t="s">
        <v>71</v>
      </c>
      <c r="H86" s="24">
        <v>30</v>
      </c>
      <c r="I86" s="24"/>
      <c r="J86" s="24">
        <v>30</v>
      </c>
      <c r="K86" s="24"/>
      <c r="L86" s="24">
        <v>30</v>
      </c>
      <c r="M86" s="24"/>
      <c r="N86" s="24">
        <v>30</v>
      </c>
      <c r="O86" s="24"/>
    </row>
    <row r="87" spans="1:15" s="16" customFormat="1" ht="15.6">
      <c r="A87" s="17">
        <v>1</v>
      </c>
      <c r="B87" s="28">
        <v>950</v>
      </c>
      <c r="C87" s="29" t="s">
        <v>38</v>
      </c>
      <c r="D87" s="30" t="s">
        <v>79</v>
      </c>
      <c r="E87" s="30" t="s">
        <v>86</v>
      </c>
      <c r="F87" s="30"/>
      <c r="G87" s="30"/>
      <c r="H87" s="18">
        <f>SUMIFS(H88:H1136,$B88:$B1136,$B88,$D88:$D1136,$D88,$E88:$E1136,$E88)/2</f>
        <v>33838.5</v>
      </c>
      <c r="I87" s="18">
        <f>SUMIFS(I88:I1136,$B88:$B1136,$B88,$D88:$D1136,$D88,$E88:$E1136,$E88)/2</f>
        <v>0</v>
      </c>
      <c r="J87" s="18">
        <f>SUMIFS(J88:J1136,$B88:$B1136,$B88,$D88:$D1136,$D88,$E88:$E1136,$E88)/2</f>
        <v>33838.5</v>
      </c>
      <c r="K87" s="18">
        <f>SUMIFS(K88:K1136,$B88:$B1136,$B88,$D88:$D1136,$D88,$E88:$E1136,$E88)/2</f>
        <v>0</v>
      </c>
      <c r="L87" s="18">
        <f>SUMIFS(L88:L1136,$B88:$B1136,$B88,$D88:$D1136,$D88,$E88:$E1136,$E88)/2</f>
        <v>33838.5</v>
      </c>
      <c r="M87" s="18">
        <f>SUMIFS(M88:M1136,$B88:$B1136,$B88,$D88:$D1136,$D88,$E88:$E1136,$E88)/2</f>
        <v>0</v>
      </c>
      <c r="N87" s="18">
        <f>SUMIFS(N88:N1136,$B88:$B1136,$B88,$D88:$D1136,$D88,$E88:$E1136,$E88)/2</f>
        <v>33838.5</v>
      </c>
      <c r="O87" s="18">
        <f>SUMIFS(O88:O1136,$B88:$B1136,$B88,$D88:$D1136,$D88,$E88:$E1136,$E88)/2</f>
        <v>0</v>
      </c>
    </row>
    <row r="88" spans="1:15" s="16" customFormat="1" ht="54.6" customHeight="1">
      <c r="A88" s="19">
        <v>2</v>
      </c>
      <c r="B88" s="37">
        <v>950</v>
      </c>
      <c r="C88" s="38" t="s">
        <v>168</v>
      </c>
      <c r="D88" s="39" t="s">
        <v>79</v>
      </c>
      <c r="E88" s="39" t="s">
        <v>86</v>
      </c>
      <c r="F88" s="39" t="s">
        <v>124</v>
      </c>
      <c r="G88" s="39"/>
      <c r="H88" s="40">
        <f>SUMIFS(H89:H1136,$B89:$B1136,$B88,$D89:$D1136,$D89,$E89:$E1136,$E89,$F89:$F1136,$F89)</f>
        <v>280</v>
      </c>
      <c r="I88" s="40">
        <f>SUMIFS(I89:I1136,$B89:$B1136,$B88,$D89:$D1136,$D89,$E89:$E1136,$E89,$F89:$F1136,$F89)</f>
        <v>0</v>
      </c>
      <c r="J88" s="40">
        <f>SUMIFS(J89:J1136,$B89:$B1136,$B88,$D89:$D1136,$D89,$E89:$E1136,$E89,$F89:$F1136,$F89)</f>
        <v>280</v>
      </c>
      <c r="K88" s="40">
        <f>SUMIFS(K89:K1136,$B89:$B1136,$B88,$D89:$D1136,$D89,$E89:$E1136,$E89,$F89:$F1136,$F89)</f>
        <v>0</v>
      </c>
      <c r="L88" s="40">
        <f>SUMIFS(L89:L1136,$B89:$B1136,$B88,$D89:$D1136,$D89,$E89:$E1136,$E89,$F89:$F1136,$F89)</f>
        <v>280</v>
      </c>
      <c r="M88" s="40">
        <f>SUMIFS(M89:M1136,$B89:$B1136,$B88,$D89:$D1136,$D89,$E89:$E1136,$E89,$F89:$F1136,$F89)</f>
        <v>0</v>
      </c>
      <c r="N88" s="40">
        <f>SUMIFS(N89:N1136,$B89:$B1136,$B88,$D89:$D1136,$D89,$E89:$E1136,$E89,$F89:$F1136,$F89)</f>
        <v>280</v>
      </c>
      <c r="O88" s="40">
        <f>SUMIFS(O89:O1136,$B89:$B1136,$B88,$D89:$D1136,$D89,$E89:$E1136,$E89,$F89:$F1136,$F89)</f>
        <v>0</v>
      </c>
    </row>
    <row r="89" spans="1:15" s="16" customFormat="1" ht="46.8">
      <c r="A89" s="20">
        <v>3</v>
      </c>
      <c r="B89" s="31">
        <v>950</v>
      </c>
      <c r="C89" s="32" t="s">
        <v>12</v>
      </c>
      <c r="D89" s="33" t="s">
        <v>79</v>
      </c>
      <c r="E89" s="33" t="s">
        <v>86</v>
      </c>
      <c r="F89" s="33" t="s">
        <v>124</v>
      </c>
      <c r="G89" s="33" t="s">
        <v>71</v>
      </c>
      <c r="H89" s="24">
        <v>280</v>
      </c>
      <c r="I89" s="24"/>
      <c r="J89" s="24">
        <v>280</v>
      </c>
      <c r="K89" s="24"/>
      <c r="L89" s="24">
        <v>280</v>
      </c>
      <c r="M89" s="24"/>
      <c r="N89" s="24">
        <v>280</v>
      </c>
      <c r="O89" s="24"/>
    </row>
    <row r="90" spans="1:15" s="16" customFormat="1" ht="62.4">
      <c r="A90" s="19">
        <v>2</v>
      </c>
      <c r="B90" s="37">
        <v>950</v>
      </c>
      <c r="C90" s="41" t="s">
        <v>197</v>
      </c>
      <c r="D90" s="39" t="s">
        <v>79</v>
      </c>
      <c r="E90" s="39" t="s">
        <v>86</v>
      </c>
      <c r="F90" s="39" t="s">
        <v>39</v>
      </c>
      <c r="G90" s="39"/>
      <c r="H90" s="40">
        <f>SUMIFS(H91:H1138,$B91:$B1138,$B90,$D91:$D1138,$D91,$E91:$E1138,$E91,$F91:$F1138,$F91)</f>
        <v>0</v>
      </c>
      <c r="I90" s="40">
        <f>SUMIFS(I91:I1138,$B91:$B1138,$B90,$D91:$D1138,$D91,$E91:$E1138,$E91,$F91:$F1138,$F91)</f>
        <v>0</v>
      </c>
      <c r="J90" s="40">
        <f>SUMIFS(J91:J1138,$B91:$B1138,$B90,$D91:$D1138,$D91,$E91:$E1138,$E91,$F91:$F1138,$F91)</f>
        <v>0</v>
      </c>
      <c r="K90" s="40">
        <f>SUMIFS(K91:K1138,$B91:$B1138,$B90,$D91:$D1138,$D91,$E91:$E1138,$E91,$F91:$F1138,$F91)</f>
        <v>0</v>
      </c>
      <c r="L90" s="40">
        <f>SUMIFS(L91:L1138,$B91:$B1138,$B90,$D91:$D1138,$D91,$E91:$E1138,$E91,$F91:$F1138,$F91)</f>
        <v>0</v>
      </c>
      <c r="M90" s="40">
        <f>SUMIFS(M91:M1138,$B91:$B1138,$B90,$D91:$D1138,$D91,$E91:$E1138,$E91,$F91:$F1138,$F91)</f>
        <v>0</v>
      </c>
      <c r="N90" s="40">
        <f>SUMIFS(N91:N1138,$B91:$B1138,$B90,$D91:$D1138,$D91,$E91:$E1138,$E91,$F91:$F1138,$F91)</f>
        <v>0</v>
      </c>
      <c r="O90" s="40">
        <f>SUMIFS(O91:O1138,$B91:$B1138,$B90,$D91:$D1138,$D91,$E91:$E1138,$E91,$F91:$F1138,$F91)</f>
        <v>0</v>
      </c>
    </row>
    <row r="91" spans="1:15" s="16" customFormat="1" ht="46.8">
      <c r="A91" s="20">
        <v>3</v>
      </c>
      <c r="B91" s="31">
        <v>950</v>
      </c>
      <c r="C91" s="32" t="s">
        <v>12</v>
      </c>
      <c r="D91" s="33" t="s">
        <v>79</v>
      </c>
      <c r="E91" s="33" t="s">
        <v>86</v>
      </c>
      <c r="F91" s="33" t="s">
        <v>39</v>
      </c>
      <c r="G91" s="33" t="s">
        <v>71</v>
      </c>
      <c r="H91" s="24"/>
      <c r="I91" s="24"/>
      <c r="J91" s="24"/>
      <c r="K91" s="24"/>
      <c r="L91" s="24"/>
      <c r="M91" s="24"/>
      <c r="N91" s="24"/>
      <c r="O91" s="24"/>
    </row>
    <row r="92" spans="1:15" s="16" customFormat="1" ht="62.4">
      <c r="A92" s="19">
        <v>2</v>
      </c>
      <c r="B92" s="37">
        <v>950</v>
      </c>
      <c r="C92" s="38" t="s">
        <v>210</v>
      </c>
      <c r="D92" s="39" t="s">
        <v>79</v>
      </c>
      <c r="E92" s="39" t="s">
        <v>86</v>
      </c>
      <c r="F92" s="39" t="s">
        <v>49</v>
      </c>
      <c r="G92" s="39"/>
      <c r="H92" s="40">
        <f>SUMIFS(H93:H1140,$B93:$B1140,$B92,$D93:$D1140,$D93,$E93:$E1140,$E93,$F93:$F1140,$F93)</f>
        <v>33558.5</v>
      </c>
      <c r="I92" s="40">
        <f>SUMIFS(I93:I1140,$B93:$B1140,$B92,$D93:$D1140,$D93,$E93:$E1140,$E93,$F93:$F1140,$F93)</f>
        <v>0</v>
      </c>
      <c r="J92" s="40">
        <f>SUMIFS(J93:J1140,$B93:$B1140,$B92,$D93:$D1140,$D93,$E93:$E1140,$E93,$F93:$F1140,$F93)</f>
        <v>33558.5</v>
      </c>
      <c r="K92" s="40">
        <f>SUMIFS(K93:K1140,$B93:$B1140,$B92,$D93:$D1140,$D93,$E93:$E1140,$E93,$F93:$F1140,$F93)</f>
        <v>0</v>
      </c>
      <c r="L92" s="40">
        <f>SUMIFS(L93:L1140,$B93:$B1140,$B92,$D93:$D1140,$D93,$E93:$E1140,$E93,$F93:$F1140,$F93)</f>
        <v>33558.5</v>
      </c>
      <c r="M92" s="40">
        <f>SUMIFS(M93:M1140,$B93:$B1140,$B92,$D93:$D1140,$D93,$E93:$E1140,$E93,$F93:$F1140,$F93)</f>
        <v>0</v>
      </c>
      <c r="N92" s="40">
        <f>SUMIFS(N93:N1140,$B93:$B1140,$B92,$D93:$D1140,$D93,$E93:$E1140,$E93,$F93:$F1140,$F93)</f>
        <v>33558.5</v>
      </c>
      <c r="O92" s="40">
        <f>SUMIFS(O93:O1140,$B93:$B1140,$B92,$D93:$D1140,$D93,$E93:$E1140,$E93,$F93:$F1140,$F93)</f>
        <v>0</v>
      </c>
    </row>
    <row r="93" spans="1:15" s="16" customFormat="1" ht="46.8">
      <c r="A93" s="20">
        <v>3</v>
      </c>
      <c r="B93" s="31">
        <v>950</v>
      </c>
      <c r="C93" s="32" t="s">
        <v>12</v>
      </c>
      <c r="D93" s="33" t="s">
        <v>79</v>
      </c>
      <c r="E93" s="33" t="s">
        <v>86</v>
      </c>
      <c r="F93" s="33" t="s">
        <v>49</v>
      </c>
      <c r="G93" s="33" t="s">
        <v>71</v>
      </c>
      <c r="H93" s="24">
        <v>33558.5</v>
      </c>
      <c r="I93" s="24"/>
      <c r="J93" s="24">
        <v>33558.5</v>
      </c>
      <c r="K93" s="24"/>
      <c r="L93" s="24">
        <v>33558.5</v>
      </c>
      <c r="M93" s="24"/>
      <c r="N93" s="24">
        <v>33558.5</v>
      </c>
      <c r="O93" s="24"/>
    </row>
    <row r="94" spans="1:15" s="16" customFormat="1" ht="46.8">
      <c r="A94" s="19">
        <v>2</v>
      </c>
      <c r="B94" s="37">
        <v>950</v>
      </c>
      <c r="C94" s="38" t="s">
        <v>207</v>
      </c>
      <c r="D94" s="39" t="s">
        <v>79</v>
      </c>
      <c r="E94" s="39" t="s">
        <v>86</v>
      </c>
      <c r="F94" s="39" t="s">
        <v>150</v>
      </c>
      <c r="G94" s="39"/>
      <c r="H94" s="40">
        <f>SUMIFS(H95:H1142,$B95:$B1142,$B94,$D95:$D1142,$D95,$E95:$E1142,$E95,$F95:$F1142,$F95)</f>
        <v>0</v>
      </c>
      <c r="I94" s="40">
        <f>SUMIFS(I95:I1142,$B95:$B1142,$B94,$D95:$D1142,$D95,$E95:$E1142,$E95,$F95:$F1142,$F95)</f>
        <v>0</v>
      </c>
      <c r="J94" s="40">
        <f>SUMIFS(J95:J1142,$B95:$B1142,$B94,$D95:$D1142,$D95,$E95:$E1142,$E95,$F95:$F1142,$F95)</f>
        <v>0</v>
      </c>
      <c r="K94" s="40">
        <f>SUMIFS(K95:K1142,$B95:$B1142,$B94,$D95:$D1142,$D95,$E95:$E1142,$E95,$F95:$F1142,$F95)</f>
        <v>0</v>
      </c>
      <c r="L94" s="40">
        <f>SUMIFS(L95:L1142,$B95:$B1142,$B94,$D95:$D1142,$D95,$E95:$E1142,$E95,$F95:$F1142,$F95)</f>
        <v>0</v>
      </c>
      <c r="M94" s="40">
        <f>SUMIFS(M95:M1142,$B95:$B1142,$B94,$D95:$D1142,$D95,$E95:$E1142,$E95,$F95:$F1142,$F95)</f>
        <v>0</v>
      </c>
      <c r="N94" s="40">
        <f>SUMIFS(N95:N1142,$B95:$B1142,$B94,$D95:$D1142,$D95,$E95:$E1142,$E95,$F95:$F1142,$F95)</f>
        <v>0</v>
      </c>
      <c r="O94" s="40">
        <f>SUMIFS(O95:O1142,$B95:$B1142,$B94,$D95:$D1142,$D95,$E95:$E1142,$E95,$F95:$F1142,$F95)</f>
        <v>0</v>
      </c>
    </row>
    <row r="95" spans="1:15" s="16" customFormat="1" ht="46.8">
      <c r="A95" s="20">
        <v>3</v>
      </c>
      <c r="B95" s="31">
        <v>950</v>
      </c>
      <c r="C95" s="32" t="s">
        <v>12</v>
      </c>
      <c r="D95" s="33" t="s">
        <v>79</v>
      </c>
      <c r="E95" s="33" t="s">
        <v>86</v>
      </c>
      <c r="F95" s="33" t="s">
        <v>150</v>
      </c>
      <c r="G95" s="33" t="s">
        <v>71</v>
      </c>
      <c r="H95" s="24"/>
      <c r="I95" s="24"/>
      <c r="J95" s="24"/>
      <c r="K95" s="24"/>
      <c r="L95" s="24"/>
      <c r="M95" s="24"/>
      <c r="N95" s="24"/>
      <c r="O95" s="24"/>
    </row>
    <row r="96" spans="1:15" s="16" customFormat="1" ht="15.6">
      <c r="A96" s="17">
        <v>1</v>
      </c>
      <c r="B96" s="28">
        <v>950</v>
      </c>
      <c r="C96" s="29" t="s">
        <v>130</v>
      </c>
      <c r="D96" s="30" t="s">
        <v>82</v>
      </c>
      <c r="E96" s="30" t="s">
        <v>84</v>
      </c>
      <c r="F96" s="30"/>
      <c r="G96" s="30"/>
      <c r="H96" s="18">
        <f>SUMIFS(H97:H1145,$B97:$B1145,$B97,$D97:$D1145,$D97,$E97:$E1145,$E97)/2</f>
        <v>41671.300000000003</v>
      </c>
      <c r="I96" s="18">
        <f>SUMIFS(I97:I1145,$B97:$B1145,$B97,$D97:$D1145,$D97,$E97:$E1145,$E97)/2</f>
        <v>41671.300000000003</v>
      </c>
      <c r="J96" s="18">
        <f>SUMIFS(J97:J1145,$B97:$B1145,$B97,$D97:$D1145,$D97,$E97:$E1145,$E97)/2</f>
        <v>41671.300000000003</v>
      </c>
      <c r="K96" s="18">
        <f>SUMIFS(K97:K1145,$B97:$B1145,$B97,$D97:$D1145,$D97,$E97:$E1145,$E97)/2</f>
        <v>41671.300000000003</v>
      </c>
      <c r="L96" s="18">
        <f>SUMIFS(L97:L1145,$B97:$B1145,$B97,$D97:$D1145,$D97,$E97:$E1145,$E97)/2</f>
        <v>41671.300000000003</v>
      </c>
      <c r="M96" s="18">
        <f>SUMIFS(M97:M1145,$B97:$B1145,$B97,$D97:$D1145,$D97,$E97:$E1145,$E97)/2</f>
        <v>41671.300000000003</v>
      </c>
      <c r="N96" s="18">
        <f>SUMIFS(N97:N1145,$B97:$B1145,$B97,$D97:$D1145,$D97,$E97:$E1145,$E97)/2</f>
        <v>41671.300000000003</v>
      </c>
      <c r="O96" s="18">
        <f>SUMIFS(O97:O1145,$B97:$B1145,$B97,$D97:$D1145,$D97,$E97:$E1145,$E97)/2</f>
        <v>41671.300000000003</v>
      </c>
    </row>
    <row r="97" spans="1:15" s="16" customFormat="1" ht="85.2" customHeight="1">
      <c r="A97" s="19">
        <v>2</v>
      </c>
      <c r="B97" s="37">
        <v>950</v>
      </c>
      <c r="C97" s="38" t="s">
        <v>202</v>
      </c>
      <c r="D97" s="39" t="s">
        <v>82</v>
      </c>
      <c r="E97" s="39" t="s">
        <v>84</v>
      </c>
      <c r="F97" s="39" t="s">
        <v>119</v>
      </c>
      <c r="G97" s="39"/>
      <c r="H97" s="40">
        <f>SUMIFS(H98:H1145,$B98:$B1145,$B97,$D98:$D1145,$D98,$E98:$E1145,$E98,$F98:$F1145,$F98)</f>
        <v>41671.300000000003</v>
      </c>
      <c r="I97" s="40">
        <f>SUMIFS(I98:I1145,$B98:$B1145,$B97,$D98:$D1145,$D98,$E98:$E1145,$E98,$F98:$F1145,$F98)</f>
        <v>41671.300000000003</v>
      </c>
      <c r="J97" s="40">
        <f>SUMIFS(J98:J1145,$B98:$B1145,$B97,$D98:$D1145,$D98,$E98:$E1145,$E98,$F98:$F1145,$F98)</f>
        <v>41671.300000000003</v>
      </c>
      <c r="K97" s="40">
        <f>SUMIFS(K98:K1145,$B98:$B1145,$B97,$D98:$D1145,$D98,$E98:$E1145,$E98,$F98:$F1145,$F98)</f>
        <v>41671.300000000003</v>
      </c>
      <c r="L97" s="40">
        <f>SUMIFS(L98:L1145,$B98:$B1145,$B97,$D98:$D1145,$D98,$E98:$E1145,$E98,$F98:$F1145,$F98)</f>
        <v>41671.300000000003</v>
      </c>
      <c r="M97" s="40">
        <f>SUMIFS(M98:M1145,$B98:$B1145,$B97,$D98:$D1145,$D98,$E98:$E1145,$E98,$F98:$F1145,$F98)</f>
        <v>41671.300000000003</v>
      </c>
      <c r="N97" s="40">
        <f>SUMIFS(N98:N1145,$B98:$B1145,$B97,$D98:$D1145,$D98,$E98:$E1145,$E98,$F98:$F1145,$F98)</f>
        <v>41671.300000000003</v>
      </c>
      <c r="O97" s="40">
        <f>SUMIFS(O98:O1145,$B98:$B1145,$B97,$D98:$D1145,$D98,$E98:$E1145,$E98,$F98:$F1145,$F98)</f>
        <v>41671.300000000003</v>
      </c>
    </row>
    <row r="98" spans="1:15" s="16" customFormat="1" ht="15.6">
      <c r="A98" s="20">
        <v>3</v>
      </c>
      <c r="B98" s="31">
        <v>950</v>
      </c>
      <c r="C98" s="32" t="s">
        <v>117</v>
      </c>
      <c r="D98" s="33" t="s">
        <v>82</v>
      </c>
      <c r="E98" s="33" t="s">
        <v>84</v>
      </c>
      <c r="F98" s="33" t="s">
        <v>119</v>
      </c>
      <c r="G98" s="33" t="s">
        <v>118</v>
      </c>
      <c r="H98" s="24">
        <v>41671.300000000003</v>
      </c>
      <c r="I98" s="24">
        <v>41671.300000000003</v>
      </c>
      <c r="J98" s="24">
        <v>41671.300000000003</v>
      </c>
      <c r="K98" s="24">
        <v>41671.300000000003</v>
      </c>
      <c r="L98" s="24">
        <v>41671.300000000003</v>
      </c>
      <c r="M98" s="24">
        <v>41671.300000000003</v>
      </c>
      <c r="N98" s="24">
        <v>41671.300000000003</v>
      </c>
      <c r="O98" s="24">
        <v>41671.300000000003</v>
      </c>
    </row>
    <row r="99" spans="1:15" s="16" customFormat="1" ht="31.2">
      <c r="A99" s="14">
        <v>0</v>
      </c>
      <c r="B99" s="26">
        <v>955</v>
      </c>
      <c r="C99" s="27" t="s">
        <v>40</v>
      </c>
      <c r="D99" s="34" t="s">
        <v>69</v>
      </c>
      <c r="E99" s="34" t="s">
        <v>69</v>
      </c>
      <c r="F99" s="34" t="s">
        <v>7</v>
      </c>
      <c r="G99" s="34" t="s">
        <v>69</v>
      </c>
      <c r="H99" s="15">
        <f>SUMIFS(H100:H1154,$B100:$B1154,$B100)/3</f>
        <v>527433.49999999988</v>
      </c>
      <c r="I99" s="15">
        <f>SUMIFS(I100:I1154,$B100:$B1154,$B100)/3</f>
        <v>157226.30000000005</v>
      </c>
      <c r="J99" s="15">
        <f>SUMIFS(J100:J1154,$B100:$B1154,$B100)/3</f>
        <v>527433.5</v>
      </c>
      <c r="K99" s="15">
        <f>SUMIFS(K100:K1154,$B100:$B1154,$B100)/3</f>
        <v>157226.20000000004</v>
      </c>
      <c r="L99" s="15">
        <f>SUMIFS(L100:L1154,$B100:$B1154,$B100)/3</f>
        <v>446763.30000000005</v>
      </c>
      <c r="M99" s="15">
        <f>SUMIFS(M100:M1154,$B100:$B1154,$B100)/3</f>
        <v>67032.800000000003</v>
      </c>
      <c r="N99" s="15">
        <f>SUMIFS(N100:N1154,$B100:$B1154,$B100)/3</f>
        <v>446763.30000000005</v>
      </c>
      <c r="O99" s="15">
        <f>SUMIFS(O100:O1154,$B100:$B1154,$B100)/3</f>
        <v>67032.500000000015</v>
      </c>
    </row>
    <row r="100" spans="1:15" s="16" customFormat="1" ht="46.8">
      <c r="A100" s="17">
        <v>1</v>
      </c>
      <c r="B100" s="28">
        <v>955</v>
      </c>
      <c r="C100" s="29" t="s">
        <v>41</v>
      </c>
      <c r="D100" s="30" t="s">
        <v>67</v>
      </c>
      <c r="E100" s="30" t="s">
        <v>86</v>
      </c>
      <c r="F100" s="30" t="s">
        <v>7</v>
      </c>
      <c r="G100" s="30" t="s">
        <v>69</v>
      </c>
      <c r="H100" s="18">
        <f>SUMIFS(H101:H1149,$B101:$B1149,$B101,$D101:$D1149,$D101,$E101:$E1149,$E101)/2</f>
        <v>4057.3</v>
      </c>
      <c r="I100" s="18">
        <f>SUMIFS(I101:I1149,$B101:$B1149,$B101,$D101:$D1149,$D101,$E101:$E1149,$E101)/2</f>
        <v>0</v>
      </c>
      <c r="J100" s="18">
        <f>SUMIFS(J101:J1149,$B101:$B1149,$B101,$D101:$D1149,$D101,$E101:$E1149,$E101)/2</f>
        <v>4057.3</v>
      </c>
      <c r="K100" s="18">
        <f>SUMIFS(K101:K1149,$B101:$B1149,$B101,$D101:$D1149,$D101,$E101:$E1149,$E101)/2</f>
        <v>0</v>
      </c>
      <c r="L100" s="18">
        <f>SUMIFS(L101:L1149,$B101:$B1149,$B101,$D101:$D1149,$D101,$E101:$E1149,$E101)/2</f>
        <v>4057.3</v>
      </c>
      <c r="M100" s="18">
        <f>SUMIFS(M101:M1149,$B101:$B1149,$B101,$D101:$D1149,$D101,$E101:$E1149,$E101)/2</f>
        <v>0</v>
      </c>
      <c r="N100" s="18">
        <f>SUMIFS(N101:N1149,$B101:$B1149,$B101,$D101:$D1149,$D101,$E101:$E1149,$E101)/2</f>
        <v>4057.3</v>
      </c>
      <c r="O100" s="18">
        <f>SUMIFS(O101:O1149,$B101:$B1149,$B101,$D101:$D1149,$D101,$E101:$E1149,$E101)/2</f>
        <v>0</v>
      </c>
    </row>
    <row r="101" spans="1:15" s="16" customFormat="1" ht="62.4">
      <c r="A101" s="19">
        <v>2</v>
      </c>
      <c r="B101" s="37">
        <v>955</v>
      </c>
      <c r="C101" s="38" t="s">
        <v>9</v>
      </c>
      <c r="D101" s="39" t="s">
        <v>67</v>
      </c>
      <c r="E101" s="39" t="s">
        <v>86</v>
      </c>
      <c r="F101" s="39" t="s">
        <v>106</v>
      </c>
      <c r="G101" s="39" t="s">
        <v>69</v>
      </c>
      <c r="H101" s="40">
        <f>SUMIFS(H102:H1149,$B102:$B1149,$B101,$D102:$D1149,$D102,$E102:$E1149,$E102,$F102:$F1149,$F102)</f>
        <v>4057.3</v>
      </c>
      <c r="I101" s="40">
        <f>SUMIFS(I102:I1149,$B102:$B1149,$B101,$D102:$D1149,$D102,$E102:$E1149,$E102,$F102:$F1149,$F102)</f>
        <v>0</v>
      </c>
      <c r="J101" s="40">
        <f>SUMIFS(J102:J1149,$B102:$B1149,$B101,$D102:$D1149,$D102,$E102:$E1149,$E102,$F102:$F1149,$F102)</f>
        <v>4057.3</v>
      </c>
      <c r="K101" s="40">
        <f>SUMIFS(K102:K1149,$B102:$B1149,$B101,$D102:$D1149,$D102,$E102:$E1149,$E102,$F102:$F1149,$F102)</f>
        <v>0</v>
      </c>
      <c r="L101" s="40">
        <f>SUMIFS(L102:L1149,$B102:$B1149,$B101,$D102:$D1149,$D102,$E102:$E1149,$E102,$F102:$F1149,$F102)</f>
        <v>4057.3</v>
      </c>
      <c r="M101" s="40">
        <f>SUMIFS(M102:M1149,$B102:$B1149,$B101,$D102:$D1149,$D102,$E102:$E1149,$E102,$F102:$F1149,$F102)</f>
        <v>0</v>
      </c>
      <c r="N101" s="40">
        <f>SUMIFS(N102:N1149,$B102:$B1149,$B101,$D102:$D1149,$D102,$E102:$E1149,$E102,$F102:$F1149,$F102)</f>
        <v>4057.3</v>
      </c>
      <c r="O101" s="40">
        <f>SUMIFS(O102:O1149,$B102:$B1149,$B101,$D102:$D1149,$D102,$E102:$E1149,$E102,$F102:$F1149,$F102)</f>
        <v>0</v>
      </c>
    </row>
    <row r="102" spans="1:15" s="16" customFormat="1" ht="31.2">
      <c r="A102" s="20">
        <v>3</v>
      </c>
      <c r="B102" s="31">
        <v>955</v>
      </c>
      <c r="C102" s="32" t="s">
        <v>11</v>
      </c>
      <c r="D102" s="33" t="s">
        <v>67</v>
      </c>
      <c r="E102" s="33" t="s">
        <v>86</v>
      </c>
      <c r="F102" s="33" t="s">
        <v>106</v>
      </c>
      <c r="G102" s="33" t="s">
        <v>70</v>
      </c>
      <c r="H102" s="24">
        <v>4057.3</v>
      </c>
      <c r="I102" s="24"/>
      <c r="J102" s="24">
        <v>4057.3</v>
      </c>
      <c r="K102" s="24"/>
      <c r="L102" s="24">
        <v>4057.3</v>
      </c>
      <c r="M102" s="24"/>
      <c r="N102" s="24">
        <v>4057.3</v>
      </c>
      <c r="O102" s="24"/>
    </row>
    <row r="103" spans="1:15" s="16" customFormat="1" ht="46.8">
      <c r="A103" s="20">
        <v>3</v>
      </c>
      <c r="B103" s="31">
        <v>955</v>
      </c>
      <c r="C103" s="45" t="s">
        <v>12</v>
      </c>
      <c r="D103" s="33" t="s">
        <v>67</v>
      </c>
      <c r="E103" s="33" t="s">
        <v>86</v>
      </c>
      <c r="F103" s="33" t="s">
        <v>106</v>
      </c>
      <c r="G103" s="33" t="s">
        <v>71</v>
      </c>
      <c r="H103" s="24"/>
      <c r="I103" s="24"/>
      <c r="J103" s="24"/>
      <c r="K103" s="24"/>
      <c r="L103" s="24"/>
      <c r="M103" s="24"/>
      <c r="N103" s="24"/>
      <c r="O103" s="24"/>
    </row>
    <row r="104" spans="1:15" s="16" customFormat="1" ht="62.4">
      <c r="A104" s="17">
        <v>1</v>
      </c>
      <c r="B104" s="28">
        <v>955</v>
      </c>
      <c r="C104" s="29" t="s">
        <v>34</v>
      </c>
      <c r="D104" s="30" t="s">
        <v>67</v>
      </c>
      <c r="E104" s="30" t="s">
        <v>84</v>
      </c>
      <c r="F104" s="30" t="s">
        <v>7</v>
      </c>
      <c r="G104" s="30" t="s">
        <v>69</v>
      </c>
      <c r="H104" s="18">
        <f>SUMIFS(H105:H1153,$B105:$B1153,$B105,$D105:$D1153,$D105,$E105:$E1153,$E105)/2</f>
        <v>55621.600000000006</v>
      </c>
      <c r="I104" s="18">
        <f>SUMIFS(I105:I1153,$B105:$B1153,$B105,$D105:$D1153,$D105,$E105:$E1153,$E105)/2</f>
        <v>3130.8</v>
      </c>
      <c r="J104" s="18">
        <f>SUMIFS(J105:J1153,$B105:$B1153,$B105,$D105:$D1153,$D105,$E105:$E1153,$E105)/2</f>
        <v>55621.600000000006</v>
      </c>
      <c r="K104" s="18">
        <f>SUMIFS(K105:K1153,$B105:$B1153,$B105,$D105:$D1153,$D105,$E105:$E1153,$E105)/2</f>
        <v>3130.8</v>
      </c>
      <c r="L104" s="18">
        <f>SUMIFS(L105:L1153,$B105:$B1153,$B105,$D105:$D1153,$D105,$E105:$E1153,$E105)/2</f>
        <v>55621.600000000006</v>
      </c>
      <c r="M104" s="18">
        <f>SUMIFS(M105:M1153,$B105:$B1153,$B105,$D105:$D1153,$D105,$E105:$E1153,$E105)/2</f>
        <v>3130.8</v>
      </c>
      <c r="N104" s="18">
        <f>SUMIFS(N105:N1153,$B105:$B1153,$B105,$D105:$D1153,$D105,$E105:$E1153,$E105)/2</f>
        <v>55621.600000000006</v>
      </c>
      <c r="O104" s="18">
        <f>SUMIFS(O105:O1153,$B105:$B1153,$B105,$D105:$D1153,$D105,$E105:$E1153,$E105)/2</f>
        <v>3130.8</v>
      </c>
    </row>
    <row r="105" spans="1:15" s="16" customFormat="1" ht="62.4">
      <c r="A105" s="19">
        <v>2</v>
      </c>
      <c r="B105" s="37">
        <v>955</v>
      </c>
      <c r="C105" s="47" t="s">
        <v>219</v>
      </c>
      <c r="D105" s="39" t="s">
        <v>67</v>
      </c>
      <c r="E105" s="39" t="s">
        <v>84</v>
      </c>
      <c r="F105" s="39" t="s">
        <v>15</v>
      </c>
      <c r="G105" s="39" t="s">
        <v>69</v>
      </c>
      <c r="H105" s="40">
        <f>SUMIFS(H106:H1153,$B106:$B1153,$B105,$D106:$D1153,$D106,$E106:$E1153,$E106,$F106:$F1153,$F106)</f>
        <v>378.1</v>
      </c>
      <c r="I105" s="40">
        <f>SUMIFS(I106:I1153,$B106:$B1153,$B105,$D106:$D1153,$D106,$E106:$E1153,$E106,$F106:$F1153,$F106)</f>
        <v>0</v>
      </c>
      <c r="J105" s="40">
        <f>SUMIFS(J106:J1153,$B106:$B1153,$B105,$D106:$D1153,$D106,$E106:$E1153,$E106,$F106:$F1153,$F106)</f>
        <v>378.1</v>
      </c>
      <c r="K105" s="40">
        <f>SUMIFS(K106:K1153,$B106:$B1153,$B105,$D106:$D1153,$D106,$E106:$E1153,$E106,$F106:$F1153,$F106)</f>
        <v>0</v>
      </c>
      <c r="L105" s="40">
        <f>SUMIFS(L106:L1153,$B106:$B1153,$B105,$D106:$D1153,$D106,$E106:$E1153,$E106,$F106:$F1153,$F106)</f>
        <v>378.1</v>
      </c>
      <c r="M105" s="40">
        <f>SUMIFS(M106:M1153,$B106:$B1153,$B105,$D106:$D1153,$D106,$E106:$E1153,$E106,$F106:$F1153,$F106)</f>
        <v>0</v>
      </c>
      <c r="N105" s="40">
        <f>SUMIFS(N106:N1153,$B106:$B1153,$B105,$D106:$D1153,$D106,$E106:$E1153,$E106,$F106:$F1153,$F106)</f>
        <v>378.1</v>
      </c>
      <c r="O105" s="40">
        <f>SUMIFS(O106:O1153,$B106:$B1153,$B105,$D106:$D1153,$D106,$E106:$E1153,$E106,$F106:$F1153,$F106)</f>
        <v>0</v>
      </c>
    </row>
    <row r="106" spans="1:15" s="16" customFormat="1" ht="46.8">
      <c r="A106" s="20">
        <v>3</v>
      </c>
      <c r="B106" s="31">
        <v>955</v>
      </c>
      <c r="C106" s="45" t="s">
        <v>12</v>
      </c>
      <c r="D106" s="33" t="s">
        <v>67</v>
      </c>
      <c r="E106" s="33" t="s">
        <v>84</v>
      </c>
      <c r="F106" s="33" t="s">
        <v>15</v>
      </c>
      <c r="G106" s="33" t="s">
        <v>71</v>
      </c>
      <c r="H106" s="24">
        <v>378.1</v>
      </c>
      <c r="I106" s="24"/>
      <c r="J106" s="24">
        <v>378.1</v>
      </c>
      <c r="K106" s="24"/>
      <c r="L106" s="24">
        <v>378.1</v>
      </c>
      <c r="M106" s="24"/>
      <c r="N106" s="24">
        <v>378.1</v>
      </c>
      <c r="O106" s="24"/>
    </row>
    <row r="107" spans="1:15" s="16" customFormat="1" ht="62.4">
      <c r="A107" s="19">
        <v>2</v>
      </c>
      <c r="B107" s="43">
        <v>955</v>
      </c>
      <c r="C107" s="47" t="s">
        <v>199</v>
      </c>
      <c r="D107" s="44" t="s">
        <v>67</v>
      </c>
      <c r="E107" s="39" t="s">
        <v>84</v>
      </c>
      <c r="F107" s="39" t="s">
        <v>42</v>
      </c>
      <c r="G107" s="39" t="s">
        <v>69</v>
      </c>
      <c r="H107" s="40">
        <f>SUMIFS(H108:H1155,$B108:$B1155,$B107,$D108:$D1155,$D108,$E108:$E1155,$E108,$F108:$F1155,$F108)</f>
        <v>80</v>
      </c>
      <c r="I107" s="40">
        <f>SUMIFS(I108:I1155,$B108:$B1155,$B107,$D108:$D1155,$D108,$E108:$E1155,$E108,$F108:$F1155,$F108)</f>
        <v>0</v>
      </c>
      <c r="J107" s="40">
        <f>SUMIFS(J108:J1155,$B108:$B1155,$B107,$D108:$D1155,$D108,$E108:$E1155,$E108,$F108:$F1155,$F108)</f>
        <v>80</v>
      </c>
      <c r="K107" s="40">
        <f>SUMIFS(K108:K1155,$B108:$B1155,$B107,$D108:$D1155,$D108,$E108:$E1155,$E108,$F108:$F1155,$F108)</f>
        <v>0</v>
      </c>
      <c r="L107" s="40">
        <f>SUMIFS(L108:L1155,$B108:$B1155,$B107,$D108:$D1155,$D108,$E108:$E1155,$E108,$F108:$F1155,$F108)</f>
        <v>80</v>
      </c>
      <c r="M107" s="40">
        <f>SUMIFS(M108:M1155,$B108:$B1155,$B107,$D108:$D1155,$D108,$E108:$E1155,$E108,$F108:$F1155,$F108)</f>
        <v>0</v>
      </c>
      <c r="N107" s="40">
        <f>SUMIFS(N108:N1155,$B108:$B1155,$B107,$D108:$D1155,$D108,$E108:$E1155,$E108,$F108:$F1155,$F108)</f>
        <v>80</v>
      </c>
      <c r="O107" s="40">
        <f>SUMIFS(O108:O1155,$B108:$B1155,$B107,$D108:$D1155,$D108,$E108:$E1155,$E108,$F108:$F1155,$F108)</f>
        <v>0</v>
      </c>
    </row>
    <row r="108" spans="1:15" s="16" customFormat="1" ht="46.8">
      <c r="A108" s="20">
        <v>3</v>
      </c>
      <c r="B108" s="31">
        <v>955</v>
      </c>
      <c r="C108" s="46" t="s">
        <v>12</v>
      </c>
      <c r="D108" s="33" t="s">
        <v>67</v>
      </c>
      <c r="E108" s="33" t="s">
        <v>84</v>
      </c>
      <c r="F108" s="33" t="s">
        <v>42</v>
      </c>
      <c r="G108" s="33" t="s">
        <v>71</v>
      </c>
      <c r="H108" s="24">
        <v>80</v>
      </c>
      <c r="I108" s="24"/>
      <c r="J108" s="24">
        <v>80</v>
      </c>
      <c r="K108" s="24"/>
      <c r="L108" s="24">
        <v>80</v>
      </c>
      <c r="M108" s="24"/>
      <c r="N108" s="24">
        <v>80</v>
      </c>
      <c r="O108" s="24"/>
    </row>
    <row r="109" spans="1:15" s="16" customFormat="1" ht="62.4">
      <c r="A109" s="19">
        <v>2</v>
      </c>
      <c r="B109" s="37">
        <v>955</v>
      </c>
      <c r="C109" s="38" t="s">
        <v>9</v>
      </c>
      <c r="D109" s="39" t="s">
        <v>67</v>
      </c>
      <c r="E109" s="39" t="s">
        <v>84</v>
      </c>
      <c r="F109" s="39" t="s">
        <v>106</v>
      </c>
      <c r="G109" s="39" t="s">
        <v>69</v>
      </c>
      <c r="H109" s="40">
        <f>SUMIFS(H110:H1157,$B110:$B1157,$B109,$D110:$D1157,$D110,$E110:$E1157,$E110,$F110:$F1157,$F110)</f>
        <v>55163.5</v>
      </c>
      <c r="I109" s="40">
        <f>SUMIFS(I110:I1157,$B110:$B1157,$B109,$D110:$D1157,$D110,$E110:$E1157,$E110,$F110:$F1157,$F110)</f>
        <v>3130.8</v>
      </c>
      <c r="J109" s="40">
        <f>SUMIFS(J110:J1157,$B110:$B1157,$B109,$D110:$D1157,$D110,$E110:$E1157,$E110,$F110:$F1157,$F110)</f>
        <v>55163.5</v>
      </c>
      <c r="K109" s="40">
        <f>SUMIFS(K110:K1157,$B110:$B1157,$B109,$D110:$D1157,$D110,$E110:$E1157,$E110,$F110:$F1157,$F110)</f>
        <v>3130.8</v>
      </c>
      <c r="L109" s="40">
        <f>SUMIFS(L110:L1157,$B110:$B1157,$B109,$D110:$D1157,$D110,$E110:$E1157,$E110,$F110:$F1157,$F110)</f>
        <v>55163.5</v>
      </c>
      <c r="M109" s="40">
        <f>SUMIFS(M110:M1157,$B110:$B1157,$B109,$D110:$D1157,$D110,$E110:$E1157,$E110,$F110:$F1157,$F110)</f>
        <v>3130.8</v>
      </c>
      <c r="N109" s="40">
        <f>SUMIFS(N110:N1157,$B110:$B1157,$B109,$D110:$D1157,$D110,$E110:$E1157,$E110,$F110:$F1157,$F110)</f>
        <v>55163.5</v>
      </c>
      <c r="O109" s="40">
        <f>SUMIFS(O110:O1157,$B110:$B1157,$B109,$D110:$D1157,$D110,$E110:$E1157,$E110,$F110:$F1157,$F110)</f>
        <v>3130.8</v>
      </c>
    </row>
    <row r="110" spans="1:15" s="16" customFormat="1" ht="31.2">
      <c r="A110" s="20">
        <v>3</v>
      </c>
      <c r="B110" s="31">
        <v>955</v>
      </c>
      <c r="C110" s="32" t="s">
        <v>11</v>
      </c>
      <c r="D110" s="33" t="s">
        <v>67</v>
      </c>
      <c r="E110" s="33" t="s">
        <v>84</v>
      </c>
      <c r="F110" s="33" t="s">
        <v>106</v>
      </c>
      <c r="G110" s="33" t="s">
        <v>70</v>
      </c>
      <c r="H110" s="24">
        <v>53068.4</v>
      </c>
      <c r="I110" s="24">
        <v>2801.3</v>
      </c>
      <c r="J110" s="24">
        <v>53068.4</v>
      </c>
      <c r="K110" s="24">
        <v>2801.3</v>
      </c>
      <c r="L110" s="24">
        <v>53068.4</v>
      </c>
      <c r="M110" s="24">
        <v>2801.3</v>
      </c>
      <c r="N110" s="24">
        <v>53068.4</v>
      </c>
      <c r="O110" s="24">
        <v>2801.3</v>
      </c>
    </row>
    <row r="111" spans="1:15" s="16" customFormat="1" ht="46.8">
      <c r="A111" s="20">
        <v>3</v>
      </c>
      <c r="B111" s="31">
        <v>955</v>
      </c>
      <c r="C111" s="32" t="s">
        <v>12</v>
      </c>
      <c r="D111" s="33" t="s">
        <v>67</v>
      </c>
      <c r="E111" s="33" t="s">
        <v>84</v>
      </c>
      <c r="F111" s="33" t="s">
        <v>106</v>
      </c>
      <c r="G111" s="33" t="s">
        <v>71</v>
      </c>
      <c r="H111" s="24">
        <v>1950.1</v>
      </c>
      <c r="I111" s="24">
        <v>329.5</v>
      </c>
      <c r="J111" s="24">
        <v>1950.1</v>
      </c>
      <c r="K111" s="24">
        <v>329.5</v>
      </c>
      <c r="L111" s="24">
        <v>1950.1</v>
      </c>
      <c r="M111" s="24">
        <v>329.5</v>
      </c>
      <c r="N111" s="24">
        <v>1950.1</v>
      </c>
      <c r="O111" s="24">
        <v>329.5</v>
      </c>
    </row>
    <row r="112" spans="1:15" s="16" customFormat="1" ht="37.799999999999997" customHeight="1">
      <c r="A112" s="20">
        <v>3</v>
      </c>
      <c r="B112" s="31">
        <v>955</v>
      </c>
      <c r="C112" s="32" t="s">
        <v>21</v>
      </c>
      <c r="D112" s="33" t="s">
        <v>67</v>
      </c>
      <c r="E112" s="33" t="s">
        <v>84</v>
      </c>
      <c r="F112" s="33" t="s">
        <v>106</v>
      </c>
      <c r="G112" s="33" t="s">
        <v>78</v>
      </c>
      <c r="H112" s="24"/>
      <c r="I112" s="24"/>
      <c r="J112" s="24"/>
      <c r="K112" s="24"/>
      <c r="L112" s="24"/>
      <c r="M112" s="24"/>
      <c r="N112" s="24"/>
      <c r="O112" s="24"/>
    </row>
    <row r="113" spans="1:15" s="16" customFormat="1" ht="15.6">
      <c r="A113" s="20">
        <v>3</v>
      </c>
      <c r="B113" s="31">
        <v>955</v>
      </c>
      <c r="C113" s="32" t="s">
        <v>13</v>
      </c>
      <c r="D113" s="33" t="s">
        <v>67</v>
      </c>
      <c r="E113" s="33" t="s">
        <v>84</v>
      </c>
      <c r="F113" s="33" t="s">
        <v>106</v>
      </c>
      <c r="G113" s="33" t="s">
        <v>72</v>
      </c>
      <c r="H113" s="24">
        <v>145</v>
      </c>
      <c r="I113" s="24"/>
      <c r="J113" s="24">
        <v>145</v>
      </c>
      <c r="K113" s="24"/>
      <c r="L113" s="24">
        <v>145</v>
      </c>
      <c r="M113" s="24"/>
      <c r="N113" s="24">
        <v>145</v>
      </c>
      <c r="O113" s="24"/>
    </row>
    <row r="114" spans="1:15" s="16" customFormat="1" ht="15.6">
      <c r="A114" s="17">
        <v>1</v>
      </c>
      <c r="B114" s="28">
        <v>955</v>
      </c>
      <c r="C114" s="29" t="s">
        <v>134</v>
      </c>
      <c r="D114" s="30" t="s">
        <v>67</v>
      </c>
      <c r="E114" s="30" t="s">
        <v>90</v>
      </c>
      <c r="F114" s="30" t="s">
        <v>7</v>
      </c>
      <c r="G114" s="30" t="s">
        <v>69</v>
      </c>
      <c r="H114" s="18">
        <f>SUMIFS(H115:H1163,$B115:$B1163,$B115,$D115:$D1163,$D115,$E115:$E1163,$E115)/2</f>
        <v>0</v>
      </c>
      <c r="I114" s="18">
        <f>SUMIFS(I115:I1163,$B115:$B1163,$B115,$D115:$D1163,$D115,$E115:$E1163,$E115)/2</f>
        <v>0</v>
      </c>
      <c r="J114" s="18">
        <f>SUMIFS(J115:J1163,$B115:$B1163,$B115,$D115:$D1163,$D115,$E115:$E1163,$E115)/2</f>
        <v>0</v>
      </c>
      <c r="K114" s="18">
        <f>SUMIFS(K115:K1163,$B115:$B1163,$B115,$D115:$D1163,$D115,$E115:$E1163,$E115)/2</f>
        <v>0</v>
      </c>
      <c r="L114" s="18">
        <f>SUMIFS(L115:L1163,$B115:$B1163,$B115,$D115:$D1163,$D115,$E115:$E1163,$E115)/2</f>
        <v>0</v>
      </c>
      <c r="M114" s="18">
        <f>SUMIFS(M115:M1163,$B115:$B1163,$B115,$D115:$D1163,$D115,$E115:$E1163,$E115)/2</f>
        <v>0</v>
      </c>
      <c r="N114" s="18">
        <f>SUMIFS(N115:N1163,$B115:$B1163,$B115,$D115:$D1163,$D115,$E115:$E1163,$E115)/2</f>
        <v>0</v>
      </c>
      <c r="O114" s="18">
        <f>SUMIFS(O115:O1163,$B115:$B1163,$B115,$D115:$D1163,$D115,$E115:$E1163,$E115)/2</f>
        <v>0</v>
      </c>
    </row>
    <row r="115" spans="1:15" s="16" customFormat="1" ht="31.2">
      <c r="A115" s="19">
        <v>2</v>
      </c>
      <c r="B115" s="37">
        <v>955</v>
      </c>
      <c r="C115" s="47" t="s">
        <v>135</v>
      </c>
      <c r="D115" s="39" t="s">
        <v>67</v>
      </c>
      <c r="E115" s="39" t="s">
        <v>90</v>
      </c>
      <c r="F115" s="39" t="s">
        <v>136</v>
      </c>
      <c r="G115" s="39" t="s">
        <v>69</v>
      </c>
      <c r="H115" s="40">
        <f>SUMIFS(H116:H1163,$B116:$B1163,$B115,$D116:$D1163,$D116,$E116:$E1163,$E116,$F116:$F1163,$F116)</f>
        <v>0</v>
      </c>
      <c r="I115" s="40">
        <f>SUMIFS(I116:I1163,$B116:$B1163,$B115,$D116:$D1163,$D116,$E116:$E1163,$E116,$F116:$F1163,$F116)</f>
        <v>0</v>
      </c>
      <c r="J115" s="40">
        <f>SUMIFS(J116:J1163,$B116:$B1163,$B115,$D116:$D1163,$D116,$E116:$E1163,$E116,$F116:$F1163,$F116)</f>
        <v>0</v>
      </c>
      <c r="K115" s="40">
        <f>SUMIFS(K116:K1163,$B116:$B1163,$B115,$D116:$D1163,$D116,$E116:$E1163,$E116,$F116:$F1163,$F116)</f>
        <v>0</v>
      </c>
      <c r="L115" s="40">
        <f>SUMIFS(L116:L1163,$B116:$B1163,$B115,$D116:$D1163,$D116,$E116:$E1163,$E116,$F116:$F1163,$F116)</f>
        <v>0</v>
      </c>
      <c r="M115" s="40">
        <f>SUMIFS(M116:M1163,$B116:$B1163,$B115,$D116:$D1163,$D116,$E116:$E1163,$E116,$F116:$F1163,$F116)</f>
        <v>0</v>
      </c>
      <c r="N115" s="40">
        <f>SUMIFS(N116:N1163,$B116:$B1163,$B115,$D116:$D1163,$D116,$E116:$E1163,$E116,$F116:$F1163,$F116)</f>
        <v>0</v>
      </c>
      <c r="O115" s="40">
        <f>SUMIFS(O116:O1163,$B116:$B1163,$B115,$D116:$D1163,$D116,$E116:$E1163,$E116,$F116:$F1163,$F116)</f>
        <v>0</v>
      </c>
    </row>
    <row r="116" spans="1:15" s="16" customFormat="1" ht="46.8">
      <c r="A116" s="20">
        <v>3</v>
      </c>
      <c r="B116" s="31">
        <v>955</v>
      </c>
      <c r="C116" s="32" t="s">
        <v>12</v>
      </c>
      <c r="D116" s="33" t="s">
        <v>67</v>
      </c>
      <c r="E116" s="33" t="s">
        <v>90</v>
      </c>
      <c r="F116" s="33" t="s">
        <v>136</v>
      </c>
      <c r="G116" s="33" t="s">
        <v>71</v>
      </c>
      <c r="H116" s="24"/>
      <c r="I116" s="24"/>
      <c r="J116" s="24"/>
      <c r="K116" s="24"/>
      <c r="L116" s="24"/>
      <c r="M116" s="24"/>
      <c r="N116" s="24"/>
      <c r="O116" s="24"/>
    </row>
    <row r="117" spans="1:15" s="16" customFormat="1" ht="31.2">
      <c r="A117" s="17">
        <v>1</v>
      </c>
      <c r="B117" s="28">
        <v>955</v>
      </c>
      <c r="C117" s="29" t="s">
        <v>173</v>
      </c>
      <c r="D117" s="30" t="s">
        <v>67</v>
      </c>
      <c r="E117" s="30" t="s">
        <v>79</v>
      </c>
      <c r="F117" s="30" t="s">
        <v>7</v>
      </c>
      <c r="G117" s="30" t="s">
        <v>69</v>
      </c>
      <c r="H117" s="18">
        <f>SUMIFS(H118:H1166,$B118:$B1166,$B118,$D118:$D1166,$D118,$E118:$E1166,$E118)/2</f>
        <v>0</v>
      </c>
      <c r="I117" s="18">
        <f>SUMIFS(I118:I1166,$B118:$B1166,$B118,$D118:$D1166,$D118,$E118:$E1166,$E118)/2</f>
        <v>0</v>
      </c>
      <c r="J117" s="18">
        <f>SUMIFS(J118:J1166,$B118:$B1166,$B118,$D118:$D1166,$D118,$E118:$E1166,$E118)/2</f>
        <v>0</v>
      </c>
      <c r="K117" s="18">
        <f>SUMIFS(K118:K1166,$B118:$B1166,$B118,$D118:$D1166,$D118,$E118:$E1166,$E118)/2</f>
        <v>0</v>
      </c>
      <c r="L117" s="18">
        <f>SUMIFS(L118:L1166,$B118:$B1166,$B118,$D118:$D1166,$D118,$E118:$E1166,$E118)/2</f>
        <v>0</v>
      </c>
      <c r="M117" s="18">
        <f>SUMIFS(M118:M1166,$B118:$B1166,$B118,$D118:$D1166,$D118,$E118:$E1166,$E118)/2</f>
        <v>0</v>
      </c>
      <c r="N117" s="18">
        <f>SUMIFS(N118:N1166,$B118:$B1166,$B118,$D118:$D1166,$D118,$E118:$E1166,$E118)/2</f>
        <v>0</v>
      </c>
      <c r="O117" s="18">
        <f>SUMIFS(O118:O1166,$B118:$B1166,$B118,$D118:$D1166,$D118,$E118:$E1166,$E118)/2</f>
        <v>0</v>
      </c>
    </row>
    <row r="118" spans="1:15" s="16" customFormat="1" ht="46.8">
      <c r="A118" s="19">
        <v>2</v>
      </c>
      <c r="B118" s="37">
        <v>955</v>
      </c>
      <c r="C118" s="47" t="s">
        <v>175</v>
      </c>
      <c r="D118" s="39" t="s">
        <v>67</v>
      </c>
      <c r="E118" s="39" t="s">
        <v>79</v>
      </c>
      <c r="F118" s="39" t="s">
        <v>174</v>
      </c>
      <c r="G118" s="39" t="s">
        <v>69</v>
      </c>
      <c r="H118" s="40">
        <f>SUMIFS(H119:H1166,$B119:$B1166,$B118,$D119:$D1166,$D119,$E119:$E1166,$E119,$F119:$F1166,$F119)</f>
        <v>0</v>
      </c>
      <c r="I118" s="40">
        <f>SUMIFS(I119:I1166,$B119:$B1166,$B118,$D119:$D1166,$D119,$E119:$E1166,$E119,$F119:$F1166,$F119)</f>
        <v>0</v>
      </c>
      <c r="J118" s="40">
        <f>SUMIFS(J119:J1166,$B119:$B1166,$B118,$D119:$D1166,$D119,$E119:$E1166,$E119,$F119:$F1166,$F119)</f>
        <v>0</v>
      </c>
      <c r="K118" s="40">
        <f>SUMIFS(K119:K1166,$B119:$B1166,$B118,$D119:$D1166,$D119,$E119:$E1166,$E119,$F119:$F1166,$F119)</f>
        <v>0</v>
      </c>
      <c r="L118" s="40">
        <f>SUMIFS(L119:L1166,$B119:$B1166,$B118,$D119:$D1166,$D119,$E119:$E1166,$E119,$F119:$F1166,$F119)</f>
        <v>0</v>
      </c>
      <c r="M118" s="40">
        <f>SUMIFS(M119:M1166,$B119:$B1166,$B118,$D119:$D1166,$D119,$E119:$E1166,$E119,$F119:$F1166,$F119)</f>
        <v>0</v>
      </c>
      <c r="N118" s="40">
        <f>SUMIFS(N119:N1166,$B119:$B1166,$B118,$D119:$D1166,$D119,$E119:$E1166,$E119,$F119:$F1166,$F119)</f>
        <v>0</v>
      </c>
      <c r="O118" s="40">
        <f>SUMIFS(O119:O1166,$B119:$B1166,$B118,$D119:$D1166,$D119,$E119:$E1166,$E119,$F119:$F1166,$F119)</f>
        <v>0</v>
      </c>
    </row>
    <row r="119" spans="1:15" s="16" customFormat="1" ht="15.6">
      <c r="A119" s="20">
        <v>3</v>
      </c>
      <c r="B119" s="31">
        <v>955</v>
      </c>
      <c r="C119" s="45" t="s">
        <v>177</v>
      </c>
      <c r="D119" s="33" t="s">
        <v>67</v>
      </c>
      <c r="E119" s="33" t="s">
        <v>79</v>
      </c>
      <c r="F119" s="33" t="s">
        <v>174</v>
      </c>
      <c r="G119" s="33" t="s">
        <v>176</v>
      </c>
      <c r="H119" s="24"/>
      <c r="I119" s="24"/>
      <c r="J119" s="24"/>
      <c r="K119" s="24"/>
      <c r="L119" s="24"/>
      <c r="M119" s="24"/>
      <c r="N119" s="24"/>
      <c r="O119" s="24"/>
    </row>
    <row r="120" spans="1:15" s="16" customFormat="1" ht="15.6">
      <c r="A120" s="17">
        <v>1</v>
      </c>
      <c r="B120" s="28">
        <v>955</v>
      </c>
      <c r="C120" s="29" t="s">
        <v>43</v>
      </c>
      <c r="D120" s="30" t="s">
        <v>67</v>
      </c>
      <c r="E120" s="30" t="s">
        <v>83</v>
      </c>
      <c r="F120" s="30" t="s">
        <v>7</v>
      </c>
      <c r="G120" s="30" t="s">
        <v>69</v>
      </c>
      <c r="H120" s="18">
        <f>SUMIFS(H121:H1166,$B121:$B1166,$B121,$D121:$D1166,$D121,$E121:$E1166,$E121)/2</f>
        <v>3000</v>
      </c>
      <c r="I120" s="18">
        <f>SUMIFS(I121:I1166,$B121:$B1166,$B121,$D121:$D1166,$D121,$E121:$E1166,$E121)/2</f>
        <v>0</v>
      </c>
      <c r="J120" s="18">
        <f>SUMIFS(J121:J1166,$B121:$B1166,$B121,$D121:$D1166,$D121,$E121:$E1166,$E121)/2</f>
        <v>3000</v>
      </c>
      <c r="K120" s="18">
        <f>SUMIFS(K121:K1166,$B121:$B1166,$B121,$D121:$D1166,$D121,$E121:$E1166,$E121)/2</f>
        <v>0</v>
      </c>
      <c r="L120" s="18">
        <f>SUMIFS(L121:L1166,$B121:$B1166,$B121,$D121:$D1166,$D121,$E121:$E1166,$E121)/2</f>
        <v>3000</v>
      </c>
      <c r="M120" s="18">
        <f>SUMIFS(M121:M1166,$B121:$B1166,$B121,$D121:$D1166,$D121,$E121:$E1166,$E121)/2</f>
        <v>0</v>
      </c>
      <c r="N120" s="18">
        <f>SUMIFS(N121:N1166,$B121:$B1166,$B121,$D121:$D1166,$D121,$E121:$E1166,$E121)/2</f>
        <v>3000</v>
      </c>
      <c r="O120" s="18">
        <f>SUMIFS(O121:O1166,$B121:$B1166,$B121,$D121:$D1166,$D121,$E121:$E1166,$E121)/2</f>
        <v>0</v>
      </c>
    </row>
    <row r="121" spans="1:15" s="16" customFormat="1" ht="39" customHeight="1">
      <c r="A121" s="19">
        <v>2</v>
      </c>
      <c r="B121" s="37">
        <v>955</v>
      </c>
      <c r="C121" s="38" t="s">
        <v>35</v>
      </c>
      <c r="D121" s="39" t="s">
        <v>67</v>
      </c>
      <c r="E121" s="39" t="s">
        <v>83</v>
      </c>
      <c r="F121" s="39" t="s">
        <v>108</v>
      </c>
      <c r="G121" s="39" t="s">
        <v>69</v>
      </c>
      <c r="H121" s="40">
        <f>SUMIFS(H122:H1166,$B122:$B1166,$B121,$D122:$D1166,$D122,$E122:$E1166,$E122,$F122:$F1166,$F122)</f>
        <v>3000</v>
      </c>
      <c r="I121" s="40">
        <f>SUMIFS(I122:I1166,$B122:$B1166,$B121,$D122:$D1166,$D122,$E122:$E1166,$E122,$F122:$F1166,$F122)</f>
        <v>0</v>
      </c>
      <c r="J121" s="40">
        <f>SUMIFS(J122:J1166,$B122:$B1166,$B121,$D122:$D1166,$D122,$E122:$E1166,$E122,$F122:$F1166,$F122)</f>
        <v>3000</v>
      </c>
      <c r="K121" s="40">
        <f>SUMIFS(K122:K1166,$B122:$B1166,$B121,$D122:$D1166,$D122,$E122:$E1166,$E122,$F122:$F1166,$F122)</f>
        <v>0</v>
      </c>
      <c r="L121" s="40">
        <f>SUMIFS(L122:L1166,$B122:$B1166,$B121,$D122:$D1166,$D122,$E122:$E1166,$E122,$F122:$F1166,$F122)</f>
        <v>3000</v>
      </c>
      <c r="M121" s="40">
        <f>SUMIFS(M122:M1166,$B122:$B1166,$B121,$D122:$D1166,$D122,$E122:$E1166,$E122,$F122:$F1166,$F122)</f>
        <v>0</v>
      </c>
      <c r="N121" s="40">
        <f>SUMIFS(N122:N1166,$B122:$B1166,$B121,$D122:$D1166,$D122,$E122:$E1166,$E122,$F122:$F1166,$F122)</f>
        <v>3000</v>
      </c>
      <c r="O121" s="40">
        <f>SUMIFS(O122:O1166,$B122:$B1166,$B121,$D122:$D1166,$D122,$E122:$E1166,$E122,$F122:$F1166,$F122)</f>
        <v>0</v>
      </c>
    </row>
    <row r="122" spans="1:15" s="16" customFormat="1" ht="15.6">
      <c r="A122" s="20">
        <v>3</v>
      </c>
      <c r="B122" s="31">
        <v>955</v>
      </c>
      <c r="C122" s="32" t="s">
        <v>44</v>
      </c>
      <c r="D122" s="33" t="s">
        <v>67</v>
      </c>
      <c r="E122" s="33" t="s">
        <v>83</v>
      </c>
      <c r="F122" s="33" t="s">
        <v>108</v>
      </c>
      <c r="G122" s="33" t="s">
        <v>88</v>
      </c>
      <c r="H122" s="24">
        <v>3000</v>
      </c>
      <c r="I122" s="24"/>
      <c r="J122" s="24">
        <v>3000</v>
      </c>
      <c r="K122" s="24"/>
      <c r="L122" s="24">
        <v>3000</v>
      </c>
      <c r="M122" s="24"/>
      <c r="N122" s="24">
        <v>3000</v>
      </c>
      <c r="O122" s="24"/>
    </row>
    <row r="123" spans="1:15" s="16" customFormat="1" ht="15.6">
      <c r="A123" s="17">
        <v>1</v>
      </c>
      <c r="B123" s="28">
        <v>955</v>
      </c>
      <c r="C123" s="29" t="s">
        <v>14</v>
      </c>
      <c r="D123" s="30" t="s">
        <v>67</v>
      </c>
      <c r="E123" s="30" t="s">
        <v>73</v>
      </c>
      <c r="F123" s="30"/>
      <c r="G123" s="30"/>
      <c r="H123" s="18">
        <f>SUMIFS(H124:H1169,$B124:$B1169,$B124,$D124:$D1169,$D124,$E124:$E1169,$E124)/2</f>
        <v>33499.100000000006</v>
      </c>
      <c r="I123" s="18">
        <f>SUMIFS(I124:I1169,$B124:$B1169,$B124,$D124:$D1169,$D124,$E124:$E1169,$E124)/2</f>
        <v>1025.5</v>
      </c>
      <c r="J123" s="18">
        <f>SUMIFS(J124:J1169,$B124:$B1169,$B124,$D124:$D1169,$D124,$E124:$E1169,$E124)/2</f>
        <v>33499.100000000006</v>
      </c>
      <c r="K123" s="18">
        <f>SUMIFS(K124:K1169,$B124:$B1169,$B124,$D124:$D1169,$D124,$E124:$E1169,$E124)/2</f>
        <v>1025.5</v>
      </c>
      <c r="L123" s="18">
        <f>SUMIFS(L124:L1169,$B124:$B1169,$B124,$D124:$D1169,$D124,$E124:$E1169,$E124)/2</f>
        <v>33499.100000000006</v>
      </c>
      <c r="M123" s="18">
        <f>SUMIFS(M124:M1169,$B124:$B1169,$B124,$D124:$D1169,$D124,$E124:$E1169,$E124)/2</f>
        <v>0</v>
      </c>
      <c r="N123" s="18">
        <f>SUMIFS(N124:N1169,$B124:$B1169,$B124,$D124:$D1169,$D124,$E124:$E1169,$E124)/2</f>
        <v>33499.100000000006</v>
      </c>
      <c r="O123" s="18">
        <f>SUMIFS(O124:O1169,$B124:$B1169,$B124,$D124:$D1169,$D124,$E124:$E1169,$E124)/2</f>
        <v>0</v>
      </c>
    </row>
    <row r="124" spans="1:15" s="16" customFormat="1" ht="46.8">
      <c r="A124" s="19">
        <v>2</v>
      </c>
      <c r="B124" s="37">
        <v>955</v>
      </c>
      <c r="C124" s="38" t="s">
        <v>163</v>
      </c>
      <c r="D124" s="39" t="s">
        <v>67</v>
      </c>
      <c r="E124" s="39" t="s">
        <v>73</v>
      </c>
      <c r="F124" s="39" t="s">
        <v>162</v>
      </c>
      <c r="G124" s="39"/>
      <c r="H124" s="40">
        <f>SUMIFS(H125:H1169,$B125:$B1169,$B124,$D125:$D1169,$D125,$E125:$E1169,$E125,$F125:$F1169,$F125)</f>
        <v>0</v>
      </c>
      <c r="I124" s="40">
        <f>SUMIFS(I125:I1169,$B125:$B1169,$B124,$D125:$D1169,$D125,$E125:$E1169,$E125,$F125:$F1169,$F125)</f>
        <v>0</v>
      </c>
      <c r="J124" s="40">
        <f>SUMIFS(J125:J1169,$B125:$B1169,$B124,$D125:$D1169,$D125,$E125:$E1169,$E125,$F125:$F1169,$F125)</f>
        <v>0</v>
      </c>
      <c r="K124" s="40">
        <f>SUMIFS(K125:K1169,$B125:$B1169,$B124,$D125:$D1169,$D125,$E125:$E1169,$E125,$F125:$F1169,$F125)</f>
        <v>0</v>
      </c>
      <c r="L124" s="40">
        <f>SUMIFS(L125:L1169,$B125:$B1169,$B124,$D125:$D1169,$D125,$E125:$E1169,$E125,$F125:$F1169,$F125)</f>
        <v>0</v>
      </c>
      <c r="M124" s="40">
        <f>SUMIFS(M125:M1169,$B125:$B1169,$B124,$D125:$D1169,$D125,$E125:$E1169,$E125,$F125:$F1169,$F125)</f>
        <v>0</v>
      </c>
      <c r="N124" s="40">
        <f>SUMIFS(N125:N1169,$B125:$B1169,$B124,$D125:$D1169,$D125,$E125:$E1169,$E125,$F125:$F1169,$F125)</f>
        <v>0</v>
      </c>
      <c r="O124" s="40">
        <f>SUMIFS(O125:O1169,$B125:$B1169,$B124,$D125:$D1169,$D125,$E125:$E1169,$E125,$F125:$F1169,$F125)</f>
        <v>0</v>
      </c>
    </row>
    <row r="125" spans="1:15" s="16" customFormat="1" ht="15.6">
      <c r="A125" s="20">
        <v>3</v>
      </c>
      <c r="B125" s="31">
        <v>955</v>
      </c>
      <c r="C125" s="32" t="s">
        <v>46</v>
      </c>
      <c r="D125" s="33" t="s">
        <v>67</v>
      </c>
      <c r="E125" s="33" t="s">
        <v>73</v>
      </c>
      <c r="F125" s="33" t="s">
        <v>162</v>
      </c>
      <c r="G125" s="33" t="s">
        <v>89</v>
      </c>
      <c r="H125" s="24"/>
      <c r="I125" s="24"/>
      <c r="J125" s="24"/>
      <c r="K125" s="24"/>
      <c r="L125" s="24"/>
      <c r="M125" s="24"/>
      <c r="N125" s="24"/>
      <c r="O125" s="24"/>
    </row>
    <row r="126" spans="1:15" s="16" customFormat="1" ht="62.4">
      <c r="A126" s="19">
        <v>2</v>
      </c>
      <c r="B126" s="37">
        <v>955</v>
      </c>
      <c r="C126" s="42" t="s">
        <v>179</v>
      </c>
      <c r="D126" s="39" t="s">
        <v>67</v>
      </c>
      <c r="E126" s="39" t="s">
        <v>73</v>
      </c>
      <c r="F126" s="39" t="s">
        <v>47</v>
      </c>
      <c r="G126" s="39"/>
      <c r="H126" s="40">
        <f>SUMIFS(H127:H1171,$B127:$B1171,$B126,$D127:$D1171,$D127,$E127:$E1171,$E127,$F127:$F1171,$F127)</f>
        <v>18319.400000000001</v>
      </c>
      <c r="I126" s="40">
        <f>SUMIFS(I127:I1171,$B127:$B1171,$B126,$D127:$D1171,$D127,$E127:$E1171,$E127,$F127:$F1171,$F127)</f>
        <v>0</v>
      </c>
      <c r="J126" s="40">
        <f>SUMIFS(J127:J1171,$B127:$B1171,$B126,$D127:$D1171,$D127,$E127:$E1171,$E127,$F127:$F1171,$F127)</f>
        <v>18319.400000000001</v>
      </c>
      <c r="K126" s="40">
        <f>SUMIFS(K127:K1171,$B127:$B1171,$B126,$D127:$D1171,$D127,$E127:$E1171,$E127,$F127:$F1171,$F127)</f>
        <v>0</v>
      </c>
      <c r="L126" s="40">
        <f>SUMIFS(L127:L1171,$B127:$B1171,$B126,$D127:$D1171,$D127,$E127:$E1171,$E127,$F127:$F1171,$F127)</f>
        <v>18319.400000000001</v>
      </c>
      <c r="M126" s="40">
        <f>SUMIFS(M127:M1171,$B127:$B1171,$B126,$D127:$D1171,$D127,$E127:$E1171,$E127,$F127:$F1171,$F127)</f>
        <v>0</v>
      </c>
      <c r="N126" s="40">
        <f>SUMIFS(N127:N1171,$B127:$B1171,$B126,$D127:$D1171,$D127,$E127:$E1171,$E127,$F127:$F1171,$F127)</f>
        <v>18319.400000000001</v>
      </c>
      <c r="O126" s="40">
        <f>SUMIFS(O127:O1171,$B127:$B1171,$B126,$D127:$D1171,$D127,$E127:$E1171,$E127,$F127:$F1171,$F127)</f>
        <v>0</v>
      </c>
    </row>
    <row r="127" spans="1:15" s="16" customFormat="1" ht="15.6">
      <c r="A127" s="20">
        <v>3</v>
      </c>
      <c r="B127" s="31">
        <v>955</v>
      </c>
      <c r="C127" s="32" t="s">
        <v>46</v>
      </c>
      <c r="D127" s="33" t="s">
        <v>67</v>
      </c>
      <c r="E127" s="33" t="s">
        <v>73</v>
      </c>
      <c r="F127" s="33" t="s">
        <v>47</v>
      </c>
      <c r="G127" s="33" t="s">
        <v>89</v>
      </c>
      <c r="H127" s="24">
        <v>18319.400000000001</v>
      </c>
      <c r="I127" s="24"/>
      <c r="J127" s="24">
        <v>18319.400000000001</v>
      </c>
      <c r="K127" s="24"/>
      <c r="L127" s="24">
        <v>18319.400000000001</v>
      </c>
      <c r="M127" s="24"/>
      <c r="N127" s="24">
        <v>18319.400000000001</v>
      </c>
      <c r="O127" s="24"/>
    </row>
    <row r="128" spans="1:15" s="16" customFormat="1" ht="62.4">
      <c r="A128" s="19">
        <v>2</v>
      </c>
      <c r="B128" s="37">
        <v>955</v>
      </c>
      <c r="C128" s="38" t="s">
        <v>210</v>
      </c>
      <c r="D128" s="39" t="s">
        <v>67</v>
      </c>
      <c r="E128" s="39" t="s">
        <v>73</v>
      </c>
      <c r="F128" s="39" t="s">
        <v>49</v>
      </c>
      <c r="G128" s="39" t="s">
        <v>69</v>
      </c>
      <c r="H128" s="40">
        <f>SUMIFS(H129:H1177,$B129:$B1177,$B128,$D129:$D1177,$D129,$E129:$E1177,$E129,$F129:$F1177,$F129)</f>
        <v>0</v>
      </c>
      <c r="I128" s="40">
        <f>SUMIFS(I129:I1177,$B129:$B1177,$B128,$D129:$D1177,$D129,$E129:$E1177,$E129,$F129:$F1177,$F129)</f>
        <v>0</v>
      </c>
      <c r="J128" s="40">
        <f>SUMIFS(J129:J1177,$B129:$B1177,$B128,$D129:$D1177,$D129,$E129:$E1177,$E129,$F129:$F1177,$F129)</f>
        <v>0</v>
      </c>
      <c r="K128" s="40">
        <f>SUMIFS(K129:K1177,$B129:$B1177,$B128,$D129:$D1177,$D129,$E129:$E1177,$E129,$F129:$F1177,$F129)</f>
        <v>0</v>
      </c>
      <c r="L128" s="40">
        <f>SUMIFS(L129:L1177,$B129:$B1177,$B128,$D129:$D1177,$D129,$E129:$E1177,$E129,$F129:$F1177,$F129)</f>
        <v>0</v>
      </c>
      <c r="M128" s="40">
        <f>SUMIFS(M129:M1177,$B129:$B1177,$B128,$D129:$D1177,$D129,$E129:$E1177,$E129,$F129:$F1177,$F129)</f>
        <v>0</v>
      </c>
      <c r="N128" s="40">
        <f>SUMIFS(N129:N1177,$B129:$B1177,$B128,$D129:$D1177,$D129,$E129:$E1177,$E129,$F129:$F1177,$F129)</f>
        <v>0</v>
      </c>
      <c r="O128" s="40">
        <f>SUMIFS(O129:O1177,$B129:$B1177,$B128,$D129:$D1177,$D129,$E129:$E1177,$E129,$F129:$F1177,$F129)</f>
        <v>0</v>
      </c>
    </row>
    <row r="129" spans="1:15" s="16" customFormat="1" ht="15.6">
      <c r="A129" s="20">
        <v>3</v>
      </c>
      <c r="B129" s="31">
        <v>955</v>
      </c>
      <c r="C129" s="32" t="s">
        <v>46</v>
      </c>
      <c r="D129" s="33" t="s">
        <v>67</v>
      </c>
      <c r="E129" s="33" t="s">
        <v>73</v>
      </c>
      <c r="F129" s="33" t="s">
        <v>49</v>
      </c>
      <c r="G129" s="33" t="s">
        <v>89</v>
      </c>
      <c r="H129" s="24"/>
      <c r="I129" s="24"/>
      <c r="J129" s="24"/>
      <c r="K129" s="24"/>
      <c r="L129" s="24"/>
      <c r="M129" s="24"/>
      <c r="N129" s="24"/>
      <c r="O129" s="24"/>
    </row>
    <row r="130" spans="1:15" s="16" customFormat="1" ht="46.8">
      <c r="A130" s="19">
        <v>2</v>
      </c>
      <c r="B130" s="37">
        <v>955</v>
      </c>
      <c r="C130" s="38" t="s">
        <v>142</v>
      </c>
      <c r="D130" s="39" t="s">
        <v>67</v>
      </c>
      <c r="E130" s="39" t="s">
        <v>73</v>
      </c>
      <c r="F130" s="39" t="s">
        <v>141</v>
      </c>
      <c r="G130" s="39"/>
      <c r="H130" s="40">
        <f>SUMIFS(H131:H1179,$B131:$B1179,$B130,$D131:$D1179,$D131,$E131:$E1179,$E131,$F131:$F1179,$F131)</f>
        <v>15179.7</v>
      </c>
      <c r="I130" s="40">
        <f>SUMIFS(I131:I1179,$B131:$B1179,$B130,$D131:$D1179,$D131,$E131:$E1179,$E131,$F131:$F1179,$F131)</f>
        <v>1025.5</v>
      </c>
      <c r="J130" s="40">
        <f>SUMIFS(J131:J1179,$B131:$B1179,$B130,$D131:$D1179,$D131,$E131:$E1179,$E131,$F131:$F1179,$F131)</f>
        <v>15179.7</v>
      </c>
      <c r="K130" s="40">
        <f>SUMIFS(K131:K1179,$B131:$B1179,$B130,$D131:$D1179,$D131,$E131:$E1179,$E131,$F131:$F1179,$F131)</f>
        <v>1025.5</v>
      </c>
      <c r="L130" s="40">
        <f>SUMIFS(L131:L1179,$B131:$B1179,$B130,$D131:$D1179,$D131,$E131:$E1179,$E131,$F131:$F1179,$F131)</f>
        <v>15179.7</v>
      </c>
      <c r="M130" s="40">
        <f>SUMIFS(M131:M1179,$B131:$B1179,$B130,$D131:$D1179,$D131,$E131:$E1179,$E131,$F131:$F1179,$F131)</f>
        <v>0</v>
      </c>
      <c r="N130" s="40">
        <f>SUMIFS(N131:N1179,$B131:$B1179,$B130,$D131:$D1179,$D131,$E131:$E1179,$E131,$F131:$F1179,$F131)</f>
        <v>15179.7</v>
      </c>
      <c r="O130" s="40">
        <f>SUMIFS(O131:O1179,$B131:$B1179,$B130,$D131:$D1179,$D131,$E131:$E1179,$E131,$F131:$F1179,$F131)</f>
        <v>0</v>
      </c>
    </row>
    <row r="131" spans="1:15" s="16" customFormat="1" ht="31.2">
      <c r="A131" s="20">
        <v>3</v>
      </c>
      <c r="B131" s="31">
        <v>955</v>
      </c>
      <c r="C131" s="32" t="s">
        <v>23</v>
      </c>
      <c r="D131" s="33" t="s">
        <v>67</v>
      </c>
      <c r="E131" s="33" t="s">
        <v>73</v>
      </c>
      <c r="F131" s="33" t="s">
        <v>141</v>
      </c>
      <c r="G131" s="33" t="s">
        <v>80</v>
      </c>
      <c r="H131" s="24">
        <v>14561.1</v>
      </c>
      <c r="I131" s="24">
        <v>1025.5</v>
      </c>
      <c r="J131" s="24">
        <v>14561.1</v>
      </c>
      <c r="K131" s="24">
        <v>1025.5</v>
      </c>
      <c r="L131" s="24">
        <v>14561.1</v>
      </c>
      <c r="M131" s="24"/>
      <c r="N131" s="24">
        <v>14561.1</v>
      </c>
      <c r="O131" s="24"/>
    </row>
    <row r="132" spans="1:15" s="16" customFormat="1" ht="46.8">
      <c r="A132" s="20">
        <v>3</v>
      </c>
      <c r="B132" s="31">
        <v>955</v>
      </c>
      <c r="C132" s="32" t="s">
        <v>12</v>
      </c>
      <c r="D132" s="33" t="s">
        <v>67</v>
      </c>
      <c r="E132" s="33" t="s">
        <v>73</v>
      </c>
      <c r="F132" s="33" t="s">
        <v>141</v>
      </c>
      <c r="G132" s="33" t="s">
        <v>71</v>
      </c>
      <c r="H132" s="24">
        <v>618.6</v>
      </c>
      <c r="I132" s="24"/>
      <c r="J132" s="24">
        <v>618.6</v>
      </c>
      <c r="K132" s="24"/>
      <c r="L132" s="24">
        <v>618.6</v>
      </c>
      <c r="M132" s="24"/>
      <c r="N132" s="24">
        <v>618.6</v>
      </c>
      <c r="O132" s="24"/>
    </row>
    <row r="133" spans="1:15" s="16" customFormat="1" ht="39" customHeight="1">
      <c r="A133" s="19">
        <v>2</v>
      </c>
      <c r="B133" s="37">
        <v>955</v>
      </c>
      <c r="C133" s="38" t="s">
        <v>35</v>
      </c>
      <c r="D133" s="39" t="s">
        <v>67</v>
      </c>
      <c r="E133" s="39" t="s">
        <v>73</v>
      </c>
      <c r="F133" s="39" t="s">
        <v>108</v>
      </c>
      <c r="G133" s="39"/>
      <c r="H133" s="40">
        <f>SUMIFS(H134:H1182,$B134:$B1182,$B133,$D134:$D1182,$D134,$E134:$E1182,$E134,$F134:$F1182,$F134)</f>
        <v>0</v>
      </c>
      <c r="I133" s="40">
        <f>SUMIFS(I134:I1182,$B134:$B1182,$B133,$D134:$D1182,$D134,$E134:$E1182,$E134,$F134:$F1182,$F134)</f>
        <v>0</v>
      </c>
      <c r="J133" s="40">
        <f>SUMIFS(J134:J1182,$B134:$B1182,$B133,$D134:$D1182,$D134,$E134:$E1182,$E134,$F134:$F1182,$F134)</f>
        <v>0</v>
      </c>
      <c r="K133" s="40">
        <f>SUMIFS(K134:K1182,$B134:$B1182,$B133,$D134:$D1182,$D134,$E134:$E1182,$E134,$F134:$F1182,$F134)</f>
        <v>0</v>
      </c>
      <c r="L133" s="40">
        <f>SUMIFS(L134:L1182,$B134:$B1182,$B133,$D134:$D1182,$D134,$E134:$E1182,$E134,$F134:$F1182,$F134)</f>
        <v>0</v>
      </c>
      <c r="M133" s="40">
        <f>SUMIFS(M134:M1182,$B134:$B1182,$B133,$D134:$D1182,$D134,$E134:$E1182,$E134,$F134:$F1182,$F134)</f>
        <v>0</v>
      </c>
      <c r="N133" s="40">
        <f>SUMIFS(N134:N1182,$B134:$B1182,$B133,$D134:$D1182,$D134,$E134:$E1182,$E134,$F134:$F1182,$F134)</f>
        <v>0</v>
      </c>
      <c r="O133" s="40">
        <f>SUMIFS(O134:O1182,$B134:$B1182,$B133,$D134:$D1182,$D134,$E134:$E1182,$E134,$F134:$F1182,$F134)</f>
        <v>0</v>
      </c>
    </row>
    <row r="134" spans="1:15" s="16" customFormat="1" ht="15.6">
      <c r="A134" s="20">
        <v>3</v>
      </c>
      <c r="B134" s="31">
        <v>955</v>
      </c>
      <c r="C134" s="32" t="s">
        <v>127</v>
      </c>
      <c r="D134" s="33" t="s">
        <v>67</v>
      </c>
      <c r="E134" s="33" t="s">
        <v>73</v>
      </c>
      <c r="F134" s="33" t="s">
        <v>108</v>
      </c>
      <c r="G134" s="33" t="s">
        <v>126</v>
      </c>
      <c r="H134" s="24"/>
      <c r="I134" s="24"/>
      <c r="J134" s="24"/>
      <c r="K134" s="24"/>
      <c r="L134" s="24"/>
      <c r="M134" s="24"/>
      <c r="N134" s="24"/>
      <c r="O134" s="24"/>
    </row>
    <row r="135" spans="1:15" s="16" customFormat="1" ht="15.6">
      <c r="A135" s="17">
        <v>1</v>
      </c>
      <c r="B135" s="28">
        <v>955</v>
      </c>
      <c r="C135" s="29" t="s">
        <v>50</v>
      </c>
      <c r="D135" s="30" t="s">
        <v>86</v>
      </c>
      <c r="E135" s="30" t="s">
        <v>84</v>
      </c>
      <c r="F135" s="30" t="s">
        <v>7</v>
      </c>
      <c r="G135" s="30" t="s">
        <v>69</v>
      </c>
      <c r="H135" s="18">
        <f>SUMIFS(H136:H1185,$B136:$B1185,$B136,$D136:$D1185,$D136,$E136:$E1185,$E136)/2</f>
        <v>454</v>
      </c>
      <c r="I135" s="18">
        <f>SUMIFS(I136:I1185,$B136:$B1185,$B136,$D136:$D1185,$D136,$E136:$E1185,$E136)/2</f>
        <v>0</v>
      </c>
      <c r="J135" s="18">
        <f>SUMIFS(J136:J1185,$B136:$B1185,$B136,$D136:$D1185,$D136,$E136:$E1185,$E136)/2</f>
        <v>454</v>
      </c>
      <c r="K135" s="18">
        <f>SUMIFS(K136:K1185,$B136:$B1185,$B136,$D136:$D1185,$D136,$E136:$E1185,$E136)/2</f>
        <v>0</v>
      </c>
      <c r="L135" s="18">
        <f>SUMIFS(L136:L1185,$B136:$B1185,$B136,$D136:$D1185,$D136,$E136:$E1185,$E136)/2</f>
        <v>0</v>
      </c>
      <c r="M135" s="18">
        <f>SUMIFS(M136:M1185,$B136:$B1185,$B136,$D136:$D1185,$D136,$E136:$E1185,$E136)/2</f>
        <v>0</v>
      </c>
      <c r="N135" s="18">
        <f>SUMIFS(N136:N1185,$B136:$B1185,$B136,$D136:$D1185,$D136,$E136:$E1185,$E136)/2</f>
        <v>0</v>
      </c>
      <c r="O135" s="18">
        <f>SUMIFS(O136:O1185,$B136:$B1185,$B136,$D136:$D1185,$D136,$E136:$E1185,$E136)/2</f>
        <v>0</v>
      </c>
    </row>
    <row r="136" spans="1:15" s="16" customFormat="1" ht="54" customHeight="1">
      <c r="A136" s="19">
        <v>2</v>
      </c>
      <c r="B136" s="37">
        <v>955</v>
      </c>
      <c r="C136" s="38" t="s">
        <v>180</v>
      </c>
      <c r="D136" s="39" t="s">
        <v>86</v>
      </c>
      <c r="E136" s="39" t="s">
        <v>84</v>
      </c>
      <c r="F136" s="39" t="s">
        <v>104</v>
      </c>
      <c r="G136" s="39" t="s">
        <v>69</v>
      </c>
      <c r="H136" s="40">
        <f>SUMIFS(H137:H1185,$B137:$B1185,$B136,$D137:$D1185,$D137,$E137:$E1185,$E137,$F137:$F1185,$F137)</f>
        <v>454</v>
      </c>
      <c r="I136" s="40">
        <f>SUMIFS(I137:I1185,$B137:$B1185,$B136,$D137:$D1185,$D137,$E137:$E1185,$E137,$F137:$F1185,$F137)</f>
        <v>0</v>
      </c>
      <c r="J136" s="40">
        <f>SUMIFS(J137:J1185,$B137:$B1185,$B136,$D137:$D1185,$D137,$E137:$E1185,$E137,$F137:$F1185,$F137)</f>
        <v>454</v>
      </c>
      <c r="K136" s="40">
        <f>SUMIFS(K137:K1185,$B137:$B1185,$B136,$D137:$D1185,$D137,$E137:$E1185,$E137,$F137:$F1185,$F137)</f>
        <v>0</v>
      </c>
      <c r="L136" s="40">
        <f>SUMIFS(L137:L1185,$B137:$B1185,$B136,$D137:$D1185,$D137,$E137:$E1185,$E137,$F137:$F1185,$F137)</f>
        <v>0</v>
      </c>
      <c r="M136" s="40">
        <f>SUMIFS(M137:M1185,$B137:$B1185,$B136,$D137:$D1185,$D137,$E137:$E1185,$E137,$F137:$F1185,$F137)</f>
        <v>0</v>
      </c>
      <c r="N136" s="40">
        <f>SUMIFS(N137:N1185,$B137:$B1185,$B136,$D137:$D1185,$D137,$E137:$E1185,$E137,$F137:$F1185,$F137)</f>
        <v>0</v>
      </c>
      <c r="O136" s="40">
        <f>SUMIFS(O137:O1185,$B137:$B1185,$B136,$D137:$D1185,$D137,$E137:$E1185,$E137,$F137:$F1185,$F137)</f>
        <v>0</v>
      </c>
    </row>
    <row r="137" spans="1:15" s="16" customFormat="1" ht="46.8">
      <c r="A137" s="20">
        <v>3</v>
      </c>
      <c r="B137" s="31">
        <v>955</v>
      </c>
      <c r="C137" s="32" t="s">
        <v>12</v>
      </c>
      <c r="D137" s="33" t="s">
        <v>86</v>
      </c>
      <c r="E137" s="33" t="s">
        <v>84</v>
      </c>
      <c r="F137" s="33" t="s">
        <v>104</v>
      </c>
      <c r="G137" s="33" t="s">
        <v>71</v>
      </c>
      <c r="H137" s="24">
        <v>454</v>
      </c>
      <c r="I137" s="24"/>
      <c r="J137" s="24">
        <v>454</v>
      </c>
      <c r="K137" s="24"/>
      <c r="L137" s="24"/>
      <c r="M137" s="24"/>
      <c r="N137" s="24"/>
      <c r="O137" s="24"/>
    </row>
    <row r="138" spans="1:15" s="16" customFormat="1" ht="46.8">
      <c r="A138" s="17">
        <v>1</v>
      </c>
      <c r="B138" s="28">
        <v>955</v>
      </c>
      <c r="C138" s="29" t="s">
        <v>191</v>
      </c>
      <c r="D138" s="30" t="s">
        <v>76</v>
      </c>
      <c r="E138" s="30" t="s">
        <v>82</v>
      </c>
      <c r="F138" s="30" t="s">
        <v>7</v>
      </c>
      <c r="G138" s="30" t="s">
        <v>69</v>
      </c>
      <c r="H138" s="18">
        <f>SUMIFS(H139:H1189,$B139:$B1189,$B139,$D139:$D1189,$D139,$E139:$E1189,$E139)/2</f>
        <v>2760.6</v>
      </c>
      <c r="I138" s="18">
        <f>SUMIFS(I139:I1189,$B139:$B1189,$B139,$D139:$D1189,$D139,$E139:$E1189,$E139)/2</f>
        <v>0</v>
      </c>
      <c r="J138" s="18">
        <f>SUMIFS(J139:J1189,$B139:$B1189,$B139,$D139:$D1189,$D139,$E139:$E1189,$E139)/2</f>
        <v>2760.6</v>
      </c>
      <c r="K138" s="18">
        <f>SUMIFS(K139:K1189,$B139:$B1189,$B139,$D139:$D1189,$D139,$E139:$E1189,$E139)/2</f>
        <v>0</v>
      </c>
      <c r="L138" s="18">
        <f>SUMIFS(L139:L1189,$B139:$B1189,$B139,$D139:$D1189,$D139,$E139:$E1189,$E139)/2</f>
        <v>2684.6</v>
      </c>
      <c r="M138" s="18">
        <f>SUMIFS(M139:M1189,$B139:$B1189,$B139,$D139:$D1189,$D139,$E139:$E1189,$E139)/2</f>
        <v>0</v>
      </c>
      <c r="N138" s="18">
        <f>SUMIFS(N139:N1189,$B139:$B1189,$B139,$D139:$D1189,$D139,$E139:$E1189,$E139)/2</f>
        <v>2684.6</v>
      </c>
      <c r="O138" s="18">
        <f>SUMIFS(O139:O1189,$B139:$B1189,$B139,$D139:$D1189,$D139,$E139:$E1189,$E139)/2</f>
        <v>0</v>
      </c>
    </row>
    <row r="139" spans="1:15" s="16" customFormat="1" ht="46.8">
      <c r="A139" s="19">
        <v>2</v>
      </c>
      <c r="B139" s="37">
        <v>955</v>
      </c>
      <c r="C139" s="38" t="s">
        <v>163</v>
      </c>
      <c r="D139" s="39" t="s">
        <v>76</v>
      </c>
      <c r="E139" s="39" t="s">
        <v>82</v>
      </c>
      <c r="F139" s="39" t="s">
        <v>162</v>
      </c>
      <c r="G139" s="39"/>
      <c r="H139" s="40">
        <f>SUMIFS(H140:H1189,$B140:$B1189,$B139,$D140:$D1189,$D140,$E140:$E1189,$E140,$F140:$F1189,$F140)</f>
        <v>2684.6</v>
      </c>
      <c r="I139" s="40">
        <f>SUMIFS(I140:I1189,$B140:$B1189,$B139,$D140:$D1189,$D140,$E140:$E1189,$E140,$F140:$F1189,$F140)</f>
        <v>0</v>
      </c>
      <c r="J139" s="40">
        <f>SUMIFS(J140:J1189,$B140:$B1189,$B139,$D140:$D1189,$D140,$E140:$E1189,$E140,$F140:$F1189,$F140)</f>
        <v>2684.6</v>
      </c>
      <c r="K139" s="40">
        <f>SUMIFS(K140:K1189,$B140:$B1189,$B139,$D140:$D1189,$D140,$E140:$E1189,$E140,$F140:$F1189,$F140)</f>
        <v>0</v>
      </c>
      <c r="L139" s="40">
        <f>SUMIFS(L140:L1189,$B140:$B1189,$B139,$D140:$D1189,$D140,$E140:$E1189,$E140,$F140:$F1189,$F140)</f>
        <v>2684.6</v>
      </c>
      <c r="M139" s="40">
        <f>SUMIFS(M140:M1189,$B140:$B1189,$B139,$D140:$D1189,$D140,$E140:$E1189,$E140,$F140:$F1189,$F140)</f>
        <v>0</v>
      </c>
      <c r="N139" s="40">
        <f>SUMIFS(N140:N1189,$B140:$B1189,$B139,$D140:$D1189,$D140,$E140:$E1189,$E140,$F140:$F1189,$F140)</f>
        <v>2684.6</v>
      </c>
      <c r="O139" s="40">
        <f>SUMIFS(O140:O1189,$B140:$B1189,$B139,$D140:$D1189,$D140,$E140:$E1189,$E140,$F140:$F1189,$F140)</f>
        <v>0</v>
      </c>
    </row>
    <row r="140" spans="1:15" s="16" customFormat="1" ht="15.6">
      <c r="A140" s="20">
        <v>3</v>
      </c>
      <c r="B140" s="31">
        <v>955</v>
      </c>
      <c r="C140" s="32" t="s">
        <v>46</v>
      </c>
      <c r="D140" s="33" t="s">
        <v>76</v>
      </c>
      <c r="E140" s="33" t="s">
        <v>82</v>
      </c>
      <c r="F140" s="33" t="s">
        <v>162</v>
      </c>
      <c r="G140" s="33" t="s">
        <v>89</v>
      </c>
      <c r="H140" s="24">
        <v>2684.6</v>
      </c>
      <c r="I140" s="24"/>
      <c r="J140" s="24">
        <v>2684.6</v>
      </c>
      <c r="K140" s="24"/>
      <c r="L140" s="24">
        <v>2684.6</v>
      </c>
      <c r="M140" s="24"/>
      <c r="N140" s="24">
        <v>2684.6</v>
      </c>
      <c r="O140" s="24"/>
    </row>
    <row r="141" spans="1:15" s="16" customFormat="1" ht="78">
      <c r="A141" s="19">
        <v>2</v>
      </c>
      <c r="B141" s="37">
        <v>955</v>
      </c>
      <c r="C141" s="38" t="s">
        <v>181</v>
      </c>
      <c r="D141" s="39" t="s">
        <v>76</v>
      </c>
      <c r="E141" s="39" t="s">
        <v>82</v>
      </c>
      <c r="F141" s="39" t="s">
        <v>105</v>
      </c>
      <c r="G141" s="39" t="s">
        <v>69</v>
      </c>
      <c r="H141" s="40">
        <f>SUMIFS(H142:H1191,$B142:$B1191,$B141,$D142:$D1191,$D142,$E142:$E1191,$E142,$F142:$F1191,$F142)</f>
        <v>76</v>
      </c>
      <c r="I141" s="40">
        <f>SUMIFS(I142:I1191,$B142:$B1191,$B141,$D142:$D1191,$D142,$E142:$E1191,$E142,$F142:$F1191,$F142)</f>
        <v>0</v>
      </c>
      <c r="J141" s="40">
        <f>SUMIFS(J142:J1191,$B142:$B1191,$B141,$D142:$D1191,$D142,$E142:$E1191,$E142,$F142:$F1191,$F142)</f>
        <v>76</v>
      </c>
      <c r="K141" s="40">
        <f>SUMIFS(K142:K1191,$B142:$B1191,$B141,$D142:$D1191,$D142,$E142:$E1191,$E142,$F142:$F1191,$F142)</f>
        <v>0</v>
      </c>
      <c r="L141" s="40">
        <f>SUMIFS(L142:L1191,$B142:$B1191,$B141,$D142:$D1191,$D142,$E142:$E1191,$E142,$F142:$F1191,$F142)</f>
        <v>0</v>
      </c>
      <c r="M141" s="40">
        <f>SUMIFS(M142:M1191,$B142:$B1191,$B141,$D142:$D1191,$D142,$E142:$E1191,$E142,$F142:$F1191,$F142)</f>
        <v>0</v>
      </c>
      <c r="N141" s="40">
        <f>SUMIFS(N142:N1191,$B142:$B1191,$B141,$D142:$D1191,$D142,$E142:$E1191,$E142,$F142:$F1191,$F142)</f>
        <v>0</v>
      </c>
      <c r="O141" s="40">
        <f>SUMIFS(O142:O1191,$B142:$B1191,$B141,$D142:$D1191,$D142,$E142:$E1191,$E142,$F142:$F1191,$F142)</f>
        <v>0</v>
      </c>
    </row>
    <row r="142" spans="1:15" s="16" customFormat="1" ht="46.8">
      <c r="A142" s="20">
        <v>3</v>
      </c>
      <c r="B142" s="31">
        <v>955</v>
      </c>
      <c r="C142" s="32" t="s">
        <v>12</v>
      </c>
      <c r="D142" s="33" t="s">
        <v>76</v>
      </c>
      <c r="E142" s="33" t="s">
        <v>82</v>
      </c>
      <c r="F142" s="33" t="s">
        <v>105</v>
      </c>
      <c r="G142" s="33" t="s">
        <v>71</v>
      </c>
      <c r="H142" s="24">
        <v>76</v>
      </c>
      <c r="I142" s="24"/>
      <c r="J142" s="24">
        <v>76</v>
      </c>
      <c r="K142" s="24"/>
      <c r="L142" s="24"/>
      <c r="M142" s="24"/>
      <c r="N142" s="24"/>
      <c r="O142" s="24"/>
    </row>
    <row r="143" spans="1:15" s="16" customFormat="1" ht="46.8">
      <c r="A143" s="17">
        <v>1</v>
      </c>
      <c r="B143" s="28">
        <v>955</v>
      </c>
      <c r="C143" s="29" t="s">
        <v>36</v>
      </c>
      <c r="D143" s="30" t="s">
        <v>76</v>
      </c>
      <c r="E143" s="30" t="s">
        <v>74</v>
      </c>
      <c r="F143" s="30"/>
      <c r="G143" s="30"/>
      <c r="H143" s="18">
        <f>SUMIFS(H144:H1194,$B144:$B1194,$B144,$D144:$D1194,$D144,$E144:$E1194,$E144)/2</f>
        <v>1896.6</v>
      </c>
      <c r="I143" s="18">
        <f>SUMIFS(I144:I1194,$B144:$B1194,$B144,$D144:$D1194,$D144,$E144:$E1194,$E144)/2</f>
        <v>0</v>
      </c>
      <c r="J143" s="18">
        <f>SUMIFS(J144:J1194,$B144:$B1194,$B144,$D144:$D1194,$D144,$E144:$E1194,$E144)/2</f>
        <v>1896.6</v>
      </c>
      <c r="K143" s="18">
        <f>SUMIFS(K144:K1194,$B144:$B1194,$B144,$D144:$D1194,$D144,$E144:$E1194,$E144)/2</f>
        <v>0</v>
      </c>
      <c r="L143" s="18">
        <f>SUMIFS(L144:L1194,$B144:$B1194,$B144,$D144:$D1194,$D144,$E144:$E1194,$E144)/2</f>
        <v>1896.6</v>
      </c>
      <c r="M143" s="18">
        <f>SUMIFS(M144:M1194,$B144:$B1194,$B144,$D144:$D1194,$D144,$E144:$E1194,$E144)/2</f>
        <v>0</v>
      </c>
      <c r="N143" s="18">
        <f>SUMIFS(N144:N1194,$B144:$B1194,$B144,$D144:$D1194,$D144,$E144:$E1194,$E144)/2</f>
        <v>1896.6</v>
      </c>
      <c r="O143" s="18">
        <f>SUMIFS(O144:O1194,$B144:$B1194,$B144,$D144:$D1194,$D144,$E144:$E1194,$E144)/2</f>
        <v>0</v>
      </c>
    </row>
    <row r="144" spans="1:15" s="16" customFormat="1" ht="62.4">
      <c r="A144" s="19">
        <v>2</v>
      </c>
      <c r="B144" s="37">
        <v>955</v>
      </c>
      <c r="C144" s="38" t="s">
        <v>156</v>
      </c>
      <c r="D144" s="39" t="s">
        <v>76</v>
      </c>
      <c r="E144" s="39" t="s">
        <v>74</v>
      </c>
      <c r="F144" s="39" t="s">
        <v>51</v>
      </c>
      <c r="G144" s="39"/>
      <c r="H144" s="40">
        <f>SUMIFS(H145:H1194,$B145:$B1194,$B144,$D145:$D1194,$D145,$E145:$E1194,$E145,$F145:$F1194,$F145)</f>
        <v>950</v>
      </c>
      <c r="I144" s="40">
        <f>SUMIFS(I145:I1194,$B145:$B1194,$B144,$D145:$D1194,$D145,$E145:$E1194,$E145,$F145:$F1194,$F145)</f>
        <v>0</v>
      </c>
      <c r="J144" s="40">
        <f>SUMIFS(J145:J1194,$B145:$B1194,$B144,$D145:$D1194,$D145,$E145:$E1194,$E145,$F145:$F1194,$F145)</f>
        <v>950</v>
      </c>
      <c r="K144" s="40">
        <f>SUMIFS(K145:K1194,$B145:$B1194,$B144,$D145:$D1194,$D145,$E145:$E1194,$E145,$F145:$F1194,$F145)</f>
        <v>0</v>
      </c>
      <c r="L144" s="40">
        <f>SUMIFS(L145:L1194,$B145:$B1194,$B144,$D145:$D1194,$D145,$E145:$E1194,$E145,$F145:$F1194,$F145)</f>
        <v>950</v>
      </c>
      <c r="M144" s="40">
        <f>SUMIFS(M145:M1194,$B145:$B1194,$B144,$D145:$D1194,$D145,$E145:$E1194,$E145,$F145:$F1194,$F145)</f>
        <v>0</v>
      </c>
      <c r="N144" s="40">
        <f>SUMIFS(N145:N1194,$B145:$B1194,$B144,$D145:$D1194,$D145,$E145:$E1194,$E145,$F145:$F1194,$F145)</f>
        <v>950</v>
      </c>
      <c r="O144" s="40">
        <f>SUMIFS(O145:O1194,$B145:$B1194,$B144,$D145:$D1194,$D145,$E145:$E1194,$E145,$F145:$F1194,$F145)</f>
        <v>0</v>
      </c>
    </row>
    <row r="145" spans="1:15" s="16" customFormat="1" ht="15.6">
      <c r="A145" s="20">
        <v>3</v>
      </c>
      <c r="B145" s="31">
        <v>955</v>
      </c>
      <c r="C145" s="32" t="s">
        <v>46</v>
      </c>
      <c r="D145" s="33" t="s">
        <v>76</v>
      </c>
      <c r="E145" s="33" t="s">
        <v>74</v>
      </c>
      <c r="F145" s="33" t="s">
        <v>51</v>
      </c>
      <c r="G145" s="33" t="s">
        <v>89</v>
      </c>
      <c r="H145" s="24">
        <v>950</v>
      </c>
      <c r="I145" s="24"/>
      <c r="J145" s="24">
        <v>950</v>
      </c>
      <c r="K145" s="24"/>
      <c r="L145" s="24">
        <v>950</v>
      </c>
      <c r="M145" s="24"/>
      <c r="N145" s="24">
        <v>950</v>
      </c>
      <c r="O145" s="24"/>
    </row>
    <row r="146" spans="1:15" s="16" customFormat="1" ht="62.4">
      <c r="A146" s="19">
        <v>2</v>
      </c>
      <c r="B146" s="37">
        <v>955</v>
      </c>
      <c r="C146" s="38" t="s">
        <v>208</v>
      </c>
      <c r="D146" s="39" t="s">
        <v>76</v>
      </c>
      <c r="E146" s="39" t="s">
        <v>74</v>
      </c>
      <c r="F146" s="39" t="s">
        <v>151</v>
      </c>
      <c r="G146" s="39"/>
      <c r="H146" s="40">
        <f>SUMIFS(H147:H1196,$B147:$B1196,$B146,$D147:$D1196,$D147,$E147:$E1196,$E147,$F147:$F1196,$F147)</f>
        <v>946.6</v>
      </c>
      <c r="I146" s="40">
        <f>SUMIFS(I147:I1196,$B147:$B1196,$B146,$D147:$D1196,$D147,$E147:$E1196,$E147,$F147:$F1196,$F147)</f>
        <v>0</v>
      </c>
      <c r="J146" s="40">
        <f>SUMIFS(J147:J1196,$B147:$B1196,$B146,$D147:$D1196,$D147,$E147:$E1196,$E147,$F147:$F1196,$F147)</f>
        <v>946.6</v>
      </c>
      <c r="K146" s="40">
        <f>SUMIFS(K147:K1196,$B147:$B1196,$B146,$D147:$D1196,$D147,$E147:$E1196,$E147,$F147:$F1196,$F147)</f>
        <v>0</v>
      </c>
      <c r="L146" s="40">
        <f>SUMIFS(L147:L1196,$B147:$B1196,$B146,$D147:$D1196,$D147,$E147:$E1196,$E147,$F147:$F1196,$F147)</f>
        <v>946.6</v>
      </c>
      <c r="M146" s="40">
        <f>SUMIFS(M147:M1196,$B147:$B1196,$B146,$D147:$D1196,$D147,$E147:$E1196,$E147,$F147:$F1196,$F147)</f>
        <v>0</v>
      </c>
      <c r="N146" s="40">
        <f>SUMIFS(N147:N1196,$B147:$B1196,$B146,$D147:$D1196,$D147,$E147:$E1196,$E147,$F147:$F1196,$F147)</f>
        <v>946.6</v>
      </c>
      <c r="O146" s="40">
        <f>SUMIFS(O147:O1196,$B147:$B1196,$B146,$D147:$D1196,$D147,$E147:$E1196,$E147,$F147:$F1196,$F147)</f>
        <v>0</v>
      </c>
    </row>
    <row r="147" spans="1:15" s="16" customFormat="1" ht="62.4">
      <c r="A147" s="20">
        <v>3</v>
      </c>
      <c r="B147" s="31">
        <v>955</v>
      </c>
      <c r="C147" s="32" t="s">
        <v>144</v>
      </c>
      <c r="D147" s="33" t="s">
        <v>76</v>
      </c>
      <c r="E147" s="33" t="s">
        <v>74</v>
      </c>
      <c r="F147" s="33" t="s">
        <v>151</v>
      </c>
      <c r="G147" s="33" t="s">
        <v>92</v>
      </c>
      <c r="H147" s="24">
        <v>946.6</v>
      </c>
      <c r="I147" s="24"/>
      <c r="J147" s="24">
        <v>946.6</v>
      </c>
      <c r="K147" s="24"/>
      <c r="L147" s="24">
        <v>946.6</v>
      </c>
      <c r="M147" s="24"/>
      <c r="N147" s="24">
        <v>946.6</v>
      </c>
      <c r="O147" s="24"/>
    </row>
    <row r="148" spans="1:15" s="16" customFormat="1" ht="15.6">
      <c r="A148" s="17">
        <v>1</v>
      </c>
      <c r="B148" s="28">
        <v>955</v>
      </c>
      <c r="C148" s="29" t="s">
        <v>52</v>
      </c>
      <c r="D148" s="30" t="s">
        <v>84</v>
      </c>
      <c r="E148" s="30" t="s">
        <v>90</v>
      </c>
      <c r="F148" s="30"/>
      <c r="G148" s="30"/>
      <c r="H148" s="18">
        <f>SUMIFS(H149:H1199,$B149:$B1199,$B149,$D149:$D1199,$D149,$E149:$E1199,$E149)/2</f>
        <v>39144.300000000003</v>
      </c>
      <c r="I148" s="18">
        <f>SUMIFS(I149:I1199,$B149:$B1199,$B149,$D149:$D1199,$D149,$E149:$E1199,$E149)/2</f>
        <v>38407.300000000003</v>
      </c>
      <c r="J148" s="18">
        <f>SUMIFS(J149:J1199,$B149:$B1199,$B149,$D149:$D1199,$D149,$E149:$E1199,$E149)/2</f>
        <v>39144.300000000003</v>
      </c>
      <c r="K148" s="18">
        <f>SUMIFS(K149:K1199,$B149:$B1199,$B149,$D149:$D1199,$D149,$E149:$E1199,$E149)/2</f>
        <v>38407.300000000003</v>
      </c>
      <c r="L148" s="18">
        <f>SUMIFS(L149:L1199,$B149:$B1199,$B149,$D149:$D1199,$D149,$E149:$E1199,$E149)/2</f>
        <v>39144.300000000003</v>
      </c>
      <c r="M148" s="18">
        <f>SUMIFS(M149:M1199,$B149:$B1199,$B149,$D149:$D1199,$D149,$E149:$E1199,$E149)/2</f>
        <v>38407.300000000003</v>
      </c>
      <c r="N148" s="18">
        <f>SUMIFS(N149:N1199,$B149:$B1199,$B149,$D149:$D1199,$D149,$E149:$E1199,$E149)/2</f>
        <v>39144.300000000003</v>
      </c>
      <c r="O148" s="18">
        <f>SUMIFS(O149:O1199,$B149:$B1199,$B149,$D149:$D1199,$D149,$E149:$E1199,$E149)/2</f>
        <v>38407.300000000003</v>
      </c>
    </row>
    <row r="149" spans="1:15" s="16" customFormat="1" ht="62.4">
      <c r="A149" s="19">
        <v>2</v>
      </c>
      <c r="B149" s="37">
        <v>955</v>
      </c>
      <c r="C149" s="47" t="s">
        <v>219</v>
      </c>
      <c r="D149" s="39" t="s">
        <v>84</v>
      </c>
      <c r="E149" s="39" t="s">
        <v>90</v>
      </c>
      <c r="F149" s="39" t="s">
        <v>15</v>
      </c>
      <c r="G149" s="39" t="s">
        <v>69</v>
      </c>
      <c r="H149" s="40">
        <f>SUMIFS(H150:H1199,$B150:$B1199,$B149,$D150:$D1199,$D150,$E150:$E1199,$E150,$F150:$F1199,$F150)</f>
        <v>0</v>
      </c>
      <c r="I149" s="40">
        <f>SUMIFS(I150:I1199,$B150:$B1199,$B149,$D150:$D1199,$D150,$E150:$E1199,$E150,$F150:$F1199,$F150)</f>
        <v>0</v>
      </c>
      <c r="J149" s="40">
        <f>SUMIFS(J150:J1199,$B150:$B1199,$B149,$D150:$D1199,$D150,$E150:$E1199,$E150,$F150:$F1199,$F150)</f>
        <v>0</v>
      </c>
      <c r="K149" s="40">
        <f>SUMIFS(K150:K1199,$B150:$B1199,$B149,$D150:$D1199,$D150,$E150:$E1199,$E150,$F150:$F1199,$F150)</f>
        <v>0</v>
      </c>
      <c r="L149" s="40">
        <f>SUMIFS(L150:L1199,$B150:$B1199,$B149,$D150:$D1199,$D150,$E150:$E1199,$E150,$F150:$F1199,$F150)</f>
        <v>0</v>
      </c>
      <c r="M149" s="40">
        <f>SUMIFS(M150:M1199,$B150:$B1199,$B149,$D150:$D1199,$D150,$E150:$E1199,$E150,$F150:$F1199,$F150)</f>
        <v>0</v>
      </c>
      <c r="N149" s="40">
        <f>SUMIFS(N150:N1199,$B150:$B1199,$B149,$D150:$D1199,$D150,$E150:$E1199,$E150,$F150:$F1199,$F150)</f>
        <v>0</v>
      </c>
      <c r="O149" s="40">
        <f>SUMIFS(O150:O1199,$B150:$B1199,$B149,$D150:$D1199,$D150,$E150:$E1199,$E150,$F150:$F1199,$F150)</f>
        <v>0</v>
      </c>
    </row>
    <row r="150" spans="1:15" s="16" customFormat="1" ht="46.8">
      <c r="A150" s="20">
        <v>3</v>
      </c>
      <c r="B150" s="31">
        <v>955</v>
      </c>
      <c r="C150" s="45" t="s">
        <v>12</v>
      </c>
      <c r="D150" s="33" t="s">
        <v>84</v>
      </c>
      <c r="E150" s="33" t="s">
        <v>90</v>
      </c>
      <c r="F150" s="33" t="s">
        <v>15</v>
      </c>
      <c r="G150" s="33" t="s">
        <v>71</v>
      </c>
      <c r="H150" s="24"/>
      <c r="I150" s="24"/>
      <c r="J150" s="24"/>
      <c r="K150" s="24"/>
      <c r="L150" s="24"/>
      <c r="M150" s="24"/>
      <c r="N150" s="24"/>
      <c r="O150" s="24"/>
    </row>
    <row r="151" spans="1:15" s="16" customFormat="1" ht="78">
      <c r="A151" s="19">
        <v>2</v>
      </c>
      <c r="B151" s="37">
        <v>955</v>
      </c>
      <c r="C151" s="52" t="s">
        <v>166</v>
      </c>
      <c r="D151" s="39" t="s">
        <v>84</v>
      </c>
      <c r="E151" s="39" t="s">
        <v>90</v>
      </c>
      <c r="F151" s="39" t="s">
        <v>53</v>
      </c>
      <c r="G151" s="39"/>
      <c r="H151" s="40">
        <f>SUMIFS(H152:H1201,$B152:$B1201,$B151,$D152:$D1201,$D152,$E152:$E1201,$E152,$F152:$F1201,$F152)</f>
        <v>39144.300000000003</v>
      </c>
      <c r="I151" s="40">
        <f>SUMIFS(I152:I1201,$B152:$B1201,$B151,$D152:$D1201,$D152,$E152:$E1201,$E152,$F152:$F1201,$F152)</f>
        <v>38407.300000000003</v>
      </c>
      <c r="J151" s="40">
        <f>SUMIFS(J152:J1201,$B152:$B1201,$B151,$D152:$D1201,$D152,$E152:$E1201,$E152,$F152:$F1201,$F152)</f>
        <v>39144.300000000003</v>
      </c>
      <c r="K151" s="40">
        <f>SUMIFS(K152:K1201,$B152:$B1201,$B151,$D152:$D1201,$D152,$E152:$E1201,$E152,$F152:$F1201,$F152)</f>
        <v>38407.300000000003</v>
      </c>
      <c r="L151" s="40">
        <f>SUMIFS(L152:L1201,$B152:$B1201,$B151,$D152:$D1201,$D152,$E152:$E1201,$E152,$F152:$F1201,$F152)</f>
        <v>39144.300000000003</v>
      </c>
      <c r="M151" s="40">
        <f>SUMIFS(M152:M1201,$B152:$B1201,$B151,$D152:$D1201,$D152,$E152:$E1201,$E152,$F152:$F1201,$F152)</f>
        <v>38407.300000000003</v>
      </c>
      <c r="N151" s="40">
        <f>SUMIFS(N152:N1201,$B152:$B1201,$B151,$D152:$D1201,$D152,$E152:$E1201,$E152,$F152:$F1201,$F152)</f>
        <v>39144.300000000003</v>
      </c>
      <c r="O151" s="40">
        <f>SUMIFS(O152:O1201,$B152:$B1201,$B151,$D152:$D1201,$D152,$E152:$E1201,$E152,$F152:$F1201,$F152)</f>
        <v>38407.300000000003</v>
      </c>
    </row>
    <row r="152" spans="1:15" s="16" customFormat="1" ht="31.2">
      <c r="A152" s="20">
        <v>3</v>
      </c>
      <c r="B152" s="31">
        <v>955</v>
      </c>
      <c r="C152" s="32" t="s">
        <v>23</v>
      </c>
      <c r="D152" s="33" t="s">
        <v>84</v>
      </c>
      <c r="E152" s="33" t="s">
        <v>90</v>
      </c>
      <c r="F152" s="33" t="s">
        <v>53</v>
      </c>
      <c r="G152" s="33" t="s">
        <v>80</v>
      </c>
      <c r="H152" s="24">
        <v>10006.799999999999</v>
      </c>
      <c r="I152" s="24">
        <v>9296.7999999999993</v>
      </c>
      <c r="J152" s="24">
        <v>10006.799999999999</v>
      </c>
      <c r="K152" s="24">
        <v>9296.7999999999993</v>
      </c>
      <c r="L152" s="24">
        <v>10006.799999999999</v>
      </c>
      <c r="M152" s="24">
        <v>9296.7999999999993</v>
      </c>
      <c r="N152" s="24">
        <v>10006.799999999999</v>
      </c>
      <c r="O152" s="24">
        <v>9296.7999999999993</v>
      </c>
    </row>
    <row r="153" spans="1:15" s="16" customFormat="1" ht="46.8">
      <c r="A153" s="20">
        <v>3</v>
      </c>
      <c r="B153" s="31">
        <v>955</v>
      </c>
      <c r="C153" s="32" t="s">
        <v>12</v>
      </c>
      <c r="D153" s="33" t="s">
        <v>84</v>
      </c>
      <c r="E153" s="33" t="s">
        <v>90</v>
      </c>
      <c r="F153" s="33" t="s">
        <v>53</v>
      </c>
      <c r="G153" s="33" t="s">
        <v>71</v>
      </c>
      <c r="H153" s="24">
        <v>365.1</v>
      </c>
      <c r="I153" s="24">
        <v>338.1</v>
      </c>
      <c r="J153" s="24">
        <v>365.1</v>
      </c>
      <c r="K153" s="24">
        <v>338.1</v>
      </c>
      <c r="L153" s="24">
        <v>365.1</v>
      </c>
      <c r="M153" s="24">
        <v>338.1</v>
      </c>
      <c r="N153" s="24">
        <v>365.1</v>
      </c>
      <c r="O153" s="24">
        <v>338.1</v>
      </c>
    </row>
    <row r="154" spans="1:15" s="16" customFormat="1" ht="15.6">
      <c r="A154" s="20">
        <v>3</v>
      </c>
      <c r="B154" s="31">
        <v>955</v>
      </c>
      <c r="C154" s="32" t="s">
        <v>46</v>
      </c>
      <c r="D154" s="33" t="s">
        <v>84</v>
      </c>
      <c r="E154" s="33" t="s">
        <v>90</v>
      </c>
      <c r="F154" s="33" t="s">
        <v>53</v>
      </c>
      <c r="G154" s="33" t="s">
        <v>89</v>
      </c>
      <c r="H154" s="24"/>
      <c r="I154" s="24"/>
      <c r="J154" s="24"/>
      <c r="K154" s="24"/>
      <c r="L154" s="24"/>
      <c r="M154" s="24"/>
      <c r="N154" s="24"/>
      <c r="O154" s="24"/>
    </row>
    <row r="155" spans="1:15" s="16" customFormat="1" ht="62.4">
      <c r="A155" s="20">
        <v>3</v>
      </c>
      <c r="B155" s="31">
        <v>955</v>
      </c>
      <c r="C155" s="32" t="s">
        <v>132</v>
      </c>
      <c r="D155" s="33" t="s">
        <v>84</v>
      </c>
      <c r="E155" s="33" t="s">
        <v>90</v>
      </c>
      <c r="F155" s="33" t="s">
        <v>53</v>
      </c>
      <c r="G155" s="33" t="s">
        <v>91</v>
      </c>
      <c r="H155" s="24">
        <v>28772.400000000001</v>
      </c>
      <c r="I155" s="24">
        <v>28772.400000000001</v>
      </c>
      <c r="J155" s="24">
        <v>28772.400000000001</v>
      </c>
      <c r="K155" s="24">
        <v>28772.400000000001</v>
      </c>
      <c r="L155" s="24">
        <v>28772.400000000001</v>
      </c>
      <c r="M155" s="24">
        <v>28772.400000000001</v>
      </c>
      <c r="N155" s="24">
        <v>28772.400000000001</v>
      </c>
      <c r="O155" s="24">
        <v>28772.400000000001</v>
      </c>
    </row>
    <row r="156" spans="1:15" s="16" customFormat="1" ht="21" customHeight="1">
      <c r="A156" s="20">
        <v>3</v>
      </c>
      <c r="B156" s="31">
        <v>955</v>
      </c>
      <c r="C156" s="32" t="s">
        <v>13</v>
      </c>
      <c r="D156" s="33" t="s">
        <v>84</v>
      </c>
      <c r="E156" s="33" t="s">
        <v>90</v>
      </c>
      <c r="F156" s="33" t="s">
        <v>53</v>
      </c>
      <c r="G156" s="33" t="s">
        <v>72</v>
      </c>
      <c r="H156" s="24"/>
      <c r="I156" s="24"/>
      <c r="J156" s="24"/>
      <c r="K156" s="24"/>
      <c r="L156" s="24"/>
      <c r="M156" s="24"/>
      <c r="N156" s="24"/>
      <c r="O156" s="24"/>
    </row>
    <row r="157" spans="1:15" s="16" customFormat="1" ht="15.6">
      <c r="A157" s="17">
        <v>1</v>
      </c>
      <c r="B157" s="28">
        <v>955</v>
      </c>
      <c r="C157" s="29" t="s">
        <v>54</v>
      </c>
      <c r="D157" s="30" t="s">
        <v>84</v>
      </c>
      <c r="E157" s="30" t="s">
        <v>81</v>
      </c>
      <c r="F157" s="30" t="s">
        <v>7</v>
      </c>
      <c r="G157" s="30" t="s">
        <v>69</v>
      </c>
      <c r="H157" s="18">
        <f>SUMIFS(H158:H1208,$B158:$B1208,$B158,$D158:$D1208,$D158,$E158:$E1208,$E158)/2</f>
        <v>0</v>
      </c>
      <c r="I157" s="18">
        <f>SUMIFS(I158:I1208,$B158:$B1208,$B158,$D158:$D1208,$D158,$E158:$E1208,$E158)/2</f>
        <v>0</v>
      </c>
      <c r="J157" s="18">
        <f>SUMIFS(J158:J1208,$B158:$B1208,$B158,$D158:$D1208,$D158,$E158:$E1208,$E158)/2</f>
        <v>0</v>
      </c>
      <c r="K157" s="18">
        <f>SUMIFS(K158:K1208,$B158:$B1208,$B158,$D158:$D1208,$D158,$E158:$E1208,$E158)/2</f>
        <v>0</v>
      </c>
      <c r="L157" s="18">
        <f>SUMIFS(L158:L1208,$B158:$B1208,$B158,$D158:$D1208,$D158,$E158:$E1208,$E158)/2</f>
        <v>0</v>
      </c>
      <c r="M157" s="18">
        <f>SUMIFS(M158:M1208,$B158:$B1208,$B158,$D158:$D1208,$D158,$E158:$E1208,$E158)/2</f>
        <v>0</v>
      </c>
      <c r="N157" s="18">
        <f>SUMIFS(N158:N1208,$B158:$B1208,$B158,$D158:$D1208,$D158,$E158:$E1208,$E158)/2</f>
        <v>0</v>
      </c>
      <c r="O157" s="18">
        <f>SUMIFS(O158:O1208,$B158:$B1208,$B158,$D158:$D1208,$D158,$E158:$E1208,$E158)/2</f>
        <v>0</v>
      </c>
    </row>
    <row r="158" spans="1:15" s="16" customFormat="1" ht="55.8" customHeight="1">
      <c r="A158" s="19">
        <v>2</v>
      </c>
      <c r="B158" s="37">
        <v>955</v>
      </c>
      <c r="C158" s="38" t="s">
        <v>192</v>
      </c>
      <c r="D158" s="39" t="s">
        <v>84</v>
      </c>
      <c r="E158" s="39" t="s">
        <v>81</v>
      </c>
      <c r="F158" s="39" t="s">
        <v>121</v>
      </c>
      <c r="G158" s="39"/>
      <c r="H158" s="40">
        <f>SUMIFS(H159:H1208,$B159:$B1208,$B158,$D159:$D1208,$D159,$E159:$E1208,$E159,$F159:$F1208,$F159)</f>
        <v>0</v>
      </c>
      <c r="I158" s="40">
        <f>SUMIFS(I159:I1208,$B159:$B1208,$B158,$D159:$D1208,$D159,$E159:$E1208,$E159,$F159:$F1208,$F159)</f>
        <v>0</v>
      </c>
      <c r="J158" s="40">
        <f>SUMIFS(J159:J1208,$B159:$B1208,$B158,$D159:$D1208,$D159,$E159:$E1208,$E159,$F159:$F1208,$F159)</f>
        <v>0</v>
      </c>
      <c r="K158" s="40">
        <f>SUMIFS(K159:K1208,$B159:$B1208,$B158,$D159:$D1208,$D159,$E159:$E1208,$E159,$F159:$F1208,$F159)</f>
        <v>0</v>
      </c>
      <c r="L158" s="40">
        <f>SUMIFS(L159:L1208,$B159:$B1208,$B158,$D159:$D1208,$D159,$E159:$E1208,$E159,$F159:$F1208,$F159)</f>
        <v>0</v>
      </c>
      <c r="M158" s="40">
        <f>SUMIFS(M159:M1208,$B159:$B1208,$B158,$D159:$D1208,$D159,$E159:$E1208,$E159,$F159:$F1208,$F159)</f>
        <v>0</v>
      </c>
      <c r="N158" s="40">
        <f>SUMIFS(N159:N1208,$B159:$B1208,$B158,$D159:$D1208,$D159,$E159:$E1208,$E159,$F159:$F1208,$F159)</f>
        <v>0</v>
      </c>
      <c r="O158" s="40">
        <f>SUMIFS(O159:O1208,$B159:$B1208,$B158,$D159:$D1208,$D159,$E159:$E1208,$E159,$F159:$F1208,$F159)</f>
        <v>0</v>
      </c>
    </row>
    <row r="159" spans="1:15" s="16" customFormat="1" ht="46.8">
      <c r="A159" s="20">
        <v>3</v>
      </c>
      <c r="B159" s="31">
        <v>955</v>
      </c>
      <c r="C159" s="32" t="s">
        <v>12</v>
      </c>
      <c r="D159" s="33" t="s">
        <v>84</v>
      </c>
      <c r="E159" s="33" t="s">
        <v>81</v>
      </c>
      <c r="F159" s="33" t="s">
        <v>121</v>
      </c>
      <c r="G159" s="33" t="s">
        <v>71</v>
      </c>
      <c r="H159" s="24"/>
      <c r="I159" s="24"/>
      <c r="J159" s="24"/>
      <c r="K159" s="24"/>
      <c r="L159" s="24"/>
      <c r="M159" s="24"/>
      <c r="N159" s="24"/>
      <c r="O159" s="24"/>
    </row>
    <row r="160" spans="1:15" s="16" customFormat="1" ht="15.6">
      <c r="A160" s="17">
        <v>1</v>
      </c>
      <c r="B160" s="28">
        <v>955</v>
      </c>
      <c r="C160" s="29" t="s">
        <v>128</v>
      </c>
      <c r="D160" s="30" t="s">
        <v>84</v>
      </c>
      <c r="E160" s="30" t="s">
        <v>87</v>
      </c>
      <c r="F160" s="30"/>
      <c r="G160" s="30"/>
      <c r="H160" s="18">
        <f>SUMIFS(H161:H1211,$B161:$B1211,$B161,$D161:$D1211,$D161,$E161:$E1211,$E161)/2</f>
        <v>0</v>
      </c>
      <c r="I160" s="18">
        <f>SUMIFS(I161:I1211,$B161:$B1211,$B161,$D161:$D1211,$D161,$E161:$E1211,$E161)/2</f>
        <v>0</v>
      </c>
      <c r="J160" s="18">
        <f>SUMIFS(J161:J1211,$B161:$B1211,$B161,$D161:$D1211,$D161,$E161:$E1211,$E161)/2</f>
        <v>0</v>
      </c>
      <c r="K160" s="18">
        <f>SUMIFS(K161:K1211,$B161:$B1211,$B161,$D161:$D1211,$D161,$E161:$E1211,$E161)/2</f>
        <v>0</v>
      </c>
      <c r="L160" s="18">
        <f>SUMIFS(L161:L1211,$B161:$B1211,$B161,$D161:$D1211,$D161,$E161:$E1211,$E161)/2</f>
        <v>0</v>
      </c>
      <c r="M160" s="18">
        <f>SUMIFS(M161:M1211,$B161:$B1211,$B161,$D161:$D1211,$D161,$E161:$E1211,$E161)/2</f>
        <v>0</v>
      </c>
      <c r="N160" s="18">
        <f>SUMIFS(N161:N1211,$B161:$B1211,$B161,$D161:$D1211,$D161,$E161:$E1211,$E161)/2</f>
        <v>0</v>
      </c>
      <c r="O160" s="18">
        <f>SUMIFS(O161:O1211,$B161:$B1211,$B161,$D161:$D1211,$D161,$E161:$E1211,$E161)/2</f>
        <v>0</v>
      </c>
    </row>
    <row r="161" spans="1:15" s="16" customFormat="1" ht="62.4">
      <c r="A161" s="19">
        <v>2</v>
      </c>
      <c r="B161" s="37">
        <v>955</v>
      </c>
      <c r="C161" s="38" t="s">
        <v>198</v>
      </c>
      <c r="D161" s="39" t="s">
        <v>84</v>
      </c>
      <c r="E161" s="39" t="s">
        <v>87</v>
      </c>
      <c r="F161" s="39" t="s">
        <v>55</v>
      </c>
      <c r="G161" s="39"/>
      <c r="H161" s="40">
        <f>SUMIFS(H162:H1211,$B162:$B1211,$B161,$D162:$D1211,$D162,$E162:$E1211,$E162,$F162:$F1211,$F162)</f>
        <v>0</v>
      </c>
      <c r="I161" s="40">
        <f>SUMIFS(I162:I1211,$B162:$B1211,$B161,$D162:$D1211,$D162,$E162:$E1211,$E162,$F162:$F1211,$F162)</f>
        <v>0</v>
      </c>
      <c r="J161" s="40">
        <f>SUMIFS(J162:J1211,$B162:$B1211,$B161,$D162:$D1211,$D162,$E162:$E1211,$E162,$F162:$F1211,$F162)</f>
        <v>0</v>
      </c>
      <c r="K161" s="40">
        <f>SUMIFS(K162:K1211,$B162:$B1211,$B161,$D162:$D1211,$D162,$E162:$E1211,$E162,$F162:$F1211,$F162)</f>
        <v>0</v>
      </c>
      <c r="L161" s="40">
        <f>SUMIFS(L162:L1211,$B162:$B1211,$B161,$D162:$D1211,$D162,$E162:$E1211,$E162,$F162:$F1211,$F162)</f>
        <v>0</v>
      </c>
      <c r="M161" s="40">
        <f>SUMIFS(M162:M1211,$B162:$B1211,$B161,$D162:$D1211,$D162,$E162:$E1211,$E162,$F162:$F1211,$F162)</f>
        <v>0</v>
      </c>
      <c r="N161" s="40">
        <f>SUMIFS(N162:N1211,$B162:$B1211,$B161,$D162:$D1211,$D162,$E162:$E1211,$E162,$F162:$F1211,$F162)</f>
        <v>0</v>
      </c>
      <c r="O161" s="40">
        <f>SUMIFS(O162:O1211,$B162:$B1211,$B161,$D162:$D1211,$D162,$E162:$E1211,$E162,$F162:$F1211,$F162)</f>
        <v>0</v>
      </c>
    </row>
    <row r="162" spans="1:15" s="16" customFormat="1" ht="15.6">
      <c r="A162" s="20">
        <v>3</v>
      </c>
      <c r="B162" s="31">
        <v>955</v>
      </c>
      <c r="C162" s="32" t="s">
        <v>46</v>
      </c>
      <c r="D162" s="33" t="s">
        <v>84</v>
      </c>
      <c r="E162" s="33" t="s">
        <v>87</v>
      </c>
      <c r="F162" s="33" t="s">
        <v>55</v>
      </c>
      <c r="G162" s="33" t="s">
        <v>89</v>
      </c>
      <c r="H162" s="24"/>
      <c r="I162" s="24"/>
      <c r="J162" s="24"/>
      <c r="K162" s="24"/>
      <c r="L162" s="24"/>
      <c r="M162" s="24"/>
      <c r="N162" s="24"/>
      <c r="O162" s="24"/>
    </row>
    <row r="163" spans="1:15" s="16" customFormat="1" ht="15.6">
      <c r="A163" s="17">
        <v>1</v>
      </c>
      <c r="B163" s="28">
        <v>955</v>
      </c>
      <c r="C163" s="29" t="s">
        <v>123</v>
      </c>
      <c r="D163" s="30" t="s">
        <v>84</v>
      </c>
      <c r="E163" s="30" t="s">
        <v>82</v>
      </c>
      <c r="F163" s="30" t="s">
        <v>7</v>
      </c>
      <c r="G163" s="30" t="s">
        <v>69</v>
      </c>
      <c r="H163" s="18">
        <f>SUMIFS(H164:H1220,$B164:$B1220,$B164,$D164:$D1220,$D164,$E164:$E1220,$E164)/2</f>
        <v>0</v>
      </c>
      <c r="I163" s="18">
        <f>SUMIFS(I164:I1220,$B164:$B1220,$B164,$D164:$D1220,$D164,$E164:$E1220,$E164)/2</f>
        <v>0</v>
      </c>
      <c r="J163" s="18">
        <f>SUMIFS(J164:J1220,$B164:$B1220,$B164,$D164:$D1220,$D164,$E164:$E1220,$E164)/2</f>
        <v>0</v>
      </c>
      <c r="K163" s="18">
        <f>SUMIFS(K164:K1220,$B164:$B1220,$B164,$D164:$D1220,$D164,$E164:$E1220,$E164)/2</f>
        <v>0</v>
      </c>
      <c r="L163" s="18">
        <f>SUMIFS(L164:L1220,$B164:$B1220,$B164,$D164:$D1220,$D164,$E164:$E1220,$E164)/2</f>
        <v>0</v>
      </c>
      <c r="M163" s="18">
        <f>SUMIFS(M164:M1220,$B164:$B1220,$B164,$D164:$D1220,$D164,$E164:$E1220,$E164)/2</f>
        <v>0</v>
      </c>
      <c r="N163" s="18">
        <f>SUMIFS(N164:N1220,$B164:$B1220,$B164,$D164:$D1220,$D164,$E164:$E1220,$E164)/2</f>
        <v>0</v>
      </c>
      <c r="O163" s="18">
        <f>SUMIFS(O164:O1220,$B164:$B1220,$B164,$D164:$D1220,$D164,$E164:$E1220,$E164)/2</f>
        <v>0</v>
      </c>
    </row>
    <row r="164" spans="1:15" s="16" customFormat="1" ht="62.4">
      <c r="A164" s="19">
        <v>2</v>
      </c>
      <c r="B164" s="37">
        <v>955</v>
      </c>
      <c r="C164" s="38" t="s">
        <v>210</v>
      </c>
      <c r="D164" s="39" t="s">
        <v>84</v>
      </c>
      <c r="E164" s="39" t="s">
        <v>82</v>
      </c>
      <c r="F164" s="39" t="s">
        <v>49</v>
      </c>
      <c r="G164" s="39"/>
      <c r="H164" s="40">
        <f>SUMIFS(H165:H1220,$B165:$B1220,$B164,$D165:$D1220,$D165,$E165:$E1220,$E165,$F165:$F1220,$F165)</f>
        <v>0</v>
      </c>
      <c r="I164" s="40">
        <f>SUMIFS(I165:I1220,$B165:$B1220,$B164,$D165:$D1220,$D165,$E165:$E1220,$E165,$F165:$F1220,$F165)</f>
        <v>0</v>
      </c>
      <c r="J164" s="40">
        <f>SUMIFS(J165:J1220,$B165:$B1220,$B164,$D165:$D1220,$D165,$E165:$E1220,$E165,$F165:$F1220,$F165)</f>
        <v>0</v>
      </c>
      <c r="K164" s="40">
        <f>SUMIFS(K165:K1220,$B165:$B1220,$B164,$D165:$D1220,$D165,$E165:$E1220,$E165,$F165:$F1220,$F165)</f>
        <v>0</v>
      </c>
      <c r="L164" s="40">
        <f>SUMIFS(L165:L1220,$B165:$B1220,$B164,$D165:$D1220,$D165,$E165:$E1220,$E165,$F165:$F1220,$F165)</f>
        <v>0</v>
      </c>
      <c r="M164" s="40">
        <f>SUMIFS(M165:M1220,$B165:$B1220,$B164,$D165:$D1220,$D165,$E165:$E1220,$E165,$F165:$F1220,$F165)</f>
        <v>0</v>
      </c>
      <c r="N164" s="40">
        <f>SUMIFS(N165:N1220,$B165:$B1220,$B164,$D165:$D1220,$D165,$E165:$E1220,$E165,$F165:$F1220,$F165)</f>
        <v>0</v>
      </c>
      <c r="O164" s="40">
        <f>SUMIFS(O165:O1220,$B165:$B1220,$B164,$D165:$D1220,$D165,$E165:$E1220,$E165,$F165:$F1220,$F165)</f>
        <v>0</v>
      </c>
    </row>
    <row r="165" spans="1:15" s="16" customFormat="1" ht="15.6">
      <c r="A165" s="20">
        <v>3</v>
      </c>
      <c r="B165" s="31">
        <v>955</v>
      </c>
      <c r="C165" s="32" t="s">
        <v>46</v>
      </c>
      <c r="D165" s="33" t="s">
        <v>84</v>
      </c>
      <c r="E165" s="33" t="s">
        <v>82</v>
      </c>
      <c r="F165" s="33" t="s">
        <v>49</v>
      </c>
      <c r="G165" s="33" t="s">
        <v>89</v>
      </c>
      <c r="H165" s="24"/>
      <c r="I165" s="24"/>
      <c r="J165" s="24"/>
      <c r="K165" s="24"/>
      <c r="L165" s="24"/>
      <c r="M165" s="24"/>
      <c r="N165" s="24"/>
      <c r="O165" s="24"/>
    </row>
    <row r="166" spans="1:15" s="16" customFormat="1" ht="31.2">
      <c r="A166" s="17">
        <v>1</v>
      </c>
      <c r="B166" s="28">
        <v>955</v>
      </c>
      <c r="C166" s="29" t="s">
        <v>37</v>
      </c>
      <c r="D166" s="30" t="s">
        <v>84</v>
      </c>
      <c r="E166" s="30" t="s">
        <v>85</v>
      </c>
      <c r="F166" s="30"/>
      <c r="G166" s="30"/>
      <c r="H166" s="18">
        <f>SUMIFS(H167:H1223,$B167:$B1223,$B167,$D167:$D1223,$D167,$E167:$E1223,$E167)/2</f>
        <v>32820.800000000003</v>
      </c>
      <c r="I166" s="18">
        <f>SUMIFS(I167:I1223,$B167:$B1223,$B167,$D167:$D1223,$D167,$E167:$E1223,$E167)/2</f>
        <v>0</v>
      </c>
      <c r="J166" s="18">
        <f>SUMIFS(J167:J1223,$B167:$B1223,$B167,$D167:$D1223,$D167,$E167:$E1223,$E167)/2</f>
        <v>32820.800000000003</v>
      </c>
      <c r="K166" s="18">
        <f>SUMIFS(K167:K1223,$B167:$B1223,$B167,$D167:$D1223,$D167,$E167:$E1223,$E167)/2</f>
        <v>0</v>
      </c>
      <c r="L166" s="18">
        <f>SUMIFS(L167:L1223,$B167:$B1223,$B167,$D167:$D1223,$D167,$E167:$E1223,$E167)/2</f>
        <v>32820.800000000003</v>
      </c>
      <c r="M166" s="18">
        <f>SUMIFS(M167:M1223,$B167:$B1223,$B167,$D167:$D1223,$D167,$E167:$E1223,$E167)/2</f>
        <v>0</v>
      </c>
      <c r="N166" s="18">
        <f>SUMIFS(N167:N1223,$B167:$B1223,$B167,$D167:$D1223,$D167,$E167:$E1223,$E167)/2</f>
        <v>32820.800000000003</v>
      </c>
      <c r="O166" s="18">
        <f>SUMIFS(O167:O1223,$B167:$B1223,$B167,$D167:$D1223,$D167,$E167:$E1223,$E167)/2</f>
        <v>0</v>
      </c>
    </row>
    <row r="167" spans="1:15" s="16" customFormat="1" ht="54" customHeight="1">
      <c r="A167" s="19">
        <v>2</v>
      </c>
      <c r="B167" s="37">
        <v>955</v>
      </c>
      <c r="C167" s="38" t="s">
        <v>193</v>
      </c>
      <c r="D167" s="39" t="s">
        <v>84</v>
      </c>
      <c r="E167" s="39" t="s">
        <v>85</v>
      </c>
      <c r="F167" s="39" t="s">
        <v>56</v>
      </c>
      <c r="G167" s="39"/>
      <c r="H167" s="40">
        <f>SUMIFS(H168:H1223,$B168:$B1223,$B167,$D168:$D1223,$D168,$E168:$E1223,$E168,$F168:$F1223,$F168)</f>
        <v>8866.2000000000007</v>
      </c>
      <c r="I167" s="40">
        <f>SUMIFS(I168:I1223,$B168:$B1223,$B167,$D168:$D1223,$D168,$E168:$E1223,$E168,$F168:$F1223,$F168)</f>
        <v>0</v>
      </c>
      <c r="J167" s="40">
        <f>SUMIFS(J168:J1223,$B168:$B1223,$B167,$D168:$D1223,$D168,$E168:$E1223,$E168,$F168:$F1223,$F168)</f>
        <v>8866.2000000000007</v>
      </c>
      <c r="K167" s="40">
        <f>SUMIFS(K168:K1223,$B168:$B1223,$B167,$D168:$D1223,$D168,$E168:$E1223,$E168,$F168:$F1223,$F168)</f>
        <v>0</v>
      </c>
      <c r="L167" s="40">
        <f>SUMIFS(L168:L1223,$B168:$B1223,$B167,$D168:$D1223,$D168,$E168:$E1223,$E168,$F168:$F1223,$F168)</f>
        <v>8866.2000000000007</v>
      </c>
      <c r="M167" s="40">
        <f>SUMIFS(M168:M1223,$B168:$B1223,$B167,$D168:$D1223,$D168,$E168:$E1223,$E168,$F168:$F1223,$F168)</f>
        <v>0</v>
      </c>
      <c r="N167" s="40">
        <f>SUMIFS(N168:N1223,$B168:$B1223,$B167,$D168:$D1223,$D168,$E168:$E1223,$E168,$F168:$F1223,$F168)</f>
        <v>8866.2000000000007</v>
      </c>
      <c r="O167" s="40">
        <f>SUMIFS(O168:O1223,$B168:$B1223,$B167,$D168:$D1223,$D168,$E168:$E1223,$E168,$F168:$F1223,$F168)</f>
        <v>0</v>
      </c>
    </row>
    <row r="168" spans="1:15" s="16" customFormat="1" ht="73.8" customHeight="1">
      <c r="A168" s="20">
        <v>3</v>
      </c>
      <c r="B168" s="31">
        <v>955</v>
      </c>
      <c r="C168" s="32" t="s">
        <v>144</v>
      </c>
      <c r="D168" s="33" t="s">
        <v>84</v>
      </c>
      <c r="E168" s="33" t="s">
        <v>85</v>
      </c>
      <c r="F168" s="33" t="s">
        <v>56</v>
      </c>
      <c r="G168" s="33" t="s">
        <v>92</v>
      </c>
      <c r="H168" s="24">
        <v>8866.2000000000007</v>
      </c>
      <c r="I168" s="24"/>
      <c r="J168" s="24">
        <v>8866.2000000000007</v>
      </c>
      <c r="K168" s="24"/>
      <c r="L168" s="24">
        <v>8866.2000000000007</v>
      </c>
      <c r="M168" s="24"/>
      <c r="N168" s="24">
        <v>8866.2000000000007</v>
      </c>
      <c r="O168" s="24"/>
    </row>
    <row r="169" spans="1:15" s="16" customFormat="1" ht="82.2" customHeight="1">
      <c r="A169" s="19">
        <v>2</v>
      </c>
      <c r="B169" s="37">
        <v>955</v>
      </c>
      <c r="C169" s="42" t="s">
        <v>182</v>
      </c>
      <c r="D169" s="39" t="s">
        <v>84</v>
      </c>
      <c r="E169" s="39" t="s">
        <v>85</v>
      </c>
      <c r="F169" s="39" t="s">
        <v>48</v>
      </c>
      <c r="G169" s="39" t="s">
        <v>69</v>
      </c>
      <c r="H169" s="40">
        <f>SUMIFS(H170:H1223,$B170:$B1223,$B169,$D170:$D1223,$D170,$E170:$E1223,$E170,$F170:$F1223,$F170)</f>
        <v>23954.6</v>
      </c>
      <c r="I169" s="40">
        <f>SUMIFS(I170:I1223,$B170:$B1223,$B169,$D170:$D1223,$D170,$E170:$E1223,$E170,$F170:$F1223,$F170)</f>
        <v>0</v>
      </c>
      <c r="J169" s="40">
        <f>SUMIFS(J170:J1223,$B170:$B1223,$B169,$D170:$D1223,$D170,$E170:$E1223,$E170,$F170:$F1223,$F170)</f>
        <v>23954.6</v>
      </c>
      <c r="K169" s="40">
        <f>SUMIFS(K170:K1223,$B170:$B1223,$B169,$D170:$D1223,$D170,$E170:$E1223,$E170,$F170:$F1223,$F170)</f>
        <v>0</v>
      </c>
      <c r="L169" s="40">
        <f>SUMIFS(L170:L1223,$B170:$B1223,$B169,$D170:$D1223,$D170,$E170:$E1223,$E170,$F170:$F1223,$F170)</f>
        <v>23954.6</v>
      </c>
      <c r="M169" s="40">
        <f>SUMIFS(M170:M1223,$B170:$B1223,$B169,$D170:$D1223,$D170,$E170:$E1223,$E170,$F170:$F1223,$F170)</f>
        <v>0</v>
      </c>
      <c r="N169" s="40">
        <f>SUMIFS(N170:N1223,$B170:$B1223,$B169,$D170:$D1223,$D170,$E170:$E1223,$E170,$F170:$F1223,$F170)</f>
        <v>23954.6</v>
      </c>
      <c r="O169" s="40">
        <f>SUMIFS(O170:O1223,$B170:$B1223,$B169,$D170:$D1223,$D170,$E170:$E1223,$E170,$F170:$F1223,$F170)</f>
        <v>0</v>
      </c>
    </row>
    <row r="170" spans="1:15" s="16" customFormat="1" ht="15.6">
      <c r="A170" s="20">
        <v>3</v>
      </c>
      <c r="B170" s="31">
        <v>955</v>
      </c>
      <c r="C170" s="32" t="s">
        <v>46</v>
      </c>
      <c r="D170" s="33" t="s">
        <v>84</v>
      </c>
      <c r="E170" s="33" t="s">
        <v>85</v>
      </c>
      <c r="F170" s="33" t="s">
        <v>48</v>
      </c>
      <c r="G170" s="33" t="s">
        <v>89</v>
      </c>
      <c r="H170" s="24">
        <v>23954.6</v>
      </c>
      <c r="I170" s="24"/>
      <c r="J170" s="24">
        <v>23954.6</v>
      </c>
      <c r="K170" s="24"/>
      <c r="L170" s="24">
        <v>23954.6</v>
      </c>
      <c r="M170" s="24"/>
      <c r="N170" s="24">
        <v>23954.6</v>
      </c>
      <c r="O170" s="24"/>
    </row>
    <row r="171" spans="1:15" s="16" customFormat="1" ht="62.4">
      <c r="A171" s="19">
        <v>2</v>
      </c>
      <c r="B171" s="37">
        <v>955</v>
      </c>
      <c r="C171" s="38" t="s">
        <v>210</v>
      </c>
      <c r="D171" s="39" t="s">
        <v>84</v>
      </c>
      <c r="E171" s="39" t="s">
        <v>85</v>
      </c>
      <c r="F171" s="39" t="s">
        <v>49</v>
      </c>
      <c r="G171" s="39"/>
      <c r="H171" s="40">
        <f>SUMIFS(H172:H1218,$B172:$B1218,$B171,$D172:$D1218,$D172,$E172:$E1218,$E172,$F172:$F1218,$F172)</f>
        <v>0</v>
      </c>
      <c r="I171" s="40">
        <f>SUMIFS(I172:I1218,$B172:$B1218,$B171,$D172:$D1218,$D172,$E172:$E1218,$E172,$F172:$F1218,$F172)</f>
        <v>0</v>
      </c>
      <c r="J171" s="40">
        <f>SUMIFS(J172:J1218,$B172:$B1218,$B171,$D172:$D1218,$D172,$E172:$E1218,$E172,$F172:$F1218,$F172)</f>
        <v>0</v>
      </c>
      <c r="K171" s="40">
        <f>SUMIFS(K172:K1218,$B172:$B1218,$B171,$D172:$D1218,$D172,$E172:$E1218,$E172,$F172:$F1218,$F172)</f>
        <v>0</v>
      </c>
      <c r="L171" s="40">
        <f>SUMIFS(L172:L1218,$B172:$B1218,$B171,$D172:$D1218,$D172,$E172:$E1218,$E172,$F172:$F1218,$F172)</f>
        <v>0</v>
      </c>
      <c r="M171" s="40">
        <f>SUMIFS(M172:M1218,$B172:$B1218,$B171,$D172:$D1218,$D172,$E172:$E1218,$E172,$F172:$F1218,$F172)</f>
        <v>0</v>
      </c>
      <c r="N171" s="40">
        <f>SUMIFS(N172:N1218,$B172:$B1218,$B171,$D172:$D1218,$D172,$E172:$E1218,$E172,$F172:$F1218,$F172)</f>
        <v>0</v>
      </c>
      <c r="O171" s="40">
        <f>SUMIFS(O172:O1218,$B172:$B1218,$B171,$D172:$D1218,$D172,$E172:$E1218,$E172,$F172:$F1218,$F172)</f>
        <v>0</v>
      </c>
    </row>
    <row r="172" spans="1:15" s="16" customFormat="1" ht="15.6">
      <c r="A172" s="20">
        <v>3</v>
      </c>
      <c r="B172" s="31">
        <v>955</v>
      </c>
      <c r="C172" s="32" t="s">
        <v>46</v>
      </c>
      <c r="D172" s="33" t="s">
        <v>84</v>
      </c>
      <c r="E172" s="33" t="s">
        <v>85</v>
      </c>
      <c r="F172" s="33" t="s">
        <v>49</v>
      </c>
      <c r="G172" s="33" t="s">
        <v>89</v>
      </c>
      <c r="H172" s="24"/>
      <c r="I172" s="24"/>
      <c r="J172" s="24"/>
      <c r="K172" s="24"/>
      <c r="L172" s="24"/>
      <c r="M172" s="24"/>
      <c r="N172" s="24"/>
      <c r="O172" s="24"/>
    </row>
    <row r="173" spans="1:15" s="16" customFormat="1" ht="50.4" customHeight="1">
      <c r="A173" s="19">
        <v>2</v>
      </c>
      <c r="B173" s="37">
        <v>955</v>
      </c>
      <c r="C173" s="38" t="s">
        <v>35</v>
      </c>
      <c r="D173" s="39" t="s">
        <v>84</v>
      </c>
      <c r="E173" s="39" t="s">
        <v>85</v>
      </c>
      <c r="F173" s="39" t="s">
        <v>108</v>
      </c>
      <c r="G173" s="39"/>
      <c r="H173" s="40">
        <f>SUMIFS(H174:H1225,$B174:$B1225,$B173,$D174:$D1225,$D174,$E174:$E1225,$E174,$F174:$F1225,$F174)</f>
        <v>0</v>
      </c>
      <c r="I173" s="40">
        <f>SUMIFS(I174:I1225,$B174:$B1225,$B173,$D174:$D1225,$D174,$E174:$E1225,$E174,$F174:$F1225,$F174)</f>
        <v>0</v>
      </c>
      <c r="J173" s="40">
        <f>SUMIFS(J174:J1225,$B174:$B1225,$B173,$D174:$D1225,$D174,$E174:$E1225,$E174,$F174:$F1225,$F174)</f>
        <v>0</v>
      </c>
      <c r="K173" s="40">
        <f>SUMIFS(K174:K1225,$B174:$B1225,$B173,$D174:$D1225,$D174,$E174:$E1225,$E174,$F174:$F1225,$F174)</f>
        <v>0</v>
      </c>
      <c r="L173" s="40">
        <f>SUMIFS(L174:L1225,$B174:$B1225,$B173,$D174:$D1225,$D174,$E174:$E1225,$E174,$F174:$F1225,$F174)</f>
        <v>0</v>
      </c>
      <c r="M173" s="40">
        <f>SUMIFS(M174:M1225,$B174:$B1225,$B173,$D174:$D1225,$D174,$E174:$E1225,$E174,$F174:$F1225,$F174)</f>
        <v>0</v>
      </c>
      <c r="N173" s="40">
        <f>SUMIFS(N174:N1225,$B174:$B1225,$B173,$D174:$D1225,$D174,$E174:$E1225,$E174,$F174:$F1225,$F174)</f>
        <v>0</v>
      </c>
      <c r="O173" s="40">
        <f>SUMIFS(O174:O1225,$B174:$B1225,$B173,$D174:$D1225,$D174,$E174:$E1225,$E174,$F174:$F1225,$F174)</f>
        <v>0</v>
      </c>
    </row>
    <row r="174" spans="1:15" s="16" customFormat="1" ht="46.8">
      <c r="A174" s="20">
        <v>3</v>
      </c>
      <c r="B174" s="31">
        <v>955</v>
      </c>
      <c r="C174" s="32" t="s">
        <v>12</v>
      </c>
      <c r="D174" s="33" t="s">
        <v>84</v>
      </c>
      <c r="E174" s="33" t="s">
        <v>85</v>
      </c>
      <c r="F174" s="33" t="s">
        <v>108</v>
      </c>
      <c r="G174" s="33" t="s">
        <v>71</v>
      </c>
      <c r="H174" s="24"/>
      <c r="I174" s="24"/>
      <c r="J174" s="24"/>
      <c r="K174" s="24"/>
      <c r="L174" s="24"/>
      <c r="M174" s="24"/>
      <c r="N174" s="24"/>
      <c r="O174" s="24"/>
    </row>
    <row r="175" spans="1:15" s="16" customFormat="1" ht="15.6">
      <c r="A175" s="17">
        <v>1</v>
      </c>
      <c r="B175" s="28">
        <v>955</v>
      </c>
      <c r="C175" s="29" t="s">
        <v>57</v>
      </c>
      <c r="D175" s="30" t="s">
        <v>90</v>
      </c>
      <c r="E175" s="30" t="s">
        <v>67</v>
      </c>
      <c r="F175" s="30"/>
      <c r="G175" s="30"/>
      <c r="H175" s="18">
        <f>SUMIFS(H176:H1228,$B176:$B1228,#REF!,$D176:$D1228,#REF!,$E176:$E1228,#REF!)/2</f>
        <v>0</v>
      </c>
      <c r="I175" s="18">
        <f>SUMIFS(I176:I1228,$B176:$B1228,#REF!,$D176:$D1228,#REF!,$E176:$E1228,#REF!)/2</f>
        <v>0</v>
      </c>
      <c r="J175" s="18">
        <f>SUMIFS(J176:J1228,$B176:$B1228,#REF!,$D176:$D1228,#REF!,$E176:$E1228,#REF!)/2</f>
        <v>0</v>
      </c>
      <c r="K175" s="18">
        <f>SUMIFS(K176:K1228,$B176:$B1228,#REF!,$D176:$D1228,#REF!,$E176:$E1228,#REF!)/2</f>
        <v>0</v>
      </c>
      <c r="L175" s="18">
        <f>SUMIFS(L176:L1228,$B176:$B1228,#REF!,$D176:$D1228,#REF!,$E176:$E1228,#REF!)/2</f>
        <v>0</v>
      </c>
      <c r="M175" s="18">
        <f>SUMIFS(M176:M1228,$B176:$B1228,#REF!,$D176:$D1228,#REF!,$E176:$E1228,#REF!)/2</f>
        <v>0</v>
      </c>
      <c r="N175" s="18">
        <f>SUMIFS(N176:N1228,$B176:$B1228,#REF!,$D176:$D1228,#REF!,$E176:$E1228,#REF!)/2</f>
        <v>0</v>
      </c>
      <c r="O175" s="18">
        <f>SUMIFS(O176:O1228,$B176:$B1228,#REF!,$D176:$D1228,#REF!,$E176:$E1228,#REF!)/2</f>
        <v>0</v>
      </c>
    </row>
    <row r="176" spans="1:15" s="16" customFormat="1" ht="66.599999999999994" customHeight="1">
      <c r="A176" s="19">
        <v>2</v>
      </c>
      <c r="B176" s="37">
        <v>955</v>
      </c>
      <c r="C176" s="38" t="s">
        <v>210</v>
      </c>
      <c r="D176" s="39" t="s">
        <v>90</v>
      </c>
      <c r="E176" s="39" t="s">
        <v>67</v>
      </c>
      <c r="F176" s="39" t="s">
        <v>49</v>
      </c>
      <c r="G176" s="39" t="s">
        <v>69</v>
      </c>
      <c r="H176" s="40">
        <f>SUMIFS(H177:H1230,$B177:$B1230,$B176,$D177:$D1230,$D177,$E177:$E1230,$E177,$F177:$F1230,$F177)</f>
        <v>0</v>
      </c>
      <c r="I176" s="40">
        <f>SUMIFS(I177:I1230,$B177:$B1230,$B176,$D177:$D1230,$D177,$E177:$E1230,$E177,$F177:$F1230,$F177)</f>
        <v>0</v>
      </c>
      <c r="J176" s="40">
        <f>SUMIFS(J177:J1230,$B177:$B1230,$B176,$D177:$D1230,$D177,$E177:$E1230,$E177,$F177:$F1230,$F177)</f>
        <v>0</v>
      </c>
      <c r="K176" s="40">
        <f>SUMIFS(K177:K1230,$B177:$B1230,$B176,$D177:$D1230,$D177,$E177:$E1230,$E177,$F177:$F1230,$F177)</f>
        <v>0</v>
      </c>
      <c r="L176" s="40">
        <f>SUMIFS(L177:L1230,$B177:$B1230,$B176,$D177:$D1230,$D177,$E177:$E1230,$E177,$F177:$F1230,$F177)</f>
        <v>0</v>
      </c>
      <c r="M176" s="40">
        <f>SUMIFS(M177:M1230,$B177:$B1230,$B176,$D177:$D1230,$D177,$E177:$E1230,$E177,$F177:$F1230,$F177)</f>
        <v>0</v>
      </c>
      <c r="N176" s="40">
        <f>SUMIFS(N177:N1230,$B177:$B1230,$B176,$D177:$D1230,$D177,$E177:$E1230,$E177,$F177:$F1230,$F177)</f>
        <v>0</v>
      </c>
      <c r="O176" s="40">
        <f>SUMIFS(O177:O1230,$B177:$B1230,$B176,$D177:$D1230,$D177,$E177:$E1230,$E177,$F177:$F1230,$F177)</f>
        <v>0</v>
      </c>
    </row>
    <row r="177" spans="1:15" s="16" customFormat="1" ht="15.6">
      <c r="A177" s="20">
        <v>3</v>
      </c>
      <c r="B177" s="31">
        <v>955</v>
      </c>
      <c r="C177" s="32" t="s">
        <v>46</v>
      </c>
      <c r="D177" s="33" t="s">
        <v>90</v>
      </c>
      <c r="E177" s="33" t="s">
        <v>67</v>
      </c>
      <c r="F177" s="33" t="s">
        <v>49</v>
      </c>
      <c r="G177" s="33" t="s">
        <v>89</v>
      </c>
      <c r="H177" s="24"/>
      <c r="I177" s="24"/>
      <c r="J177" s="24"/>
      <c r="K177" s="24"/>
      <c r="L177" s="24"/>
      <c r="M177" s="24"/>
      <c r="N177" s="24"/>
      <c r="O177" s="24"/>
    </row>
    <row r="178" spans="1:15" s="16" customFormat="1" ht="15.6">
      <c r="A178" s="17">
        <v>1</v>
      </c>
      <c r="B178" s="28">
        <v>955</v>
      </c>
      <c r="C178" s="29" t="s">
        <v>112</v>
      </c>
      <c r="D178" s="30" t="s">
        <v>90</v>
      </c>
      <c r="E178" s="30" t="s">
        <v>86</v>
      </c>
      <c r="F178" s="30" t="s">
        <v>7</v>
      </c>
      <c r="G178" s="30" t="s">
        <v>69</v>
      </c>
      <c r="H178" s="18">
        <f>SUMIFS(H179:H1233,$B179:$B1233,$B179,$D179:$D1233,$D179,$E179:$E1233,$E179)/2</f>
        <v>0</v>
      </c>
      <c r="I178" s="18">
        <f>SUMIFS(I179:I1233,$B179:$B1233,$B179,$D179:$D1233,$D179,$E179:$E1233,$E179)/2</f>
        <v>0</v>
      </c>
      <c r="J178" s="18">
        <f>SUMIFS(J179:J1233,$B179:$B1233,$B179,$D179:$D1233,$D179,$E179:$E1233,$E179)/2</f>
        <v>5262.9</v>
      </c>
      <c r="K178" s="18">
        <f>SUMIFS(K179:K1233,$B179:$B1233,$B179,$D179:$D1233,$D179,$E179:$E1233,$E179)/2</f>
        <v>0</v>
      </c>
      <c r="L178" s="18">
        <f>SUMIFS(L179:L1233,$B179:$B1233,$B179,$D179:$D1233,$D179,$E179:$E1233,$E179)/2</f>
        <v>0</v>
      </c>
      <c r="M178" s="18">
        <f>SUMIFS(M179:M1233,$B179:$B1233,$B179,$D179:$D1233,$D179,$E179:$E1233,$E179)/2</f>
        <v>0</v>
      </c>
      <c r="N178" s="18">
        <f>SUMIFS(N179:N1233,$B179:$B1233,$B179,$D179:$D1233,$D179,$E179:$E1233,$E179)/2</f>
        <v>5262.9</v>
      </c>
      <c r="O178" s="18">
        <f>SUMIFS(O179:O1233,$B179:$B1233,$B179,$D179:$D1233,$D179,$E179:$E1233,$E179)/2</f>
        <v>0</v>
      </c>
    </row>
    <row r="179" spans="1:15" s="16" customFormat="1" ht="46.8">
      <c r="A179" s="19">
        <v>2</v>
      </c>
      <c r="B179" s="37">
        <v>955</v>
      </c>
      <c r="C179" s="38" t="s">
        <v>163</v>
      </c>
      <c r="D179" s="39" t="s">
        <v>90</v>
      </c>
      <c r="E179" s="39" t="s">
        <v>86</v>
      </c>
      <c r="F179" s="39" t="s">
        <v>162</v>
      </c>
      <c r="G179" s="39" t="s">
        <v>69</v>
      </c>
      <c r="H179" s="40">
        <f>SUMIFS(H180:H1233,$B180:$B1233,$B179,$D180:$D1233,$D180,$E180:$E1233,$E180,$F180:$F1233,$F180)</f>
        <v>0</v>
      </c>
      <c r="I179" s="40">
        <f>SUMIFS(I180:I1233,$B180:$B1233,$B179,$D180:$D1233,$D180,$E180:$E1233,$E180,$F180:$F1233,$F180)</f>
        <v>0</v>
      </c>
      <c r="J179" s="40">
        <f>SUMIFS(J180:J1233,$B180:$B1233,$B179,$D180:$D1233,$D180,$E180:$E1233,$E180,$F180:$F1233,$F180)</f>
        <v>5262.9</v>
      </c>
      <c r="K179" s="40">
        <f>SUMIFS(K180:K1233,$B180:$B1233,$B179,$D180:$D1233,$D180,$E180:$E1233,$E180,$F180:$F1233,$F180)</f>
        <v>0</v>
      </c>
      <c r="L179" s="40">
        <f>SUMIFS(L180:L1233,$B180:$B1233,$B179,$D180:$D1233,$D180,$E180:$E1233,$E180,$F180:$F1233,$F180)</f>
        <v>0</v>
      </c>
      <c r="M179" s="40">
        <f>SUMIFS(M180:M1233,$B180:$B1233,$B179,$D180:$D1233,$D180,$E180:$E1233,$E180,$F180:$F1233,$F180)</f>
        <v>0</v>
      </c>
      <c r="N179" s="40">
        <f>SUMIFS(N180:N1233,$B180:$B1233,$B179,$D180:$D1233,$D180,$E180:$E1233,$E180,$F180:$F1233,$F180)</f>
        <v>5262.9</v>
      </c>
      <c r="O179" s="40">
        <f>SUMIFS(O180:O1233,$B180:$B1233,$B179,$D180:$D1233,$D180,$E180:$E1233,$E180,$F180:$F1233,$F180)</f>
        <v>0</v>
      </c>
    </row>
    <row r="180" spans="1:15" s="16" customFormat="1" ht="56.4" customHeight="1">
      <c r="A180" s="20">
        <v>3</v>
      </c>
      <c r="B180" s="31">
        <v>955</v>
      </c>
      <c r="C180" s="32" t="s">
        <v>12</v>
      </c>
      <c r="D180" s="33" t="s">
        <v>90</v>
      </c>
      <c r="E180" s="33" t="s">
        <v>86</v>
      </c>
      <c r="F180" s="33" t="s">
        <v>162</v>
      </c>
      <c r="G180" s="33" t="s">
        <v>71</v>
      </c>
      <c r="H180" s="24"/>
      <c r="I180" s="24"/>
      <c r="J180" s="24">
        <v>5262.9</v>
      </c>
      <c r="K180" s="24"/>
      <c r="L180" s="24"/>
      <c r="M180" s="24"/>
      <c r="N180" s="24">
        <v>5262.9</v>
      </c>
      <c r="O180" s="24"/>
    </row>
    <row r="181" spans="1:15" s="16" customFormat="1" ht="55.2" customHeight="1">
      <c r="A181" s="19">
        <v>2</v>
      </c>
      <c r="B181" s="37">
        <v>955</v>
      </c>
      <c r="C181" s="38" t="s">
        <v>189</v>
      </c>
      <c r="D181" s="39" t="s">
        <v>90</v>
      </c>
      <c r="E181" s="39" t="s">
        <v>86</v>
      </c>
      <c r="F181" s="39" t="s">
        <v>188</v>
      </c>
      <c r="G181" s="39" t="s">
        <v>69</v>
      </c>
      <c r="H181" s="40">
        <f t="shared" ref="H181:I181" si="0">SUMIFS(H182:H1236,$B182:$B1236,$B181,$D182:$D1236,$D182,$E182:$E1236,$E182,$F182:$F1236,$F182)</f>
        <v>0</v>
      </c>
      <c r="I181" s="40">
        <f t="shared" si="0"/>
        <v>0</v>
      </c>
      <c r="J181" s="40">
        <f t="shared" ref="J181:O181" si="1">SUMIFS(J182:J1236,$B182:$B1236,$B181,$D182:$D1236,$D182,$E182:$E1236,$E182,$F182:$F1236,$F182)</f>
        <v>0</v>
      </c>
      <c r="K181" s="40">
        <f t="shared" si="1"/>
        <v>0</v>
      </c>
      <c r="L181" s="40">
        <f t="shared" ref="L181:M181" si="2">SUMIFS(L182:L1236,$B182:$B1236,$B181,$D182:$D1236,$D182,$E182:$E1236,$E182,$F182:$F1236,$F182)</f>
        <v>0</v>
      </c>
      <c r="M181" s="40">
        <f t="shared" si="2"/>
        <v>0</v>
      </c>
      <c r="N181" s="40">
        <f t="shared" si="1"/>
        <v>0</v>
      </c>
      <c r="O181" s="40">
        <f t="shared" si="1"/>
        <v>0</v>
      </c>
    </row>
    <row r="182" spans="1:15" s="16" customFormat="1" ht="112.2" customHeight="1">
      <c r="A182" s="20">
        <v>3</v>
      </c>
      <c r="B182" s="31">
        <v>955</v>
      </c>
      <c r="C182" s="32" t="s">
        <v>113</v>
      </c>
      <c r="D182" s="33" t="s">
        <v>90</v>
      </c>
      <c r="E182" s="33" t="s">
        <v>86</v>
      </c>
      <c r="F182" s="33" t="s">
        <v>188</v>
      </c>
      <c r="G182" s="33" t="s">
        <v>111</v>
      </c>
      <c r="H182" s="24"/>
      <c r="I182" s="24"/>
      <c r="J182" s="24"/>
      <c r="K182" s="24"/>
      <c r="L182" s="24"/>
      <c r="M182" s="24"/>
      <c r="N182" s="24"/>
      <c r="O182" s="24"/>
    </row>
    <row r="183" spans="1:15" s="16" customFormat="1" ht="24.6" customHeight="1">
      <c r="A183" s="20">
        <v>3</v>
      </c>
      <c r="B183" s="31">
        <v>955</v>
      </c>
      <c r="C183" s="32" t="s">
        <v>46</v>
      </c>
      <c r="D183" s="33" t="s">
        <v>90</v>
      </c>
      <c r="E183" s="33" t="s">
        <v>86</v>
      </c>
      <c r="F183" s="33" t="s">
        <v>188</v>
      </c>
      <c r="G183" s="33" t="s">
        <v>89</v>
      </c>
      <c r="H183" s="24"/>
      <c r="I183" s="24"/>
      <c r="J183" s="24"/>
      <c r="K183" s="24"/>
      <c r="L183" s="24"/>
      <c r="M183" s="24"/>
      <c r="N183" s="24"/>
      <c r="O183" s="24"/>
    </row>
    <row r="184" spans="1:15" s="16" customFormat="1" ht="62.4">
      <c r="A184" s="19">
        <v>2</v>
      </c>
      <c r="B184" s="37">
        <v>955</v>
      </c>
      <c r="C184" s="38" t="s">
        <v>210</v>
      </c>
      <c r="D184" s="39" t="s">
        <v>90</v>
      </c>
      <c r="E184" s="39" t="s">
        <v>86</v>
      </c>
      <c r="F184" s="39" t="s">
        <v>49</v>
      </c>
      <c r="G184" s="39" t="s">
        <v>69</v>
      </c>
      <c r="H184" s="40">
        <f t="shared" ref="H184:I184" si="3">SUMIFS(H185:H1238,$B185:$B1238,$B184,$D185:$D1238,$D185,$E185:$E1238,$E185,$F185:$F1238,$F185)</f>
        <v>0</v>
      </c>
      <c r="I184" s="40">
        <f t="shared" si="3"/>
        <v>0</v>
      </c>
      <c r="J184" s="40">
        <f t="shared" ref="J184:O184" si="4">SUMIFS(J185:J1238,$B185:$B1238,$B184,$D185:$D1238,$D185,$E185:$E1238,$E185,$F185:$F1238,$F185)</f>
        <v>0</v>
      </c>
      <c r="K184" s="40">
        <f t="shared" si="4"/>
        <v>0</v>
      </c>
      <c r="L184" s="40">
        <f t="shared" ref="L184:M184" si="5">SUMIFS(L185:L1238,$B185:$B1238,$B184,$D185:$D1238,$D185,$E185:$E1238,$E185,$F185:$F1238,$F185)</f>
        <v>0</v>
      </c>
      <c r="M184" s="40">
        <f t="shared" si="5"/>
        <v>0</v>
      </c>
      <c r="N184" s="40">
        <f t="shared" si="4"/>
        <v>0</v>
      </c>
      <c r="O184" s="40">
        <f t="shared" si="4"/>
        <v>0</v>
      </c>
    </row>
    <row r="185" spans="1:15" s="16" customFormat="1" ht="18" customHeight="1">
      <c r="A185" s="20">
        <v>3</v>
      </c>
      <c r="B185" s="31">
        <v>955</v>
      </c>
      <c r="C185" s="32" t="s">
        <v>46</v>
      </c>
      <c r="D185" s="33" t="s">
        <v>90</v>
      </c>
      <c r="E185" s="33" t="s">
        <v>86</v>
      </c>
      <c r="F185" s="33" t="s">
        <v>49</v>
      </c>
      <c r="G185" s="33" t="s">
        <v>89</v>
      </c>
      <c r="H185" s="24"/>
      <c r="I185" s="24"/>
      <c r="J185" s="24"/>
      <c r="K185" s="24"/>
      <c r="L185" s="24"/>
      <c r="M185" s="24"/>
      <c r="N185" s="24"/>
      <c r="O185" s="24"/>
    </row>
    <row r="186" spans="1:15" s="16" customFormat="1" ht="15.6">
      <c r="A186" s="17">
        <v>1</v>
      </c>
      <c r="B186" s="28">
        <v>955</v>
      </c>
      <c r="C186" s="29" t="s">
        <v>116</v>
      </c>
      <c r="D186" s="30" t="s">
        <v>90</v>
      </c>
      <c r="E186" s="30" t="s">
        <v>76</v>
      </c>
      <c r="F186" s="30" t="s">
        <v>7</v>
      </c>
      <c r="G186" s="30" t="s">
        <v>69</v>
      </c>
      <c r="H186" s="18">
        <f t="shared" ref="H186:I186" si="6">SUMIFS(H187:H1241,$B187:$B1241,$B187,$D187:$D1241,$D187,$E187:$E1241,$E187)/2</f>
        <v>41311.599999999999</v>
      </c>
      <c r="I186" s="18">
        <f t="shared" si="6"/>
        <v>39246</v>
      </c>
      <c r="J186" s="18">
        <f t="shared" ref="J186:O186" si="7">SUMIFS(J187:J1241,$B187:$B1241,$B187,$D187:$D1241,$D187,$E187:$E1241,$E187)/2</f>
        <v>41311.599999999999</v>
      </c>
      <c r="K186" s="18">
        <f t="shared" si="7"/>
        <v>39246</v>
      </c>
      <c r="L186" s="18">
        <f t="shared" ref="L186:M186" si="8">SUMIFS(L187:L1241,$B187:$B1241,$B187,$D187:$D1241,$D187,$E187:$E1241,$E187)/2</f>
        <v>0</v>
      </c>
      <c r="M186" s="18">
        <f t="shared" si="8"/>
        <v>0</v>
      </c>
      <c r="N186" s="18">
        <f t="shared" si="7"/>
        <v>0</v>
      </c>
      <c r="O186" s="18">
        <f t="shared" si="7"/>
        <v>0</v>
      </c>
    </row>
    <row r="187" spans="1:15" s="16" customFormat="1" ht="52.8" customHeight="1">
      <c r="A187" s="19">
        <v>2</v>
      </c>
      <c r="B187" s="37">
        <v>955</v>
      </c>
      <c r="C187" s="38" t="s">
        <v>200</v>
      </c>
      <c r="D187" s="39" t="s">
        <v>90</v>
      </c>
      <c r="E187" s="39" t="s">
        <v>76</v>
      </c>
      <c r="F187" s="39" t="s">
        <v>58</v>
      </c>
      <c r="G187" s="39" t="s">
        <v>69</v>
      </c>
      <c r="H187" s="40">
        <f t="shared" ref="H187:I187" si="9">SUMIFS(H188:H1241,$B188:$B1241,$B187,$D188:$D1241,$D188,$E188:$E1241,$E188,$F188:$F1241,$F188)</f>
        <v>0</v>
      </c>
      <c r="I187" s="40">
        <f t="shared" si="9"/>
        <v>0</v>
      </c>
      <c r="J187" s="40">
        <f t="shared" ref="J187:O187" si="10">SUMIFS(J188:J1241,$B188:$B1241,$B187,$D188:$D1241,$D188,$E188:$E1241,$E188,$F188:$F1241,$F188)</f>
        <v>0</v>
      </c>
      <c r="K187" s="40">
        <f t="shared" si="10"/>
        <v>0</v>
      </c>
      <c r="L187" s="40">
        <f t="shared" ref="L187:M187" si="11">SUMIFS(L188:L1241,$B188:$B1241,$B187,$D188:$D1241,$D188,$E188:$E1241,$E188,$F188:$F1241,$F188)</f>
        <v>0</v>
      </c>
      <c r="M187" s="40">
        <f t="shared" si="11"/>
        <v>0</v>
      </c>
      <c r="N187" s="40">
        <f t="shared" si="10"/>
        <v>0</v>
      </c>
      <c r="O187" s="40">
        <f t="shared" si="10"/>
        <v>0</v>
      </c>
    </row>
    <row r="188" spans="1:15" s="16" customFormat="1" ht="15.6">
      <c r="A188" s="20">
        <v>3</v>
      </c>
      <c r="B188" s="31">
        <v>955</v>
      </c>
      <c r="C188" s="32" t="s">
        <v>46</v>
      </c>
      <c r="D188" s="33" t="s">
        <v>90</v>
      </c>
      <c r="E188" s="33" t="s">
        <v>76</v>
      </c>
      <c r="F188" s="33" t="s">
        <v>58</v>
      </c>
      <c r="G188" s="33" t="s">
        <v>89</v>
      </c>
      <c r="H188" s="24"/>
      <c r="I188" s="24"/>
      <c r="J188" s="24"/>
      <c r="K188" s="24"/>
      <c r="L188" s="24"/>
      <c r="M188" s="24"/>
      <c r="N188" s="24"/>
      <c r="O188" s="24"/>
    </row>
    <row r="189" spans="1:15" s="16" customFormat="1" ht="54" customHeight="1">
      <c r="A189" s="19">
        <v>2</v>
      </c>
      <c r="B189" s="37">
        <v>955</v>
      </c>
      <c r="C189" s="38" t="s">
        <v>184</v>
      </c>
      <c r="D189" s="39" t="s">
        <v>90</v>
      </c>
      <c r="E189" s="39" t="s">
        <v>76</v>
      </c>
      <c r="F189" s="39" t="s">
        <v>115</v>
      </c>
      <c r="G189" s="39" t="s">
        <v>69</v>
      </c>
      <c r="H189" s="40">
        <f t="shared" ref="H189:I189" si="12">SUMIFS(H190:H1243,$B190:$B1243,$B189,$D190:$D1243,$D190,$E190:$E1243,$E190,$F190:$F1243,$F190)</f>
        <v>41311.599999999999</v>
      </c>
      <c r="I189" s="40">
        <f t="shared" si="12"/>
        <v>39246</v>
      </c>
      <c r="J189" s="40">
        <f t="shared" ref="J189:O189" si="13">SUMIFS(J190:J1243,$B190:$B1243,$B189,$D190:$D1243,$D190,$E190:$E1243,$E190,$F190:$F1243,$F190)</f>
        <v>41311.599999999999</v>
      </c>
      <c r="K189" s="40">
        <f t="shared" si="13"/>
        <v>39246</v>
      </c>
      <c r="L189" s="40">
        <f t="shared" ref="L189:M189" si="14">SUMIFS(L190:L1243,$B190:$B1243,$B189,$D190:$D1243,$D190,$E190:$E1243,$E190,$F190:$F1243,$F190)</f>
        <v>0</v>
      </c>
      <c r="M189" s="40">
        <f t="shared" si="14"/>
        <v>0</v>
      </c>
      <c r="N189" s="40">
        <f t="shared" si="13"/>
        <v>0</v>
      </c>
      <c r="O189" s="40">
        <f t="shared" si="13"/>
        <v>0</v>
      </c>
    </row>
    <row r="190" spans="1:15" s="16" customFormat="1" ht="15.6">
      <c r="A190" s="20">
        <v>3</v>
      </c>
      <c r="B190" s="31">
        <v>955</v>
      </c>
      <c r="C190" s="32" t="s">
        <v>46</v>
      </c>
      <c r="D190" s="33" t="s">
        <v>90</v>
      </c>
      <c r="E190" s="33" t="s">
        <v>76</v>
      </c>
      <c r="F190" s="33" t="s">
        <v>115</v>
      </c>
      <c r="G190" s="33" t="s">
        <v>89</v>
      </c>
      <c r="H190" s="24">
        <v>41311.599999999999</v>
      </c>
      <c r="I190" s="24">
        <v>39246</v>
      </c>
      <c r="J190" s="24">
        <v>41311.599999999999</v>
      </c>
      <c r="K190" s="24">
        <v>39246</v>
      </c>
      <c r="L190" s="24"/>
      <c r="M190" s="24"/>
      <c r="N190" s="24"/>
      <c r="O190" s="24"/>
    </row>
    <row r="191" spans="1:15" s="16" customFormat="1" ht="52.8" customHeight="1">
      <c r="A191" s="19">
        <v>2</v>
      </c>
      <c r="B191" s="37">
        <v>955</v>
      </c>
      <c r="C191" s="38" t="s">
        <v>206</v>
      </c>
      <c r="D191" s="39" t="s">
        <v>90</v>
      </c>
      <c r="E191" s="39" t="s">
        <v>76</v>
      </c>
      <c r="F191" s="39" t="s">
        <v>167</v>
      </c>
      <c r="G191" s="39" t="s">
        <v>69</v>
      </c>
      <c r="H191" s="40">
        <f t="shared" ref="H191:I191" si="15">SUMIFS(H192:H1246,$B192:$B1246,$B191,$D192:$D1246,$D192,$E192:$E1246,$E192,$F192:$F1246,$F192)</f>
        <v>0</v>
      </c>
      <c r="I191" s="40">
        <f t="shared" si="15"/>
        <v>0</v>
      </c>
      <c r="J191" s="40">
        <f t="shared" ref="J191:O191" si="16">SUMIFS(J192:J1246,$B192:$B1246,$B191,$D192:$D1246,$D192,$E192:$E1246,$E192,$F192:$F1246,$F192)</f>
        <v>0</v>
      </c>
      <c r="K191" s="40">
        <f t="shared" si="16"/>
        <v>0</v>
      </c>
      <c r="L191" s="40">
        <f t="shared" ref="L191:M191" si="17">SUMIFS(L192:L1246,$B192:$B1246,$B191,$D192:$D1246,$D192,$E192:$E1246,$E192,$F192:$F1246,$F192)</f>
        <v>0</v>
      </c>
      <c r="M191" s="40">
        <f t="shared" si="17"/>
        <v>0</v>
      </c>
      <c r="N191" s="40">
        <f t="shared" si="16"/>
        <v>0</v>
      </c>
      <c r="O191" s="40">
        <f t="shared" si="16"/>
        <v>0</v>
      </c>
    </row>
    <row r="192" spans="1:15" s="16" customFormat="1" ht="15.6">
      <c r="A192" s="20">
        <v>3</v>
      </c>
      <c r="B192" s="31">
        <v>955</v>
      </c>
      <c r="C192" s="32" t="s">
        <v>46</v>
      </c>
      <c r="D192" s="33" t="s">
        <v>90</v>
      </c>
      <c r="E192" s="33" t="s">
        <v>76</v>
      </c>
      <c r="F192" s="33" t="s">
        <v>167</v>
      </c>
      <c r="G192" s="33" t="s">
        <v>89</v>
      </c>
      <c r="H192" s="24"/>
      <c r="I192" s="24"/>
      <c r="J192" s="24"/>
      <c r="K192" s="24"/>
      <c r="L192" s="24"/>
      <c r="M192" s="24"/>
      <c r="N192" s="24"/>
      <c r="O192" s="24"/>
    </row>
    <row r="193" spans="1:15" s="16" customFormat="1" ht="55.2" customHeight="1">
      <c r="A193" s="19">
        <v>2</v>
      </c>
      <c r="B193" s="37">
        <v>955</v>
      </c>
      <c r="C193" s="38" t="s">
        <v>207</v>
      </c>
      <c r="D193" s="39" t="s">
        <v>90</v>
      </c>
      <c r="E193" s="39" t="s">
        <v>76</v>
      </c>
      <c r="F193" s="39" t="s">
        <v>150</v>
      </c>
      <c r="G193" s="39" t="s">
        <v>69</v>
      </c>
      <c r="H193" s="40">
        <f t="shared" ref="H193:I193" si="18">SUMIFS(H194:H1245,$B194:$B1245,$B193,$D194:$D1245,$D194,$E194:$E1245,$E194,$F194:$F1245,$F194)</f>
        <v>0</v>
      </c>
      <c r="I193" s="40">
        <f t="shared" si="18"/>
        <v>0</v>
      </c>
      <c r="J193" s="40">
        <f t="shared" ref="J193:O193" si="19">SUMIFS(J194:J1245,$B194:$B1245,$B193,$D194:$D1245,$D194,$E194:$E1245,$E194,$F194:$F1245,$F194)</f>
        <v>0</v>
      </c>
      <c r="K193" s="40">
        <f t="shared" si="19"/>
        <v>0</v>
      </c>
      <c r="L193" s="40">
        <f t="shared" ref="L193:M193" si="20">SUMIFS(L194:L1245,$B194:$B1245,$B193,$D194:$D1245,$D194,$E194:$E1245,$E194,$F194:$F1245,$F194)</f>
        <v>0</v>
      </c>
      <c r="M193" s="40">
        <f t="shared" si="20"/>
        <v>0</v>
      </c>
      <c r="N193" s="40">
        <f t="shared" si="19"/>
        <v>0</v>
      </c>
      <c r="O193" s="40">
        <f t="shared" si="19"/>
        <v>0</v>
      </c>
    </row>
    <row r="194" spans="1:15" s="16" customFormat="1" ht="15.6">
      <c r="A194" s="20">
        <v>3</v>
      </c>
      <c r="B194" s="31">
        <v>955</v>
      </c>
      <c r="C194" s="32" t="s">
        <v>46</v>
      </c>
      <c r="D194" s="33" t="s">
        <v>90</v>
      </c>
      <c r="E194" s="33" t="s">
        <v>76</v>
      </c>
      <c r="F194" s="33" t="s">
        <v>150</v>
      </c>
      <c r="G194" s="33" t="s">
        <v>89</v>
      </c>
      <c r="H194" s="24"/>
      <c r="I194" s="24"/>
      <c r="J194" s="24"/>
      <c r="K194" s="24"/>
      <c r="L194" s="24"/>
      <c r="M194" s="24"/>
      <c r="N194" s="24"/>
      <c r="O194" s="24"/>
    </row>
    <row r="195" spans="1:15" s="16" customFormat="1" ht="31.2">
      <c r="A195" s="17">
        <v>1</v>
      </c>
      <c r="B195" s="28">
        <v>955</v>
      </c>
      <c r="C195" s="29" t="s">
        <v>164</v>
      </c>
      <c r="D195" s="30" t="s">
        <v>90</v>
      </c>
      <c r="E195" s="30" t="s">
        <v>90</v>
      </c>
      <c r="F195" s="30" t="s">
        <v>69</v>
      </c>
      <c r="G195" s="30" t="s">
        <v>69</v>
      </c>
      <c r="H195" s="18">
        <f t="shared" ref="H195:I195" si="21">SUMIFS(H196:H1245,$B196:$B1245,$B196,$D196:$D1245,$D196,$E196:$E1245,$E196)/2</f>
        <v>99192.7</v>
      </c>
      <c r="I195" s="18">
        <f t="shared" si="21"/>
        <v>0</v>
      </c>
      <c r="J195" s="18">
        <f t="shared" ref="J195:O195" si="22">SUMIFS(J196:J1245,$B196:$B1245,$B196,$D196:$D1245,$D196,$E196:$E1245,$E196)/2</f>
        <v>93929.8</v>
      </c>
      <c r="K195" s="18">
        <f t="shared" si="22"/>
        <v>0</v>
      </c>
      <c r="L195" s="18">
        <f t="shared" ref="L195:M195" si="23">SUMIFS(L196:L1245,$B196:$B1245,$B196,$D196:$D1245,$D196,$E196:$E1245,$E196)/2</f>
        <v>107851.9</v>
      </c>
      <c r="M195" s="18">
        <f t="shared" si="23"/>
        <v>0</v>
      </c>
      <c r="N195" s="18">
        <f t="shared" si="22"/>
        <v>102589</v>
      </c>
      <c r="O195" s="18">
        <f t="shared" si="22"/>
        <v>0</v>
      </c>
    </row>
    <row r="196" spans="1:15" s="16" customFormat="1" ht="46.8">
      <c r="A196" s="19">
        <v>2</v>
      </c>
      <c r="B196" s="37">
        <v>955</v>
      </c>
      <c r="C196" s="38" t="s">
        <v>163</v>
      </c>
      <c r="D196" s="39" t="s">
        <v>90</v>
      </c>
      <c r="E196" s="39" t="s">
        <v>90</v>
      </c>
      <c r="F196" s="39" t="s">
        <v>162</v>
      </c>
      <c r="G196" s="39"/>
      <c r="H196" s="40">
        <f t="shared" ref="H196:I196" si="24">SUMIFS(H197:H1245,$B197:$B1245,$B196,$D197:$D1245,$D197,$E197:$E1245,$E197,$F197:$F1245,$F197)</f>
        <v>99192.7</v>
      </c>
      <c r="I196" s="40">
        <f t="shared" si="24"/>
        <v>0</v>
      </c>
      <c r="J196" s="40">
        <f t="shared" ref="J196:O196" si="25">SUMIFS(J197:J1245,$B197:$B1245,$B196,$D197:$D1245,$D197,$E197:$E1245,$E197,$F197:$F1245,$F197)</f>
        <v>93929.8</v>
      </c>
      <c r="K196" s="40">
        <f t="shared" si="25"/>
        <v>0</v>
      </c>
      <c r="L196" s="40">
        <f t="shared" ref="L196:M196" si="26">SUMIFS(L197:L1245,$B197:$B1245,$B196,$D197:$D1245,$D197,$E197:$E1245,$E197,$F197:$F1245,$F197)</f>
        <v>107851.9</v>
      </c>
      <c r="M196" s="40">
        <f t="shared" si="26"/>
        <v>0</v>
      </c>
      <c r="N196" s="40">
        <f t="shared" si="25"/>
        <v>102589</v>
      </c>
      <c r="O196" s="40">
        <f t="shared" si="25"/>
        <v>0</v>
      </c>
    </row>
    <row r="197" spans="1:15" s="16" customFormat="1" ht="15.6">
      <c r="A197" s="20">
        <v>3</v>
      </c>
      <c r="B197" s="31">
        <v>955</v>
      </c>
      <c r="C197" s="32" t="s">
        <v>46</v>
      </c>
      <c r="D197" s="33" t="s">
        <v>90</v>
      </c>
      <c r="E197" s="33" t="s">
        <v>90</v>
      </c>
      <c r="F197" s="33" t="s">
        <v>162</v>
      </c>
      <c r="G197" s="33" t="s">
        <v>89</v>
      </c>
      <c r="H197" s="24">
        <v>99192.7</v>
      </c>
      <c r="I197" s="24"/>
      <c r="J197" s="24">
        <v>93929.8</v>
      </c>
      <c r="K197" s="24"/>
      <c r="L197" s="24">
        <v>107851.9</v>
      </c>
      <c r="M197" s="24"/>
      <c r="N197" s="24">
        <v>102589</v>
      </c>
      <c r="O197" s="24"/>
    </row>
    <row r="198" spans="1:15" s="16" customFormat="1" ht="31.2">
      <c r="A198" s="17">
        <v>1</v>
      </c>
      <c r="B198" s="28">
        <v>955</v>
      </c>
      <c r="C198" s="29" t="s">
        <v>59</v>
      </c>
      <c r="D198" s="30" t="s">
        <v>68</v>
      </c>
      <c r="E198" s="30" t="s">
        <v>90</v>
      </c>
      <c r="F198" s="30" t="s">
        <v>69</v>
      </c>
      <c r="G198" s="30" t="s">
        <v>69</v>
      </c>
      <c r="H198" s="18">
        <f t="shared" ref="H198:I198" si="27">SUMIFS(H199:H1248,$B199:$B1248,$B199,$D199:$D1248,$D199,$E199:$E1248,$E199)/2</f>
        <v>34736.400000000001</v>
      </c>
      <c r="I198" s="18">
        <f t="shared" si="27"/>
        <v>776.7</v>
      </c>
      <c r="J198" s="18">
        <f t="shared" ref="J198:O198" si="28">SUMIFS(J199:J1248,$B199:$B1248,$B199,$D199:$D1248,$D199,$E199:$E1248,$E199)/2</f>
        <v>34736.400000000001</v>
      </c>
      <c r="K198" s="18">
        <f t="shared" si="28"/>
        <v>776.7</v>
      </c>
      <c r="L198" s="18">
        <f t="shared" ref="L198:M198" si="29">SUMIFS(L199:L1248,$B199:$B1248,$B199,$D199:$D1248,$D199,$E199:$E1248,$E199)/2</f>
        <v>34736.400000000001</v>
      </c>
      <c r="M198" s="18">
        <f t="shared" si="29"/>
        <v>776.7</v>
      </c>
      <c r="N198" s="18">
        <f t="shared" si="28"/>
        <v>34736.400000000001</v>
      </c>
      <c r="O198" s="18">
        <f t="shared" si="28"/>
        <v>776.7</v>
      </c>
    </row>
    <row r="199" spans="1:15" s="16" customFormat="1" ht="46.8">
      <c r="A199" s="19">
        <v>2</v>
      </c>
      <c r="B199" s="37">
        <v>955</v>
      </c>
      <c r="C199" s="38" t="s">
        <v>196</v>
      </c>
      <c r="D199" s="39" t="s">
        <v>68</v>
      </c>
      <c r="E199" s="39" t="s">
        <v>90</v>
      </c>
      <c r="F199" s="39" t="s">
        <v>154</v>
      </c>
      <c r="G199" s="39"/>
      <c r="H199" s="40">
        <f t="shared" ref="H199:I199" si="30">SUMIFS(H200:H1248,$B200:$B1248,$B199,$D200:$D1248,$D200,$E200:$E1248,$E200,$F200:$F1248,$F200)</f>
        <v>34736.400000000001</v>
      </c>
      <c r="I199" s="40">
        <f t="shared" si="30"/>
        <v>776.7</v>
      </c>
      <c r="J199" s="40">
        <f t="shared" ref="J199:O199" si="31">SUMIFS(J200:J1248,$B200:$B1248,$B199,$D200:$D1248,$D200,$E200:$E1248,$E200,$F200:$F1248,$F200)</f>
        <v>34736.400000000001</v>
      </c>
      <c r="K199" s="40">
        <f t="shared" si="31"/>
        <v>776.7</v>
      </c>
      <c r="L199" s="40">
        <f t="shared" ref="L199:M199" si="32">SUMIFS(L200:L1248,$B200:$B1248,$B199,$D200:$D1248,$D200,$E200:$E1248,$E200,$F200:$F1248,$F200)</f>
        <v>34736.400000000001</v>
      </c>
      <c r="M199" s="40">
        <f t="shared" si="32"/>
        <v>776.7</v>
      </c>
      <c r="N199" s="40">
        <f t="shared" si="31"/>
        <v>34736.400000000001</v>
      </c>
      <c r="O199" s="40">
        <f t="shared" si="31"/>
        <v>776.7</v>
      </c>
    </row>
    <row r="200" spans="1:15" s="16" customFormat="1" ht="15.6">
      <c r="A200" s="20">
        <v>3</v>
      </c>
      <c r="B200" s="31">
        <v>955</v>
      </c>
      <c r="C200" s="32" t="s">
        <v>46</v>
      </c>
      <c r="D200" s="33" t="s">
        <v>68</v>
      </c>
      <c r="E200" s="33" t="s">
        <v>90</v>
      </c>
      <c r="F200" s="33" t="s">
        <v>154</v>
      </c>
      <c r="G200" s="33" t="s">
        <v>89</v>
      </c>
      <c r="H200" s="24">
        <v>34736.400000000001</v>
      </c>
      <c r="I200" s="24">
        <v>776.7</v>
      </c>
      <c r="J200" s="24">
        <v>34736.400000000001</v>
      </c>
      <c r="K200" s="24">
        <v>776.7</v>
      </c>
      <c r="L200" s="24">
        <v>34736.400000000001</v>
      </c>
      <c r="M200" s="24">
        <v>776.7</v>
      </c>
      <c r="N200" s="24">
        <v>34736.400000000001</v>
      </c>
      <c r="O200" s="24">
        <v>776.7</v>
      </c>
    </row>
    <row r="201" spans="1:15" s="16" customFormat="1" ht="15.6">
      <c r="A201" s="17">
        <v>1</v>
      </c>
      <c r="B201" s="28">
        <v>955</v>
      </c>
      <c r="C201" s="29" t="s">
        <v>38</v>
      </c>
      <c r="D201" s="30" t="s">
        <v>79</v>
      </c>
      <c r="E201" s="30" t="s">
        <v>86</v>
      </c>
      <c r="F201" s="30"/>
      <c r="G201" s="30"/>
      <c r="H201" s="18">
        <f t="shared" ref="H201:I201" si="33">SUMIFS(H202:H1251,$B202:$B1251,$B202,$D202:$D1251,$D202,$E202:$E1251,$E202)/2</f>
        <v>67266.5</v>
      </c>
      <c r="I201" s="18">
        <f t="shared" si="33"/>
        <v>62367.4</v>
      </c>
      <c r="J201" s="18">
        <f t="shared" ref="J201:O201" si="34">SUMIFS(J202:J1251,$B202:$B1251,$B202,$D202:$D1251,$D202,$E202:$E1251,$E202)/2</f>
        <v>67266.5</v>
      </c>
      <c r="K201" s="18">
        <f t="shared" si="34"/>
        <v>62367.3</v>
      </c>
      <c r="L201" s="18">
        <f t="shared" ref="L201:M201" si="35">SUMIFS(L202:L1251,$B202:$B1251,$B202,$D202:$D1251,$D202,$E202:$E1251,$E202)/2</f>
        <v>18127.900000000001</v>
      </c>
      <c r="M201" s="18">
        <f t="shared" si="35"/>
        <v>13965</v>
      </c>
      <c r="N201" s="18">
        <f t="shared" si="34"/>
        <v>18127.900000000001</v>
      </c>
      <c r="O201" s="18">
        <f t="shared" si="34"/>
        <v>13964.7</v>
      </c>
    </row>
    <row r="202" spans="1:15" s="16" customFormat="1" ht="61.2" customHeight="1">
      <c r="A202" s="19">
        <v>2</v>
      </c>
      <c r="B202" s="37">
        <v>955</v>
      </c>
      <c r="C202" s="38" t="s">
        <v>168</v>
      </c>
      <c r="D202" s="39" t="s">
        <v>79</v>
      </c>
      <c r="E202" s="39" t="s">
        <v>86</v>
      </c>
      <c r="F202" s="39" t="s">
        <v>124</v>
      </c>
      <c r="G202" s="39"/>
      <c r="H202" s="40">
        <f t="shared" ref="H202:I202" si="36">SUMIFS(H203:H1251,$B203:$B1251,$B202,$D203:$D1251,$D203,$E203:$E1251,$E203,$F203:$F1251,$F203)</f>
        <v>0</v>
      </c>
      <c r="I202" s="40">
        <f t="shared" si="36"/>
        <v>0</v>
      </c>
      <c r="J202" s="40">
        <f t="shared" ref="J202:O202" si="37">SUMIFS(J203:J1251,$B203:$B1251,$B202,$D203:$D1251,$D203,$E203:$E1251,$E203,$F203:$F1251,$F203)</f>
        <v>0</v>
      </c>
      <c r="K202" s="40">
        <f t="shared" si="37"/>
        <v>0</v>
      </c>
      <c r="L202" s="40">
        <f t="shared" ref="L202:M202" si="38">SUMIFS(L203:L1251,$B203:$B1251,$B202,$D203:$D1251,$D203,$E203:$E1251,$E203,$F203:$F1251,$F203)</f>
        <v>0</v>
      </c>
      <c r="M202" s="40">
        <f t="shared" si="38"/>
        <v>0</v>
      </c>
      <c r="N202" s="40">
        <f t="shared" si="37"/>
        <v>0</v>
      </c>
      <c r="O202" s="40">
        <f t="shared" si="37"/>
        <v>0</v>
      </c>
    </row>
    <row r="203" spans="1:15" s="16" customFormat="1" ht="15.6">
      <c r="A203" s="20">
        <v>3</v>
      </c>
      <c r="B203" s="31">
        <v>955</v>
      </c>
      <c r="C203" s="32" t="s">
        <v>46</v>
      </c>
      <c r="D203" s="33" t="s">
        <v>79</v>
      </c>
      <c r="E203" s="33" t="s">
        <v>86</v>
      </c>
      <c r="F203" s="33" t="s">
        <v>124</v>
      </c>
      <c r="G203" s="33" t="s">
        <v>89</v>
      </c>
      <c r="H203" s="24"/>
      <c r="I203" s="24"/>
      <c r="J203" s="24"/>
      <c r="K203" s="24"/>
      <c r="L203" s="24"/>
      <c r="M203" s="24"/>
      <c r="N203" s="24"/>
      <c r="O203" s="24"/>
    </row>
    <row r="204" spans="1:15" s="16" customFormat="1" ht="62.4">
      <c r="A204" s="19">
        <v>2</v>
      </c>
      <c r="B204" s="37">
        <v>955</v>
      </c>
      <c r="C204" s="41" t="s">
        <v>197</v>
      </c>
      <c r="D204" s="39" t="s">
        <v>79</v>
      </c>
      <c r="E204" s="39" t="s">
        <v>86</v>
      </c>
      <c r="F204" s="39" t="s">
        <v>39</v>
      </c>
      <c r="G204" s="39"/>
      <c r="H204" s="40">
        <f t="shared" ref="H204:I204" si="39">SUMIFS(H205:H1255,$B205:$B1255,$B204,$D205:$D1255,$D205,$E205:$E1255,$E205,$F205:$F1255,$F205)</f>
        <v>67266.5</v>
      </c>
      <c r="I204" s="40">
        <f t="shared" si="39"/>
        <v>62367.4</v>
      </c>
      <c r="J204" s="40">
        <f t="shared" ref="J204:O204" si="40">SUMIFS(J205:J1255,$B205:$B1255,$B204,$D205:$D1255,$D205,$E205:$E1255,$E205,$F205:$F1255,$F205)</f>
        <v>67266.5</v>
      </c>
      <c r="K204" s="40">
        <f t="shared" si="40"/>
        <v>62367.3</v>
      </c>
      <c r="L204" s="40">
        <f t="shared" ref="L204:M204" si="41">SUMIFS(L205:L1255,$B205:$B1255,$B204,$D205:$D1255,$D205,$E205:$E1255,$E205,$F205:$F1255,$F205)</f>
        <v>18127.900000000001</v>
      </c>
      <c r="M204" s="40">
        <f t="shared" si="41"/>
        <v>13965</v>
      </c>
      <c r="N204" s="40">
        <f t="shared" si="40"/>
        <v>18127.900000000001</v>
      </c>
      <c r="O204" s="40">
        <f t="shared" si="40"/>
        <v>13964.7</v>
      </c>
    </row>
    <row r="205" spans="1:15" s="16" customFormat="1" ht="15.6">
      <c r="A205" s="20">
        <v>3</v>
      </c>
      <c r="B205" s="31">
        <v>955</v>
      </c>
      <c r="C205" s="32" t="s">
        <v>46</v>
      </c>
      <c r="D205" s="33" t="s">
        <v>79</v>
      </c>
      <c r="E205" s="33" t="s">
        <v>86</v>
      </c>
      <c r="F205" s="33" t="s">
        <v>39</v>
      </c>
      <c r="G205" s="33" t="s">
        <v>89</v>
      </c>
      <c r="H205" s="24">
        <v>67266.5</v>
      </c>
      <c r="I205" s="24">
        <v>62367.4</v>
      </c>
      <c r="J205" s="24">
        <v>67266.5</v>
      </c>
      <c r="K205" s="24">
        <v>62367.3</v>
      </c>
      <c r="L205" s="24">
        <v>18127.900000000001</v>
      </c>
      <c r="M205" s="24">
        <v>13965</v>
      </c>
      <c r="N205" s="24">
        <v>18127.900000000001</v>
      </c>
      <c r="O205" s="24">
        <v>13964.7</v>
      </c>
    </row>
    <row r="206" spans="1:15" s="16" customFormat="1" ht="52.8" customHeight="1">
      <c r="A206" s="19">
        <v>2</v>
      </c>
      <c r="B206" s="37">
        <v>955</v>
      </c>
      <c r="C206" s="38" t="s">
        <v>200</v>
      </c>
      <c r="D206" s="39" t="s">
        <v>79</v>
      </c>
      <c r="E206" s="39" t="s">
        <v>86</v>
      </c>
      <c r="F206" s="39" t="s">
        <v>58</v>
      </c>
      <c r="G206" s="39" t="s">
        <v>69</v>
      </c>
      <c r="H206" s="40">
        <f t="shared" ref="H206:I206" si="42">SUMIFS(H207:H1257,$B207:$B1257,$B206,$D207:$D1257,$D207,$E207:$E1257,$E207,$F207:$F1257,$F207)</f>
        <v>0</v>
      </c>
      <c r="I206" s="40">
        <f t="shared" si="42"/>
        <v>0</v>
      </c>
      <c r="J206" s="40">
        <f t="shared" ref="J206:O206" si="43">SUMIFS(J207:J1257,$B207:$B1257,$B206,$D207:$D1257,$D207,$E207:$E1257,$E207,$F207:$F1257,$F207)</f>
        <v>0</v>
      </c>
      <c r="K206" s="40">
        <f t="shared" si="43"/>
        <v>0</v>
      </c>
      <c r="L206" s="40">
        <f t="shared" ref="L206:M206" si="44">SUMIFS(L207:L1257,$B207:$B1257,$B206,$D207:$D1257,$D207,$E207:$E1257,$E207,$F207:$F1257,$F207)</f>
        <v>0</v>
      </c>
      <c r="M206" s="40">
        <f t="shared" si="44"/>
        <v>0</v>
      </c>
      <c r="N206" s="40">
        <f t="shared" si="43"/>
        <v>0</v>
      </c>
      <c r="O206" s="40">
        <f t="shared" si="43"/>
        <v>0</v>
      </c>
    </row>
    <row r="207" spans="1:15" s="16" customFormat="1" ht="15.6">
      <c r="A207" s="20">
        <v>3</v>
      </c>
      <c r="B207" s="31">
        <v>955</v>
      </c>
      <c r="C207" s="32" t="s">
        <v>46</v>
      </c>
      <c r="D207" s="33" t="s">
        <v>79</v>
      </c>
      <c r="E207" s="33" t="s">
        <v>86</v>
      </c>
      <c r="F207" s="33" t="s">
        <v>58</v>
      </c>
      <c r="G207" s="33" t="s">
        <v>89</v>
      </c>
      <c r="H207" s="24"/>
      <c r="I207" s="24"/>
      <c r="J207" s="24"/>
      <c r="K207" s="24"/>
      <c r="L207" s="24"/>
      <c r="M207" s="24"/>
      <c r="N207" s="24"/>
      <c r="O207" s="24"/>
    </row>
    <row r="208" spans="1:15" s="16" customFormat="1" ht="85.2" customHeight="1">
      <c r="A208" s="19">
        <v>2</v>
      </c>
      <c r="B208" s="37">
        <v>955</v>
      </c>
      <c r="C208" s="38" t="s">
        <v>157</v>
      </c>
      <c r="D208" s="39" t="s">
        <v>79</v>
      </c>
      <c r="E208" s="39" t="s">
        <v>86</v>
      </c>
      <c r="F208" s="39" t="s">
        <v>45</v>
      </c>
      <c r="G208" s="39"/>
      <c r="H208" s="40">
        <f t="shared" ref="H208:I208" si="45">SUMIFS(H209:H1259,$B209:$B1259,$B208,$D209:$D1259,$D209,$E209:$E1259,$E209,$F209:$F1259,$F209)</f>
        <v>0</v>
      </c>
      <c r="I208" s="40">
        <f t="shared" si="45"/>
        <v>0</v>
      </c>
      <c r="J208" s="40">
        <f t="shared" ref="J208:O208" si="46">SUMIFS(J209:J1259,$B209:$B1259,$B208,$D209:$D1259,$D209,$E209:$E1259,$E209,$F209:$F1259,$F209)</f>
        <v>0</v>
      </c>
      <c r="K208" s="40">
        <f t="shared" si="46"/>
        <v>0</v>
      </c>
      <c r="L208" s="40">
        <f t="shared" ref="L208:M208" si="47">SUMIFS(L209:L1259,$B209:$B1259,$B208,$D209:$D1259,$D209,$E209:$E1259,$E209,$F209:$F1259,$F209)</f>
        <v>0</v>
      </c>
      <c r="M208" s="40">
        <f t="shared" si="47"/>
        <v>0</v>
      </c>
      <c r="N208" s="40">
        <f t="shared" si="46"/>
        <v>0</v>
      </c>
      <c r="O208" s="40">
        <f t="shared" si="46"/>
        <v>0</v>
      </c>
    </row>
    <row r="209" spans="1:15" s="16" customFormat="1" ht="15.6">
      <c r="A209" s="20">
        <v>3</v>
      </c>
      <c r="B209" s="31">
        <v>955</v>
      </c>
      <c r="C209" s="32" t="s">
        <v>46</v>
      </c>
      <c r="D209" s="33" t="s">
        <v>79</v>
      </c>
      <c r="E209" s="33" t="s">
        <v>86</v>
      </c>
      <c r="F209" s="33" t="s">
        <v>45</v>
      </c>
      <c r="G209" s="33" t="s">
        <v>89</v>
      </c>
      <c r="H209" s="24"/>
      <c r="I209" s="24"/>
      <c r="J209" s="24"/>
      <c r="K209" s="24"/>
      <c r="L209" s="24"/>
      <c r="M209" s="24"/>
      <c r="N209" s="24"/>
      <c r="O209" s="24"/>
    </row>
    <row r="210" spans="1:15" s="16" customFormat="1" ht="46.8">
      <c r="A210" s="19">
        <v>2</v>
      </c>
      <c r="B210" s="37">
        <v>955</v>
      </c>
      <c r="C210" s="38" t="s">
        <v>207</v>
      </c>
      <c r="D210" s="39" t="s">
        <v>79</v>
      </c>
      <c r="E210" s="39" t="s">
        <v>86</v>
      </c>
      <c r="F210" s="39" t="s">
        <v>150</v>
      </c>
      <c r="G210" s="39"/>
      <c r="H210" s="40">
        <f t="shared" ref="H210:I210" si="48">SUMIFS(H211:H1261,$B211:$B1261,$B210,$D211:$D1261,$D211,$E211:$E1261,$E211,$F211:$F1261,$F211)</f>
        <v>0</v>
      </c>
      <c r="I210" s="40">
        <f t="shared" si="48"/>
        <v>0</v>
      </c>
      <c r="J210" s="40">
        <f t="shared" ref="J210:O210" si="49">SUMIFS(J211:J1261,$B211:$B1261,$B210,$D211:$D1261,$D211,$E211:$E1261,$E211,$F211:$F1261,$F211)</f>
        <v>0</v>
      </c>
      <c r="K210" s="40">
        <f t="shared" si="49"/>
        <v>0</v>
      </c>
      <c r="L210" s="40">
        <f t="shared" ref="L210:M210" si="50">SUMIFS(L211:L1261,$B211:$B1261,$B210,$D211:$D1261,$D211,$E211:$E1261,$E211,$F211:$F1261,$F211)</f>
        <v>0</v>
      </c>
      <c r="M210" s="40">
        <f t="shared" si="50"/>
        <v>0</v>
      </c>
      <c r="N210" s="40">
        <f t="shared" si="49"/>
        <v>0</v>
      </c>
      <c r="O210" s="40">
        <f t="shared" si="49"/>
        <v>0</v>
      </c>
    </row>
    <row r="211" spans="1:15" s="16" customFormat="1" ht="15.6">
      <c r="A211" s="20">
        <v>3</v>
      </c>
      <c r="B211" s="31">
        <v>955</v>
      </c>
      <c r="C211" s="32" t="s">
        <v>46</v>
      </c>
      <c r="D211" s="33" t="s">
        <v>79</v>
      </c>
      <c r="E211" s="33" t="s">
        <v>86</v>
      </c>
      <c r="F211" s="33" t="s">
        <v>150</v>
      </c>
      <c r="G211" s="33" t="s">
        <v>89</v>
      </c>
      <c r="H211" s="24"/>
      <c r="I211" s="24"/>
      <c r="J211" s="24"/>
      <c r="K211" s="24"/>
      <c r="L211" s="24"/>
      <c r="M211" s="24"/>
      <c r="N211" s="24"/>
      <c r="O211" s="24"/>
    </row>
    <row r="212" spans="1:15" s="16" customFormat="1" ht="15.6">
      <c r="A212" s="17">
        <v>1</v>
      </c>
      <c r="B212" s="28">
        <v>955</v>
      </c>
      <c r="C212" s="29" t="s">
        <v>61</v>
      </c>
      <c r="D212" s="30" t="s">
        <v>79</v>
      </c>
      <c r="E212" s="30" t="s">
        <v>76</v>
      </c>
      <c r="F212" s="30"/>
      <c r="G212" s="30"/>
      <c r="H212" s="18">
        <f t="shared" ref="H212:I212" si="51">SUMIFS(H213:H1264,$B213:$B1264,$B213,$D213:$D1264,$D213,$E213:$E1264,$E213)/2</f>
        <v>17910.5</v>
      </c>
      <c r="I212" s="18">
        <f t="shared" si="51"/>
        <v>0</v>
      </c>
      <c r="J212" s="18">
        <f t="shared" ref="J212:O212" si="52">SUMIFS(J213:J1264,$B213:$B1264,$B213,$D213:$D1264,$D213,$E213:$E1264,$E213)/2</f>
        <v>17910.5</v>
      </c>
      <c r="K212" s="18">
        <f t="shared" si="52"/>
        <v>0</v>
      </c>
      <c r="L212" s="18">
        <f t="shared" ref="L212:M212" si="53">SUMIFS(L213:L1264,$B213:$B1264,$B213,$D213:$D1264,$D213,$E213:$E1264,$E213)/2</f>
        <v>18821.2</v>
      </c>
      <c r="M212" s="18">
        <f t="shared" si="53"/>
        <v>0</v>
      </c>
      <c r="N212" s="18">
        <f t="shared" si="52"/>
        <v>18821.2</v>
      </c>
      <c r="O212" s="18">
        <f t="shared" si="52"/>
        <v>0</v>
      </c>
    </row>
    <row r="213" spans="1:15" s="16" customFormat="1" ht="49.8" customHeight="1">
      <c r="A213" s="19">
        <v>2</v>
      </c>
      <c r="B213" s="37">
        <v>955</v>
      </c>
      <c r="C213" s="38" t="s">
        <v>203</v>
      </c>
      <c r="D213" s="39" t="s">
        <v>79</v>
      </c>
      <c r="E213" s="39" t="s">
        <v>76</v>
      </c>
      <c r="F213" s="39" t="s">
        <v>109</v>
      </c>
      <c r="G213" s="39"/>
      <c r="H213" s="40">
        <f t="shared" ref="H213:I213" si="54">SUMIFS(H214:H1264,$B214:$B1264,$B213,$D214:$D1264,$D214,$E214:$E1264,$E214,$F214:$F1264,$F214)</f>
        <v>17910.5</v>
      </c>
      <c r="I213" s="40">
        <f t="shared" si="54"/>
        <v>0</v>
      </c>
      <c r="J213" s="40">
        <f t="shared" ref="J213:O213" si="55">SUMIFS(J214:J1264,$B214:$B1264,$B213,$D214:$D1264,$D214,$E214:$E1264,$E214,$F214:$F1264,$F214)</f>
        <v>17910.5</v>
      </c>
      <c r="K213" s="40">
        <f t="shared" si="55"/>
        <v>0</v>
      </c>
      <c r="L213" s="40">
        <f t="shared" ref="L213:M213" si="56">SUMIFS(L214:L1264,$B214:$B1264,$B213,$D214:$D1264,$D214,$E214:$E1264,$E214,$F214:$F1264,$F214)</f>
        <v>18821.2</v>
      </c>
      <c r="M213" s="40">
        <f t="shared" si="56"/>
        <v>0</v>
      </c>
      <c r="N213" s="40">
        <f t="shared" si="55"/>
        <v>18821.2</v>
      </c>
      <c r="O213" s="40">
        <f t="shared" si="55"/>
        <v>0</v>
      </c>
    </row>
    <row r="214" spans="1:15" s="16" customFormat="1" ht="15.6">
      <c r="A214" s="20">
        <v>3</v>
      </c>
      <c r="B214" s="31">
        <v>955</v>
      </c>
      <c r="C214" s="32" t="s">
        <v>46</v>
      </c>
      <c r="D214" s="33" t="s">
        <v>79</v>
      </c>
      <c r="E214" s="33" t="s">
        <v>76</v>
      </c>
      <c r="F214" s="33" t="s">
        <v>109</v>
      </c>
      <c r="G214" s="33" t="s">
        <v>89</v>
      </c>
      <c r="H214" s="24">
        <v>17910.5</v>
      </c>
      <c r="I214" s="24"/>
      <c r="J214" s="24">
        <v>17910.5</v>
      </c>
      <c r="K214" s="24"/>
      <c r="L214" s="24">
        <v>18821.2</v>
      </c>
      <c r="M214" s="24"/>
      <c r="N214" s="24">
        <v>18821.2</v>
      </c>
      <c r="O214" s="24"/>
    </row>
    <row r="215" spans="1:15" s="16" customFormat="1" ht="127.8" customHeight="1">
      <c r="A215" s="20">
        <v>3</v>
      </c>
      <c r="B215" s="31">
        <v>955</v>
      </c>
      <c r="C215" s="32" t="s">
        <v>113</v>
      </c>
      <c r="D215" s="33" t="s">
        <v>79</v>
      </c>
      <c r="E215" s="33" t="s">
        <v>76</v>
      </c>
      <c r="F215" s="33" t="s">
        <v>109</v>
      </c>
      <c r="G215" s="33" t="s">
        <v>111</v>
      </c>
      <c r="H215" s="24"/>
      <c r="I215" s="24"/>
      <c r="J215" s="24"/>
      <c r="K215" s="24"/>
      <c r="L215" s="24"/>
      <c r="M215" s="24"/>
      <c r="N215" s="24"/>
      <c r="O215" s="24"/>
    </row>
    <row r="216" spans="1:15" s="16" customFormat="1" ht="15.6">
      <c r="A216" s="17">
        <v>1</v>
      </c>
      <c r="B216" s="28">
        <v>955</v>
      </c>
      <c r="C216" s="29" t="s">
        <v>129</v>
      </c>
      <c r="D216" s="30" t="s">
        <v>79</v>
      </c>
      <c r="E216" s="30" t="s">
        <v>79</v>
      </c>
      <c r="F216" s="30"/>
      <c r="G216" s="30"/>
      <c r="H216" s="18">
        <f t="shared" ref="H216:I216" si="57">SUMIFS(H217:H1268,$B217:$B1268,$B217,$D217:$D1268,$D217,$E217:$E1268,$E217)/2</f>
        <v>14022.199999999999</v>
      </c>
      <c r="I216" s="18">
        <f t="shared" si="57"/>
        <v>3913.3</v>
      </c>
      <c r="J216" s="18">
        <f t="shared" ref="J216:O216" si="58">SUMIFS(J217:J1268,$B217:$B1268,$B217,$D217:$D1268,$D217,$E217:$E1268,$E217)/2</f>
        <v>14022.199999999999</v>
      </c>
      <c r="K216" s="18">
        <f t="shared" si="58"/>
        <v>3913.3</v>
      </c>
      <c r="L216" s="18">
        <f t="shared" ref="L216:M216" si="59">SUMIFS(L217:L1268,$B217:$B1268,$B217,$D217:$D1268,$D217,$E217:$E1268,$E217)/2</f>
        <v>14022.199999999999</v>
      </c>
      <c r="M216" s="18">
        <f t="shared" si="59"/>
        <v>3913.3</v>
      </c>
      <c r="N216" s="18">
        <f t="shared" si="58"/>
        <v>14022.199999999999</v>
      </c>
      <c r="O216" s="18">
        <f t="shared" si="58"/>
        <v>3913.3</v>
      </c>
    </row>
    <row r="217" spans="1:15" s="16" customFormat="1" ht="31.2">
      <c r="A217" s="19">
        <v>2</v>
      </c>
      <c r="B217" s="37">
        <v>955</v>
      </c>
      <c r="C217" s="38" t="s">
        <v>169</v>
      </c>
      <c r="D217" s="39" t="s">
        <v>79</v>
      </c>
      <c r="E217" s="39" t="s">
        <v>79</v>
      </c>
      <c r="F217" s="39" t="s">
        <v>22</v>
      </c>
      <c r="G217" s="39"/>
      <c r="H217" s="40">
        <f t="shared" ref="H217:I217" si="60">SUMIFS(H218:H1268,$B218:$B1268,$B217,$D218:$D1268,$D218,$E218:$E1268,$E218,$F218:$F1268,$F218)</f>
        <v>10806.9</v>
      </c>
      <c r="I217" s="40">
        <f t="shared" si="60"/>
        <v>698</v>
      </c>
      <c r="J217" s="40">
        <f t="shared" ref="J217:O217" si="61">SUMIFS(J218:J1268,$B218:$B1268,$B217,$D218:$D1268,$D218,$E218:$E1268,$E218,$F218:$F1268,$F218)</f>
        <v>10806.9</v>
      </c>
      <c r="K217" s="40">
        <f t="shared" si="61"/>
        <v>698</v>
      </c>
      <c r="L217" s="40">
        <f t="shared" ref="L217:M217" si="62">SUMIFS(L218:L1268,$B218:$B1268,$B217,$D218:$D1268,$D218,$E218:$E1268,$E218,$F218:$F1268,$F218)</f>
        <v>10806.9</v>
      </c>
      <c r="M217" s="40">
        <f t="shared" si="62"/>
        <v>698</v>
      </c>
      <c r="N217" s="40">
        <f t="shared" si="61"/>
        <v>10806.9</v>
      </c>
      <c r="O217" s="40">
        <f t="shared" si="61"/>
        <v>698</v>
      </c>
    </row>
    <row r="218" spans="1:15" s="16" customFormat="1" ht="15.6">
      <c r="A218" s="20">
        <v>3</v>
      </c>
      <c r="B218" s="31">
        <v>955</v>
      </c>
      <c r="C218" s="32" t="s">
        <v>46</v>
      </c>
      <c r="D218" s="33" t="s">
        <v>79</v>
      </c>
      <c r="E218" s="33" t="s">
        <v>79</v>
      </c>
      <c r="F218" s="33" t="s">
        <v>22</v>
      </c>
      <c r="G218" s="33" t="s">
        <v>89</v>
      </c>
      <c r="H218" s="24">
        <v>10806.9</v>
      </c>
      <c r="I218" s="24">
        <v>698</v>
      </c>
      <c r="J218" s="24">
        <v>10806.9</v>
      </c>
      <c r="K218" s="24">
        <v>698</v>
      </c>
      <c r="L218" s="24">
        <v>10806.9</v>
      </c>
      <c r="M218" s="24">
        <v>698</v>
      </c>
      <c r="N218" s="24">
        <v>10806.9</v>
      </c>
      <c r="O218" s="24">
        <v>698</v>
      </c>
    </row>
    <row r="219" spans="1:15" s="16" customFormat="1" ht="31.2">
      <c r="A219" s="19">
        <v>2</v>
      </c>
      <c r="B219" s="37">
        <v>955</v>
      </c>
      <c r="C219" s="38" t="s">
        <v>60</v>
      </c>
      <c r="D219" s="39" t="s">
        <v>79</v>
      </c>
      <c r="E219" s="39" t="s">
        <v>79</v>
      </c>
      <c r="F219" s="39" t="s">
        <v>110</v>
      </c>
      <c r="G219" s="39"/>
      <c r="H219" s="40">
        <f t="shared" ref="H219:I219" si="63">SUMIFS(H220:H1272,$B220:$B1272,$B219,$D220:$D1272,$D220,$E220:$E1272,$E220,$F220:$F1272,$F220)</f>
        <v>3215.3</v>
      </c>
      <c r="I219" s="40">
        <f t="shared" si="63"/>
        <v>3215.3</v>
      </c>
      <c r="J219" s="40">
        <f t="shared" ref="J219:O219" si="64">SUMIFS(J220:J1272,$B220:$B1272,$B219,$D220:$D1272,$D220,$E220:$E1272,$E220,$F220:$F1272,$F220)</f>
        <v>3215.3</v>
      </c>
      <c r="K219" s="40">
        <f t="shared" si="64"/>
        <v>3215.3</v>
      </c>
      <c r="L219" s="40">
        <f t="shared" ref="L219:M219" si="65">SUMIFS(L220:L1272,$B220:$B1272,$B219,$D220:$D1272,$D220,$E220:$E1272,$E220,$F220:$F1272,$F220)</f>
        <v>3215.3</v>
      </c>
      <c r="M219" s="40">
        <f t="shared" si="65"/>
        <v>3215.3</v>
      </c>
      <c r="N219" s="40">
        <f t="shared" si="64"/>
        <v>3215.3</v>
      </c>
      <c r="O219" s="40">
        <f t="shared" si="64"/>
        <v>3215.3</v>
      </c>
    </row>
    <row r="220" spans="1:15" s="16" customFormat="1" ht="46.8">
      <c r="A220" s="20">
        <v>3</v>
      </c>
      <c r="B220" s="31">
        <v>955</v>
      </c>
      <c r="C220" s="32" t="s">
        <v>12</v>
      </c>
      <c r="D220" s="33" t="s">
        <v>79</v>
      </c>
      <c r="E220" s="33" t="s">
        <v>79</v>
      </c>
      <c r="F220" s="33" t="s">
        <v>110</v>
      </c>
      <c r="G220" s="33" t="s">
        <v>71</v>
      </c>
      <c r="H220" s="24">
        <v>3215.3</v>
      </c>
      <c r="I220" s="24">
        <v>3215.3</v>
      </c>
      <c r="J220" s="24">
        <v>3215.3</v>
      </c>
      <c r="K220" s="24">
        <v>3215.3</v>
      </c>
      <c r="L220" s="24">
        <v>3215.3</v>
      </c>
      <c r="M220" s="24">
        <v>3215.3</v>
      </c>
      <c r="N220" s="24">
        <v>3215.3</v>
      </c>
      <c r="O220" s="24">
        <v>3215.3</v>
      </c>
    </row>
    <row r="221" spans="1:15" s="16" customFormat="1" ht="15.6">
      <c r="A221" s="17">
        <v>1</v>
      </c>
      <c r="B221" s="28">
        <v>955</v>
      </c>
      <c r="C221" s="29" t="s">
        <v>24</v>
      </c>
      <c r="D221" s="30" t="s">
        <v>81</v>
      </c>
      <c r="E221" s="30" t="s">
        <v>67</v>
      </c>
      <c r="F221" s="30" t="s">
        <v>7</v>
      </c>
      <c r="G221" s="30" t="s">
        <v>69</v>
      </c>
      <c r="H221" s="18">
        <f t="shared" ref="H221:I221" si="66">SUMIFS(H222:H1275,$B222:$B1275,$B222,$D222:$D1275,$D222,$E222:$E1275,$E222)/2</f>
        <v>58534.799999999996</v>
      </c>
      <c r="I221" s="18">
        <f t="shared" si="66"/>
        <v>0</v>
      </c>
      <c r="J221" s="18">
        <f t="shared" ref="J221:O221" si="67">SUMIFS(J222:J1275,$B222:$B1275,$B222,$D222:$D1275,$D222,$E222:$E1275,$E222)/2</f>
        <v>58534.799999999996</v>
      </c>
      <c r="K221" s="18">
        <f t="shared" si="67"/>
        <v>0</v>
      </c>
      <c r="L221" s="18">
        <f t="shared" ref="L221:M221" si="68">SUMIFS(L222:L1275,$B222:$B1275,$B222,$D222:$D1275,$D222,$E222:$E1275,$E222)/2</f>
        <v>61344.600000000006</v>
      </c>
      <c r="M221" s="18">
        <f t="shared" si="68"/>
        <v>0</v>
      </c>
      <c r="N221" s="18">
        <f t="shared" si="67"/>
        <v>61344.600000000006</v>
      </c>
      <c r="O221" s="18">
        <f t="shared" si="67"/>
        <v>0</v>
      </c>
    </row>
    <row r="222" spans="1:15" s="16" customFormat="1" ht="39" customHeight="1">
      <c r="A222" s="19">
        <v>2</v>
      </c>
      <c r="B222" s="37">
        <v>955</v>
      </c>
      <c r="C222" s="38" t="s">
        <v>160</v>
      </c>
      <c r="D222" s="39" t="s">
        <v>81</v>
      </c>
      <c r="E222" s="39" t="s">
        <v>67</v>
      </c>
      <c r="F222" s="39" t="s">
        <v>25</v>
      </c>
      <c r="G222" s="39"/>
      <c r="H222" s="40">
        <f t="shared" ref="H222:I222" si="69">SUMIFS(H223:H1275,$B223:$B1275,$B222,$D223:$D1275,$D223,$E223:$E1275,$E223,$F223:$F1275,$F223)</f>
        <v>44915.1</v>
      </c>
      <c r="I222" s="40">
        <f t="shared" si="69"/>
        <v>0</v>
      </c>
      <c r="J222" s="40">
        <f t="shared" ref="J222:O222" si="70">SUMIFS(J223:J1275,$B223:$B1275,$B222,$D223:$D1275,$D223,$E223:$E1275,$E223,$F223:$F1275,$F223)</f>
        <v>44915.1</v>
      </c>
      <c r="K222" s="40">
        <f t="shared" si="70"/>
        <v>0</v>
      </c>
      <c r="L222" s="40">
        <f t="shared" ref="L222:M222" si="71">SUMIFS(L223:L1275,$B223:$B1275,$B222,$D223:$D1275,$D223,$E223:$E1275,$E223,$F223:$F1275,$F223)</f>
        <v>46942.3</v>
      </c>
      <c r="M222" s="40">
        <f t="shared" si="71"/>
        <v>0</v>
      </c>
      <c r="N222" s="40">
        <f t="shared" si="70"/>
        <v>46942.3</v>
      </c>
      <c r="O222" s="40">
        <f t="shared" si="70"/>
        <v>0</v>
      </c>
    </row>
    <row r="223" spans="1:15" s="16" customFormat="1" ht="15.6">
      <c r="A223" s="20">
        <v>3</v>
      </c>
      <c r="B223" s="31">
        <v>955</v>
      </c>
      <c r="C223" s="32" t="s">
        <v>46</v>
      </c>
      <c r="D223" s="33" t="s">
        <v>81</v>
      </c>
      <c r="E223" s="33" t="s">
        <v>67</v>
      </c>
      <c r="F223" s="33" t="s">
        <v>25</v>
      </c>
      <c r="G223" s="33" t="s">
        <v>89</v>
      </c>
      <c r="H223" s="24">
        <v>44915.1</v>
      </c>
      <c r="I223" s="24"/>
      <c r="J223" s="24">
        <v>44915.1</v>
      </c>
      <c r="K223" s="24"/>
      <c r="L223" s="24">
        <v>46942.3</v>
      </c>
      <c r="M223" s="24"/>
      <c r="N223" s="24">
        <v>46942.3</v>
      </c>
      <c r="O223" s="24"/>
    </row>
    <row r="224" spans="1:15" s="16" customFormat="1" ht="46.8">
      <c r="A224" s="19">
        <v>2</v>
      </c>
      <c r="B224" s="37">
        <v>955</v>
      </c>
      <c r="C224" s="38" t="s">
        <v>161</v>
      </c>
      <c r="D224" s="39" t="s">
        <v>81</v>
      </c>
      <c r="E224" s="39" t="s">
        <v>67</v>
      </c>
      <c r="F224" s="39" t="s">
        <v>26</v>
      </c>
      <c r="G224" s="39"/>
      <c r="H224" s="40">
        <f t="shared" ref="H224:I224" si="72">SUMIFS(H225:H1277,$B225:$B1277,$B224,$D225:$D1277,$D225,$E225:$E1277,$E225,$F225:$F1277,$F225)</f>
        <v>13599.7</v>
      </c>
      <c r="I224" s="40">
        <f t="shared" si="72"/>
        <v>0</v>
      </c>
      <c r="J224" s="40">
        <f t="shared" ref="J224:O224" si="73">SUMIFS(J225:J1277,$B225:$B1277,$B224,$D225:$D1277,$D225,$E225:$E1277,$E225,$F225:$F1277,$F225)</f>
        <v>13599.7</v>
      </c>
      <c r="K224" s="40">
        <f t="shared" si="73"/>
        <v>0</v>
      </c>
      <c r="L224" s="40">
        <f t="shared" ref="L224:M224" si="74">SUMIFS(L225:L1277,$B225:$B1277,$B224,$D225:$D1277,$D225,$E225:$E1277,$E225,$F225:$F1277,$F225)</f>
        <v>14382.3</v>
      </c>
      <c r="M224" s="40">
        <f t="shared" si="74"/>
        <v>0</v>
      </c>
      <c r="N224" s="40">
        <f t="shared" si="73"/>
        <v>14382.3</v>
      </c>
      <c r="O224" s="40">
        <f t="shared" si="73"/>
        <v>0</v>
      </c>
    </row>
    <row r="225" spans="1:15" s="16" customFormat="1" ht="15.6">
      <c r="A225" s="20">
        <v>3</v>
      </c>
      <c r="B225" s="31">
        <v>955</v>
      </c>
      <c r="C225" s="32" t="s">
        <v>46</v>
      </c>
      <c r="D225" s="33" t="s">
        <v>81</v>
      </c>
      <c r="E225" s="33" t="s">
        <v>67</v>
      </c>
      <c r="F225" s="33" t="s">
        <v>26</v>
      </c>
      <c r="G225" s="33" t="s">
        <v>89</v>
      </c>
      <c r="H225" s="24">
        <v>13599.7</v>
      </c>
      <c r="I225" s="24"/>
      <c r="J225" s="24">
        <v>13599.7</v>
      </c>
      <c r="K225" s="24"/>
      <c r="L225" s="24">
        <v>14382.3</v>
      </c>
      <c r="M225" s="24"/>
      <c r="N225" s="24">
        <v>14382.3</v>
      </c>
      <c r="O225" s="24"/>
    </row>
    <row r="226" spans="1:15" s="16" customFormat="1" ht="54.6" customHeight="1">
      <c r="A226" s="19">
        <v>2</v>
      </c>
      <c r="B226" s="37">
        <v>955</v>
      </c>
      <c r="C226" s="38" t="s">
        <v>192</v>
      </c>
      <c r="D226" s="39" t="s">
        <v>81</v>
      </c>
      <c r="E226" s="39" t="s">
        <v>67</v>
      </c>
      <c r="F226" s="39" t="s">
        <v>121</v>
      </c>
      <c r="G226" s="39"/>
      <c r="H226" s="40">
        <f t="shared" ref="H226:I226" si="75">SUMIFS(H227:H1283,$B227:$B1283,$B226,$D227:$D1283,$D227,$E227:$E1283,$E227,$F227:$F1283,$F227)</f>
        <v>0</v>
      </c>
      <c r="I226" s="40">
        <f t="shared" si="75"/>
        <v>0</v>
      </c>
      <c r="J226" s="40">
        <f t="shared" ref="J226:O226" si="76">SUMIFS(J227:J1283,$B227:$B1283,$B226,$D227:$D1283,$D227,$E227:$E1283,$E227,$F227:$F1283,$F227)</f>
        <v>0</v>
      </c>
      <c r="K226" s="40">
        <f t="shared" si="76"/>
        <v>0</v>
      </c>
      <c r="L226" s="40">
        <f t="shared" ref="L226:M226" si="77">SUMIFS(L227:L1283,$B227:$B1283,$B226,$D227:$D1283,$D227,$E227:$E1283,$E227,$F227:$F1283,$F227)</f>
        <v>0</v>
      </c>
      <c r="M226" s="40">
        <f t="shared" si="77"/>
        <v>0</v>
      </c>
      <c r="N226" s="40">
        <f t="shared" si="76"/>
        <v>0</v>
      </c>
      <c r="O226" s="40">
        <f t="shared" si="76"/>
        <v>0</v>
      </c>
    </row>
    <row r="227" spans="1:15" s="16" customFormat="1" ht="15.6">
      <c r="A227" s="20">
        <v>3</v>
      </c>
      <c r="B227" s="31">
        <v>955</v>
      </c>
      <c r="C227" s="32" t="s">
        <v>46</v>
      </c>
      <c r="D227" s="33" t="s">
        <v>81</v>
      </c>
      <c r="E227" s="33" t="s">
        <v>67</v>
      </c>
      <c r="F227" s="33" t="s">
        <v>121</v>
      </c>
      <c r="G227" s="33" t="s">
        <v>89</v>
      </c>
      <c r="H227" s="24"/>
      <c r="I227" s="24"/>
      <c r="J227" s="24"/>
      <c r="K227" s="24"/>
      <c r="L227" s="24"/>
      <c r="M227" s="24"/>
      <c r="N227" s="24"/>
      <c r="O227" s="24"/>
    </row>
    <row r="228" spans="1:15" s="16" customFormat="1" ht="49.8" customHeight="1">
      <c r="A228" s="19">
        <v>2</v>
      </c>
      <c r="B228" s="37">
        <v>955</v>
      </c>
      <c r="C228" s="38" t="s">
        <v>209</v>
      </c>
      <c r="D228" s="39" t="s">
        <v>81</v>
      </c>
      <c r="E228" s="39" t="s">
        <v>67</v>
      </c>
      <c r="F228" s="39" t="s">
        <v>152</v>
      </c>
      <c r="G228" s="39"/>
      <c r="H228" s="40">
        <f t="shared" ref="H228:I228" si="78">SUMIFS(H229:H1283,$B229:$B1283,$B228,$D229:$D1283,$D229,$E229:$E1283,$E229,$F229:$F1283,$F229)</f>
        <v>20</v>
      </c>
      <c r="I228" s="40">
        <f t="shared" si="78"/>
        <v>0</v>
      </c>
      <c r="J228" s="40">
        <f t="shared" ref="J228:O228" si="79">SUMIFS(J229:J1283,$B229:$B1283,$B228,$D229:$D1283,$D229,$E229:$E1283,$E229,$F229:$F1283,$F229)</f>
        <v>20</v>
      </c>
      <c r="K228" s="40">
        <f t="shared" si="79"/>
        <v>0</v>
      </c>
      <c r="L228" s="40">
        <f t="shared" ref="L228:M228" si="80">SUMIFS(L229:L1283,$B229:$B1283,$B228,$D229:$D1283,$D229,$E229:$E1283,$E229,$F229:$F1283,$F229)</f>
        <v>20</v>
      </c>
      <c r="M228" s="40">
        <f t="shared" si="80"/>
        <v>0</v>
      </c>
      <c r="N228" s="40">
        <f t="shared" si="79"/>
        <v>20</v>
      </c>
      <c r="O228" s="40">
        <f t="shared" si="79"/>
        <v>0</v>
      </c>
    </row>
    <row r="229" spans="1:15" s="16" customFormat="1" ht="15.6">
      <c r="A229" s="20">
        <v>3</v>
      </c>
      <c r="B229" s="31">
        <v>955</v>
      </c>
      <c r="C229" s="32" t="s">
        <v>46</v>
      </c>
      <c r="D229" s="33" t="s">
        <v>81</v>
      </c>
      <c r="E229" s="33" t="s">
        <v>67</v>
      </c>
      <c r="F229" s="33" t="s">
        <v>152</v>
      </c>
      <c r="G229" s="33" t="s">
        <v>89</v>
      </c>
      <c r="H229" s="24">
        <v>20</v>
      </c>
      <c r="I229" s="24"/>
      <c r="J229" s="24">
        <v>20</v>
      </c>
      <c r="K229" s="24"/>
      <c r="L229" s="24">
        <v>20</v>
      </c>
      <c r="M229" s="24"/>
      <c r="N229" s="24">
        <v>20</v>
      </c>
      <c r="O229" s="24"/>
    </row>
    <row r="230" spans="1:15" s="16" customFormat="1" ht="15.6">
      <c r="A230" s="17">
        <v>1</v>
      </c>
      <c r="B230" s="28">
        <v>955</v>
      </c>
      <c r="C230" s="55" t="s">
        <v>133</v>
      </c>
      <c r="D230" s="30" t="s">
        <v>82</v>
      </c>
      <c r="E230" s="30" t="s">
        <v>67</v>
      </c>
      <c r="F230" s="30" t="s">
        <v>7</v>
      </c>
      <c r="G230" s="30" t="s">
        <v>69</v>
      </c>
      <c r="H230" s="18">
        <f t="shared" ref="H230:I230" si="81">SUMIFS(H231:H1289,$B231:$B1289,$B231,$D231:$D1289,$D231,$E231:$E1289,$E231)/2</f>
        <v>2746.8</v>
      </c>
      <c r="I230" s="18">
        <f t="shared" si="81"/>
        <v>0</v>
      </c>
      <c r="J230" s="18">
        <f t="shared" ref="J230:O230" si="82">SUMIFS(J231:J1289,$B231:$B1289,$B231,$D231:$D1289,$D231,$E231:$E1289,$E231)/2</f>
        <v>2746.8</v>
      </c>
      <c r="K230" s="18">
        <f t="shared" si="82"/>
        <v>0</v>
      </c>
      <c r="L230" s="18">
        <f t="shared" ref="L230:M230" si="83">SUMIFS(L231:L1289,$B231:$B1289,$B231,$D231:$D1289,$D231,$E231:$E1289,$E231)/2</f>
        <v>2746.8</v>
      </c>
      <c r="M230" s="18">
        <f t="shared" si="83"/>
        <v>0</v>
      </c>
      <c r="N230" s="18">
        <f t="shared" si="82"/>
        <v>2746.8</v>
      </c>
      <c r="O230" s="18">
        <f t="shared" si="82"/>
        <v>0</v>
      </c>
    </row>
    <row r="231" spans="1:15" s="16" customFormat="1" ht="31.2">
      <c r="A231" s="19">
        <v>2</v>
      </c>
      <c r="B231" s="37">
        <v>955</v>
      </c>
      <c r="C231" s="52" t="s">
        <v>32</v>
      </c>
      <c r="D231" s="39" t="s">
        <v>82</v>
      </c>
      <c r="E231" s="39" t="s">
        <v>67</v>
      </c>
      <c r="F231" s="53" t="s">
        <v>114</v>
      </c>
      <c r="G231" s="39"/>
      <c r="H231" s="40">
        <f t="shared" ref="H231:I231" si="84">SUMIFS(H232:H1289,$B232:$B1289,$B231,$D232:$D1289,$D232,$E232:$E1289,$E232,$F232:$F1289,$F232)</f>
        <v>2746.8</v>
      </c>
      <c r="I231" s="40">
        <f t="shared" si="84"/>
        <v>0</v>
      </c>
      <c r="J231" s="40">
        <f t="shared" ref="J231:O231" si="85">SUMIFS(J232:J1289,$B232:$B1289,$B231,$D232:$D1289,$D232,$E232:$E1289,$E232,$F232:$F1289,$F232)</f>
        <v>2746.8</v>
      </c>
      <c r="K231" s="40">
        <f t="shared" si="85"/>
        <v>0</v>
      </c>
      <c r="L231" s="40">
        <f t="shared" ref="L231:M231" si="86">SUMIFS(L232:L1289,$B232:$B1289,$B231,$D232:$D1289,$D232,$E232:$E1289,$E232,$F232:$F1289,$F232)</f>
        <v>2746.8</v>
      </c>
      <c r="M231" s="40">
        <f t="shared" si="86"/>
        <v>0</v>
      </c>
      <c r="N231" s="40">
        <f t="shared" si="85"/>
        <v>2746.8</v>
      </c>
      <c r="O231" s="40">
        <f t="shared" si="85"/>
        <v>0</v>
      </c>
    </row>
    <row r="232" spans="1:15" s="16" customFormat="1" ht="37.950000000000003" customHeight="1">
      <c r="A232" s="20">
        <v>3</v>
      </c>
      <c r="B232" s="31">
        <v>955</v>
      </c>
      <c r="C232" s="32" t="s">
        <v>172</v>
      </c>
      <c r="D232" s="33" t="s">
        <v>82</v>
      </c>
      <c r="E232" s="33" t="s">
        <v>67</v>
      </c>
      <c r="F232" s="33" t="s">
        <v>114</v>
      </c>
      <c r="G232" s="33" t="s">
        <v>171</v>
      </c>
      <c r="H232" s="24">
        <v>2746.8</v>
      </c>
      <c r="I232" s="24"/>
      <c r="J232" s="24">
        <v>2746.8</v>
      </c>
      <c r="K232" s="24"/>
      <c r="L232" s="24">
        <v>2746.8</v>
      </c>
      <c r="M232" s="24"/>
      <c r="N232" s="24">
        <v>2746.8</v>
      </c>
      <c r="O232" s="24"/>
    </row>
    <row r="233" spans="1:15" s="16" customFormat="1" ht="15.6">
      <c r="A233" s="17">
        <v>1</v>
      </c>
      <c r="B233" s="28">
        <v>955</v>
      </c>
      <c r="C233" s="29" t="s">
        <v>62</v>
      </c>
      <c r="D233" s="30" t="s">
        <v>82</v>
      </c>
      <c r="E233" s="30" t="s">
        <v>76</v>
      </c>
      <c r="F233" s="30" t="s">
        <v>7</v>
      </c>
      <c r="G233" s="30" t="s">
        <v>69</v>
      </c>
      <c r="H233" s="18">
        <f t="shared" ref="H233:I233" si="87">SUMIFS(H234:H1292,$B234:$B1292,$B234,$D234:$D1292,$D234,$E234:$E1292,$E234)/2</f>
        <v>419</v>
      </c>
      <c r="I233" s="18">
        <f t="shared" si="87"/>
        <v>0</v>
      </c>
      <c r="J233" s="18">
        <f t="shared" ref="J233:O233" si="88">SUMIFS(J234:J1292,$B234:$B1292,$B234,$D234:$D1292,$D234,$E234:$E1292,$E234)/2</f>
        <v>419</v>
      </c>
      <c r="K233" s="18">
        <f t="shared" si="88"/>
        <v>0</v>
      </c>
      <c r="L233" s="18">
        <f t="shared" ref="L233:M233" si="89">SUMIFS(L234:L1292,$B234:$B1292,$B234,$D234:$D1292,$D234,$E234:$E1292,$E234)/2</f>
        <v>419</v>
      </c>
      <c r="M233" s="18">
        <f t="shared" si="89"/>
        <v>0</v>
      </c>
      <c r="N233" s="18">
        <f t="shared" si="88"/>
        <v>419</v>
      </c>
      <c r="O233" s="18">
        <f t="shared" si="88"/>
        <v>0</v>
      </c>
    </row>
    <row r="234" spans="1:15" s="16" customFormat="1" ht="46.8">
      <c r="A234" s="19">
        <v>2</v>
      </c>
      <c r="B234" s="37">
        <v>955</v>
      </c>
      <c r="C234" s="38" t="s">
        <v>200</v>
      </c>
      <c r="D234" s="39" t="s">
        <v>82</v>
      </c>
      <c r="E234" s="39" t="s">
        <v>76</v>
      </c>
      <c r="F234" s="39" t="s">
        <v>58</v>
      </c>
      <c r="G234" s="39"/>
      <c r="H234" s="40">
        <f t="shared" ref="H234:I234" si="90">SUMIFS(H235:H1292,$B235:$B1292,$B234,$D235:$D1292,$D235,$E235:$E1292,$E235,$F235:$F1292,$F235)</f>
        <v>269</v>
      </c>
      <c r="I234" s="40">
        <f t="shared" si="90"/>
        <v>0</v>
      </c>
      <c r="J234" s="40">
        <f t="shared" ref="J234:O234" si="91">SUMIFS(J235:J1292,$B235:$B1292,$B234,$D235:$D1292,$D235,$E235:$E1292,$E235,$F235:$F1292,$F235)</f>
        <v>269</v>
      </c>
      <c r="K234" s="40">
        <f t="shared" si="91"/>
        <v>0</v>
      </c>
      <c r="L234" s="40">
        <f t="shared" ref="L234:M234" si="92">SUMIFS(L235:L1292,$B235:$B1292,$B234,$D235:$D1292,$D235,$E235:$E1292,$E235,$F235:$F1292,$F235)</f>
        <v>269</v>
      </c>
      <c r="M234" s="40">
        <f t="shared" si="92"/>
        <v>0</v>
      </c>
      <c r="N234" s="40">
        <f t="shared" si="91"/>
        <v>269</v>
      </c>
      <c r="O234" s="40">
        <f t="shared" si="91"/>
        <v>0</v>
      </c>
    </row>
    <row r="235" spans="1:15" s="16" customFormat="1" ht="39.6" customHeight="1">
      <c r="A235" s="20">
        <v>3</v>
      </c>
      <c r="B235" s="31">
        <v>955</v>
      </c>
      <c r="C235" s="32" t="s">
        <v>21</v>
      </c>
      <c r="D235" s="33" t="s">
        <v>82</v>
      </c>
      <c r="E235" s="33" t="s">
        <v>76</v>
      </c>
      <c r="F235" s="33" t="s">
        <v>58</v>
      </c>
      <c r="G235" s="33" t="s">
        <v>78</v>
      </c>
      <c r="H235" s="24">
        <v>269</v>
      </c>
      <c r="I235" s="24"/>
      <c r="J235" s="24">
        <v>269</v>
      </c>
      <c r="K235" s="24"/>
      <c r="L235" s="24">
        <v>269</v>
      </c>
      <c r="M235" s="24"/>
      <c r="N235" s="24">
        <v>269</v>
      </c>
      <c r="O235" s="24"/>
    </row>
    <row r="236" spans="1:15" s="16" customFormat="1" ht="46.8">
      <c r="A236" s="19">
        <v>2</v>
      </c>
      <c r="B236" s="37">
        <v>955</v>
      </c>
      <c r="C236" s="38" t="s">
        <v>204</v>
      </c>
      <c r="D236" s="39" t="s">
        <v>82</v>
      </c>
      <c r="E236" s="39" t="s">
        <v>76</v>
      </c>
      <c r="F236" s="39" t="s">
        <v>120</v>
      </c>
      <c r="G236" s="39"/>
      <c r="H236" s="40">
        <f t="shared" ref="H236:I236" si="93">SUMIFS(H237:H1294,$B237:$B1294,$B236,$D237:$D1294,$D237,$E237:$E1294,$E237,$F237:$F1294,$F237)</f>
        <v>0</v>
      </c>
      <c r="I236" s="40">
        <f t="shared" si="93"/>
        <v>0</v>
      </c>
      <c r="J236" s="40">
        <f t="shared" ref="J236:O236" si="94">SUMIFS(J237:J1294,$B237:$B1294,$B236,$D237:$D1294,$D237,$E237:$E1294,$E237,$F237:$F1294,$F237)</f>
        <v>0</v>
      </c>
      <c r="K236" s="40">
        <f t="shared" si="94"/>
        <v>0</v>
      </c>
      <c r="L236" s="40">
        <f t="shared" ref="L236:M236" si="95">SUMIFS(L237:L1294,$B237:$B1294,$B236,$D237:$D1294,$D237,$E237:$E1294,$E237,$F237:$F1294,$F237)</f>
        <v>0</v>
      </c>
      <c r="M236" s="40">
        <f t="shared" si="95"/>
        <v>0</v>
      </c>
      <c r="N236" s="40">
        <f t="shared" si="94"/>
        <v>0</v>
      </c>
      <c r="O236" s="40">
        <f t="shared" si="94"/>
        <v>0</v>
      </c>
    </row>
    <row r="237" spans="1:15" s="16" customFormat="1" ht="37.950000000000003" customHeight="1">
      <c r="A237" s="20">
        <v>3</v>
      </c>
      <c r="B237" s="31">
        <v>955</v>
      </c>
      <c r="C237" s="32" t="s">
        <v>21</v>
      </c>
      <c r="D237" s="33" t="s">
        <v>82</v>
      </c>
      <c r="E237" s="33" t="s">
        <v>76</v>
      </c>
      <c r="F237" s="33" t="s">
        <v>120</v>
      </c>
      <c r="G237" s="33" t="s">
        <v>78</v>
      </c>
      <c r="H237" s="24"/>
      <c r="I237" s="24"/>
      <c r="J237" s="24"/>
      <c r="K237" s="24"/>
      <c r="L237" s="24"/>
      <c r="M237" s="24"/>
      <c r="N237" s="24"/>
      <c r="O237" s="24"/>
    </row>
    <row r="238" spans="1:15" s="16" customFormat="1" ht="15.6">
      <c r="A238" s="20">
        <v>3</v>
      </c>
      <c r="B238" s="31">
        <v>955</v>
      </c>
      <c r="C238" s="32" t="s">
        <v>46</v>
      </c>
      <c r="D238" s="33" t="s">
        <v>82</v>
      </c>
      <c r="E238" s="33" t="s">
        <v>76</v>
      </c>
      <c r="F238" s="33" t="s">
        <v>120</v>
      </c>
      <c r="G238" s="33" t="s">
        <v>89</v>
      </c>
      <c r="H238" s="24"/>
      <c r="I238" s="24"/>
      <c r="J238" s="24"/>
      <c r="K238" s="24"/>
      <c r="L238" s="24"/>
      <c r="M238" s="24"/>
      <c r="N238" s="24"/>
      <c r="O238" s="24"/>
    </row>
    <row r="239" spans="1:15" s="16" customFormat="1" ht="51.6" customHeight="1">
      <c r="A239" s="19">
        <v>2</v>
      </c>
      <c r="B239" s="37">
        <v>955</v>
      </c>
      <c r="C239" s="38" t="s">
        <v>209</v>
      </c>
      <c r="D239" s="39" t="s">
        <v>82</v>
      </c>
      <c r="E239" s="39" t="s">
        <v>76</v>
      </c>
      <c r="F239" s="39" t="s">
        <v>152</v>
      </c>
      <c r="G239" s="39"/>
      <c r="H239" s="40">
        <f t="shared" ref="H239:I239" si="96">SUMIFS(H240:H1297,$B240:$B1297,$B239,$D240:$D1297,$D240,$E240:$E1297,$E240,$F240:$F1297,$F240)</f>
        <v>150</v>
      </c>
      <c r="I239" s="40">
        <f t="shared" si="96"/>
        <v>0</v>
      </c>
      <c r="J239" s="40">
        <f t="shared" ref="J239:O239" si="97">SUMIFS(J240:J1297,$B240:$B1297,$B239,$D240:$D1297,$D240,$E240:$E1297,$E240,$F240:$F1297,$F240)</f>
        <v>150</v>
      </c>
      <c r="K239" s="40">
        <f t="shared" si="97"/>
        <v>0</v>
      </c>
      <c r="L239" s="40">
        <f t="shared" ref="L239:M239" si="98">SUMIFS(L240:L1297,$B240:$B1297,$B239,$D240:$D1297,$D240,$E240:$E1297,$E240,$F240:$F1297,$F240)</f>
        <v>150</v>
      </c>
      <c r="M239" s="40">
        <f t="shared" si="98"/>
        <v>0</v>
      </c>
      <c r="N239" s="40">
        <f t="shared" si="97"/>
        <v>150</v>
      </c>
      <c r="O239" s="40">
        <f t="shared" si="97"/>
        <v>0</v>
      </c>
    </row>
    <row r="240" spans="1:15" s="16" customFormat="1" ht="37.799999999999997" customHeight="1">
      <c r="A240" s="20">
        <v>3</v>
      </c>
      <c r="B240" s="31">
        <v>955</v>
      </c>
      <c r="C240" s="32" t="s">
        <v>21</v>
      </c>
      <c r="D240" s="33" t="s">
        <v>82</v>
      </c>
      <c r="E240" s="33" t="s">
        <v>76</v>
      </c>
      <c r="F240" s="33" t="s">
        <v>152</v>
      </c>
      <c r="G240" s="33" t="s">
        <v>78</v>
      </c>
      <c r="H240" s="24">
        <v>150</v>
      </c>
      <c r="I240" s="25"/>
      <c r="J240" s="24">
        <v>150</v>
      </c>
      <c r="K240" s="25"/>
      <c r="L240" s="24">
        <v>150</v>
      </c>
      <c r="M240" s="25"/>
      <c r="N240" s="24">
        <v>150</v>
      </c>
      <c r="O240" s="25"/>
    </row>
    <row r="241" spans="1:15" s="16" customFormat="1" ht="46.8">
      <c r="A241" s="19">
        <v>2</v>
      </c>
      <c r="B241" s="37">
        <v>955</v>
      </c>
      <c r="C241" s="38" t="s">
        <v>35</v>
      </c>
      <c r="D241" s="39" t="s">
        <v>82</v>
      </c>
      <c r="E241" s="39" t="s">
        <v>76</v>
      </c>
      <c r="F241" s="39" t="s">
        <v>108</v>
      </c>
      <c r="G241" s="39"/>
      <c r="H241" s="40">
        <f t="shared" ref="H241:I241" si="99">SUMIFS(H242:H1300,$B242:$B1300,$B241,$D242:$D1300,$D242,$E242:$E1300,$E242,$F242:$F1300,$F242)</f>
        <v>0</v>
      </c>
      <c r="I241" s="40">
        <f t="shared" si="99"/>
        <v>0</v>
      </c>
      <c r="J241" s="40">
        <f t="shared" ref="J241:O241" si="100">SUMIFS(J242:J1300,$B242:$B1300,$B241,$D242:$D1300,$D242,$E242:$E1300,$E242,$F242:$F1300,$F242)</f>
        <v>0</v>
      </c>
      <c r="K241" s="40">
        <f t="shared" si="100"/>
        <v>0</v>
      </c>
      <c r="L241" s="40">
        <f t="shared" ref="L241:M241" si="101">SUMIFS(L242:L1300,$B242:$B1300,$B241,$D242:$D1300,$D242,$E242:$E1300,$E242,$F242:$F1300,$F242)</f>
        <v>0</v>
      </c>
      <c r="M241" s="40">
        <f t="shared" si="101"/>
        <v>0</v>
      </c>
      <c r="N241" s="40">
        <f t="shared" si="100"/>
        <v>0</v>
      </c>
      <c r="O241" s="40">
        <f t="shared" si="100"/>
        <v>0</v>
      </c>
    </row>
    <row r="242" spans="1:15" s="16" customFormat="1" ht="27.6" customHeight="1">
      <c r="A242" s="20">
        <v>3</v>
      </c>
      <c r="B242" s="31">
        <v>955</v>
      </c>
      <c r="C242" s="32" t="s">
        <v>153</v>
      </c>
      <c r="D242" s="33" t="s">
        <v>82</v>
      </c>
      <c r="E242" s="33" t="s">
        <v>76</v>
      </c>
      <c r="F242" s="33" t="s">
        <v>108</v>
      </c>
      <c r="G242" s="33" t="s">
        <v>125</v>
      </c>
      <c r="H242" s="24"/>
      <c r="I242" s="24"/>
      <c r="J242" s="24"/>
      <c r="K242" s="24"/>
      <c r="L242" s="24"/>
      <c r="M242" s="24"/>
      <c r="N242" s="24"/>
      <c r="O242" s="24"/>
    </row>
    <row r="243" spans="1:15" s="16" customFormat="1" ht="35.4" customHeight="1">
      <c r="A243" s="17">
        <v>1</v>
      </c>
      <c r="B243" s="28">
        <v>955</v>
      </c>
      <c r="C243" s="29" t="s">
        <v>36</v>
      </c>
      <c r="D243" s="30" t="s">
        <v>82</v>
      </c>
      <c r="E243" s="30" t="s">
        <v>84</v>
      </c>
      <c r="F243" s="30"/>
      <c r="G243" s="30"/>
      <c r="H243" s="18">
        <f t="shared" ref="H243:I243" si="102">SUMIFS(H244:H1302,$B244:$B1302,$B244,$D244:$D1302,$D244,$E244:$E1302,$E244)/2</f>
        <v>9757.1</v>
      </c>
      <c r="I243" s="18">
        <f t="shared" si="102"/>
        <v>7325.1</v>
      </c>
      <c r="J243" s="18">
        <f t="shared" ref="J243:O243" si="103">SUMIFS(J244:J1302,$B244:$B1302,$B244,$D244:$D1302,$D244,$E244:$E1302,$E244)/2</f>
        <v>9757.1</v>
      </c>
      <c r="K243" s="18">
        <f t="shared" si="103"/>
        <v>7325.1</v>
      </c>
      <c r="L243" s="18">
        <f t="shared" ref="L243:M243" si="104">SUMIFS(L244:L1302,$B244:$B1302,$B244,$D244:$D1302,$D244,$E244:$E1302,$E244)/2</f>
        <v>9271.7000000000007</v>
      </c>
      <c r="M243" s="18">
        <f t="shared" si="104"/>
        <v>6839.7</v>
      </c>
      <c r="N243" s="18">
        <f t="shared" si="103"/>
        <v>9271.7000000000007</v>
      </c>
      <c r="O243" s="18">
        <f t="shared" si="103"/>
        <v>6839.7</v>
      </c>
    </row>
    <row r="244" spans="1:15" s="16" customFormat="1" ht="31.2">
      <c r="A244" s="19">
        <v>2</v>
      </c>
      <c r="B244" s="37">
        <v>955</v>
      </c>
      <c r="C244" s="38" t="s">
        <v>194</v>
      </c>
      <c r="D244" s="39" t="s">
        <v>82</v>
      </c>
      <c r="E244" s="39" t="s">
        <v>84</v>
      </c>
      <c r="F244" s="39" t="s">
        <v>63</v>
      </c>
      <c r="G244" s="39"/>
      <c r="H244" s="40">
        <f t="shared" ref="H244:I244" si="105">SUMIFS(H245:H1302,$B245:$B1302,$B244,$D245:$D1302,$D245,$E245:$E1302,$E245,$F245:$F1302,$F245)</f>
        <v>9273.9</v>
      </c>
      <c r="I244" s="40">
        <f t="shared" si="105"/>
        <v>6841.9</v>
      </c>
      <c r="J244" s="40">
        <f t="shared" ref="J244:O244" si="106">SUMIFS(J245:J1302,$B245:$B1302,$B244,$D245:$D1302,$D245,$E245:$E1302,$E245,$F245:$F1302,$F245)</f>
        <v>9273.9</v>
      </c>
      <c r="K244" s="40">
        <f t="shared" si="106"/>
        <v>6841.9</v>
      </c>
      <c r="L244" s="40">
        <f t="shared" ref="L244:M244" si="107">SUMIFS(L245:L1302,$B245:$B1302,$B244,$D245:$D1302,$D245,$E245:$E1302,$E245,$F245:$F1302,$F245)</f>
        <v>9271.7000000000007</v>
      </c>
      <c r="M244" s="40">
        <f t="shared" si="107"/>
        <v>6839.7</v>
      </c>
      <c r="N244" s="40">
        <f t="shared" si="106"/>
        <v>9271.7000000000007</v>
      </c>
      <c r="O244" s="40">
        <f t="shared" si="106"/>
        <v>6839.7</v>
      </c>
    </row>
    <row r="245" spans="1:15" s="16" customFormat="1" ht="37.200000000000003" customHeight="1">
      <c r="A245" s="20">
        <v>3</v>
      </c>
      <c r="B245" s="31">
        <v>955</v>
      </c>
      <c r="C245" s="32" t="s">
        <v>21</v>
      </c>
      <c r="D245" s="33" t="s">
        <v>82</v>
      </c>
      <c r="E245" s="33" t="s">
        <v>84</v>
      </c>
      <c r="F245" s="33" t="s">
        <v>63</v>
      </c>
      <c r="G245" s="33" t="s">
        <v>78</v>
      </c>
      <c r="H245" s="24">
        <v>9273.9</v>
      </c>
      <c r="I245" s="24">
        <v>6841.9</v>
      </c>
      <c r="J245" s="24">
        <v>9273.9</v>
      </c>
      <c r="K245" s="24">
        <v>6841.9</v>
      </c>
      <c r="L245" s="24">
        <v>9271.7000000000007</v>
      </c>
      <c r="M245" s="24">
        <v>6839.7</v>
      </c>
      <c r="N245" s="24">
        <v>9271.7000000000007</v>
      </c>
      <c r="O245" s="24">
        <v>6839.7</v>
      </c>
    </row>
    <row r="246" spans="1:15" s="16" customFormat="1" ht="62.4">
      <c r="A246" s="19">
        <v>2</v>
      </c>
      <c r="B246" s="37">
        <v>955</v>
      </c>
      <c r="C246" s="38" t="s">
        <v>178</v>
      </c>
      <c r="D246" s="39" t="s">
        <v>82</v>
      </c>
      <c r="E246" s="39" t="s">
        <v>84</v>
      </c>
      <c r="F246" s="39" t="s">
        <v>10</v>
      </c>
      <c r="G246" s="39"/>
      <c r="H246" s="40">
        <f t="shared" ref="H246:I246" si="108">SUMIFS(H247:H1309,$B247:$B1309,$B246,$D247:$D1309,$D247,$E247:$E1309,$E247,$F247:$F1309,$F247)</f>
        <v>483.2</v>
      </c>
      <c r="I246" s="40">
        <f t="shared" si="108"/>
        <v>483.2</v>
      </c>
      <c r="J246" s="40">
        <f t="shared" ref="J246:O246" si="109">SUMIFS(J247:J1309,$B247:$B1309,$B246,$D247:$D1309,$D247,$E247:$E1309,$E247,$F247:$F1309,$F247)</f>
        <v>483.2</v>
      </c>
      <c r="K246" s="40">
        <f t="shared" si="109"/>
        <v>483.2</v>
      </c>
      <c r="L246" s="40">
        <f t="shared" ref="L246:M246" si="110">SUMIFS(L247:L1309,$B247:$B1309,$B246,$D247:$D1309,$D247,$E247:$E1309,$E247,$F247:$F1309,$F247)</f>
        <v>0</v>
      </c>
      <c r="M246" s="40">
        <f t="shared" si="110"/>
        <v>0</v>
      </c>
      <c r="N246" s="40">
        <f t="shared" si="109"/>
        <v>0</v>
      </c>
      <c r="O246" s="40">
        <f t="shared" si="109"/>
        <v>0</v>
      </c>
    </row>
    <row r="247" spans="1:15" s="16" customFormat="1" ht="51" customHeight="1">
      <c r="A247" s="20">
        <v>3</v>
      </c>
      <c r="B247" s="31">
        <v>955</v>
      </c>
      <c r="C247" s="32" t="s">
        <v>12</v>
      </c>
      <c r="D247" s="33" t="s">
        <v>82</v>
      </c>
      <c r="E247" s="33" t="s">
        <v>84</v>
      </c>
      <c r="F247" s="33" t="s">
        <v>10</v>
      </c>
      <c r="G247" s="33" t="s">
        <v>71</v>
      </c>
      <c r="H247" s="24"/>
      <c r="I247" s="24"/>
      <c r="J247" s="24"/>
      <c r="K247" s="24"/>
      <c r="L247" s="24"/>
      <c r="M247" s="24"/>
      <c r="N247" s="24"/>
      <c r="O247" s="24"/>
    </row>
    <row r="248" spans="1:15" s="16" customFormat="1" ht="33.6" customHeight="1">
      <c r="A248" s="20">
        <v>3</v>
      </c>
      <c r="B248" s="31">
        <v>955</v>
      </c>
      <c r="C248" s="32" t="s">
        <v>21</v>
      </c>
      <c r="D248" s="33" t="s">
        <v>82</v>
      </c>
      <c r="E248" s="33" t="s">
        <v>84</v>
      </c>
      <c r="F248" s="33" t="s">
        <v>10</v>
      </c>
      <c r="G248" s="33" t="s">
        <v>78</v>
      </c>
      <c r="H248" s="24">
        <v>483.2</v>
      </c>
      <c r="I248" s="24">
        <v>483.2</v>
      </c>
      <c r="J248" s="24">
        <v>483.2</v>
      </c>
      <c r="K248" s="24">
        <v>483.2</v>
      </c>
      <c r="L248" s="24"/>
      <c r="M248" s="24"/>
      <c r="N248" s="24"/>
      <c r="O248" s="24"/>
    </row>
    <row r="249" spans="1:15" s="16" customFormat="1" ht="15.6">
      <c r="A249" s="17">
        <v>1</v>
      </c>
      <c r="B249" s="28">
        <v>955</v>
      </c>
      <c r="C249" s="29" t="s">
        <v>27</v>
      </c>
      <c r="D249" s="30" t="s">
        <v>82</v>
      </c>
      <c r="E249" s="30" t="s">
        <v>68</v>
      </c>
      <c r="F249" s="30"/>
      <c r="G249" s="30"/>
      <c r="H249" s="18">
        <f t="shared" ref="H249:I249" si="111">SUMIFS(H250:H1305,$B250:$B1305,$B250,$D250:$D1305,$D250,$E250:$E1305,$E250)/2</f>
        <v>2960.3</v>
      </c>
      <c r="I249" s="18">
        <f t="shared" si="111"/>
        <v>1034.2</v>
      </c>
      <c r="J249" s="18">
        <f t="shared" ref="J249:O249" si="112">SUMIFS(J250:J1305,$B250:$B1305,$B250,$D250:$D1305,$D250,$E250:$E1305,$E250)/2</f>
        <v>2960.3</v>
      </c>
      <c r="K249" s="18">
        <f t="shared" si="112"/>
        <v>1034.2</v>
      </c>
      <c r="L249" s="18">
        <f t="shared" ref="L249:M249" si="113">SUMIFS(L250:L1305,$B250:$B1305,$B250,$D250:$D1305,$D250,$E250:$E1305,$E250)/2</f>
        <v>1376</v>
      </c>
      <c r="M249" s="18">
        <f t="shared" si="113"/>
        <v>0</v>
      </c>
      <c r="N249" s="18">
        <f t="shared" si="112"/>
        <v>1376</v>
      </c>
      <c r="O249" s="18">
        <f t="shared" si="112"/>
        <v>0</v>
      </c>
    </row>
    <row r="250" spans="1:15" s="16" customFormat="1" ht="62.4">
      <c r="A250" s="19">
        <v>2</v>
      </c>
      <c r="B250" s="37">
        <v>955</v>
      </c>
      <c r="C250" s="38" t="s">
        <v>195</v>
      </c>
      <c r="D250" s="39" t="s">
        <v>82</v>
      </c>
      <c r="E250" s="39" t="s">
        <v>68</v>
      </c>
      <c r="F250" s="39" t="s">
        <v>28</v>
      </c>
      <c r="G250" s="39"/>
      <c r="H250" s="40">
        <f t="shared" ref="H250:I250" si="114">SUMIFS(H251:H1305,$B251:$B1305,$B250,$D251:$D1305,$D251,$E251:$E1305,$E251,$F251:$F1305,$F251)</f>
        <v>992</v>
      </c>
      <c r="I250" s="40">
        <f t="shared" si="114"/>
        <v>0</v>
      </c>
      <c r="J250" s="40">
        <f t="shared" ref="J250:O250" si="115">SUMIFS(J251:J1305,$B251:$B1305,$B250,$D251:$D1305,$D251,$E251:$E1305,$E251,$F251:$F1305,$F251)</f>
        <v>992</v>
      </c>
      <c r="K250" s="40">
        <f t="shared" si="115"/>
        <v>0</v>
      </c>
      <c r="L250" s="40">
        <f t="shared" ref="L250:M250" si="116">SUMIFS(L251:L1305,$B251:$B1305,$B250,$D251:$D1305,$D251,$E251:$E1305,$E251,$F251:$F1305,$F251)</f>
        <v>992</v>
      </c>
      <c r="M250" s="40">
        <f t="shared" si="116"/>
        <v>0</v>
      </c>
      <c r="N250" s="40">
        <f t="shared" si="115"/>
        <v>992</v>
      </c>
      <c r="O250" s="40">
        <f t="shared" si="115"/>
        <v>0</v>
      </c>
    </row>
    <row r="251" spans="1:15" s="16" customFormat="1" ht="15.6">
      <c r="A251" s="20">
        <v>3</v>
      </c>
      <c r="B251" s="31">
        <v>955</v>
      </c>
      <c r="C251" s="32" t="s">
        <v>46</v>
      </c>
      <c r="D251" s="33" t="s">
        <v>82</v>
      </c>
      <c r="E251" s="33" t="s">
        <v>68</v>
      </c>
      <c r="F251" s="33" t="s">
        <v>28</v>
      </c>
      <c r="G251" s="33" t="s">
        <v>89</v>
      </c>
      <c r="H251" s="24">
        <v>992</v>
      </c>
      <c r="I251" s="24"/>
      <c r="J251" s="24">
        <v>992</v>
      </c>
      <c r="K251" s="24"/>
      <c r="L251" s="24">
        <v>992</v>
      </c>
      <c r="M251" s="24"/>
      <c r="N251" s="24">
        <v>992</v>
      </c>
      <c r="O251" s="24"/>
    </row>
    <row r="252" spans="1:15" s="16" customFormat="1" ht="78">
      <c r="A252" s="19">
        <v>2</v>
      </c>
      <c r="B252" s="37">
        <v>955</v>
      </c>
      <c r="C252" s="38" t="s">
        <v>201</v>
      </c>
      <c r="D252" s="39" t="s">
        <v>82</v>
      </c>
      <c r="E252" s="39" t="s">
        <v>68</v>
      </c>
      <c r="F252" s="39" t="s">
        <v>29</v>
      </c>
      <c r="G252" s="39"/>
      <c r="H252" s="40">
        <f t="shared" ref="H252:I252" si="117">SUMIFS(H253:H1307,$B253:$B1307,$B252,$D253:$D1307,$D253,$E253:$E1307,$E253,$F253:$F1307,$F253)</f>
        <v>384</v>
      </c>
      <c r="I252" s="40">
        <f t="shared" si="117"/>
        <v>0</v>
      </c>
      <c r="J252" s="40">
        <f t="shared" ref="J252:O252" si="118">SUMIFS(J253:J1307,$B253:$B1307,$B252,$D253:$D1307,$D253,$E253:$E1307,$E253,$F253:$F1307,$F253)</f>
        <v>384</v>
      </c>
      <c r="K252" s="40">
        <f t="shared" si="118"/>
        <v>0</v>
      </c>
      <c r="L252" s="40">
        <f t="shared" ref="L252:M252" si="119">SUMIFS(L253:L1307,$B253:$B1307,$B252,$D253:$D1307,$D253,$E253:$E1307,$E253,$F253:$F1307,$F253)</f>
        <v>384</v>
      </c>
      <c r="M252" s="40">
        <f t="shared" si="119"/>
        <v>0</v>
      </c>
      <c r="N252" s="40">
        <f t="shared" si="118"/>
        <v>384</v>
      </c>
      <c r="O252" s="40">
        <f t="shared" si="118"/>
        <v>0</v>
      </c>
    </row>
    <row r="253" spans="1:15" s="16" customFormat="1" ht="65.400000000000006" customHeight="1">
      <c r="A253" s="20">
        <v>3</v>
      </c>
      <c r="B253" s="31">
        <v>955</v>
      </c>
      <c r="C253" s="32" t="s">
        <v>144</v>
      </c>
      <c r="D253" s="33" t="s">
        <v>82</v>
      </c>
      <c r="E253" s="33" t="s">
        <v>68</v>
      </c>
      <c r="F253" s="33" t="s">
        <v>29</v>
      </c>
      <c r="G253" s="33" t="s">
        <v>92</v>
      </c>
      <c r="H253" s="24">
        <v>384</v>
      </c>
      <c r="I253" s="24"/>
      <c r="J253" s="24">
        <v>384</v>
      </c>
      <c r="K253" s="24"/>
      <c r="L253" s="24">
        <v>384</v>
      </c>
      <c r="M253" s="24"/>
      <c r="N253" s="24">
        <v>384</v>
      </c>
      <c r="O253" s="24"/>
    </row>
    <row r="254" spans="1:15" s="16" customFormat="1" ht="62.4">
      <c r="A254" s="19">
        <v>2</v>
      </c>
      <c r="B254" s="37">
        <v>955</v>
      </c>
      <c r="C254" s="38" t="s">
        <v>183</v>
      </c>
      <c r="D254" s="39" t="s">
        <v>82</v>
      </c>
      <c r="E254" s="39" t="s">
        <v>68</v>
      </c>
      <c r="F254" s="39" t="s">
        <v>33</v>
      </c>
      <c r="G254" s="39"/>
      <c r="H254" s="40">
        <f t="shared" ref="H254:I254" si="120">SUMIFS(H255:H1309,$B255:$B1309,$B254,$D255:$D1309,$D255,$E255:$E1309,$E255,$F255:$F1309,$F255)</f>
        <v>1584.3000000000002</v>
      </c>
      <c r="I254" s="40">
        <f t="shared" si="120"/>
        <v>1034.2</v>
      </c>
      <c r="J254" s="40">
        <f t="shared" ref="J254:O254" si="121">SUMIFS(J255:J1309,$B255:$B1309,$B254,$D255:$D1309,$D255,$E255:$E1309,$E255,$F255:$F1309,$F255)</f>
        <v>1584.3000000000002</v>
      </c>
      <c r="K254" s="40">
        <f t="shared" si="121"/>
        <v>1034.2</v>
      </c>
      <c r="L254" s="40">
        <f t="shared" ref="L254:M254" si="122">SUMIFS(L255:L1309,$B255:$B1309,$B254,$D255:$D1309,$D255,$E255:$E1309,$E255,$F255:$F1309,$F255)</f>
        <v>0</v>
      </c>
      <c r="M254" s="40">
        <f t="shared" si="122"/>
        <v>0</v>
      </c>
      <c r="N254" s="40">
        <f t="shared" si="121"/>
        <v>0</v>
      </c>
      <c r="O254" s="40">
        <f t="shared" si="121"/>
        <v>0</v>
      </c>
    </row>
    <row r="255" spans="1:15" s="16" customFormat="1" ht="33.6" customHeight="1">
      <c r="A255" s="20">
        <v>3</v>
      </c>
      <c r="B255" s="31">
        <v>955</v>
      </c>
      <c r="C255" s="32" t="s">
        <v>11</v>
      </c>
      <c r="D255" s="33" t="s">
        <v>82</v>
      </c>
      <c r="E255" s="33" t="s">
        <v>68</v>
      </c>
      <c r="F255" s="33" t="s">
        <v>33</v>
      </c>
      <c r="G255" s="33" t="s">
        <v>70</v>
      </c>
      <c r="H255" s="24">
        <v>1490.4</v>
      </c>
      <c r="I255" s="24">
        <v>940.3</v>
      </c>
      <c r="J255" s="24">
        <v>1490.4</v>
      </c>
      <c r="K255" s="24">
        <v>940.3</v>
      </c>
      <c r="L255" s="24"/>
      <c r="M255" s="24"/>
      <c r="N255" s="24"/>
      <c r="O255" s="24"/>
    </row>
    <row r="256" spans="1:15" s="16" customFormat="1" ht="46.8">
      <c r="A256" s="20">
        <v>3</v>
      </c>
      <c r="B256" s="31">
        <v>955</v>
      </c>
      <c r="C256" s="32" t="s">
        <v>12</v>
      </c>
      <c r="D256" s="33" t="s">
        <v>82</v>
      </c>
      <c r="E256" s="33" t="s">
        <v>68</v>
      </c>
      <c r="F256" s="33" t="s">
        <v>33</v>
      </c>
      <c r="G256" s="33" t="s">
        <v>71</v>
      </c>
      <c r="H256" s="24">
        <v>93.9</v>
      </c>
      <c r="I256" s="24">
        <v>93.9</v>
      </c>
      <c r="J256" s="24">
        <v>93.9</v>
      </c>
      <c r="K256" s="24">
        <v>93.9</v>
      </c>
      <c r="L256" s="24"/>
      <c r="M256" s="24"/>
      <c r="N256" s="24"/>
      <c r="O256" s="24"/>
    </row>
    <row r="257" spans="1:15" s="16" customFormat="1" ht="46.8">
      <c r="A257" s="19">
        <v>2</v>
      </c>
      <c r="B257" s="37">
        <v>955</v>
      </c>
      <c r="C257" s="38" t="s">
        <v>207</v>
      </c>
      <c r="D257" s="39" t="s">
        <v>82</v>
      </c>
      <c r="E257" s="39" t="s">
        <v>68</v>
      </c>
      <c r="F257" s="39" t="s">
        <v>150</v>
      </c>
      <c r="G257" s="39"/>
      <c r="H257" s="40">
        <f t="shared" ref="H257:I257" si="123">SUMIFS(H258:H1312,$B258:$B1312,$B257,$D258:$D1312,$D258,$E258:$E1312,$E258,$F258:$F1312,$F258)</f>
        <v>0</v>
      </c>
      <c r="I257" s="40">
        <f t="shared" si="123"/>
        <v>0</v>
      </c>
      <c r="J257" s="40">
        <f t="shared" ref="J257:O257" si="124">SUMIFS(J258:J1312,$B258:$B1312,$B257,$D258:$D1312,$D258,$E258:$E1312,$E258,$F258:$F1312,$F258)</f>
        <v>0</v>
      </c>
      <c r="K257" s="40">
        <f t="shared" si="124"/>
        <v>0</v>
      </c>
      <c r="L257" s="40">
        <f t="shared" ref="L257:M257" si="125">SUMIFS(L258:L1312,$B258:$B1312,$B257,$D258:$D1312,$D258,$E258:$E1312,$E258,$F258:$F1312,$F258)</f>
        <v>0</v>
      </c>
      <c r="M257" s="40">
        <f t="shared" si="125"/>
        <v>0</v>
      </c>
      <c r="N257" s="40">
        <f t="shared" si="124"/>
        <v>0</v>
      </c>
      <c r="O257" s="40">
        <f t="shared" si="124"/>
        <v>0</v>
      </c>
    </row>
    <row r="258" spans="1:15" s="16" customFormat="1" ht="15.6">
      <c r="A258" s="20">
        <v>3</v>
      </c>
      <c r="B258" s="31">
        <v>955</v>
      </c>
      <c r="C258" s="32" t="s">
        <v>46</v>
      </c>
      <c r="D258" s="33" t="s">
        <v>82</v>
      </c>
      <c r="E258" s="33" t="s">
        <v>68</v>
      </c>
      <c r="F258" s="33" t="s">
        <v>150</v>
      </c>
      <c r="G258" s="33" t="s">
        <v>89</v>
      </c>
      <c r="H258" s="24"/>
      <c r="I258" s="24"/>
      <c r="J258" s="24"/>
      <c r="K258" s="24"/>
      <c r="L258" s="24"/>
      <c r="M258" s="24"/>
      <c r="N258" s="24"/>
      <c r="O258" s="24"/>
    </row>
    <row r="259" spans="1:15" s="16" customFormat="1" ht="15.6">
      <c r="A259" s="17">
        <v>1</v>
      </c>
      <c r="B259" s="28">
        <v>955</v>
      </c>
      <c r="C259" s="29" t="s">
        <v>30</v>
      </c>
      <c r="D259" s="30" t="s">
        <v>83</v>
      </c>
      <c r="E259" s="30" t="s">
        <v>67</v>
      </c>
      <c r="F259" s="30" t="s">
        <v>7</v>
      </c>
      <c r="G259" s="30" t="s">
        <v>69</v>
      </c>
      <c r="H259" s="18">
        <f t="shared" ref="H259:I259" si="126">SUMIFS(H260:H1315,$B260:$B1315,$B260,$D260:$D1315,$D260,$E260:$E1315,$E260)/2</f>
        <v>5321.3</v>
      </c>
      <c r="I259" s="18">
        <f t="shared" si="126"/>
        <v>0</v>
      </c>
      <c r="J259" s="18">
        <f t="shared" ref="J259:O259" si="127">SUMIFS(J260:J1315,$B260:$B1315,$B260,$D260:$D1315,$D260,$E260:$E1315,$E260)/2</f>
        <v>5321.3</v>
      </c>
      <c r="K259" s="18">
        <f t="shared" si="127"/>
        <v>0</v>
      </c>
      <c r="L259" s="18">
        <f t="shared" ref="L259:M259" si="128">SUMIFS(L260:L1315,$B260:$B1315,$B260,$D260:$D1315,$D260,$E260:$E1315,$E260)/2</f>
        <v>5321.3</v>
      </c>
      <c r="M259" s="18">
        <f t="shared" si="128"/>
        <v>0</v>
      </c>
      <c r="N259" s="18">
        <f t="shared" si="127"/>
        <v>5321.3</v>
      </c>
      <c r="O259" s="18">
        <f t="shared" si="127"/>
        <v>0</v>
      </c>
    </row>
    <row r="260" spans="1:15" s="16" customFormat="1" ht="35.4" customHeight="1">
      <c r="A260" s="19">
        <v>2</v>
      </c>
      <c r="B260" s="37">
        <v>955</v>
      </c>
      <c r="C260" s="38" t="s">
        <v>165</v>
      </c>
      <c r="D260" s="39" t="s">
        <v>83</v>
      </c>
      <c r="E260" s="39" t="s">
        <v>67</v>
      </c>
      <c r="F260" s="39" t="s">
        <v>31</v>
      </c>
      <c r="G260" s="39"/>
      <c r="H260" s="40">
        <f t="shared" ref="H260:I260" si="129">SUMIFS(H261:H1315,$B261:$B1315,$B260,$D261:$D1315,$D261,$E261:$E1315,$E261,$F261:$F1315,$F261)</f>
        <v>5312.3</v>
      </c>
      <c r="I260" s="40">
        <f t="shared" si="129"/>
        <v>0</v>
      </c>
      <c r="J260" s="40">
        <f t="shared" ref="J260:O260" si="130">SUMIFS(J261:J1315,$B261:$B1315,$B260,$D261:$D1315,$D261,$E261:$E1315,$E261,$F261:$F1315,$F261)</f>
        <v>5312.3</v>
      </c>
      <c r="K260" s="40">
        <f t="shared" si="130"/>
        <v>0</v>
      </c>
      <c r="L260" s="40">
        <f t="shared" ref="L260:M260" si="131">SUMIFS(L261:L1315,$B261:$B1315,$B260,$D261:$D1315,$D261,$E261:$E1315,$E261,$F261:$F1315,$F261)</f>
        <v>5312.3</v>
      </c>
      <c r="M260" s="40">
        <f t="shared" si="131"/>
        <v>0</v>
      </c>
      <c r="N260" s="40">
        <f t="shared" si="130"/>
        <v>5312.3</v>
      </c>
      <c r="O260" s="40">
        <f t="shared" si="130"/>
        <v>0</v>
      </c>
    </row>
    <row r="261" spans="1:15" s="16" customFormat="1" ht="15.6">
      <c r="A261" s="20">
        <v>3</v>
      </c>
      <c r="B261" s="31">
        <v>955</v>
      </c>
      <c r="C261" s="32" t="s">
        <v>46</v>
      </c>
      <c r="D261" s="33" t="s">
        <v>83</v>
      </c>
      <c r="E261" s="33" t="s">
        <v>67</v>
      </c>
      <c r="F261" s="33" t="s">
        <v>31</v>
      </c>
      <c r="G261" s="33" t="s">
        <v>89</v>
      </c>
      <c r="H261" s="24">
        <v>5312.3</v>
      </c>
      <c r="I261" s="25"/>
      <c r="J261" s="24">
        <v>5312.3</v>
      </c>
      <c r="K261" s="25"/>
      <c r="L261" s="24">
        <v>5312.3</v>
      </c>
      <c r="M261" s="25"/>
      <c r="N261" s="24">
        <v>5312.3</v>
      </c>
      <c r="O261" s="25"/>
    </row>
    <row r="262" spans="1:15" s="16" customFormat="1" ht="46.8">
      <c r="A262" s="19">
        <v>2</v>
      </c>
      <c r="B262" s="37">
        <v>955</v>
      </c>
      <c r="C262" s="38" t="s">
        <v>163</v>
      </c>
      <c r="D262" s="39" t="s">
        <v>83</v>
      </c>
      <c r="E262" s="39" t="s">
        <v>67</v>
      </c>
      <c r="F262" s="39" t="s">
        <v>162</v>
      </c>
      <c r="G262" s="39"/>
      <c r="H262" s="40">
        <f t="shared" ref="H262:I262" si="132">SUMIFS(H263:H1317,$B263:$B1317,$B262,$D263:$D1317,$D263,$E263:$E1317,$E263,$F263:$F1317,$F263)</f>
        <v>0</v>
      </c>
      <c r="I262" s="40">
        <f t="shared" si="132"/>
        <v>0</v>
      </c>
      <c r="J262" s="40">
        <f t="shared" ref="J262:O262" si="133">SUMIFS(J263:J1317,$B263:$B1317,$B262,$D263:$D1317,$D263,$E263:$E1317,$E263,$F263:$F1317,$F263)</f>
        <v>0</v>
      </c>
      <c r="K262" s="40">
        <f t="shared" si="133"/>
        <v>0</v>
      </c>
      <c r="L262" s="40">
        <f t="shared" ref="L262:M262" si="134">SUMIFS(L263:L1317,$B263:$B1317,$B262,$D263:$D1317,$D263,$E263:$E1317,$E263,$F263:$F1317,$F263)</f>
        <v>0</v>
      </c>
      <c r="M262" s="40">
        <f t="shared" si="134"/>
        <v>0</v>
      </c>
      <c r="N262" s="40">
        <f t="shared" si="133"/>
        <v>0</v>
      </c>
      <c r="O262" s="40">
        <f t="shared" si="133"/>
        <v>0</v>
      </c>
    </row>
    <row r="263" spans="1:15" s="16" customFormat="1" ht="15.6">
      <c r="A263" s="20">
        <v>3</v>
      </c>
      <c r="B263" s="31">
        <v>955</v>
      </c>
      <c r="C263" s="32" t="s">
        <v>46</v>
      </c>
      <c r="D263" s="33" t="s">
        <v>83</v>
      </c>
      <c r="E263" s="33" t="s">
        <v>67</v>
      </c>
      <c r="F263" s="33" t="s">
        <v>162</v>
      </c>
      <c r="G263" s="33" t="s">
        <v>89</v>
      </c>
      <c r="H263" s="24"/>
      <c r="I263" s="25"/>
      <c r="J263" s="24"/>
      <c r="K263" s="25"/>
      <c r="L263" s="24"/>
      <c r="M263" s="25"/>
      <c r="N263" s="24"/>
      <c r="O263" s="25"/>
    </row>
    <row r="264" spans="1:15" s="16" customFormat="1" ht="46.8">
      <c r="A264" s="19">
        <v>2</v>
      </c>
      <c r="B264" s="37">
        <v>955</v>
      </c>
      <c r="C264" s="38" t="s">
        <v>200</v>
      </c>
      <c r="D264" s="39" t="s">
        <v>83</v>
      </c>
      <c r="E264" s="39" t="s">
        <v>67</v>
      </c>
      <c r="F264" s="39" t="s">
        <v>58</v>
      </c>
      <c r="G264" s="39"/>
      <c r="H264" s="40">
        <f t="shared" ref="H264:I264" si="135">SUMIFS(H265:H1319,$B265:$B1319,$B264,$D265:$D1319,$D265,$E265:$E1319,$E265,$F265:$F1319,$F265)</f>
        <v>0</v>
      </c>
      <c r="I264" s="40">
        <f t="shared" si="135"/>
        <v>0</v>
      </c>
      <c r="J264" s="40">
        <f t="shared" ref="J264:O264" si="136">SUMIFS(J265:J1319,$B265:$B1319,$B264,$D265:$D1319,$D265,$E265:$E1319,$E265,$F265:$F1319,$F265)</f>
        <v>0</v>
      </c>
      <c r="K264" s="40">
        <f t="shared" si="136"/>
        <v>0</v>
      </c>
      <c r="L264" s="40">
        <f t="shared" ref="L264:M264" si="137">SUMIFS(L265:L1319,$B265:$B1319,$B264,$D265:$D1319,$D265,$E265:$E1319,$E265,$F265:$F1319,$F265)</f>
        <v>0</v>
      </c>
      <c r="M264" s="40">
        <f t="shared" si="137"/>
        <v>0</v>
      </c>
      <c r="N264" s="40">
        <f t="shared" si="136"/>
        <v>0</v>
      </c>
      <c r="O264" s="40">
        <f t="shared" si="136"/>
        <v>0</v>
      </c>
    </row>
    <row r="265" spans="1:15" s="16" customFormat="1" ht="125.4" customHeight="1">
      <c r="A265" s="20">
        <v>3</v>
      </c>
      <c r="B265" s="31">
        <v>955</v>
      </c>
      <c r="C265" s="32" t="s">
        <v>113</v>
      </c>
      <c r="D265" s="33" t="s">
        <v>83</v>
      </c>
      <c r="E265" s="33" t="s">
        <v>67</v>
      </c>
      <c r="F265" s="33" t="s">
        <v>58</v>
      </c>
      <c r="G265" s="33" t="s">
        <v>111</v>
      </c>
      <c r="H265" s="24"/>
      <c r="I265" s="24"/>
      <c r="J265" s="24"/>
      <c r="K265" s="24"/>
      <c r="L265" s="24"/>
      <c r="M265" s="24"/>
      <c r="N265" s="24"/>
      <c r="O265" s="24"/>
    </row>
    <row r="266" spans="1:15" s="16" customFormat="1" ht="46.8">
      <c r="A266" s="19">
        <v>2</v>
      </c>
      <c r="B266" s="37">
        <v>955</v>
      </c>
      <c r="C266" s="38" t="s">
        <v>205</v>
      </c>
      <c r="D266" s="39" t="s">
        <v>83</v>
      </c>
      <c r="E266" s="39" t="s">
        <v>67</v>
      </c>
      <c r="F266" s="39" t="s">
        <v>143</v>
      </c>
      <c r="G266" s="39"/>
      <c r="H266" s="40">
        <f t="shared" ref="H266:I266" si="138">SUMIFS(H267:H1321,$B267:$B1321,$B266,$D267:$D1321,$D267,$E267:$E1321,$E267,$F267:$F1321,$F267)</f>
        <v>9</v>
      </c>
      <c r="I266" s="40">
        <f t="shared" si="138"/>
        <v>0</v>
      </c>
      <c r="J266" s="40">
        <f t="shared" ref="J266:O266" si="139">SUMIFS(J267:J1321,$B267:$B1321,$B266,$D267:$D1321,$D267,$E267:$E1321,$E267,$F267:$F1321,$F267)</f>
        <v>9</v>
      </c>
      <c r="K266" s="40">
        <f t="shared" si="139"/>
        <v>0</v>
      </c>
      <c r="L266" s="40">
        <f t="shared" ref="L266:M266" si="140">SUMIFS(L267:L1321,$B267:$B1321,$B266,$D267:$D1321,$D267,$E267:$E1321,$E267,$F267:$F1321,$F267)</f>
        <v>9</v>
      </c>
      <c r="M266" s="40">
        <f t="shared" si="140"/>
        <v>0</v>
      </c>
      <c r="N266" s="40">
        <f t="shared" si="139"/>
        <v>9</v>
      </c>
      <c r="O266" s="40">
        <f t="shared" si="139"/>
        <v>0</v>
      </c>
    </row>
    <row r="267" spans="1:15" s="16" customFormat="1" ht="15.6">
      <c r="A267" s="20">
        <v>3</v>
      </c>
      <c r="B267" s="31">
        <v>955</v>
      </c>
      <c r="C267" s="32" t="s">
        <v>46</v>
      </c>
      <c r="D267" s="33" t="s">
        <v>83</v>
      </c>
      <c r="E267" s="33" t="s">
        <v>67</v>
      </c>
      <c r="F267" s="33" t="s">
        <v>143</v>
      </c>
      <c r="G267" s="33" t="s">
        <v>89</v>
      </c>
      <c r="H267" s="24">
        <v>9</v>
      </c>
      <c r="I267" s="25"/>
      <c r="J267" s="24">
        <v>9</v>
      </c>
      <c r="K267" s="25"/>
      <c r="L267" s="24">
        <v>9</v>
      </c>
      <c r="M267" s="25"/>
      <c r="N267" s="24">
        <v>9</v>
      </c>
      <c r="O267" s="25"/>
    </row>
    <row r="268" spans="1:15" s="16" customFormat="1" ht="15.6">
      <c r="A268" s="17">
        <v>1</v>
      </c>
      <c r="B268" s="28">
        <v>955</v>
      </c>
      <c r="C268" s="29" t="s">
        <v>64</v>
      </c>
      <c r="D268" s="30" t="s">
        <v>85</v>
      </c>
      <c r="E268" s="30" t="s">
        <v>86</v>
      </c>
      <c r="F268" s="30" t="s">
        <v>7</v>
      </c>
      <c r="G268" s="30" t="s">
        <v>69</v>
      </c>
      <c r="H268" s="18">
        <f t="shared" ref="H268:I268" si="141">SUMIFS(H269:H1324,$B269:$B1324,$B269,$D269:$D1324,$D269,$E269:$E1324,$E269)/2</f>
        <v>0</v>
      </c>
      <c r="I268" s="18">
        <f t="shared" si="141"/>
        <v>0</v>
      </c>
      <c r="J268" s="18">
        <f t="shared" ref="J268:O268" si="142">SUMIFS(J269:J1324,$B269:$B1324,$B269,$D269:$D1324,$D269,$E269:$E1324,$E269)/2</f>
        <v>0</v>
      </c>
      <c r="K268" s="18">
        <f t="shared" si="142"/>
        <v>0</v>
      </c>
      <c r="L268" s="18">
        <f t="shared" ref="L268:M268" si="143">SUMIFS(L269:L1324,$B269:$B1324,$B269,$D269:$D1324,$D269,$E269:$E1324,$E269)/2</f>
        <v>0</v>
      </c>
      <c r="M268" s="18">
        <f t="shared" si="143"/>
        <v>0</v>
      </c>
      <c r="N268" s="18">
        <f t="shared" si="142"/>
        <v>0</v>
      </c>
      <c r="O268" s="18">
        <f t="shared" si="142"/>
        <v>0</v>
      </c>
    </row>
    <row r="269" spans="1:15" s="16" customFormat="1" ht="46.8">
      <c r="A269" s="19">
        <v>2</v>
      </c>
      <c r="B269" s="37">
        <v>955</v>
      </c>
      <c r="C269" s="42" t="s">
        <v>158</v>
      </c>
      <c r="D269" s="39" t="s">
        <v>85</v>
      </c>
      <c r="E269" s="39" t="s">
        <v>86</v>
      </c>
      <c r="F269" s="39" t="s">
        <v>65</v>
      </c>
      <c r="G269" s="39"/>
      <c r="H269" s="40">
        <f t="shared" ref="H269:I269" si="144">SUMIFS(H270:H1324,$B270:$B1324,$B269,$D270:$D1324,$D270,$E270:$E1324,$E270,$F270:$F1324,$F270)</f>
        <v>0</v>
      </c>
      <c r="I269" s="40">
        <f t="shared" si="144"/>
        <v>0</v>
      </c>
      <c r="J269" s="40">
        <f t="shared" ref="J269:O269" si="145">SUMIFS(J270:J1324,$B270:$B1324,$B269,$D270:$D1324,$D270,$E270:$E1324,$E270,$F270:$F1324,$F270)</f>
        <v>0</v>
      </c>
      <c r="K269" s="40">
        <f t="shared" si="145"/>
        <v>0</v>
      </c>
      <c r="L269" s="40">
        <f t="shared" ref="L269:M269" si="146">SUMIFS(L270:L1324,$B270:$B1324,$B269,$D270:$D1324,$D270,$E270:$E1324,$E270,$F270:$F1324,$F270)</f>
        <v>0</v>
      </c>
      <c r="M269" s="40">
        <f t="shared" si="146"/>
        <v>0</v>
      </c>
      <c r="N269" s="40">
        <f t="shared" si="145"/>
        <v>0</v>
      </c>
      <c r="O269" s="40">
        <f t="shared" si="145"/>
        <v>0</v>
      </c>
    </row>
    <row r="270" spans="1:15" s="16" customFormat="1" ht="15.6">
      <c r="A270" s="20">
        <v>3</v>
      </c>
      <c r="B270" s="31">
        <v>955</v>
      </c>
      <c r="C270" s="32" t="s">
        <v>46</v>
      </c>
      <c r="D270" s="33" t="s">
        <v>85</v>
      </c>
      <c r="E270" s="33" t="s">
        <v>86</v>
      </c>
      <c r="F270" s="33" t="s">
        <v>65</v>
      </c>
      <c r="G270" s="33" t="s">
        <v>89</v>
      </c>
      <c r="H270" s="24"/>
      <c r="I270" s="25"/>
      <c r="J270" s="24"/>
      <c r="K270" s="25"/>
      <c r="L270" s="24"/>
      <c r="M270" s="25"/>
      <c r="N270" s="24"/>
      <c r="O270" s="25"/>
    </row>
    <row r="271" spans="1:15" s="16" customFormat="1" ht="93.6">
      <c r="A271" s="19">
        <v>2</v>
      </c>
      <c r="B271" s="37">
        <v>955</v>
      </c>
      <c r="C271" s="42" t="s">
        <v>159</v>
      </c>
      <c r="D271" s="39" t="s">
        <v>85</v>
      </c>
      <c r="E271" s="39" t="s">
        <v>86</v>
      </c>
      <c r="F271" s="39" t="s">
        <v>122</v>
      </c>
      <c r="G271" s="39" t="s">
        <v>69</v>
      </c>
      <c r="H271" s="40">
        <f t="shared" ref="H271:I271" si="147">SUMIFS(H272:H1326,$B272:$B1326,$B271,$D272:$D1326,$D272,$E272:$E1326,$E272,$F272:$F1326,$F272)</f>
        <v>0</v>
      </c>
      <c r="I271" s="40">
        <f t="shared" si="147"/>
        <v>0</v>
      </c>
      <c r="J271" s="40">
        <f t="shared" ref="J271:O271" si="148">SUMIFS(J272:J1326,$B272:$B1326,$B271,$D272:$D1326,$D272,$E272:$E1326,$E272,$F272:$F1326,$F272)</f>
        <v>0</v>
      </c>
      <c r="K271" s="40">
        <f t="shared" si="148"/>
        <v>0</v>
      </c>
      <c r="L271" s="40">
        <f t="shared" ref="L271:M271" si="149">SUMIFS(L272:L1326,$B272:$B1326,$B271,$D272:$D1326,$D272,$E272:$E1326,$E272,$F272:$F1326,$F272)</f>
        <v>0</v>
      </c>
      <c r="M271" s="40">
        <f t="shared" si="149"/>
        <v>0</v>
      </c>
      <c r="N271" s="40">
        <f t="shared" si="148"/>
        <v>0</v>
      </c>
      <c r="O271" s="40">
        <f t="shared" si="148"/>
        <v>0</v>
      </c>
    </row>
    <row r="272" spans="1:15" s="16" customFormat="1" ht="15.6">
      <c r="A272" s="20">
        <v>3</v>
      </c>
      <c r="B272" s="31">
        <v>955</v>
      </c>
      <c r="C272" s="32" t="s">
        <v>46</v>
      </c>
      <c r="D272" s="33" t="s">
        <v>85</v>
      </c>
      <c r="E272" s="33" t="s">
        <v>86</v>
      </c>
      <c r="F272" s="33" t="s">
        <v>122</v>
      </c>
      <c r="G272" s="33" t="s">
        <v>89</v>
      </c>
      <c r="H272" s="24"/>
      <c r="I272" s="25"/>
      <c r="J272" s="24"/>
      <c r="K272" s="25"/>
      <c r="L272" s="24"/>
      <c r="M272" s="25"/>
      <c r="N272" s="24"/>
      <c r="O272" s="25"/>
    </row>
    <row r="273" spans="1:15" s="16" customFormat="1" ht="62.4">
      <c r="A273" s="19">
        <v>2</v>
      </c>
      <c r="B273" s="37">
        <v>955</v>
      </c>
      <c r="C273" s="38" t="s">
        <v>192</v>
      </c>
      <c r="D273" s="39" t="s">
        <v>85</v>
      </c>
      <c r="E273" s="39" t="s">
        <v>86</v>
      </c>
      <c r="F273" s="39" t="s">
        <v>121</v>
      </c>
      <c r="G273" s="39"/>
      <c r="H273" s="40">
        <f t="shared" ref="H273:I273" si="150">SUMIFS(H274:H1328,$B274:$B1328,$B273,$D274:$D1328,$D274,$E274:$E1328,$E274,$F274:$F1328,$F274)</f>
        <v>0</v>
      </c>
      <c r="I273" s="40">
        <f t="shared" si="150"/>
        <v>0</v>
      </c>
      <c r="J273" s="40">
        <f t="shared" ref="J273:O273" si="151">SUMIFS(J274:J1328,$B274:$B1328,$B273,$D274:$D1328,$D274,$E274:$E1328,$E274,$F274:$F1328,$F274)</f>
        <v>0</v>
      </c>
      <c r="K273" s="40">
        <f t="shared" si="151"/>
        <v>0</v>
      </c>
      <c r="L273" s="40">
        <f t="shared" ref="L273:M273" si="152">SUMIFS(L274:L1328,$B274:$B1328,$B273,$D274:$D1328,$D274,$E274:$E1328,$E274,$F274:$F1328,$F274)</f>
        <v>0</v>
      </c>
      <c r="M273" s="40">
        <f t="shared" si="152"/>
        <v>0</v>
      </c>
      <c r="N273" s="40">
        <f t="shared" si="151"/>
        <v>0</v>
      </c>
      <c r="O273" s="40">
        <f t="shared" si="151"/>
        <v>0</v>
      </c>
    </row>
    <row r="274" spans="1:15" s="16" customFormat="1" ht="15.6">
      <c r="A274" s="20">
        <v>3</v>
      </c>
      <c r="B274" s="31">
        <v>955</v>
      </c>
      <c r="C274" s="32" t="s">
        <v>46</v>
      </c>
      <c r="D274" s="33" t="s">
        <v>85</v>
      </c>
      <c r="E274" s="33" t="s">
        <v>86</v>
      </c>
      <c r="F274" s="33" t="s">
        <v>121</v>
      </c>
      <c r="G274" s="33" t="s">
        <v>89</v>
      </c>
      <c r="H274" s="24"/>
      <c r="I274" s="25"/>
      <c r="J274" s="24"/>
      <c r="K274" s="25"/>
      <c r="L274" s="24"/>
      <c r="M274" s="25"/>
      <c r="N274" s="24"/>
      <c r="O274" s="25"/>
    </row>
    <row r="275" spans="1:15" s="16" customFormat="1" ht="15.6">
      <c r="A275" s="21"/>
      <c r="B275" s="35"/>
      <c r="C275" s="35" t="s">
        <v>66</v>
      </c>
      <c r="D275" s="36"/>
      <c r="E275" s="36"/>
      <c r="F275" s="36" t="s">
        <v>7</v>
      </c>
      <c r="G275" s="36"/>
      <c r="H275" s="22">
        <f>SUMIF($A14:$A275,$A14,H14:H275)</f>
        <v>697285.7</v>
      </c>
      <c r="I275" s="22">
        <f>SUMIF($A14:$A275,$A14,I14:I275)</f>
        <v>244724.50000000003</v>
      </c>
      <c r="J275" s="22">
        <f>SUMIF($A14:$A275,$A14,J14:J275)</f>
        <v>697285.7</v>
      </c>
      <c r="K275" s="22">
        <f>SUMIF($A14:$A275,$A14,K14:K275)</f>
        <v>244724.40000000002</v>
      </c>
      <c r="L275" s="22">
        <f>SUMIF($A14:$A275,$A14,L14:L275)</f>
        <v>570828</v>
      </c>
      <c r="M275" s="22">
        <f>SUMIF($A14:$A275,$A14,M14:M275)</f>
        <v>110385.1</v>
      </c>
      <c r="N275" s="22">
        <f>SUMIF($A14:$A275,$A14,N14:N275)</f>
        <v>570828</v>
      </c>
      <c r="O275" s="22">
        <f>SUMIF($A14:$A275,$A14,O14:O275)</f>
        <v>110384.80000000002</v>
      </c>
    </row>
    <row r="276" spans="1:15" ht="15.6">
      <c r="B276" s="60"/>
      <c r="C276" s="61" t="s">
        <v>215</v>
      </c>
      <c r="D276" s="62"/>
      <c r="E276" s="62"/>
      <c r="F276" s="62"/>
      <c r="G276" s="62"/>
      <c r="H276" s="63">
        <v>17979.3</v>
      </c>
      <c r="I276" s="63"/>
      <c r="J276" s="63">
        <v>17979.3</v>
      </c>
      <c r="K276" s="63"/>
      <c r="L276" s="63">
        <v>30043.599999999999</v>
      </c>
      <c r="M276" s="63"/>
      <c r="N276" s="63">
        <v>30043.599999999999</v>
      </c>
      <c r="O276" s="63"/>
    </row>
    <row r="277" spans="1:15" ht="31.2">
      <c r="B277" s="60"/>
      <c r="C277" s="61" t="s">
        <v>216</v>
      </c>
      <c r="D277" s="62"/>
      <c r="E277" s="62"/>
      <c r="F277" s="62"/>
      <c r="G277" s="62"/>
      <c r="H277" s="63">
        <f t="shared" ref="H277:I277" si="153">SUM(H275:H276)</f>
        <v>715265</v>
      </c>
      <c r="I277" s="63">
        <f t="shared" si="153"/>
        <v>244724.50000000003</v>
      </c>
      <c r="J277" s="63">
        <f t="shared" ref="J277:M277" si="154">SUM(J275:J276)</f>
        <v>715265</v>
      </c>
      <c r="K277" s="63">
        <f t="shared" si="154"/>
        <v>244724.40000000002</v>
      </c>
      <c r="L277" s="63">
        <f t="shared" si="154"/>
        <v>600871.6</v>
      </c>
      <c r="M277" s="63">
        <f t="shared" si="154"/>
        <v>110385.1</v>
      </c>
      <c r="N277" s="63">
        <f t="shared" ref="N277:O277" si="155">SUM(N275:N276)</f>
        <v>600871.6</v>
      </c>
      <c r="O277" s="63">
        <f t="shared" si="155"/>
        <v>110384.80000000002</v>
      </c>
    </row>
    <row r="279" spans="1:15">
      <c r="H279" s="23"/>
      <c r="J279" s="23"/>
      <c r="L279" s="23"/>
      <c r="N279" s="23"/>
    </row>
  </sheetData>
  <autoFilter ref="A6:I277">
    <filterColumn colId="5"/>
    <filterColumn colId="7" showButton="0"/>
  </autoFilter>
  <mergeCells count="24">
    <mergeCell ref="J1:K1"/>
    <mergeCell ref="J6:K9"/>
    <mergeCell ref="J10:J13"/>
    <mergeCell ref="K10:K13"/>
    <mergeCell ref="N1:O1"/>
    <mergeCell ref="N6:O9"/>
    <mergeCell ref="N10:N13"/>
    <mergeCell ref="O10:O13"/>
    <mergeCell ref="K2:O2"/>
    <mergeCell ref="B4:O4"/>
    <mergeCell ref="L1:M1"/>
    <mergeCell ref="L6:M9"/>
    <mergeCell ref="L10:L13"/>
    <mergeCell ref="M10:M13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8" t="s">
        <v>102</v>
      </c>
      <c r="C3" s="78" t="s">
        <v>100</v>
      </c>
      <c r="D3" s="81" t="s">
        <v>94</v>
      </c>
      <c r="E3" s="81"/>
      <c r="F3" s="81" t="s">
        <v>95</v>
      </c>
      <c r="G3" s="81"/>
    </row>
    <row r="4" spans="2:7">
      <c r="B4" s="79"/>
      <c r="C4" s="79"/>
      <c r="D4" s="81"/>
      <c r="E4" s="81"/>
      <c r="F4" s="81"/>
      <c r="G4" s="81"/>
    </row>
    <row r="5" spans="2:7" ht="0.75" customHeight="1">
      <c r="B5" s="79"/>
      <c r="C5" s="79"/>
      <c r="D5" s="81"/>
      <c r="E5" s="81"/>
      <c r="F5" s="81"/>
      <c r="G5" s="81"/>
    </row>
    <row r="6" spans="2:7" ht="15" hidden="1" customHeight="1">
      <c r="B6" s="79"/>
      <c r="C6" s="79"/>
      <c r="D6" s="81"/>
      <c r="E6" s="81"/>
      <c r="F6" s="81"/>
      <c r="G6" s="81"/>
    </row>
    <row r="7" spans="2:7">
      <c r="B7" s="79"/>
      <c r="C7" s="79"/>
      <c r="D7" s="81" t="s">
        <v>6</v>
      </c>
      <c r="E7" s="81" t="s">
        <v>93</v>
      </c>
      <c r="F7" s="81" t="s">
        <v>6</v>
      </c>
      <c r="G7" s="81" t="s">
        <v>93</v>
      </c>
    </row>
    <row r="8" spans="2:7">
      <c r="B8" s="79"/>
      <c r="C8" s="79"/>
      <c r="D8" s="81"/>
      <c r="E8" s="81"/>
      <c r="F8" s="81"/>
      <c r="G8" s="81"/>
    </row>
    <row r="9" spans="2:7">
      <c r="B9" s="79"/>
      <c r="C9" s="79"/>
      <c r="D9" s="81"/>
      <c r="E9" s="81"/>
      <c r="F9" s="81"/>
      <c r="G9" s="81"/>
    </row>
    <row r="10" spans="2:7" ht="2.25" customHeight="1">
      <c r="B10" s="80"/>
      <c r="C10" s="80"/>
      <c r="D10" s="81"/>
      <c r="E10" s="81"/>
      <c r="F10" s="81"/>
      <c r="G10" s="81"/>
    </row>
    <row r="11" spans="2:7">
      <c r="B11" s="1">
        <v>0</v>
      </c>
      <c r="C11" s="1" t="s">
        <v>97</v>
      </c>
      <c r="D11" s="4">
        <f>SUMIF('Приложение №4'!$A$14:$A1041,0,'Приложение №4'!$H$14:$H1041)</f>
        <v>697285.7</v>
      </c>
      <c r="E11" s="4">
        <f>SUMIF('Приложение №4'!$A$14:$A1041,0,'Приложение №4'!$I$14:$I1041)</f>
        <v>244724.50000000003</v>
      </c>
      <c r="F11" s="4" t="e">
        <f>SUMIF('Приложение №4'!$A$14:$A1041,0,'Приложение №4'!#REF!)</f>
        <v>#REF!</v>
      </c>
      <c r="G11" s="4" t="e">
        <f>SUMIF('Приложение №4'!$A$14:$A1041,0,'Приложение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№4'!$A$14:$A1042,1,'Приложение №4'!$H$14:$H1042)</f>
        <v>697285.70000000007</v>
      </c>
      <c r="E12" s="6">
        <f>SUMIF('Приложение №4'!$A$14:$A1042,1,'Приложение №4'!$I$14:$I1042)</f>
        <v>244724.50000000003</v>
      </c>
      <c r="F12" s="6" t="e">
        <f>SUMIF('Приложение №4'!$A$14:$A1042,1,'Приложение №4'!#REF!)</f>
        <v>#REF!</v>
      </c>
      <c r="G12" s="6" t="e">
        <f>SUMIF('Приложение №4'!$A$14:$A1042,1,'Приложение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№4'!$A$14:$A1043,2,'Приложение №4'!$H$14:$H1043)</f>
        <v>697285.70000000007</v>
      </c>
      <c r="E13" s="7">
        <f>SUMIF('Приложение №4'!$A$14:$A1043,2,'Приложение №4'!$I$14:$I1043)</f>
        <v>244724.50000000003</v>
      </c>
      <c r="F13" s="7" t="e">
        <f>SUMIF('Приложение №4'!$A$14:$A1043,2,'Приложение №4'!#REF!)</f>
        <v>#REF!</v>
      </c>
      <c r="G13" s="7" t="e">
        <f>SUMIF('Приложение №4'!$A$14:$A1043,2,'Приложение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№4'!$A$14:$A1044,3,'Приложение №4'!$H$14:$H1044)</f>
        <v>697285.70000000007</v>
      </c>
      <c r="E14" s="50">
        <f>SUMIF('Приложение №4'!$A$14:$A1044,3,'Приложение №4'!$I$14:$I1044)</f>
        <v>244724.5</v>
      </c>
      <c r="F14" s="50" t="e">
        <f>SUMIF('Приложение №4'!$A$14:$A1044,3,'Приложение №4'!#REF!)</f>
        <v>#REF!</v>
      </c>
      <c r="G14" s="50" t="e">
        <f>SUMIF('Приложение №4'!$A$14:$A1044,3,'Приложение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2026-03-13T09:24:31Z</dcterms:modified>
</cp:coreProperties>
</file>