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4" sheetId="1" r:id="rId1"/>
    <sheet name="КС" sheetId="2" r:id="rId2"/>
  </sheets>
  <definedNames>
    <definedName name="_xlnm._FilterDatabase" localSheetId="0" hidden="1">'Приложение №4'!$A$6:$I$300</definedName>
  </definedNames>
  <calcPr calcId="125725"/>
</workbook>
</file>

<file path=xl/calcChain.xml><?xml version="1.0" encoding="utf-8"?>
<calcChain xmlns="http://schemas.openxmlformats.org/spreadsheetml/2006/main">
  <c r="I298" i="1"/>
  <c r="H298"/>
  <c r="I296"/>
  <c r="H296"/>
  <c r="H291" s="1"/>
  <c r="I294"/>
  <c r="H294"/>
  <c r="I292"/>
  <c r="H292"/>
  <c r="I289"/>
  <c r="H289"/>
  <c r="I286"/>
  <c r="I285" s="1"/>
  <c r="H286"/>
  <c r="I283"/>
  <c r="H283"/>
  <c r="I280"/>
  <c r="H280"/>
  <c r="I278"/>
  <c r="H278"/>
  <c r="I276"/>
  <c r="I275" s="1"/>
  <c r="H276"/>
  <c r="I273"/>
  <c r="H273"/>
  <c r="I270"/>
  <c r="H270"/>
  <c r="I268"/>
  <c r="H268"/>
  <c r="I265"/>
  <c r="H265"/>
  <c r="I263"/>
  <c r="H263"/>
  <c r="I260"/>
  <c r="H260"/>
  <c r="I258"/>
  <c r="H258"/>
  <c r="I255"/>
  <c r="I254" s="1"/>
  <c r="H255"/>
  <c r="H254" s="1"/>
  <c r="I252"/>
  <c r="H252"/>
  <c r="I250"/>
  <c r="H250"/>
  <c r="I248"/>
  <c r="H248"/>
  <c r="I246"/>
  <c r="I245" s="1"/>
  <c r="H246"/>
  <c r="I243"/>
  <c r="H243"/>
  <c r="I241"/>
  <c r="H241"/>
  <c r="I237"/>
  <c r="H237"/>
  <c r="H236" s="1"/>
  <c r="I236"/>
  <c r="I234"/>
  <c r="H234"/>
  <c r="I232"/>
  <c r="H232"/>
  <c r="I230"/>
  <c r="H230"/>
  <c r="I228"/>
  <c r="H228"/>
  <c r="I226"/>
  <c r="H226"/>
  <c r="I224"/>
  <c r="H224"/>
  <c r="I221"/>
  <c r="I220" s="1"/>
  <c r="H221"/>
  <c r="H220" s="1"/>
  <c r="I218"/>
  <c r="H218"/>
  <c r="I216"/>
  <c r="H216"/>
  <c r="I213"/>
  <c r="H213"/>
  <c r="I211"/>
  <c r="H211"/>
  <c r="I209"/>
  <c r="H209"/>
  <c r="I207"/>
  <c r="H207"/>
  <c r="I204"/>
  <c r="H204"/>
  <c r="I201"/>
  <c r="H201"/>
  <c r="I198"/>
  <c r="H198"/>
  <c r="I195"/>
  <c r="H195"/>
  <c r="I192"/>
  <c r="H192"/>
  <c r="I189"/>
  <c r="I188" s="1"/>
  <c r="H189"/>
  <c r="H188" s="1"/>
  <c r="I186"/>
  <c r="H186"/>
  <c r="I184"/>
  <c r="H184"/>
  <c r="I182"/>
  <c r="H182"/>
  <c r="I180"/>
  <c r="H180"/>
  <c r="I177"/>
  <c r="I176" s="1"/>
  <c r="H177"/>
  <c r="H176" s="1"/>
  <c r="I174"/>
  <c r="I173" s="1"/>
  <c r="H174"/>
  <c r="H173" s="1"/>
  <c r="I171"/>
  <c r="I170" s="1"/>
  <c r="H171"/>
  <c r="H170" s="1"/>
  <c r="I164"/>
  <c r="H164"/>
  <c r="I162"/>
  <c r="H162"/>
  <c r="I159"/>
  <c r="H159"/>
  <c r="I157"/>
  <c r="H157"/>
  <c r="I154"/>
  <c r="H154"/>
  <c r="I152"/>
  <c r="I151" s="1"/>
  <c r="H152"/>
  <c r="I149"/>
  <c r="I148" s="1"/>
  <c r="H149"/>
  <c r="H148" s="1"/>
  <c r="I144"/>
  <c r="H144"/>
  <c r="I141"/>
  <c r="H141"/>
  <c r="I139"/>
  <c r="H139"/>
  <c r="I137"/>
  <c r="H137"/>
  <c r="I135"/>
  <c r="H135"/>
  <c r="I132"/>
  <c r="H132"/>
  <c r="I130"/>
  <c r="H130"/>
  <c r="I127"/>
  <c r="I126" s="1"/>
  <c r="H127"/>
  <c r="H126" s="1"/>
  <c r="I124"/>
  <c r="I123" s="1"/>
  <c r="H124"/>
  <c r="H123" s="1"/>
  <c r="I121"/>
  <c r="I120" s="1"/>
  <c r="H121"/>
  <c r="H120" s="1"/>
  <c r="I115"/>
  <c r="H115"/>
  <c r="I113"/>
  <c r="H113"/>
  <c r="I111"/>
  <c r="H111"/>
  <c r="I107"/>
  <c r="I106" s="1"/>
  <c r="H107"/>
  <c r="H106" s="1"/>
  <c r="I103"/>
  <c r="I102" s="1"/>
  <c r="H103"/>
  <c r="H102" s="1"/>
  <c r="I100"/>
  <c r="H100"/>
  <c r="I98"/>
  <c r="H98"/>
  <c r="I96"/>
  <c r="H96"/>
  <c r="I94"/>
  <c r="H94"/>
  <c r="I91"/>
  <c r="H91"/>
  <c r="I89"/>
  <c r="H89"/>
  <c r="I86"/>
  <c r="H86"/>
  <c r="I83"/>
  <c r="I82" s="1"/>
  <c r="H83"/>
  <c r="H82" s="1"/>
  <c r="I80"/>
  <c r="I79" s="1"/>
  <c r="H80"/>
  <c r="H79" s="1"/>
  <c r="I77"/>
  <c r="I76" s="1"/>
  <c r="H77"/>
  <c r="H76" s="1"/>
  <c r="I71"/>
  <c r="H71"/>
  <c r="I69"/>
  <c r="H69"/>
  <c r="I67"/>
  <c r="H67"/>
  <c r="I61"/>
  <c r="I60" s="1"/>
  <c r="H61"/>
  <c r="H60" s="1"/>
  <c r="I58"/>
  <c r="I57" s="1"/>
  <c r="H58"/>
  <c r="H57" s="1"/>
  <c r="I55"/>
  <c r="I54" s="1"/>
  <c r="H55"/>
  <c r="H54" s="1"/>
  <c r="I49"/>
  <c r="H49"/>
  <c r="I47"/>
  <c r="H47"/>
  <c r="I45"/>
  <c r="H45"/>
  <c r="I40"/>
  <c r="I39" s="1"/>
  <c r="I38" s="1"/>
  <c r="H40"/>
  <c r="H39" s="1"/>
  <c r="H38" s="1"/>
  <c r="I36"/>
  <c r="H36"/>
  <c r="I34"/>
  <c r="H34"/>
  <c r="I31"/>
  <c r="I30" s="1"/>
  <c r="H31"/>
  <c r="H30" s="1"/>
  <c r="I28"/>
  <c r="I27" s="1"/>
  <c r="H28"/>
  <c r="H27" s="1"/>
  <c r="I25"/>
  <c r="I24" s="1"/>
  <c r="H25"/>
  <c r="H24" s="1"/>
  <c r="I20"/>
  <c r="H20"/>
  <c r="I18"/>
  <c r="H18"/>
  <c r="I16"/>
  <c r="H16"/>
  <c r="K226"/>
  <c r="J226"/>
  <c r="K298"/>
  <c r="J298"/>
  <c r="K296"/>
  <c r="J296"/>
  <c r="K294"/>
  <c r="J294"/>
  <c r="K292"/>
  <c r="J292"/>
  <c r="K289"/>
  <c r="J289"/>
  <c r="K286"/>
  <c r="J286"/>
  <c r="K283"/>
  <c r="J283"/>
  <c r="K280"/>
  <c r="J280"/>
  <c r="K278"/>
  <c r="J278"/>
  <c r="K276"/>
  <c r="J276"/>
  <c r="K273"/>
  <c r="J273"/>
  <c r="K270"/>
  <c r="J270"/>
  <c r="K268"/>
  <c r="J268"/>
  <c r="K265"/>
  <c r="J265"/>
  <c r="K263"/>
  <c r="J263"/>
  <c r="K260"/>
  <c r="J260"/>
  <c r="K258"/>
  <c r="J258"/>
  <c r="K255"/>
  <c r="K254" s="1"/>
  <c r="J255"/>
  <c r="J254" s="1"/>
  <c r="K252"/>
  <c r="J252"/>
  <c r="K250"/>
  <c r="J250"/>
  <c r="K248"/>
  <c r="J248"/>
  <c r="K246"/>
  <c r="J246"/>
  <c r="K243"/>
  <c r="J243"/>
  <c r="K241"/>
  <c r="J241"/>
  <c r="K237"/>
  <c r="K236" s="1"/>
  <c r="J237"/>
  <c r="J236" s="1"/>
  <c r="K234"/>
  <c r="J234"/>
  <c r="K232"/>
  <c r="K198" s="1"/>
  <c r="J232"/>
  <c r="J198" s="1"/>
  <c r="K230"/>
  <c r="J230"/>
  <c r="K228"/>
  <c r="J228"/>
  <c r="K224"/>
  <c r="J224"/>
  <c r="K221"/>
  <c r="K220" s="1"/>
  <c r="J221"/>
  <c r="J220" s="1"/>
  <c r="K216"/>
  <c r="J216"/>
  <c r="K213"/>
  <c r="J213"/>
  <c r="K211"/>
  <c r="J211"/>
  <c r="K209"/>
  <c r="J209"/>
  <c r="K207"/>
  <c r="J207"/>
  <c r="K204"/>
  <c r="J204"/>
  <c r="K201"/>
  <c r="J201"/>
  <c r="K195"/>
  <c r="J195"/>
  <c r="K192"/>
  <c r="J192"/>
  <c r="K189"/>
  <c r="K188" s="1"/>
  <c r="J189"/>
  <c r="J188" s="1"/>
  <c r="K186"/>
  <c r="J186"/>
  <c r="K184"/>
  <c r="J184"/>
  <c r="K182"/>
  <c r="J182"/>
  <c r="K180"/>
  <c r="J180"/>
  <c r="K177"/>
  <c r="K176" s="1"/>
  <c r="J177"/>
  <c r="J176" s="1"/>
  <c r="K174"/>
  <c r="K173" s="1"/>
  <c r="J174"/>
  <c r="J173" s="1"/>
  <c r="K171"/>
  <c r="K170" s="1"/>
  <c r="J171"/>
  <c r="J170" s="1"/>
  <c r="K164"/>
  <c r="J164"/>
  <c r="K162"/>
  <c r="J162"/>
  <c r="K159"/>
  <c r="J159"/>
  <c r="K157"/>
  <c r="J157"/>
  <c r="K154"/>
  <c r="J154"/>
  <c r="K152"/>
  <c r="J152"/>
  <c r="K149"/>
  <c r="K148" s="1"/>
  <c r="J149"/>
  <c r="J148" s="1"/>
  <c r="K144"/>
  <c r="J144"/>
  <c r="K141"/>
  <c r="J141"/>
  <c r="K139"/>
  <c r="J139"/>
  <c r="K137"/>
  <c r="J137"/>
  <c r="K135"/>
  <c r="J135"/>
  <c r="K132"/>
  <c r="J132"/>
  <c r="K130"/>
  <c r="J130"/>
  <c r="K127"/>
  <c r="K126" s="1"/>
  <c r="J127"/>
  <c r="J126" s="1"/>
  <c r="K124"/>
  <c r="K123" s="1"/>
  <c r="J124"/>
  <c r="J123" s="1"/>
  <c r="K121"/>
  <c r="K120" s="1"/>
  <c r="J121"/>
  <c r="J120" s="1"/>
  <c r="K115"/>
  <c r="J115"/>
  <c r="K113"/>
  <c r="J113"/>
  <c r="K111"/>
  <c r="J111"/>
  <c r="K107"/>
  <c r="K106" s="1"/>
  <c r="J107"/>
  <c r="J106" s="1"/>
  <c r="K103"/>
  <c r="K102" s="1"/>
  <c r="J103"/>
  <c r="J102" s="1"/>
  <c r="K100"/>
  <c r="J100"/>
  <c r="K98"/>
  <c r="J98"/>
  <c r="K96"/>
  <c r="J96"/>
  <c r="K94"/>
  <c r="J94"/>
  <c r="K91"/>
  <c r="J91"/>
  <c r="K89"/>
  <c r="J89"/>
  <c r="K86"/>
  <c r="J86"/>
  <c r="K83"/>
  <c r="K82" s="1"/>
  <c r="J83"/>
  <c r="J82" s="1"/>
  <c r="K80"/>
  <c r="K79" s="1"/>
  <c r="J80"/>
  <c r="J79" s="1"/>
  <c r="K77"/>
  <c r="K76" s="1"/>
  <c r="J77"/>
  <c r="J76" s="1"/>
  <c r="K71"/>
  <c r="J71"/>
  <c r="K69"/>
  <c r="J69"/>
  <c r="K67"/>
  <c r="J67"/>
  <c r="K61"/>
  <c r="K60" s="1"/>
  <c r="J61"/>
  <c r="J60" s="1"/>
  <c r="K58"/>
  <c r="K57" s="1"/>
  <c r="J58"/>
  <c r="J57" s="1"/>
  <c r="K55"/>
  <c r="J55"/>
  <c r="K49"/>
  <c r="J49"/>
  <c r="K47"/>
  <c r="J47"/>
  <c r="K45"/>
  <c r="J45"/>
  <c r="K40"/>
  <c r="K39" s="1"/>
  <c r="J40"/>
  <c r="J39" s="1"/>
  <c r="K36"/>
  <c r="J36"/>
  <c r="K34"/>
  <c r="J34"/>
  <c r="K31"/>
  <c r="K30" s="1"/>
  <c r="J31"/>
  <c r="J30" s="1"/>
  <c r="K28"/>
  <c r="K27" s="1"/>
  <c r="J28"/>
  <c r="J27" s="1"/>
  <c r="K25"/>
  <c r="K24" s="1"/>
  <c r="J25"/>
  <c r="J24" s="1"/>
  <c r="K20"/>
  <c r="J20"/>
  <c r="K18"/>
  <c r="J18"/>
  <c r="I33" l="1"/>
  <c r="H66"/>
  <c r="I85"/>
  <c r="H151"/>
  <c r="I215"/>
  <c r="H240"/>
  <c r="I291"/>
  <c r="H33"/>
  <c r="H110"/>
  <c r="J191"/>
  <c r="H206"/>
  <c r="I267"/>
  <c r="I191"/>
  <c r="H129"/>
  <c r="H285"/>
  <c r="H15"/>
  <c r="H93"/>
  <c r="I156"/>
  <c r="H179"/>
  <c r="I15"/>
  <c r="I14" s="1"/>
  <c r="H85"/>
  <c r="H44"/>
  <c r="H43" s="1"/>
  <c r="H223"/>
  <c r="H257"/>
  <c r="I93"/>
  <c r="H156"/>
  <c r="I206"/>
  <c r="H267"/>
  <c r="H245"/>
  <c r="I110"/>
  <c r="I161"/>
  <c r="I257"/>
  <c r="H53"/>
  <c r="I66"/>
  <c r="H161"/>
  <c r="H215"/>
  <c r="H191"/>
  <c r="H275"/>
  <c r="I44"/>
  <c r="I43" s="1"/>
  <c r="I129"/>
  <c r="I179"/>
  <c r="I223"/>
  <c r="I240"/>
  <c r="I53"/>
  <c r="H14"/>
  <c r="K218"/>
  <c r="K215" s="1"/>
  <c r="J218"/>
  <c r="J215" s="1"/>
  <c r="K33"/>
  <c r="K110"/>
  <c r="K129"/>
  <c r="K151"/>
  <c r="K161"/>
  <c r="K191"/>
  <c r="K267"/>
  <c r="J33"/>
  <c r="J267"/>
  <c r="J110"/>
  <c r="J129"/>
  <c r="J151"/>
  <c r="J161"/>
  <c r="K179"/>
  <c r="K245"/>
  <c r="K257"/>
  <c r="K275"/>
  <c r="K285"/>
  <c r="K291"/>
  <c r="J44"/>
  <c r="J66"/>
  <c r="J85"/>
  <c r="J93"/>
  <c r="J156"/>
  <c r="J179"/>
  <c r="J206"/>
  <c r="J223"/>
  <c r="J240"/>
  <c r="J54" s="1"/>
  <c r="J53" s="1"/>
  <c r="J245"/>
  <c r="J257"/>
  <c r="J275"/>
  <c r="J285"/>
  <c r="J291"/>
  <c r="K66"/>
  <c r="K44"/>
  <c r="K85"/>
  <c r="K93"/>
  <c r="K156"/>
  <c r="K206"/>
  <c r="K223"/>
  <c r="K240"/>
  <c r="K54" s="1"/>
  <c r="K53" s="1"/>
  <c r="I65" l="1"/>
  <c r="H65"/>
  <c r="I105"/>
  <c r="H105"/>
  <c r="K16"/>
  <c r="J16"/>
  <c r="I300" l="1"/>
  <c r="H300"/>
  <c r="K38"/>
  <c r="K43"/>
  <c r="J38"/>
  <c r="J43"/>
  <c r="K15"/>
  <c r="K14" s="1"/>
  <c r="J15"/>
  <c r="J14" s="1"/>
  <c r="J65" l="1"/>
  <c r="K65"/>
  <c r="J105"/>
  <c r="K105"/>
  <c r="J300" l="1"/>
  <c r="K300"/>
  <c r="G14" i="2" l="1"/>
  <c r="F14"/>
  <c r="F13" l="1"/>
  <c r="F17" s="1"/>
  <c r="G13"/>
  <c r="G17" s="1"/>
  <c r="F11" l="1"/>
  <c r="F15" s="1"/>
  <c r="F12"/>
  <c r="F16" s="1"/>
  <c r="G11"/>
  <c r="G15" s="1"/>
  <c r="G12"/>
  <c r="G16" s="1"/>
  <c r="E14" l="1"/>
  <c r="D14"/>
  <c r="E13" l="1"/>
  <c r="E17" s="1"/>
  <c r="D13"/>
  <c r="D17" s="1"/>
  <c r="E12" l="1"/>
  <c r="E16" s="1"/>
  <c r="D12"/>
  <c r="D16" s="1"/>
  <c r="D11"/>
  <c r="D15" s="1"/>
  <c r="E11" l="1"/>
  <c r="E15" s="1"/>
</calcChain>
</file>

<file path=xl/sharedStrings.xml><?xml version="1.0" encoding="utf-8"?>
<sst xmlns="http://schemas.openxmlformats.org/spreadsheetml/2006/main" count="1350" uniqueCount="216">
  <si>
    <t>Код глав-ного рас-поря-дителя бюджетных средств</t>
  </si>
  <si>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</si>
  <si>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</si>
  <si>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</si>
  <si>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</si>
  <si>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</si>
  <si>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</si>
  <si>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</si>
  <si>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</si>
  <si>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</si>
  <si>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</si>
  <si>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</si>
  <si>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</si>
  <si>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</si>
  <si>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</si>
  <si>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</si>
  <si>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</si>
  <si>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</si>
  <si>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</si>
  <si>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</si>
  <si>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</si>
  <si>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</si>
  <si>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</si>
  <si>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</si>
  <si>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</si>
  <si>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</si>
  <si>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</si>
  <si>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</si>
  <si>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</si>
  <si>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</si>
  <si>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</si>
  <si>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</si>
  <si>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</si>
  <si>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</si>
  <si>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</si>
  <si>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</si>
  <si>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</si>
  <si>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</si>
  <si>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Общее образование</t>
  </si>
  <si>
    <t>14 0 00 00000</t>
  </si>
  <si>
    <t>Администрация муниципального района Кинельский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</si>
  <si>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</si>
  <si>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</si>
  <si>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</si>
  <si>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</si>
  <si>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</si>
  <si>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</si>
  <si>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</si>
  <si>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</si>
  <si>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</si>
  <si>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</si>
  <si>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</si>
  <si>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</si>
  <si>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</si>
  <si>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</si>
  <si>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</si>
  <si>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</si>
  <si>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</si>
  <si>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</si>
  <si>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</si>
  <si>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</si>
  <si>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</si>
  <si>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</si>
  <si>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</si>
  <si>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</si>
  <si>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</si>
  <si>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</si>
  <si>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</si>
  <si>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</si>
  <si>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</si>
  <si>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</si>
  <si>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</si>
  <si>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</si>
  <si>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</si>
  <si>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</si>
  <si>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</si>
  <si>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</si>
  <si>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</si>
  <si>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</si>
  <si>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</si>
  <si>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</si>
  <si>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</si>
  <si>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</si>
  <si>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</si>
  <si>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</si>
  <si>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</si>
  <si>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</si>
  <si>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</si>
  <si>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</si>
  <si>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</si>
  <si>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</si>
  <si>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</si>
  <si>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</si>
  <si>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</si>
  <si>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</si>
  <si>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</si>
  <si>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 xml:space="preserve">    </t>
  </si>
  <si>
    <t>КВСР</t>
  </si>
  <si>
    <t>ФКР</t>
  </si>
  <si>
    <t>КВР</t>
  </si>
  <si>
    <t>КБК</t>
  </si>
  <si>
    <t>КЦСР</t>
  </si>
  <si>
    <t>Уровень
бюджета</t>
  </si>
  <si>
    <t>3 = ИТОГ</t>
  </si>
  <si>
    <t>19 0 00 00000</t>
  </si>
  <si>
    <t>23 0 00 00000</t>
  </si>
  <si>
    <t>51 0 00 00000</t>
  </si>
  <si>
    <t>54 0 00 00000</t>
  </si>
  <si>
    <t>57 0 00 00000</t>
  </si>
  <si>
    <t>34 0 00 00000</t>
  </si>
  <si>
    <t>62 0 00 00000</t>
  </si>
  <si>
    <t>460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</si>
  <si>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</si>
  <si>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</si>
  <si>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55 0 00 00000</t>
  </si>
  <si>
    <t>29 0 00 00000</t>
  </si>
  <si>
    <t>Благоустройство</t>
  </si>
  <si>
    <t>Бюджетные инвестиции</t>
  </si>
  <si>
    <t>410</t>
  </si>
  <si>
    <t>35 0 00 00000</t>
  </si>
  <si>
    <t>36 0 00 00000</t>
  </si>
  <si>
    <t>37 0 00 00000</t>
  </si>
  <si>
    <t>28 0 00 00000</t>
  </si>
  <si>
    <t>Связь и информатика</t>
  </si>
  <si>
    <t>12 0 00 00000</t>
  </si>
  <si>
    <t>360</t>
  </si>
  <si>
    <t>830</t>
  </si>
  <si>
    <t>Исполнение судебных актов</t>
  </si>
  <si>
    <t>Дорожное хозяйство (дорожные фонды)</t>
  </si>
  <si>
    <t xml:space="preserve">Молодежная политика </t>
  </si>
  <si>
    <t>Охрана семьи и детства</t>
  </si>
  <si>
    <t>Прочие межбюджетные трансферты  общего характера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</si>
  <si>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</si>
  <si>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 xml:space="preserve">Пенсионное обеспечение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</si>
  <si>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</si>
  <si>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</si>
  <si>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</si>
  <si>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>Комитет по управлению муниципальным имуществом муниципального района Кинельский Самарской области</t>
  </si>
  <si>
    <t>Муниципальное казённое учреждение "Управление по вопросам семьи и демографического развития" муниципального района Кинельский Самарской области</t>
  </si>
  <si>
    <t>Собрание представителей муниципального района Кинельский Самарской области</t>
  </si>
  <si>
    <t>Управление финансами администрации муниципального района Кинельский Самарской области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</si>
  <si>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</si>
  <si>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</si>
  <si>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</si>
  <si>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</si>
  <si>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56 0 00 00000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</si>
  <si>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</si>
  <si>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730</t>
  </si>
  <si>
    <t xml:space="preserve">Обслуживание государственного (муниципального) внутреннего долга
</t>
  </si>
  <si>
    <t xml:space="preserve"> Обслуживание муниципального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</si>
  <si>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</si>
  <si>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</si>
  <si>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</si>
  <si>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</si>
  <si>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</si>
  <si>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Приложение 2</t>
  </si>
  <si>
    <t>Контрольно-счётная палата муниципального района Кинельский Самарской области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</si>
  <si>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</si>
  <si>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</si>
  <si>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</si>
  <si>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</si>
  <si>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</si>
  <si>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</si>
  <si>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</si>
  <si>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</si>
  <si>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Другие вопросы в области жилищно-коммунального хозяйства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</si>
  <si>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</si>
  <si>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</si>
  <si>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</si>
  <si>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</si>
  <si>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</si>
  <si>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</si>
  <si>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</si>
  <si>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</si>
  <si>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Обеспечение проведения выборов и референдумов</t>
  </si>
  <si>
    <t>86 0 00 00000</t>
  </si>
  <si>
    <t>Непрограммные направления расходов местного бюджета в области проведения выборов и референдумов</t>
  </si>
  <si>
    <t>880</t>
  </si>
  <si>
    <t>Специальные расходы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</si>
  <si>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</si>
  <si>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</si>
  <si>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</si>
  <si>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</si>
  <si>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</si>
  <si>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</si>
  <si>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</si>
  <si>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</si>
  <si>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</si>
  <si>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</si>
  <si>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</si>
  <si>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</si>
  <si>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 xml:space="preserve">Ведомственная структура расходов
бюджета муниципального  района Кинельский на 2026 год.
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</si>
  <si>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</si>
  <si>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</si>
  <si>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</si>
  <si>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</si>
  <si>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</si>
  <si>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</si>
  <si>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</si>
  <si>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</si>
  <si>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</si>
  <si>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"Развитие муниципальной службы в органах местного самоуправления муниципального района Кинельский Самарской области" на 2022-2028 г 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</si>
  <si>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</si>
  <si>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</si>
  <si>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</si>
  <si>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</si>
  <si>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</si>
  <si>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"Укрепление общественного здоровья населения муниципального района Кинельский на 2020-2028 годы"</t>
  </si>
  <si>
    <t>МП "Благоустройство территории муниципального района Кинельский Самарской области на 2024 -2028 годы"</t>
  </si>
  <si>
    <t>МП "Поддержка местных инициатив в муниципальном районе Кинельский Самарской области на 2021-2028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</si>
  <si>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</si>
  <si>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</si>
  <si>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</si>
  <si>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Уточненная сумма,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</si>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</sst>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7" fillId="0" borderId="0" xfId="0" applyFont="1" applyFill="1" applyAlignment="1" applyProtection="1">
      <alignment wrapText="1"/>
      <protection hidden="1"/>
    </xf>
    <xf numFmtId="0" fontId="8" fillId="0" borderId="0" xfId="0" applyFont="1" applyFill="1" applyAlignment="1" applyProtection="1">
      <alignment wrapText="1"/>
      <protection hidden="1"/>
    </xf>
    <xf numFmtId="0" fontId="7" fillId="0" borderId="0" xfId="0" applyFont="1" applyFill="1" applyProtection="1">
      <protection hidden="1"/>
    </xf>
    <xf numFmtId="0" fontId="8" fillId="0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164" fontId="3" fillId="9" borderId="1" xfId="0" applyNumberFormat="1" applyFont="1" applyFill="1" applyBorder="1" applyAlignment="1" applyProtection="1">
      <alignment horizontal="right" vertical="top" wrapText="1"/>
      <protection hidden="1"/>
    </xf>
    <xf numFmtId="0" fontId="4" fillId="0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164" fontId="4" fillId="10" borderId="1" xfId="0" applyNumberFormat="1" applyFont="1" applyFill="1" applyBorder="1" applyAlignment="1" applyProtection="1">
      <alignment horizontal="right" vertical="top" wrapText="1"/>
      <protection hidden="1"/>
    </xf>
    <xf numFmtId="0" fontId="3" fillId="5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164" fontId="3" fillId="2" borderId="1" xfId="0" applyNumberFormat="1" applyFont="1" applyFill="1" applyBorder="1" applyAlignment="1" applyProtection="1">
      <alignment horizontal="right" vertical="top" wrapText="1"/>
      <protection hidden="1"/>
    </xf>
    <xf numFmtId="164" fontId="8" fillId="0" borderId="0" xfId="0" applyNumberFormat="1" applyFont="1" applyFill="1" applyProtection="1">
      <protection hidden="1"/>
    </xf>
    <xf numFmtId="164" fontId="4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3" fillId="9" borderId="1" xfId="0" applyFont="1" applyFill="1" applyBorder="1" applyAlignment="1" applyProtection="1">
      <alignment horizontal="center" vertical="top" wrapText="1"/>
      <protection locked="0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horizontal="center" vertical="top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49" fontId="4" fillId="10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vertical="top" wrapText="1"/>
      <protection locked="0"/>
    </xf>
    <xf numFmtId="49" fontId="4" fillId="11" borderId="1" xfId="0" applyNumberFormat="1" applyFont="1" applyFill="1" applyBorder="1" applyAlignment="1" applyProtection="1">
      <alignment horizontal="center" vertical="top" wrapText="1"/>
      <protection locked="0"/>
    </xf>
    <xf numFmtId="164" fontId="4" fillId="11" borderId="1" xfId="0" applyNumberFormat="1" applyFont="1" applyFill="1" applyBorder="1" applyAlignment="1" applyProtection="1">
      <alignment horizontal="right" vertical="top" wrapText="1"/>
      <protection hidden="1"/>
    </xf>
    <xf numFmtId="0" fontId="5" fillId="11" borderId="1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 applyProtection="1">
      <alignment wrapText="1"/>
      <protection locked="0"/>
    </xf>
    <xf numFmtId="0" fontId="4" fillId="11" borderId="11" xfId="0" applyFont="1" applyFill="1" applyBorder="1" applyAlignment="1" applyProtection="1">
      <alignment horizontal="center" vertical="top" wrapText="1"/>
      <protection locked="0"/>
    </xf>
    <xf numFmtId="49" fontId="4" fillId="11" borderId="1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>
      <alignment vertical="top" wrapText="1"/>
    </xf>
    <xf numFmtId="0" fontId="4" fillId="10" borderId="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11" borderId="1" xfId="0" applyFont="1" applyFill="1" applyBorder="1" applyAlignment="1" applyProtection="1">
      <alignment vertical="top" wrapText="1"/>
      <protection hidden="1"/>
    </xf>
    <xf numFmtId="49" fontId="4" fillId="11" borderId="1" xfId="0" applyNumberFormat="1" applyFont="1" applyFill="1" applyBorder="1" applyAlignment="1" applyProtection="1">
      <alignment horizontal="center" vertical="top" wrapText="1"/>
      <protection hidden="1"/>
    </xf>
    <xf numFmtId="0" fontId="4" fillId="10" borderId="1" xfId="0" applyFont="1" applyFill="1" applyBorder="1" applyAlignment="1" applyProtection="1">
      <alignment vertical="top" wrapText="1"/>
      <protection hidden="1"/>
    </xf>
    <xf numFmtId="0" fontId="4" fillId="10" borderId="0" xfId="0" applyFont="1" applyFill="1"/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hidden="1"/>
    </xf>
    <xf numFmtId="0" fontId="9" fillId="0" borderId="0" xfId="0" applyFont="1" applyFill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 applyProtection="1">
      <alignment horizontal="center" vertical="center" wrapText="1"/>
      <protection hidden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4"/>
  <sheetViews>
    <sheetView tabSelected="1" topLeftCell="B1" zoomScale="75" zoomScaleNormal="75" workbookViewId="0">
      <selection activeCell="J219" sqref="J219"/>
    </sheetView>
  </sheetViews>
  <sheetFormatPr defaultColWidth="8.88671875" defaultRowHeight="13.8"/>
  <cols>
    <col min="1" max="1" width="5" style="12" hidden="1" customWidth="1"/>
    <col min="2" max="2" width="8.6640625" style="13" customWidth="1"/>
    <col min="3" max="3" width="50" style="13" customWidth="1"/>
    <col min="4" max="4" width="5.44140625" style="13" customWidth="1"/>
    <col min="5" max="5" width="4.44140625" style="13" customWidth="1"/>
    <col min="6" max="6" width="15.5546875" style="13" customWidth="1"/>
    <col min="7" max="7" width="5.109375" style="13" customWidth="1"/>
    <col min="8" max="8" width="12.44140625" style="13" customWidth="1"/>
    <col min="9" max="9" width="14.5546875" style="13" customWidth="1"/>
    <col min="10" max="10" width="12.44140625" style="13" customWidth="1"/>
    <col min="11" max="11" width="14.5546875" style="13" customWidth="1"/>
    <col min="12" max="12" width="14.21875" style="13" customWidth="1"/>
    <col min="13" max="16384" width="8.88671875" style="13"/>
  </cols>
  <sheetData>
    <row r="1" spans="1:11" s="11" customFormat="1" ht="34.5" customHeight="1">
      <c r="A1" s="10"/>
      <c r="H1" s="59"/>
      <c r="I1" s="59"/>
      <c r="J1" s="59" t="s">
        <v>155</v>
      </c>
      <c r="K1" s="59"/>
    </row>
    <row r="2" spans="1:11" ht="117.6" customHeight="1">
      <c r="F2" s="58"/>
      <c r="G2" s="58"/>
      <c r="H2" s="69" t="s">
        <v>192</v>
      </c>
      <c r="I2" s="69"/>
      <c r="J2" s="69"/>
      <c r="K2" s="69"/>
    </row>
    <row r="3" spans="1:11" ht="18.600000000000001" customHeight="1">
      <c r="F3" s="56"/>
      <c r="G3" s="56"/>
      <c r="H3" s="56"/>
      <c r="I3" s="56"/>
      <c r="J3" s="57"/>
      <c r="K3" s="57"/>
    </row>
    <row r="4" spans="1:11" s="12" customFormat="1" ht="34.5" customHeight="1">
      <c r="B4" s="70" t="s">
        <v>191</v>
      </c>
      <c r="C4" s="70"/>
      <c r="D4" s="70"/>
      <c r="E4" s="70"/>
      <c r="F4" s="70"/>
      <c r="G4" s="70"/>
      <c r="H4" s="70"/>
      <c r="I4" s="70"/>
      <c r="J4" s="70"/>
      <c r="K4" s="70"/>
    </row>
    <row r="6" spans="1:11" ht="15" customHeight="1">
      <c r="B6" s="66" t="s">
        <v>0</v>
      </c>
      <c r="C6" s="71" t="s">
        <v>1</v>
      </c>
      <c r="D6" s="71" t="s">
        <v>2</v>
      </c>
      <c r="E6" s="71" t="s">
        <v>3</v>
      </c>
      <c r="F6" s="71" t="s">
        <v>4</v>
      </c>
      <c r="G6" s="71" t="s">
        <v>5</v>
      </c>
      <c r="H6" s="72" t="s">
        <v>94</v>
      </c>
      <c r="I6" s="73"/>
      <c r="J6" s="60" t="s">
        <v>213</v>
      </c>
      <c r="K6" s="61"/>
    </row>
    <row r="7" spans="1:11">
      <c r="B7" s="67"/>
      <c r="C7" s="71"/>
      <c r="D7" s="71"/>
      <c r="E7" s="71"/>
      <c r="F7" s="71"/>
      <c r="G7" s="71"/>
      <c r="H7" s="74"/>
      <c r="I7" s="75"/>
      <c r="J7" s="62"/>
      <c r="K7" s="63"/>
    </row>
    <row r="8" spans="1:11">
      <c r="B8" s="67"/>
      <c r="C8" s="71"/>
      <c r="D8" s="71"/>
      <c r="E8" s="71"/>
      <c r="F8" s="71"/>
      <c r="G8" s="71"/>
      <c r="H8" s="74"/>
      <c r="I8" s="75"/>
      <c r="J8" s="62"/>
      <c r="K8" s="63"/>
    </row>
    <row r="9" spans="1:11">
      <c r="B9" s="67"/>
      <c r="C9" s="71"/>
      <c r="D9" s="71"/>
      <c r="E9" s="71"/>
      <c r="F9" s="71"/>
      <c r="G9" s="71"/>
      <c r="H9" s="76"/>
      <c r="I9" s="77"/>
      <c r="J9" s="64"/>
      <c r="K9" s="65"/>
    </row>
    <row r="10" spans="1:11" ht="15" customHeight="1">
      <c r="B10" s="67"/>
      <c r="C10" s="71"/>
      <c r="D10" s="71"/>
      <c r="E10" s="71"/>
      <c r="F10" s="71"/>
      <c r="G10" s="71"/>
      <c r="H10" s="66" t="s">
        <v>6</v>
      </c>
      <c r="I10" s="66" t="s">
        <v>171</v>
      </c>
      <c r="J10" s="66" t="s">
        <v>6</v>
      </c>
      <c r="K10" s="66" t="s">
        <v>171</v>
      </c>
    </row>
    <row r="11" spans="1:11">
      <c r="B11" s="67"/>
      <c r="C11" s="71"/>
      <c r="D11" s="71"/>
      <c r="E11" s="71"/>
      <c r="F11" s="71"/>
      <c r="G11" s="71"/>
      <c r="H11" s="67"/>
      <c r="I11" s="67"/>
      <c r="J11" s="67"/>
      <c r="K11" s="67"/>
    </row>
    <row r="12" spans="1:11">
      <c r="B12" s="67"/>
      <c r="C12" s="71"/>
      <c r="D12" s="71"/>
      <c r="E12" s="71"/>
      <c r="F12" s="71"/>
      <c r="G12" s="71"/>
      <c r="H12" s="67"/>
      <c r="I12" s="67"/>
      <c r="J12" s="67"/>
      <c r="K12" s="67"/>
    </row>
    <row r="13" spans="1:11" ht="40.799999999999997" customHeight="1">
      <c r="B13" s="68"/>
      <c r="C13" s="71"/>
      <c r="D13" s="71"/>
      <c r="E13" s="71"/>
      <c r="F13" s="71"/>
      <c r="G13" s="71"/>
      <c r="H13" s="68"/>
      <c r="I13" s="68"/>
      <c r="J13" s="68"/>
      <c r="K13" s="68"/>
    </row>
    <row r="14" spans="1:11" s="16" customFormat="1" ht="46.8">
      <c r="A14" s="14">
        <v>0</v>
      </c>
      <c r="B14" s="26">
        <v>920</v>
      </c>
      <c r="C14" s="27" t="s">
        <v>140</v>
      </c>
      <c r="D14" s="26"/>
      <c r="E14" s="26"/>
      <c r="F14" s="26" t="s">
        <v>7</v>
      </c>
      <c r="G14" s="26"/>
      <c r="H14" s="15">
        <f>SUMIFS(H15:H1054,$B15:$B1054,$B15)/3</f>
        <v>91718.099999999991</v>
      </c>
      <c r="I14" s="15">
        <f>SUMIFS(I15:I1054,$B15:$B1054,$B15)/3</f>
        <v>2091</v>
      </c>
      <c r="J14" s="15">
        <f>SUMIFS(J15:J1054,$B15:$B1054,$B15)/3</f>
        <v>91718.099999999991</v>
      </c>
      <c r="K14" s="15">
        <f>SUMIFS(K15:K1054,$B15:$B1054,$B15)/3</f>
        <v>2091</v>
      </c>
    </row>
    <row r="15" spans="1:11" s="16" customFormat="1" ht="46.8">
      <c r="A15" s="17">
        <v>1</v>
      </c>
      <c r="B15" s="28">
        <v>920</v>
      </c>
      <c r="C15" s="48" t="s">
        <v>8</v>
      </c>
      <c r="D15" s="30" t="s">
        <v>67</v>
      </c>
      <c r="E15" s="30" t="s">
        <v>68</v>
      </c>
      <c r="F15" s="30" t="s">
        <v>7</v>
      </c>
      <c r="G15" s="30" t="s">
        <v>96</v>
      </c>
      <c r="H15" s="18">
        <f>SUMIFS(H16:H1049,$B16:$B1049,$B16,$D16:$D1049,$D16,$E16:$E1049,$E16)/2</f>
        <v>21974.5</v>
      </c>
      <c r="I15" s="18">
        <f>SUMIFS(I16:I1049,$B16:$B1049,$B16,$D16:$D1049,$D16,$E16:$E1049,$E16)/2</f>
        <v>0</v>
      </c>
      <c r="J15" s="18">
        <f>SUMIFS(J16:J1049,$B16:$B1049,$B16,$D16:$D1049,$D16,$E16:$E1049,$E16)/2</f>
        <v>21974.5</v>
      </c>
      <c r="K15" s="18">
        <f>SUMIFS(K16:K1049,$B16:$B1049,$B16,$D16:$D1049,$D16,$E16:$E1049,$E16)/2</f>
        <v>0</v>
      </c>
    </row>
    <row r="16" spans="1:11" s="16" customFormat="1" ht="62.4">
      <c r="A16" s="19">
        <v>2</v>
      </c>
      <c r="B16" s="43">
        <v>920</v>
      </c>
      <c r="C16" s="47" t="s">
        <v>214</v>
      </c>
      <c r="D16" s="44" t="s">
        <v>67</v>
      </c>
      <c r="E16" s="39" t="s">
        <v>68</v>
      </c>
      <c r="F16" s="39" t="s">
        <v>15</v>
      </c>
      <c r="G16" s="39" t="s">
        <v>69</v>
      </c>
      <c r="H16" s="40">
        <f>SUMIFS(H17:H1049,$B17:$B1049,$B16,$D17:$D1049,$D17,$E17:$E1049,$E17,$F17:$F1049,$F17)</f>
        <v>70</v>
      </c>
      <c r="I16" s="40">
        <f>SUMIFS(I17:I1049,$B17:$B1049,$B16,$D17:$D1049,$D17,$E17:$E1049,$E17,$F17:$F1049,$F17)</f>
        <v>0</v>
      </c>
      <c r="J16" s="40">
        <f>SUMIFS(J17:J1049,$B17:$B1049,$B16,$D17:$D1049,$D17,$E17:$E1049,$E17,$F17:$F1049,$F17)</f>
        <v>70</v>
      </c>
      <c r="K16" s="40">
        <f>SUMIFS(K17:K1049,$B17:$B1049,$B16,$D17:$D1049,$D17,$E17:$E1049,$E17,$F17:$F1049,$F17)</f>
        <v>0</v>
      </c>
    </row>
    <row r="17" spans="1:11" s="16" customFormat="1" ht="46.8">
      <c r="A17" s="20">
        <v>3</v>
      </c>
      <c r="B17" s="31">
        <v>920</v>
      </c>
      <c r="C17" s="46" t="s">
        <v>12</v>
      </c>
      <c r="D17" s="33" t="s">
        <v>67</v>
      </c>
      <c r="E17" s="33" t="s">
        <v>68</v>
      </c>
      <c r="F17" s="33" t="s">
        <v>15</v>
      </c>
      <c r="G17" s="33" t="s">
        <v>71</v>
      </c>
      <c r="H17" s="24">
        <v>70</v>
      </c>
      <c r="I17" s="24"/>
      <c r="J17" s="24">
        <v>70</v>
      </c>
      <c r="K17" s="24"/>
    </row>
    <row r="18" spans="1:11" s="16" customFormat="1" ht="62.4">
      <c r="A18" s="19">
        <v>2</v>
      </c>
      <c r="B18" s="43">
        <v>920</v>
      </c>
      <c r="C18" s="47" t="s">
        <v>201</v>
      </c>
      <c r="D18" s="44" t="s">
        <v>67</v>
      </c>
      <c r="E18" s="39" t="s">
        <v>68</v>
      </c>
      <c r="F18" s="39" t="s">
        <v>42</v>
      </c>
      <c r="G18" s="39" t="s">
        <v>69</v>
      </c>
      <c r="H18" s="40">
        <f>SUMIFS(H19:H1051,$B19:$B1051,$B18,$D19:$D1051,$D19,$E19:$E1051,$E19,$F19:$F1051,$F19)</f>
        <v>31.5</v>
      </c>
      <c r="I18" s="40">
        <f>SUMIFS(I19:I1051,$B19:$B1051,$B18,$D19:$D1051,$D19,$E19:$E1051,$E19,$F19:$F1051,$F19)</f>
        <v>0</v>
      </c>
      <c r="J18" s="40">
        <f>SUMIFS(J19:J1051,$B19:$B1051,$B18,$D19:$D1051,$D19,$E19:$E1051,$E19,$F19:$F1051,$F19)</f>
        <v>31.5</v>
      </c>
      <c r="K18" s="40">
        <f>SUMIFS(K19:K1051,$B19:$B1051,$B18,$D19:$D1051,$D19,$E19:$E1051,$E19,$F19:$F1051,$F19)</f>
        <v>0</v>
      </c>
    </row>
    <row r="19" spans="1:11" s="16" customFormat="1" ht="46.8">
      <c r="A19" s="20">
        <v>3</v>
      </c>
      <c r="B19" s="31">
        <v>920</v>
      </c>
      <c r="C19" s="46" t="s">
        <v>12</v>
      </c>
      <c r="D19" s="33" t="s">
        <v>67</v>
      </c>
      <c r="E19" s="33" t="s">
        <v>68</v>
      </c>
      <c r="F19" s="33" t="s">
        <v>42</v>
      </c>
      <c r="G19" s="33" t="s">
        <v>71</v>
      </c>
      <c r="H19" s="24">
        <v>31.5</v>
      </c>
      <c r="I19" s="24"/>
      <c r="J19" s="24">
        <v>31.5</v>
      </c>
      <c r="K19" s="24"/>
    </row>
    <row r="20" spans="1:11" s="16" customFormat="1" ht="62.4">
      <c r="A20" s="19">
        <v>2</v>
      </c>
      <c r="B20" s="37">
        <v>920</v>
      </c>
      <c r="C20" s="38" t="s">
        <v>9</v>
      </c>
      <c r="D20" s="39" t="s">
        <v>67</v>
      </c>
      <c r="E20" s="39" t="s">
        <v>68</v>
      </c>
      <c r="F20" s="39" t="s">
        <v>106</v>
      </c>
      <c r="G20" s="39" t="s">
        <v>69</v>
      </c>
      <c r="H20" s="40">
        <f>SUMIFS(H21:H1053,$B21:$B1053,$B20,$D21:$D1053,$D21,$E21:$E1053,$E21,$F21:$F1053,$F21)</f>
        <v>21873</v>
      </c>
      <c r="I20" s="40">
        <f>SUMIFS(I21:I1053,$B21:$B1053,$B20,$D21:$D1053,$D21,$E21:$E1053,$E21,$F21:$F1053,$F21)</f>
        <v>0</v>
      </c>
      <c r="J20" s="40">
        <f>SUMIFS(J21:J1053,$B21:$B1053,$B20,$D21:$D1053,$D21,$E21:$E1053,$E21,$F21:$F1053,$F21)</f>
        <v>21873</v>
      </c>
      <c r="K20" s="40">
        <f>SUMIFS(K21:K1053,$B21:$B1053,$B20,$D21:$D1053,$D21,$E21:$E1053,$E21,$F21:$F1053,$F21)</f>
        <v>0</v>
      </c>
    </row>
    <row r="21" spans="1:11" s="16" customFormat="1" ht="38.4" customHeight="1">
      <c r="A21" s="20">
        <v>3</v>
      </c>
      <c r="B21" s="31">
        <v>920</v>
      </c>
      <c r="C21" s="32" t="s">
        <v>11</v>
      </c>
      <c r="D21" s="33" t="s">
        <v>67</v>
      </c>
      <c r="E21" s="33" t="s">
        <v>68</v>
      </c>
      <c r="F21" s="33" t="s">
        <v>106</v>
      </c>
      <c r="G21" s="33" t="s">
        <v>70</v>
      </c>
      <c r="H21" s="24">
        <v>21498.6</v>
      </c>
      <c r="I21" s="24"/>
      <c r="J21" s="24">
        <v>21498.6</v>
      </c>
      <c r="K21" s="24"/>
    </row>
    <row r="22" spans="1:11" s="16" customFormat="1" ht="46.8">
      <c r="A22" s="20">
        <v>3</v>
      </c>
      <c r="B22" s="31">
        <v>920</v>
      </c>
      <c r="C22" s="32" t="s">
        <v>12</v>
      </c>
      <c r="D22" s="33" t="s">
        <v>67</v>
      </c>
      <c r="E22" s="33" t="s">
        <v>68</v>
      </c>
      <c r="F22" s="33" t="s">
        <v>106</v>
      </c>
      <c r="G22" s="33" t="s">
        <v>71</v>
      </c>
      <c r="H22" s="24">
        <v>374.4</v>
      </c>
      <c r="I22" s="24"/>
      <c r="J22" s="24">
        <v>374.4</v>
      </c>
      <c r="K22" s="24"/>
    </row>
    <row r="23" spans="1:11" s="16" customFormat="1" ht="15.6">
      <c r="A23" s="20">
        <v>3</v>
      </c>
      <c r="B23" s="31">
        <v>920</v>
      </c>
      <c r="C23" s="32" t="s">
        <v>13</v>
      </c>
      <c r="D23" s="33" t="s">
        <v>67</v>
      </c>
      <c r="E23" s="33" t="s">
        <v>68</v>
      </c>
      <c r="F23" s="33" t="s">
        <v>106</v>
      </c>
      <c r="G23" s="33" t="s">
        <v>72</v>
      </c>
      <c r="H23" s="24"/>
      <c r="I23" s="24"/>
      <c r="J23" s="24"/>
      <c r="K23" s="24"/>
    </row>
    <row r="24" spans="1:11" s="16" customFormat="1" ht="15" customHeight="1">
      <c r="A24" s="17">
        <v>1</v>
      </c>
      <c r="B24" s="28">
        <v>920</v>
      </c>
      <c r="C24" s="29" t="s">
        <v>14</v>
      </c>
      <c r="D24" s="30" t="s">
        <v>67</v>
      </c>
      <c r="E24" s="30" t="s">
        <v>73</v>
      </c>
      <c r="F24" s="30"/>
      <c r="G24" s="30"/>
      <c r="H24" s="18">
        <f>SUMIFS(H25:H1058,$B25:$B1058,$B25,$D25:$D1058,$D25,$E25:$E1058,$E25)/2</f>
        <v>0</v>
      </c>
      <c r="I24" s="18">
        <f>SUMIFS(I25:I1058,$B25:$B1058,$B25,$D25:$D1058,$D25,$E25:$E1058,$E25)/2</f>
        <v>0</v>
      </c>
      <c r="J24" s="18">
        <f>SUMIFS(J25:J1058,$B25:$B1058,$B25,$D25:$D1058,$D25,$E25:$E1058,$E25)/2</f>
        <v>0</v>
      </c>
      <c r="K24" s="18">
        <f>SUMIFS(K25:K1058,$B25:$B1058,$B25,$D25:$D1058,$D25,$E25:$E1058,$E25)/2</f>
        <v>0</v>
      </c>
    </row>
    <row r="25" spans="1:11" s="16" customFormat="1" ht="46.8">
      <c r="A25" s="19">
        <v>2</v>
      </c>
      <c r="B25" s="37">
        <v>920</v>
      </c>
      <c r="C25" s="38" t="s">
        <v>35</v>
      </c>
      <c r="D25" s="39" t="s">
        <v>67</v>
      </c>
      <c r="E25" s="39" t="s">
        <v>73</v>
      </c>
      <c r="F25" s="39" t="s">
        <v>108</v>
      </c>
      <c r="G25" s="39" t="s">
        <v>69</v>
      </c>
      <c r="H25" s="40">
        <f>SUMIFS(H26:H1058,$B26:$B1058,$B25,$D26:$D1058,$D26,$E26:$E1058,$E26,$F26:$F1058,$F26)</f>
        <v>0</v>
      </c>
      <c r="I25" s="40">
        <f>SUMIFS(I26:I1058,$B26:$B1058,$B25,$D26:$D1058,$D26,$E26:$E1058,$E26,$F26:$F1058,$F26)</f>
        <v>0</v>
      </c>
      <c r="J25" s="40">
        <f>SUMIFS(J26:J1058,$B26:$B1058,$B25,$D26:$D1058,$D26,$E26:$E1058,$E26,$F26:$F1058,$F26)</f>
        <v>0</v>
      </c>
      <c r="K25" s="40">
        <f>SUMIFS(K26:K1058,$B26:$B1058,$B25,$D26:$D1058,$D26,$E26:$E1058,$E26,$F26:$F1058,$F26)</f>
        <v>0</v>
      </c>
    </row>
    <row r="26" spans="1:11" s="16" customFormat="1" ht="15.6">
      <c r="A26" s="20">
        <v>3</v>
      </c>
      <c r="B26" s="31">
        <v>920</v>
      </c>
      <c r="C26" s="32" t="s">
        <v>127</v>
      </c>
      <c r="D26" s="33" t="s">
        <v>67</v>
      </c>
      <c r="E26" s="33" t="s">
        <v>73</v>
      </c>
      <c r="F26" s="33" t="s">
        <v>108</v>
      </c>
      <c r="G26" s="33" t="s">
        <v>126</v>
      </c>
      <c r="H26" s="24"/>
      <c r="I26" s="24"/>
      <c r="J26" s="24"/>
      <c r="K26" s="24"/>
    </row>
    <row r="27" spans="1:11" s="16" customFormat="1" ht="30" customHeight="1">
      <c r="A27" s="17">
        <v>1</v>
      </c>
      <c r="B27" s="28">
        <v>920</v>
      </c>
      <c r="C27" s="29" t="s">
        <v>148</v>
      </c>
      <c r="D27" s="30" t="s">
        <v>73</v>
      </c>
      <c r="E27" s="30" t="s">
        <v>67</v>
      </c>
      <c r="F27" s="30"/>
      <c r="G27" s="30"/>
      <c r="H27" s="18">
        <f>SUMIFS(H28:H1061,$B28:$B1061,$B28,$D28:$D1061,$D28,$E28:$E1061,$E28)/2</f>
        <v>1050</v>
      </c>
      <c r="I27" s="18">
        <f>SUMIFS(I28:I1061,$B28:$B1061,$B28,$D28:$D1061,$D28,$E28:$E1061,$E28)/2</f>
        <v>0</v>
      </c>
      <c r="J27" s="18">
        <f>SUMIFS(J28:J1061,$B28:$B1061,$B28,$D28:$D1061,$D28,$E28:$E1061,$E28)/2</f>
        <v>1050</v>
      </c>
      <c r="K27" s="18">
        <f>SUMIFS(K28:K1061,$B28:$B1061,$B28,$D28:$D1061,$D28,$E28:$E1061,$E28)/2</f>
        <v>0</v>
      </c>
    </row>
    <row r="28" spans="1:11" s="16" customFormat="1" ht="46.8">
      <c r="A28" s="19">
        <v>2</v>
      </c>
      <c r="B28" s="37">
        <v>920</v>
      </c>
      <c r="C28" s="38" t="s">
        <v>146</v>
      </c>
      <c r="D28" s="39" t="s">
        <v>73</v>
      </c>
      <c r="E28" s="39" t="s">
        <v>67</v>
      </c>
      <c r="F28" s="39" t="s">
        <v>145</v>
      </c>
      <c r="G28" s="39" t="s">
        <v>69</v>
      </c>
      <c r="H28" s="40">
        <f>SUMIFS(H29:H1061,$B29:$B1061,$B28,$D29:$D1061,$D29,$E29:$E1061,$E29,$F29:$F1061,$F29)</f>
        <v>1050</v>
      </c>
      <c r="I28" s="40">
        <f>SUMIFS(I29:I1061,$B29:$B1061,$B28,$D29:$D1061,$D29,$E29:$E1061,$E29,$F29:$F1061,$F29)</f>
        <v>0</v>
      </c>
      <c r="J28" s="40">
        <f>SUMIFS(J29:J1061,$B29:$B1061,$B28,$D29:$D1061,$D29,$E29:$E1061,$E29,$F29:$F1061,$F29)</f>
        <v>1050</v>
      </c>
      <c r="K28" s="40">
        <f>SUMIFS(K29:K1061,$B29:$B1061,$B28,$D29:$D1061,$D29,$E29:$E1061,$E29,$F29:$F1061,$F29)</f>
        <v>0</v>
      </c>
    </row>
    <row r="29" spans="1:11" s="16" customFormat="1" ht="21.6" customHeight="1">
      <c r="A29" s="20">
        <v>3</v>
      </c>
      <c r="B29" s="31">
        <v>920</v>
      </c>
      <c r="C29" s="32" t="s">
        <v>149</v>
      </c>
      <c r="D29" s="33" t="s">
        <v>73</v>
      </c>
      <c r="E29" s="33" t="s">
        <v>67</v>
      </c>
      <c r="F29" s="33" t="s">
        <v>145</v>
      </c>
      <c r="G29" s="33" t="s">
        <v>147</v>
      </c>
      <c r="H29" s="24">
        <v>1050</v>
      </c>
      <c r="I29" s="24"/>
      <c r="J29" s="24">
        <v>1050</v>
      </c>
      <c r="K29" s="24"/>
    </row>
    <row r="30" spans="1:11" s="16" customFormat="1" ht="52.95" customHeight="1">
      <c r="A30" s="17">
        <v>1</v>
      </c>
      <c r="B30" s="28">
        <v>920</v>
      </c>
      <c r="C30" s="29" t="s">
        <v>16</v>
      </c>
      <c r="D30" s="30" t="s">
        <v>74</v>
      </c>
      <c r="E30" s="30" t="s">
        <v>67</v>
      </c>
      <c r="F30" s="30" t="s">
        <v>7</v>
      </c>
      <c r="G30" s="30" t="s">
        <v>69</v>
      </c>
      <c r="H30" s="18">
        <f>SUMIFS(H31:H1064,$B31:$B1064,$B31,$D31:$D1064,$D31,$E31:$E1064,$E31)/2</f>
        <v>21900</v>
      </c>
      <c r="I30" s="18">
        <f>SUMIFS(I31:I1064,$B31:$B1064,$B31,$D31:$D1064,$D31,$E31:$E1064,$E31)/2</f>
        <v>2091</v>
      </c>
      <c r="J30" s="18">
        <f>SUMIFS(J31:J1064,$B31:$B1064,$B31,$D31:$D1064,$D31,$E31:$E1064,$E31)/2</f>
        <v>21900</v>
      </c>
      <c r="K30" s="18">
        <f>SUMIFS(K31:K1064,$B31:$B1064,$B31,$D31:$D1064,$D31,$E31:$E1064,$E31)/2</f>
        <v>2091</v>
      </c>
    </row>
    <row r="31" spans="1:11" s="16" customFormat="1" ht="31.2">
      <c r="A31" s="19">
        <v>2</v>
      </c>
      <c r="B31" s="37">
        <v>920</v>
      </c>
      <c r="C31" s="38" t="s">
        <v>17</v>
      </c>
      <c r="D31" s="39" t="s">
        <v>74</v>
      </c>
      <c r="E31" s="39" t="s">
        <v>67</v>
      </c>
      <c r="F31" s="39" t="s">
        <v>107</v>
      </c>
      <c r="G31" s="39" t="s">
        <v>69</v>
      </c>
      <c r="H31" s="40">
        <f>SUMIFS(H32:H1064,$B32:$B1064,$B31,$D32:$D1064,$D32,$E32:$E1064,$E32,$F32:$F1064,$F32)</f>
        <v>21900</v>
      </c>
      <c r="I31" s="40">
        <f>SUMIFS(I32:I1064,$B32:$B1064,$B31,$D32:$D1064,$D32,$E32:$E1064,$E32,$F32:$F1064,$F32)</f>
        <v>2091</v>
      </c>
      <c r="J31" s="40">
        <f>SUMIFS(J32:J1064,$B32:$B1064,$B31,$D32:$D1064,$D32,$E32:$E1064,$E32,$F32:$F1064,$F32)</f>
        <v>21900</v>
      </c>
      <c r="K31" s="40">
        <f>SUMIFS(K32:K1064,$B32:$B1064,$B31,$D32:$D1064,$D32,$E32:$E1064,$E32,$F32:$F1064,$F32)</f>
        <v>2091</v>
      </c>
    </row>
    <row r="32" spans="1:11" s="16" customFormat="1" ht="15.6">
      <c r="A32" s="20">
        <v>3</v>
      </c>
      <c r="B32" s="31">
        <v>920</v>
      </c>
      <c r="C32" s="32" t="s">
        <v>18</v>
      </c>
      <c r="D32" s="33" t="s">
        <v>74</v>
      </c>
      <c r="E32" s="33" t="s">
        <v>67</v>
      </c>
      <c r="F32" s="33" t="s">
        <v>107</v>
      </c>
      <c r="G32" s="33" t="s">
        <v>75</v>
      </c>
      <c r="H32" s="24">
        <v>21900</v>
      </c>
      <c r="I32" s="24">
        <v>2091</v>
      </c>
      <c r="J32" s="24">
        <v>21900</v>
      </c>
      <c r="K32" s="24">
        <v>2091</v>
      </c>
    </row>
    <row r="33" spans="1:11" s="16" customFormat="1" ht="31.2">
      <c r="A33" s="17">
        <v>1</v>
      </c>
      <c r="B33" s="28">
        <v>920</v>
      </c>
      <c r="C33" s="54" t="s">
        <v>131</v>
      </c>
      <c r="D33" s="30" t="s">
        <v>74</v>
      </c>
      <c r="E33" s="30" t="s">
        <v>76</v>
      </c>
      <c r="F33" s="30"/>
      <c r="G33" s="30"/>
      <c r="H33" s="18">
        <f>SUMIFS(H34:H1067,$B34:$B1067,$B34,$D34:$D1067,$D34,$E34:$E1067,$E34)/2</f>
        <v>46793.600000000006</v>
      </c>
      <c r="I33" s="18">
        <f>SUMIFS(I34:I1067,$B34:$B1067,$B34,$D34:$D1067,$D34,$E34:$E1067,$E34)/2</f>
        <v>0</v>
      </c>
      <c r="J33" s="18">
        <f>SUMIFS(J34:J1067,$B34:$B1067,$B34,$D34:$D1067,$D34,$E34:$E1067,$E34)/2</f>
        <v>46793.600000000006</v>
      </c>
      <c r="K33" s="18">
        <f>SUMIFS(K34:K1067,$B34:$B1067,$B34,$D34:$D1067,$D34,$E34:$E1067,$E34)/2</f>
        <v>0</v>
      </c>
    </row>
    <row r="34" spans="1:11" s="16" customFormat="1" ht="46.8">
      <c r="A34" s="19">
        <v>2</v>
      </c>
      <c r="B34" s="37">
        <v>920</v>
      </c>
      <c r="C34" s="38" t="s">
        <v>198</v>
      </c>
      <c r="D34" s="39" t="s">
        <v>74</v>
      </c>
      <c r="E34" s="39" t="s">
        <v>76</v>
      </c>
      <c r="F34" s="39" t="s">
        <v>154</v>
      </c>
      <c r="G34" s="39" t="s">
        <v>69</v>
      </c>
      <c r="H34" s="40">
        <f>SUMIFS(H35:H1067,$B35:$B1067,$B34,$D35:$D1067,$D35,$E35:$E1067,$E35,$F35:$F1067,$F35)</f>
        <v>4075.3</v>
      </c>
      <c r="I34" s="40">
        <f>SUMIFS(I35:I1067,$B35:$B1067,$B34,$D35:$D1067,$D35,$E35:$E1067,$E35,$F35:$F1067,$F35)</f>
        <v>0</v>
      </c>
      <c r="J34" s="40">
        <f>SUMIFS(J35:J1067,$B35:$B1067,$B34,$D35:$D1067,$D35,$E35:$E1067,$E35,$F35:$F1067,$F35)</f>
        <v>4075.3</v>
      </c>
      <c r="K34" s="40">
        <f>SUMIFS(K35:K1067,$B35:$B1067,$B34,$D35:$D1067,$D35,$E35:$E1067,$E35,$F35:$F1067,$F35)</f>
        <v>0</v>
      </c>
    </row>
    <row r="35" spans="1:11" s="16" customFormat="1" ht="15.6">
      <c r="A35" s="20">
        <v>3</v>
      </c>
      <c r="B35" s="31">
        <v>920</v>
      </c>
      <c r="C35" s="32" t="s">
        <v>19</v>
      </c>
      <c r="D35" s="33" t="s">
        <v>74</v>
      </c>
      <c r="E35" s="33" t="s">
        <v>76</v>
      </c>
      <c r="F35" s="33" t="s">
        <v>154</v>
      </c>
      <c r="G35" s="33" t="s">
        <v>77</v>
      </c>
      <c r="H35" s="24">
        <v>4075.3</v>
      </c>
      <c r="I35" s="24"/>
      <c r="J35" s="24">
        <v>4075.3</v>
      </c>
      <c r="K35" s="24"/>
    </row>
    <row r="36" spans="1:11" s="16" customFormat="1" ht="31.2">
      <c r="A36" s="19">
        <v>2</v>
      </c>
      <c r="B36" s="37">
        <v>920</v>
      </c>
      <c r="C36" s="38" t="s">
        <v>17</v>
      </c>
      <c r="D36" s="39" t="s">
        <v>74</v>
      </c>
      <c r="E36" s="39" t="s">
        <v>76</v>
      </c>
      <c r="F36" s="39" t="s">
        <v>107</v>
      </c>
      <c r="G36" s="39"/>
      <c r="H36" s="40">
        <f>SUMIFS(H37:H1069,$B37:$B1069,$B36,$D37:$D1069,$D37,$E37:$E1069,$E37,$F37:$F1069,$F37)</f>
        <v>42718.3</v>
      </c>
      <c r="I36" s="40">
        <f>SUMIFS(I37:I1069,$B37:$B1069,$B36,$D37:$D1069,$D37,$E37:$E1069,$E37,$F37:$F1069,$F37)</f>
        <v>0</v>
      </c>
      <c r="J36" s="40">
        <f>SUMIFS(J37:J1069,$B37:$B1069,$B36,$D37:$D1069,$D37,$E37:$E1069,$E37,$F37:$F1069,$F37)</f>
        <v>42718.3</v>
      </c>
      <c r="K36" s="40">
        <f>SUMIFS(K37:K1069,$B37:$B1069,$B36,$D37:$D1069,$D37,$E37:$E1069,$E37,$F37:$F1069,$F37)</f>
        <v>0</v>
      </c>
    </row>
    <row r="37" spans="1:11" s="16" customFormat="1" ht="15.6">
      <c r="A37" s="20">
        <v>3</v>
      </c>
      <c r="B37" s="31">
        <v>920</v>
      </c>
      <c r="C37" s="32" t="s">
        <v>19</v>
      </c>
      <c r="D37" s="33" t="s">
        <v>74</v>
      </c>
      <c r="E37" s="33" t="s">
        <v>76</v>
      </c>
      <c r="F37" s="33" t="s">
        <v>107</v>
      </c>
      <c r="G37" s="33" t="s">
        <v>77</v>
      </c>
      <c r="H37" s="24">
        <v>42718.3</v>
      </c>
      <c r="I37" s="24"/>
      <c r="J37" s="24">
        <v>42718.3</v>
      </c>
      <c r="K37" s="24"/>
    </row>
    <row r="38" spans="1:11" s="16" customFormat="1" ht="31.2">
      <c r="A38" s="14">
        <v>0</v>
      </c>
      <c r="B38" s="26">
        <v>933</v>
      </c>
      <c r="C38" s="27" t="s">
        <v>139</v>
      </c>
      <c r="D38" s="34" t="s">
        <v>69</v>
      </c>
      <c r="E38" s="34" t="s">
        <v>69</v>
      </c>
      <c r="F38" s="34" t="s">
        <v>7</v>
      </c>
      <c r="G38" s="34" t="s">
        <v>69</v>
      </c>
      <c r="H38" s="15">
        <f>SUMIFS(H39:H1078,$B39:$B1078,$B39)/3</f>
        <v>926.79999999999984</v>
      </c>
      <c r="I38" s="15">
        <f>SUMIFS(I39:I1078,$B39:$B1078,$B39)/3</f>
        <v>0</v>
      </c>
      <c r="J38" s="15">
        <f>SUMIFS(J39:J1078,$B39:$B1078,$B39)/3</f>
        <v>926.79999999999984</v>
      </c>
      <c r="K38" s="15">
        <f>SUMIFS(K39:K1078,$B39:$B1078,$B39)/3</f>
        <v>0</v>
      </c>
    </row>
    <row r="39" spans="1:11" s="16" customFormat="1" ht="70.95" customHeight="1">
      <c r="A39" s="17">
        <v>1</v>
      </c>
      <c r="B39" s="28">
        <v>933</v>
      </c>
      <c r="C39" s="29" t="s">
        <v>20</v>
      </c>
      <c r="D39" s="30" t="s">
        <v>67</v>
      </c>
      <c r="E39" s="30" t="s">
        <v>76</v>
      </c>
      <c r="F39" s="30" t="s">
        <v>7</v>
      </c>
      <c r="G39" s="30" t="s">
        <v>69</v>
      </c>
      <c r="H39" s="18">
        <f>SUMIFS(H40:H1073,$B40:$B1073,$B40,$D40:$D1073,$D40,$E40:$E1073,$E40)/2</f>
        <v>926.8</v>
      </c>
      <c r="I39" s="18">
        <f>SUMIFS(I40:I1073,$B40:$B1073,$B40,$D40:$D1073,$D40,$E40:$E1073,$E40)/2</f>
        <v>0</v>
      </c>
      <c r="J39" s="18">
        <f>SUMIFS(J40:J1073,$B40:$B1073,$B40,$D40:$D1073,$D40,$E40:$E1073,$E40)/2</f>
        <v>926.8</v>
      </c>
      <c r="K39" s="18">
        <f>SUMIFS(K40:K1073,$B40:$B1073,$B40,$D40:$D1073,$D40,$E40:$E1073,$E40)/2</f>
        <v>0</v>
      </c>
    </row>
    <row r="40" spans="1:11" s="16" customFormat="1" ht="62.4">
      <c r="A40" s="19">
        <v>2</v>
      </c>
      <c r="B40" s="37">
        <v>933</v>
      </c>
      <c r="C40" s="38" t="s">
        <v>9</v>
      </c>
      <c r="D40" s="39" t="s">
        <v>67</v>
      </c>
      <c r="E40" s="39" t="s">
        <v>76</v>
      </c>
      <c r="F40" s="39" t="s">
        <v>106</v>
      </c>
      <c r="G40" s="39" t="s">
        <v>69</v>
      </c>
      <c r="H40" s="40">
        <f>SUMIFS(H41:H1073,$B41:$B1073,$B40,$D41:$D1073,$D41,$E41:$E1073,$E41,$F41:$F1073,$F41)</f>
        <v>926.8</v>
      </c>
      <c r="I40" s="40">
        <f>SUMIFS(I41:I1073,$B41:$B1073,$B40,$D41:$D1073,$D41,$E41:$E1073,$E41,$F41:$F1073,$F41)</f>
        <v>0</v>
      </c>
      <c r="J40" s="40">
        <f>SUMIFS(J41:J1073,$B41:$B1073,$B40,$D41:$D1073,$D41,$E41:$E1073,$E41,$F41:$F1073,$F41)</f>
        <v>926.8</v>
      </c>
      <c r="K40" s="40">
        <f>SUMIFS(K41:K1073,$B41:$B1073,$B40,$D41:$D1073,$D41,$E41:$E1073,$E41,$F41:$F1073,$F41)</f>
        <v>0</v>
      </c>
    </row>
    <row r="41" spans="1:11" s="16" customFormat="1" ht="35.4" customHeight="1">
      <c r="A41" s="20">
        <v>3</v>
      </c>
      <c r="B41" s="31">
        <v>933</v>
      </c>
      <c r="C41" s="32" t="s">
        <v>11</v>
      </c>
      <c r="D41" s="33" t="s">
        <v>67</v>
      </c>
      <c r="E41" s="33" t="s">
        <v>76</v>
      </c>
      <c r="F41" s="33" t="s">
        <v>106</v>
      </c>
      <c r="G41" s="33" t="s">
        <v>70</v>
      </c>
      <c r="H41" s="24">
        <v>698.3</v>
      </c>
      <c r="I41" s="24"/>
      <c r="J41" s="24">
        <v>698.3</v>
      </c>
      <c r="K41" s="24"/>
    </row>
    <row r="42" spans="1:11" s="16" customFormat="1" ht="46.8">
      <c r="A42" s="20">
        <v>3</v>
      </c>
      <c r="B42" s="31">
        <v>933</v>
      </c>
      <c r="C42" s="32" t="s">
        <v>12</v>
      </c>
      <c r="D42" s="33" t="s">
        <v>67</v>
      </c>
      <c r="E42" s="33" t="s">
        <v>76</v>
      </c>
      <c r="F42" s="33" t="s">
        <v>106</v>
      </c>
      <c r="G42" s="33" t="s">
        <v>71</v>
      </c>
      <c r="H42" s="24">
        <v>228.5</v>
      </c>
      <c r="I42" s="24"/>
      <c r="J42" s="24">
        <v>228.5</v>
      </c>
      <c r="K42" s="24"/>
    </row>
    <row r="43" spans="1:11" s="16" customFormat="1" ht="31.2">
      <c r="A43" s="14">
        <v>0</v>
      </c>
      <c r="B43" s="26">
        <v>934</v>
      </c>
      <c r="C43" s="27" t="s">
        <v>156</v>
      </c>
      <c r="D43" s="34" t="s">
        <v>69</v>
      </c>
      <c r="E43" s="34" t="s">
        <v>69</v>
      </c>
      <c r="F43" s="34" t="s">
        <v>7</v>
      </c>
      <c r="G43" s="34" t="s">
        <v>69</v>
      </c>
      <c r="H43" s="15">
        <f>SUMIFS(H44:H1085,$B44:$B1085,$B44)/3</f>
        <v>3305.7000000000007</v>
      </c>
      <c r="I43" s="15">
        <f>SUMIFS(I44:I1085,$B44:$B1085,$B44)/3</f>
        <v>0</v>
      </c>
      <c r="J43" s="15">
        <f>SUMIFS(J44:J1085,$B44:$B1085,$B44)/3</f>
        <v>3305.7000000000007</v>
      </c>
      <c r="K43" s="15">
        <f>SUMIFS(K44:K1085,$B44:$B1085,$B44)/3</f>
        <v>0</v>
      </c>
    </row>
    <row r="44" spans="1:11" s="16" customFormat="1" ht="46.8">
      <c r="A44" s="17">
        <v>1</v>
      </c>
      <c r="B44" s="28">
        <v>934</v>
      </c>
      <c r="C44" s="29" t="s">
        <v>8</v>
      </c>
      <c r="D44" s="30" t="s">
        <v>67</v>
      </c>
      <c r="E44" s="30" t="s">
        <v>68</v>
      </c>
      <c r="F44" s="30" t="s">
        <v>7</v>
      </c>
      <c r="G44" s="30" t="s">
        <v>69</v>
      </c>
      <c r="H44" s="18">
        <f>SUMIFS(H45:H1078,$B45:$B1078,$B45,$D45:$D1078,$D45,$E45:$E1078,$E45)/2</f>
        <v>3305.7</v>
      </c>
      <c r="I44" s="18">
        <f>SUMIFS(I45:I1078,$B45:$B1078,$B45,$D45:$D1078,$D45,$E45:$E1078,$E45)/2</f>
        <v>0</v>
      </c>
      <c r="J44" s="18">
        <f>SUMIFS(J45:J1078,$B45:$B1078,$B45,$D45:$D1078,$D45,$E45:$E1078,$E45)/2</f>
        <v>3305.7</v>
      </c>
      <c r="K44" s="18">
        <f>SUMIFS(K45:K1078,$B45:$B1078,$B45,$D45:$D1078,$D45,$E45:$E1078,$E45)/2</f>
        <v>0</v>
      </c>
    </row>
    <row r="45" spans="1:11" s="16" customFormat="1" ht="62.4">
      <c r="A45" s="19">
        <v>2</v>
      </c>
      <c r="B45" s="37">
        <v>934</v>
      </c>
      <c r="C45" s="47" t="s">
        <v>214</v>
      </c>
      <c r="D45" s="39" t="s">
        <v>67</v>
      </c>
      <c r="E45" s="39" t="s">
        <v>68</v>
      </c>
      <c r="F45" s="39" t="s">
        <v>15</v>
      </c>
      <c r="G45" s="39" t="s">
        <v>69</v>
      </c>
      <c r="H45" s="40">
        <f>SUMIFS(H46:H1078,$B46:$B1078,$B45,$D46:$D1078,$D46,$E46:$E1078,$E46,$F46:$F1078,$F46)</f>
        <v>0</v>
      </c>
      <c r="I45" s="40">
        <f>SUMIFS(I46:I1078,$B46:$B1078,$B45,$D46:$D1078,$D46,$E46:$E1078,$E46,$F46:$F1078,$F46)</f>
        <v>0</v>
      </c>
      <c r="J45" s="40">
        <f>SUMIFS(J46:J1078,$B46:$B1078,$B45,$D46:$D1078,$D46,$E46:$E1078,$E46,$F46:$F1078,$F46)</f>
        <v>0</v>
      </c>
      <c r="K45" s="40">
        <f>SUMIFS(K46:K1078,$B46:$B1078,$B45,$D46:$D1078,$D46,$E46:$E1078,$E46,$F46:$F1078,$F46)</f>
        <v>0</v>
      </c>
    </row>
    <row r="46" spans="1:11" s="16" customFormat="1" ht="51.6" customHeight="1">
      <c r="A46" s="20">
        <v>3</v>
      </c>
      <c r="B46" s="31">
        <v>934</v>
      </c>
      <c r="C46" s="32" t="s">
        <v>12</v>
      </c>
      <c r="D46" s="33" t="s">
        <v>67</v>
      </c>
      <c r="E46" s="33" t="s">
        <v>68</v>
      </c>
      <c r="F46" s="33" t="s">
        <v>15</v>
      </c>
      <c r="G46" s="33" t="s">
        <v>71</v>
      </c>
      <c r="H46" s="24"/>
      <c r="I46" s="24"/>
      <c r="J46" s="24"/>
      <c r="K46" s="24"/>
    </row>
    <row r="47" spans="1:11" s="16" customFormat="1" ht="62.4">
      <c r="A47" s="19">
        <v>2</v>
      </c>
      <c r="B47" s="37">
        <v>934</v>
      </c>
      <c r="C47" s="47" t="s">
        <v>201</v>
      </c>
      <c r="D47" s="39" t="s">
        <v>67</v>
      </c>
      <c r="E47" s="39" t="s">
        <v>68</v>
      </c>
      <c r="F47" s="39" t="s">
        <v>42</v>
      </c>
      <c r="G47" s="39" t="s">
        <v>69</v>
      </c>
      <c r="H47" s="40">
        <f>SUMIFS(H48:H1080,$B48:$B1080,$B47,$D48:$D1080,$D48,$E48:$E1080,$E48,$F48:$F1080,$F48)</f>
        <v>4.5</v>
      </c>
      <c r="I47" s="40">
        <f>SUMIFS(I48:I1080,$B48:$B1080,$B47,$D48:$D1080,$D48,$E48:$E1080,$E48,$F48:$F1080,$F48)</f>
        <v>0</v>
      </c>
      <c r="J47" s="40">
        <f>SUMIFS(J48:J1080,$B48:$B1080,$B47,$D48:$D1080,$D48,$E48:$E1080,$E48,$F48:$F1080,$F48)</f>
        <v>4.5</v>
      </c>
      <c r="K47" s="40">
        <f>SUMIFS(K48:K1080,$B48:$B1080,$B47,$D48:$D1080,$D48,$E48:$E1080,$E48,$F48:$F1080,$F48)</f>
        <v>0</v>
      </c>
    </row>
    <row r="48" spans="1:11" s="16" customFormat="1" ht="51.6" customHeight="1">
      <c r="A48" s="20">
        <v>3</v>
      </c>
      <c r="B48" s="31">
        <v>934</v>
      </c>
      <c r="C48" s="32" t="s">
        <v>12</v>
      </c>
      <c r="D48" s="33" t="s">
        <v>67</v>
      </c>
      <c r="E48" s="33" t="s">
        <v>68</v>
      </c>
      <c r="F48" s="33" t="s">
        <v>42</v>
      </c>
      <c r="G48" s="33" t="s">
        <v>71</v>
      </c>
      <c r="H48" s="24">
        <v>4.5</v>
      </c>
      <c r="I48" s="24"/>
      <c r="J48" s="24">
        <v>4.5</v>
      </c>
      <c r="K48" s="24"/>
    </row>
    <row r="49" spans="1:11" s="16" customFormat="1" ht="62.4">
      <c r="A49" s="19">
        <v>2</v>
      </c>
      <c r="B49" s="37">
        <v>934</v>
      </c>
      <c r="C49" s="38" t="s">
        <v>9</v>
      </c>
      <c r="D49" s="39" t="s">
        <v>67</v>
      </c>
      <c r="E49" s="39" t="s">
        <v>68</v>
      </c>
      <c r="F49" s="39" t="s">
        <v>106</v>
      </c>
      <c r="G49" s="39" t="s">
        <v>69</v>
      </c>
      <c r="H49" s="40">
        <f>SUMIFS(H50:H1082,$B50:$B1082,$B49,$D50:$D1082,$D50,$E50:$E1082,$E50,$F50:$F1082,$F50)</f>
        <v>3301.2</v>
      </c>
      <c r="I49" s="40">
        <f>SUMIFS(I50:I1082,$B50:$B1082,$B49,$D50:$D1082,$D50,$E50:$E1082,$E50,$F50:$F1082,$F50)</f>
        <v>0</v>
      </c>
      <c r="J49" s="40">
        <f>SUMIFS(J50:J1082,$B50:$B1082,$B49,$D50:$D1082,$D50,$E50:$E1082,$E50,$F50:$F1082,$F50)</f>
        <v>3301.2</v>
      </c>
      <c r="K49" s="40">
        <f>SUMIFS(K50:K1082,$B50:$B1082,$B49,$D50:$D1082,$D50,$E50:$E1082,$E50,$F50:$F1082,$F50)</f>
        <v>0</v>
      </c>
    </row>
    <row r="50" spans="1:11" s="16" customFormat="1" ht="31.2">
      <c r="A50" s="20">
        <v>3</v>
      </c>
      <c r="B50" s="31">
        <v>934</v>
      </c>
      <c r="C50" s="32" t="s">
        <v>11</v>
      </c>
      <c r="D50" s="33" t="s">
        <v>67</v>
      </c>
      <c r="E50" s="33" t="s">
        <v>68</v>
      </c>
      <c r="F50" s="33" t="s">
        <v>106</v>
      </c>
      <c r="G50" s="33" t="s">
        <v>70</v>
      </c>
      <c r="H50" s="24">
        <v>3208.3</v>
      </c>
      <c r="I50" s="24"/>
      <c r="J50" s="24">
        <v>3208.3</v>
      </c>
      <c r="K50" s="24"/>
    </row>
    <row r="51" spans="1:11" s="16" customFormat="1" ht="46.8">
      <c r="A51" s="20">
        <v>3</v>
      </c>
      <c r="B51" s="31">
        <v>934</v>
      </c>
      <c r="C51" s="32" t="s">
        <v>12</v>
      </c>
      <c r="D51" s="33" t="s">
        <v>67</v>
      </c>
      <c r="E51" s="33" t="s">
        <v>68</v>
      </c>
      <c r="F51" s="33" t="s">
        <v>106</v>
      </c>
      <c r="G51" s="33" t="s">
        <v>71</v>
      </c>
      <c r="H51" s="24">
        <v>85.7</v>
      </c>
      <c r="I51" s="24"/>
      <c r="J51" s="24">
        <v>85.7</v>
      </c>
      <c r="K51" s="24"/>
    </row>
    <row r="52" spans="1:11" s="16" customFormat="1" ht="33.6" customHeight="1">
      <c r="A52" s="20">
        <v>3</v>
      </c>
      <c r="B52" s="31">
        <v>934</v>
      </c>
      <c r="C52" s="32" t="s">
        <v>21</v>
      </c>
      <c r="D52" s="33" t="s">
        <v>67</v>
      </c>
      <c r="E52" s="33" t="s">
        <v>68</v>
      </c>
      <c r="F52" s="33" t="s">
        <v>106</v>
      </c>
      <c r="G52" s="33" t="s">
        <v>78</v>
      </c>
      <c r="H52" s="24">
        <v>7.2</v>
      </c>
      <c r="I52" s="24"/>
      <c r="J52" s="24">
        <v>7.2</v>
      </c>
      <c r="K52" s="24"/>
    </row>
    <row r="53" spans="1:11" s="16" customFormat="1" ht="78" customHeight="1">
      <c r="A53" s="14">
        <v>0</v>
      </c>
      <c r="B53" s="26">
        <v>943</v>
      </c>
      <c r="C53" s="27" t="s">
        <v>138</v>
      </c>
      <c r="D53" s="34"/>
      <c r="E53" s="34"/>
      <c r="F53" s="34"/>
      <c r="G53" s="34"/>
      <c r="H53" s="15">
        <f>SUMIFS(H54:H1095,$B54:$B1095,$B54)/3</f>
        <v>11861.4</v>
      </c>
      <c r="I53" s="15">
        <f>SUMIFS(I54:I1095,$B54:$B1095,$B54)/3</f>
        <v>11861.4</v>
      </c>
      <c r="J53" s="15">
        <f>SUMIFS(J54:J1095,$B54:$B1095,$B54)/3</f>
        <v>11861.4</v>
      </c>
      <c r="K53" s="15">
        <f>SUMIFS(K54:K1095,$B54:$B1095,$B54)/3</f>
        <v>11861.4</v>
      </c>
    </row>
    <row r="54" spans="1:11" s="16" customFormat="1" ht="15.6">
      <c r="A54" s="17">
        <v>1</v>
      </c>
      <c r="B54" s="28">
        <v>943</v>
      </c>
      <c r="C54" s="29" t="s">
        <v>129</v>
      </c>
      <c r="D54" s="30" t="s">
        <v>79</v>
      </c>
      <c r="E54" s="30" t="s">
        <v>79</v>
      </c>
      <c r="F54" s="30"/>
      <c r="G54" s="30"/>
      <c r="H54" s="18">
        <f>SUMIFS(H55:H1088,$B55:$B1088,$B55,$D55:$D1088,$D55,$E55:$E1088,$E55)/2</f>
        <v>47</v>
      </c>
      <c r="I54" s="18">
        <f>SUMIFS(I55:I1088,$B55:$B1088,$B55,$D55:$D1088,$D55,$E55:$E1088,$E55)/2</f>
        <v>47</v>
      </c>
      <c r="J54" s="18">
        <f>SUMIFS(J55:J1088,$B55:$B1088,$B55,$D55:$D1088,$D55,$E55:$E1088,$E55)/2</f>
        <v>47</v>
      </c>
      <c r="K54" s="18">
        <f>SUMIFS(K55:K1088,$B55:$B1088,$B55,$D55:$D1088,$D55,$E55:$E1088,$E55)/2</f>
        <v>47</v>
      </c>
    </row>
    <row r="55" spans="1:11" s="16" customFormat="1" ht="31.2">
      <c r="A55" s="19">
        <v>2</v>
      </c>
      <c r="B55" s="37">
        <v>943</v>
      </c>
      <c r="C55" s="38" t="s">
        <v>60</v>
      </c>
      <c r="D55" s="39" t="s">
        <v>79</v>
      </c>
      <c r="E55" s="39" t="s">
        <v>79</v>
      </c>
      <c r="F55" s="39" t="s">
        <v>110</v>
      </c>
      <c r="G55" s="39"/>
      <c r="H55" s="40">
        <f>SUMIFS(H56:H1088,$B56:$B1088,$B55,$D56:$D1088,$D56,$E56:$E1088,$E56,$F56:$F1088,$F56)</f>
        <v>47</v>
      </c>
      <c r="I55" s="40">
        <f>SUMIFS(I56:I1088,$B56:$B1088,$B55,$D56:$D1088,$D56,$E56:$E1088,$E56,$F56:$F1088,$F56)</f>
        <v>47</v>
      </c>
      <c r="J55" s="40">
        <f>SUMIFS(J56:J1088,$B56:$B1088,$B55,$D56:$D1088,$D56,$E56:$E1088,$E56,$F56:$F1088,$F56)</f>
        <v>47</v>
      </c>
      <c r="K55" s="40">
        <f>SUMIFS(K56:K1088,$B56:$B1088,$B55,$D56:$D1088,$D56,$E56:$E1088,$E56,$F56:$F1088,$F56)</f>
        <v>47</v>
      </c>
    </row>
    <row r="56" spans="1:11" s="16" customFormat="1" ht="31.2">
      <c r="A56" s="20">
        <v>3</v>
      </c>
      <c r="B56" s="31">
        <v>943</v>
      </c>
      <c r="C56" s="32" t="s">
        <v>23</v>
      </c>
      <c r="D56" s="33" t="s">
        <v>79</v>
      </c>
      <c r="E56" s="33" t="s">
        <v>79</v>
      </c>
      <c r="F56" s="33" t="s">
        <v>110</v>
      </c>
      <c r="G56" s="33" t="s">
        <v>80</v>
      </c>
      <c r="H56" s="24">
        <v>47</v>
      </c>
      <c r="I56" s="24">
        <v>47</v>
      </c>
      <c r="J56" s="24">
        <v>47</v>
      </c>
      <c r="K56" s="24">
        <v>47</v>
      </c>
    </row>
    <row r="57" spans="1:11" s="16" customFormat="1" ht="15.6">
      <c r="A57" s="17">
        <v>1</v>
      </c>
      <c r="B57" s="28">
        <v>943</v>
      </c>
      <c r="C57" s="29" t="s">
        <v>130</v>
      </c>
      <c r="D57" s="30" t="s">
        <v>82</v>
      </c>
      <c r="E57" s="30" t="s">
        <v>84</v>
      </c>
      <c r="F57" s="30" t="s">
        <v>7</v>
      </c>
      <c r="G57" s="30" t="s">
        <v>69</v>
      </c>
      <c r="H57" s="18">
        <f>SUMIFS(H58:H1091,$B58:$B1091,$B58,$D58:$D1091,$D58,$E58:$E1091,$E58)/2</f>
        <v>7139.9</v>
      </c>
      <c r="I57" s="18">
        <f>SUMIFS(I58:I1091,$B58:$B1091,$B58,$D58:$D1091,$D58,$E58:$E1091,$E58)/2</f>
        <v>7139.9</v>
      </c>
      <c r="J57" s="18">
        <f>SUMIFS(J58:J1091,$B58:$B1091,$B58,$D58:$D1091,$D58,$E58:$E1091,$E58)/2</f>
        <v>7139.9</v>
      </c>
      <c r="K57" s="18">
        <f>SUMIFS(K58:K1091,$B58:$B1091,$B58,$D58:$D1091,$D58,$E58:$E1091,$E58)/2</f>
        <v>7139.9</v>
      </c>
    </row>
    <row r="58" spans="1:11" s="16" customFormat="1" ht="62.4">
      <c r="A58" s="19">
        <v>2</v>
      </c>
      <c r="B58" s="37">
        <v>943</v>
      </c>
      <c r="C58" s="38" t="s">
        <v>179</v>
      </c>
      <c r="D58" s="39" t="s">
        <v>82</v>
      </c>
      <c r="E58" s="39" t="s">
        <v>84</v>
      </c>
      <c r="F58" s="39" t="s">
        <v>10</v>
      </c>
      <c r="G58" s="39"/>
      <c r="H58" s="40">
        <f>SUMIFS(H59:H1091,$B59:$B1091,$B58,$D59:$D1091,$D59,$E59:$E1091,$E59,$F59:$F1091,$F59)</f>
        <v>7139.9</v>
      </c>
      <c r="I58" s="40">
        <f>SUMIFS(I59:I1091,$B59:$B1091,$B58,$D59:$D1091,$D59,$E59:$E1091,$E59,$F59:$F1091,$F59)</f>
        <v>7139.9</v>
      </c>
      <c r="J58" s="40">
        <f>SUMIFS(J59:J1091,$B59:$B1091,$B58,$D59:$D1091,$D59,$E59:$E1091,$E59,$F59:$F1091,$F59)</f>
        <v>7139.9</v>
      </c>
      <c r="K58" s="40">
        <f>SUMIFS(K59:K1091,$B59:$B1091,$B58,$D59:$D1091,$D59,$E59:$E1091,$E59,$F59:$F1091,$F59)</f>
        <v>7139.9</v>
      </c>
    </row>
    <row r="59" spans="1:11" s="16" customFormat="1" ht="33.6" customHeight="1">
      <c r="A59" s="20">
        <v>3</v>
      </c>
      <c r="B59" s="31">
        <v>943</v>
      </c>
      <c r="C59" s="32" t="s">
        <v>21</v>
      </c>
      <c r="D59" s="33" t="s">
        <v>82</v>
      </c>
      <c r="E59" s="33" t="s">
        <v>84</v>
      </c>
      <c r="F59" s="33" t="s">
        <v>10</v>
      </c>
      <c r="G59" s="33" t="s">
        <v>78</v>
      </c>
      <c r="H59" s="24">
        <v>7139.9</v>
      </c>
      <c r="I59" s="24">
        <v>7139.9</v>
      </c>
      <c r="J59" s="24">
        <v>7139.9</v>
      </c>
      <c r="K59" s="24">
        <v>7139.9</v>
      </c>
    </row>
    <row r="60" spans="1:11" s="16" customFormat="1" ht="15.6">
      <c r="A60" s="17">
        <v>1</v>
      </c>
      <c r="B60" s="28">
        <v>943</v>
      </c>
      <c r="C60" s="29" t="s">
        <v>27</v>
      </c>
      <c r="D60" s="30" t="s">
        <v>82</v>
      </c>
      <c r="E60" s="30" t="s">
        <v>68</v>
      </c>
      <c r="F60" s="30"/>
      <c r="G60" s="30"/>
      <c r="H60" s="18">
        <f>SUMIFS(H61:H1094,$B61:$B1094,$B61,$D61:$D1094,$D61,$E61:$E1094,$E61)/2</f>
        <v>4674.5</v>
      </c>
      <c r="I60" s="18">
        <f>SUMIFS(I61:I1094,$B61:$B1094,$B61,$D61:$D1094,$D61,$E61:$E1094,$E61)/2</f>
        <v>4674.5</v>
      </c>
      <c r="J60" s="18">
        <f>SUMIFS(J61:J1094,$B61:$B1094,$B61,$D61:$D1094,$D61,$E61:$E1094,$E61)/2</f>
        <v>4674.5</v>
      </c>
      <c r="K60" s="18">
        <f>SUMIFS(K61:K1094,$B61:$B1094,$B61,$D61:$D1094,$D61,$E61:$E1094,$E61)/2</f>
        <v>4674.5</v>
      </c>
    </row>
    <row r="61" spans="1:11" s="16" customFormat="1" ht="62.4">
      <c r="A61" s="19">
        <v>2</v>
      </c>
      <c r="B61" s="37">
        <v>943</v>
      </c>
      <c r="C61" s="38" t="s">
        <v>179</v>
      </c>
      <c r="D61" s="39" t="s">
        <v>82</v>
      </c>
      <c r="E61" s="39" t="s">
        <v>68</v>
      </c>
      <c r="F61" s="39" t="s">
        <v>10</v>
      </c>
      <c r="G61" s="39"/>
      <c r="H61" s="40">
        <f>SUMIFS(H62:H1094,$B62:$B1094,$B61,$D62:$D1094,$D62,$E62:$E1094,$E62,$F62:$F1094,$F62)</f>
        <v>4674.5</v>
      </c>
      <c r="I61" s="40">
        <f>SUMIFS(I62:I1094,$B62:$B1094,$B61,$D62:$D1094,$D62,$E62:$E1094,$E62,$F62:$F1094,$F62)</f>
        <v>4674.5</v>
      </c>
      <c r="J61" s="40">
        <f>SUMIFS(J62:J1094,$B62:$B1094,$B61,$D62:$D1094,$D62,$E62:$E1094,$E62,$F62:$F1094,$F62)</f>
        <v>4674.5</v>
      </c>
      <c r="K61" s="40">
        <f>SUMIFS(K62:K1094,$B62:$B1094,$B61,$D62:$D1094,$D62,$E62:$E1094,$E62,$F62:$F1094,$F62)</f>
        <v>4674.5</v>
      </c>
    </row>
    <row r="62" spans="1:11" s="16" customFormat="1" ht="31.2">
      <c r="A62" s="20">
        <v>3</v>
      </c>
      <c r="B62" s="31">
        <v>943</v>
      </c>
      <c r="C62" s="32" t="s">
        <v>23</v>
      </c>
      <c r="D62" s="33" t="s">
        <v>82</v>
      </c>
      <c r="E62" s="33" t="s">
        <v>68</v>
      </c>
      <c r="F62" s="33" t="s">
        <v>10</v>
      </c>
      <c r="G62" s="33" t="s">
        <v>80</v>
      </c>
      <c r="H62" s="24">
        <v>4284.3</v>
      </c>
      <c r="I62" s="24">
        <v>4284.3</v>
      </c>
      <c r="J62" s="24">
        <v>4284.3</v>
      </c>
      <c r="K62" s="24">
        <v>4284.3</v>
      </c>
    </row>
    <row r="63" spans="1:11" s="16" customFormat="1" ht="46.8">
      <c r="A63" s="20">
        <v>3</v>
      </c>
      <c r="B63" s="31">
        <v>943</v>
      </c>
      <c r="C63" s="32" t="s">
        <v>12</v>
      </c>
      <c r="D63" s="33" t="s">
        <v>82</v>
      </c>
      <c r="E63" s="33" t="s">
        <v>68</v>
      </c>
      <c r="F63" s="33" t="s">
        <v>10</v>
      </c>
      <c r="G63" s="33" t="s">
        <v>71</v>
      </c>
      <c r="H63" s="24">
        <v>390.2</v>
      </c>
      <c r="I63" s="24">
        <v>390.2</v>
      </c>
      <c r="J63" s="24">
        <v>390.2</v>
      </c>
      <c r="K63" s="24">
        <v>390.2</v>
      </c>
    </row>
    <row r="64" spans="1:11" s="16" customFormat="1" ht="15.6">
      <c r="A64" s="20">
        <v>3</v>
      </c>
      <c r="B64" s="31">
        <v>943</v>
      </c>
      <c r="C64" s="32" t="s">
        <v>13</v>
      </c>
      <c r="D64" s="33" t="s">
        <v>82</v>
      </c>
      <c r="E64" s="33" t="s">
        <v>68</v>
      </c>
      <c r="F64" s="33" t="s">
        <v>10</v>
      </c>
      <c r="G64" s="33" t="s">
        <v>72</v>
      </c>
      <c r="H64" s="24"/>
      <c r="I64" s="24"/>
      <c r="J64" s="24"/>
      <c r="K64" s="24"/>
    </row>
    <row r="65" spans="1:11" s="16" customFormat="1" ht="46.8">
      <c r="A65" s="14">
        <v>0</v>
      </c>
      <c r="B65" s="26">
        <v>950</v>
      </c>
      <c r="C65" s="27" t="s">
        <v>137</v>
      </c>
      <c r="D65" s="34"/>
      <c r="E65" s="34"/>
      <c r="F65" s="34"/>
      <c r="G65" s="34"/>
      <c r="H65" s="15">
        <f>SUMIFS(H66:H1136,$B66:$B1136,$B66)/3</f>
        <v>95892.7</v>
      </c>
      <c r="I65" s="15">
        <f>SUMIFS(I66:I1136,$B66:$B1136,$B66)/3</f>
        <v>40088.600000000006</v>
      </c>
      <c r="J65" s="15">
        <f>SUMIFS(J66:J1136,$B66:$B1136,$B66)/3</f>
        <v>95236.599999999991</v>
      </c>
      <c r="K65" s="15">
        <f>SUMIFS(K66:K1136,$B66:$B1136,$B66)/3</f>
        <v>39465.30000000001</v>
      </c>
    </row>
    <row r="66" spans="1:11" s="16" customFormat="1" ht="62.4">
      <c r="A66" s="17">
        <v>1</v>
      </c>
      <c r="B66" s="28">
        <v>950</v>
      </c>
      <c r="C66" s="29" t="s">
        <v>34</v>
      </c>
      <c r="D66" s="30" t="s">
        <v>67</v>
      </c>
      <c r="E66" s="30" t="s">
        <v>84</v>
      </c>
      <c r="F66" s="30" t="s">
        <v>7</v>
      </c>
      <c r="G66" s="30" t="s">
        <v>69</v>
      </c>
      <c r="H66" s="18">
        <f>SUMIFS(H67:H1100,$B67:$B1100,$B67,$D67:$D1100,$D67,$E67:$E1100,$E67)/2</f>
        <v>14313.300000000001</v>
      </c>
      <c r="I66" s="18">
        <f>SUMIFS(I67:I1100,$B67:$B1100,$B67,$D67:$D1100,$D67,$E67:$E1100,$E67)/2</f>
        <v>0</v>
      </c>
      <c r="J66" s="18">
        <f>SUMIFS(J67:J1100,$B67:$B1100,$B67,$D67:$D1100,$D67,$E67:$E1100,$E67)/2</f>
        <v>14313.300000000001</v>
      </c>
      <c r="K66" s="18">
        <f>SUMIFS(K67:K1100,$B67:$B1100,$B67,$D67:$D1100,$D67,$E67:$E1100,$E67)/2</f>
        <v>0</v>
      </c>
    </row>
    <row r="67" spans="1:11" s="16" customFormat="1" ht="62.4">
      <c r="A67" s="19">
        <v>2</v>
      </c>
      <c r="B67" s="37">
        <v>950</v>
      </c>
      <c r="C67" s="47" t="s">
        <v>214</v>
      </c>
      <c r="D67" s="39" t="s">
        <v>67</v>
      </c>
      <c r="E67" s="39" t="s">
        <v>84</v>
      </c>
      <c r="F67" s="39" t="s">
        <v>15</v>
      </c>
      <c r="G67" s="39" t="s">
        <v>69</v>
      </c>
      <c r="H67" s="40">
        <f>SUMIFS(H68:H1100,$B68:$B1100,$B67,$D68:$D1100,$D68,$E68:$E1100,$E68,$F68:$F1100,$F68)</f>
        <v>701.6</v>
      </c>
      <c r="I67" s="40">
        <f>SUMIFS(I68:I1100,$B68:$B1100,$B67,$D68:$D1100,$D68,$E68:$E1100,$E68,$F68:$F1100,$F68)</f>
        <v>0</v>
      </c>
      <c r="J67" s="40">
        <f>SUMIFS(J68:J1100,$B68:$B1100,$B67,$D68:$D1100,$D68,$E68:$E1100,$E68,$F68:$F1100,$F68)</f>
        <v>701.6</v>
      </c>
      <c r="K67" s="40">
        <f>SUMIFS(K68:K1100,$B68:$B1100,$B67,$D68:$D1100,$D68,$E68:$E1100,$E68,$F68:$F1100,$F68)</f>
        <v>0</v>
      </c>
    </row>
    <row r="68" spans="1:11" s="16" customFormat="1" ht="46.8">
      <c r="A68" s="20">
        <v>3</v>
      </c>
      <c r="B68" s="31">
        <v>950</v>
      </c>
      <c r="C68" s="32" t="s">
        <v>12</v>
      </c>
      <c r="D68" s="33" t="s">
        <v>67</v>
      </c>
      <c r="E68" s="33" t="s">
        <v>84</v>
      </c>
      <c r="F68" s="33" t="s">
        <v>15</v>
      </c>
      <c r="G68" s="33" t="s">
        <v>71</v>
      </c>
      <c r="H68" s="24">
        <v>701.6</v>
      </c>
      <c r="I68" s="24"/>
      <c r="J68" s="24">
        <v>701.6</v>
      </c>
      <c r="K68" s="24"/>
    </row>
    <row r="69" spans="1:11" s="16" customFormat="1" ht="62.4">
      <c r="A69" s="19">
        <v>2</v>
      </c>
      <c r="B69" s="37">
        <v>950</v>
      </c>
      <c r="C69" s="47" t="s">
        <v>201</v>
      </c>
      <c r="D69" s="39" t="s">
        <v>67</v>
      </c>
      <c r="E69" s="39" t="s">
        <v>84</v>
      </c>
      <c r="F69" s="39" t="s">
        <v>42</v>
      </c>
      <c r="G69" s="39" t="s">
        <v>69</v>
      </c>
      <c r="H69" s="40">
        <f>SUMIFS(H70:H1102,$B70:$B1102,$B69,$D70:$D1102,$D70,$E70:$E1102,$E70,$F70:$F1102,$F70)</f>
        <v>40.5</v>
      </c>
      <c r="I69" s="40">
        <f>SUMIFS(I70:I1102,$B70:$B1102,$B69,$D70:$D1102,$D70,$E70:$E1102,$E70,$F70:$F1102,$F70)</f>
        <v>0</v>
      </c>
      <c r="J69" s="40">
        <f>SUMIFS(J70:J1102,$B70:$B1102,$B69,$D70:$D1102,$D70,$E70:$E1102,$E70,$F70:$F1102,$F70)</f>
        <v>40.5</v>
      </c>
      <c r="K69" s="40">
        <f>SUMIFS(K70:K1102,$B70:$B1102,$B69,$D70:$D1102,$D70,$E70:$E1102,$E70,$F70:$F1102,$F70)</f>
        <v>0</v>
      </c>
    </row>
    <row r="70" spans="1:11" s="16" customFormat="1" ht="46.8">
      <c r="A70" s="20">
        <v>3</v>
      </c>
      <c r="B70" s="31">
        <v>950</v>
      </c>
      <c r="C70" s="32" t="s">
        <v>12</v>
      </c>
      <c r="D70" s="33" t="s">
        <v>67</v>
      </c>
      <c r="E70" s="33" t="s">
        <v>84</v>
      </c>
      <c r="F70" s="33" t="s">
        <v>42</v>
      </c>
      <c r="G70" s="33" t="s">
        <v>71</v>
      </c>
      <c r="H70" s="24">
        <v>40.5</v>
      </c>
      <c r="I70" s="24"/>
      <c r="J70" s="24">
        <v>40.5</v>
      </c>
      <c r="K70" s="24"/>
    </row>
    <row r="71" spans="1:11" s="16" customFormat="1" ht="62.4">
      <c r="A71" s="19">
        <v>2</v>
      </c>
      <c r="B71" s="37">
        <v>950</v>
      </c>
      <c r="C71" s="38" t="s">
        <v>9</v>
      </c>
      <c r="D71" s="39" t="s">
        <v>67</v>
      </c>
      <c r="E71" s="39" t="s">
        <v>84</v>
      </c>
      <c r="F71" s="39" t="s">
        <v>106</v>
      </c>
      <c r="G71" s="39" t="s">
        <v>69</v>
      </c>
      <c r="H71" s="40">
        <f>SUMIFS(H72:H1104,$B72:$B1104,$B71,$D72:$D1104,$D72,$E72:$E1104,$E72,$F72:$F1104,$F72)</f>
        <v>13571.2</v>
      </c>
      <c r="I71" s="40">
        <f>SUMIFS(I72:I1104,$B72:$B1104,$B71,$D72:$D1104,$D72,$E72:$E1104,$E72,$F72:$F1104,$F72)</f>
        <v>0</v>
      </c>
      <c r="J71" s="40">
        <f>SUMIFS(J72:J1104,$B72:$B1104,$B71,$D72:$D1104,$D72,$E72:$E1104,$E72,$F72:$F1104,$F72)</f>
        <v>13571.2</v>
      </c>
      <c r="K71" s="40">
        <f>SUMIFS(K72:K1104,$B72:$B1104,$B71,$D72:$D1104,$D72,$E72:$E1104,$E72,$F72:$F1104,$F72)</f>
        <v>0</v>
      </c>
    </row>
    <row r="72" spans="1:11" s="16" customFormat="1" ht="31.2">
      <c r="A72" s="20">
        <v>3</v>
      </c>
      <c r="B72" s="31">
        <v>950</v>
      </c>
      <c r="C72" s="32" t="s">
        <v>11</v>
      </c>
      <c r="D72" s="33" t="s">
        <v>67</v>
      </c>
      <c r="E72" s="33" t="s">
        <v>84</v>
      </c>
      <c r="F72" s="33" t="s">
        <v>106</v>
      </c>
      <c r="G72" s="33" t="s">
        <v>70</v>
      </c>
      <c r="H72" s="24">
        <v>13101.5</v>
      </c>
      <c r="I72" s="24"/>
      <c r="J72" s="24">
        <v>13101.5</v>
      </c>
      <c r="K72" s="24"/>
    </row>
    <row r="73" spans="1:11" s="16" customFormat="1" ht="46.8">
      <c r="A73" s="20">
        <v>3</v>
      </c>
      <c r="B73" s="31">
        <v>950</v>
      </c>
      <c r="C73" s="32" t="s">
        <v>12</v>
      </c>
      <c r="D73" s="33" t="s">
        <v>67</v>
      </c>
      <c r="E73" s="33" t="s">
        <v>84</v>
      </c>
      <c r="F73" s="33" t="s">
        <v>106</v>
      </c>
      <c r="G73" s="33" t="s">
        <v>71</v>
      </c>
      <c r="H73" s="24">
        <v>468.2</v>
      </c>
      <c r="I73" s="24"/>
      <c r="J73" s="24">
        <v>468.2</v>
      </c>
      <c r="K73" s="24"/>
    </row>
    <row r="74" spans="1:11" s="16" customFormat="1" ht="15.6">
      <c r="A74" s="20">
        <v>3</v>
      </c>
      <c r="B74" s="31">
        <v>950</v>
      </c>
      <c r="C74" s="32" t="s">
        <v>127</v>
      </c>
      <c r="D74" s="33" t="s">
        <v>67</v>
      </c>
      <c r="E74" s="33" t="s">
        <v>84</v>
      </c>
      <c r="F74" s="33" t="s">
        <v>106</v>
      </c>
      <c r="G74" s="33" t="s">
        <v>126</v>
      </c>
      <c r="H74" s="24"/>
      <c r="I74" s="24"/>
      <c r="J74" s="24"/>
      <c r="K74" s="24"/>
    </row>
    <row r="75" spans="1:11" s="16" customFormat="1" ht="21" customHeight="1">
      <c r="A75" s="20">
        <v>3</v>
      </c>
      <c r="B75" s="31">
        <v>950</v>
      </c>
      <c r="C75" s="32" t="s">
        <v>13</v>
      </c>
      <c r="D75" s="33" t="s">
        <v>67</v>
      </c>
      <c r="E75" s="33" t="s">
        <v>84</v>
      </c>
      <c r="F75" s="33" t="s">
        <v>106</v>
      </c>
      <c r="G75" s="33" t="s">
        <v>72</v>
      </c>
      <c r="H75" s="24">
        <v>1.5</v>
      </c>
      <c r="I75" s="25"/>
      <c r="J75" s="24">
        <v>1.5</v>
      </c>
      <c r="K75" s="25"/>
    </row>
    <row r="76" spans="1:11" s="16" customFormat="1" ht="15" customHeight="1">
      <c r="A76" s="17">
        <v>1</v>
      </c>
      <c r="B76" s="28">
        <v>950</v>
      </c>
      <c r="C76" s="29" t="s">
        <v>14</v>
      </c>
      <c r="D76" s="30" t="s">
        <v>67</v>
      </c>
      <c r="E76" s="30" t="s">
        <v>73</v>
      </c>
      <c r="F76" s="30"/>
      <c r="G76" s="30"/>
      <c r="H76" s="18">
        <f>SUMIFS(H77:H1110,$B77:$B1110,$B77,$D77:$D1110,$D77,$E77:$E1110,$E77)/2</f>
        <v>0</v>
      </c>
      <c r="I76" s="18">
        <f>SUMIFS(I77:I1110,$B77:$B1110,$B77,$D77:$D1110,$D77,$E77:$E1110,$E77)/2</f>
        <v>0</v>
      </c>
      <c r="J76" s="18">
        <f>SUMIFS(J77:J1110,$B77:$B1110,$B77,$D77:$D1110,$D77,$E77:$E1110,$E77)/2</f>
        <v>0</v>
      </c>
      <c r="K76" s="18">
        <f>SUMIFS(K77:K1110,$B77:$B1110,$B77,$D77:$D1110,$D77,$E77:$E1110,$E77)/2</f>
        <v>0</v>
      </c>
    </row>
    <row r="77" spans="1:11" s="16" customFormat="1" ht="34.799999999999997" customHeight="1">
      <c r="A77" s="19">
        <v>2</v>
      </c>
      <c r="B77" s="37">
        <v>950</v>
      </c>
      <c r="C77" s="38" t="s">
        <v>35</v>
      </c>
      <c r="D77" s="39" t="s">
        <v>67</v>
      </c>
      <c r="E77" s="39" t="s">
        <v>73</v>
      </c>
      <c r="F77" s="39" t="s">
        <v>108</v>
      </c>
      <c r="G77" s="39" t="s">
        <v>69</v>
      </c>
      <c r="H77" s="40">
        <f>SUMIFS(H78:H1110,$B78:$B1110,$B77,$D78:$D1110,$D78,$E78:$E1110,$E78,$F78:$F1110,$F78)</f>
        <v>0</v>
      </c>
      <c r="I77" s="40">
        <f>SUMIFS(I78:I1110,$B78:$B1110,$B77,$D78:$D1110,$D78,$E78:$E1110,$E78,$F78:$F1110,$F78)</f>
        <v>0</v>
      </c>
      <c r="J77" s="40">
        <f>SUMIFS(J78:J1110,$B78:$B1110,$B77,$D78:$D1110,$D78,$E78:$E1110,$E78,$F78:$F1110,$F78)</f>
        <v>0</v>
      </c>
      <c r="K77" s="40">
        <f>SUMIFS(K78:K1110,$B78:$B1110,$B77,$D78:$D1110,$D78,$E78:$E1110,$E78,$F78:$F1110,$F78)</f>
        <v>0</v>
      </c>
    </row>
    <row r="78" spans="1:11" s="16" customFormat="1" ht="15.6">
      <c r="A78" s="20">
        <v>3</v>
      </c>
      <c r="B78" s="31">
        <v>950</v>
      </c>
      <c r="C78" s="32" t="s">
        <v>127</v>
      </c>
      <c r="D78" s="33" t="s">
        <v>67</v>
      </c>
      <c r="E78" s="33" t="s">
        <v>73</v>
      </c>
      <c r="F78" s="33" t="s">
        <v>108</v>
      </c>
      <c r="G78" s="33" t="s">
        <v>126</v>
      </c>
      <c r="H78" s="24"/>
      <c r="I78" s="24"/>
      <c r="J78" s="24"/>
      <c r="K78" s="24"/>
    </row>
    <row r="79" spans="1:11" s="16" customFormat="1" ht="58.2" customHeight="1">
      <c r="A79" s="17">
        <v>1</v>
      </c>
      <c r="B79" s="28">
        <v>950</v>
      </c>
      <c r="C79" s="29" t="s">
        <v>193</v>
      </c>
      <c r="D79" s="30" t="s">
        <v>76</v>
      </c>
      <c r="E79" s="30" t="s">
        <v>82</v>
      </c>
      <c r="F79" s="30"/>
      <c r="G79" s="30"/>
      <c r="H79" s="18">
        <f>SUMIFS(H80:H1113,$B80:$B1113,$B80,$D80:$D1113,$D80,$E80:$E1113,$E80)/2</f>
        <v>1251</v>
      </c>
      <c r="I79" s="18">
        <f>SUMIFS(I80:I1113,$B80:$B1113,$B80,$D80:$D1113,$D80,$E80:$E1113,$E80)/2</f>
        <v>0</v>
      </c>
      <c r="J79" s="18">
        <f>SUMIFS(J80:J1113,$B80:$B1113,$B80,$D80:$D1113,$D80,$E80:$E1113,$E80)/2</f>
        <v>1251</v>
      </c>
      <c r="K79" s="18">
        <f>SUMIFS(K80:K1113,$B80:$B1113,$B80,$D80:$D1113,$D80,$E80:$E1113,$E80)/2</f>
        <v>0</v>
      </c>
    </row>
    <row r="80" spans="1:11" s="16" customFormat="1" ht="69" customHeight="1">
      <c r="A80" s="19">
        <v>2</v>
      </c>
      <c r="B80" s="37">
        <v>950</v>
      </c>
      <c r="C80" s="38" t="s">
        <v>212</v>
      </c>
      <c r="D80" s="39" t="s">
        <v>76</v>
      </c>
      <c r="E80" s="39" t="s">
        <v>82</v>
      </c>
      <c r="F80" s="39" t="s">
        <v>49</v>
      </c>
      <c r="G80" s="39" t="s">
        <v>69</v>
      </c>
      <c r="H80" s="40">
        <f>SUMIFS(H81:H1113,$B81:$B1113,$B80,$D81:$D1113,$D81,$E81:$E1113,$E81,$F81:$F1113,$F81)</f>
        <v>1251</v>
      </c>
      <c r="I80" s="40">
        <f>SUMIFS(I81:I1113,$B81:$B1113,$B80,$D81:$D1113,$D81,$E81:$E1113,$E81,$F81:$F1113,$F81)</f>
        <v>0</v>
      </c>
      <c r="J80" s="40">
        <f>SUMIFS(J81:J1113,$B81:$B1113,$B80,$D81:$D1113,$D81,$E81:$E1113,$E81,$F81:$F1113,$F81)</f>
        <v>1251</v>
      </c>
      <c r="K80" s="40">
        <f>SUMIFS(K81:K1113,$B81:$B1113,$B80,$D81:$D1113,$D81,$E81:$E1113,$E81,$F81:$F1113,$F81)</f>
        <v>0</v>
      </c>
    </row>
    <row r="81" spans="1:11" s="16" customFormat="1" ht="46.8">
      <c r="A81" s="20">
        <v>3</v>
      </c>
      <c r="B81" s="31">
        <v>950</v>
      </c>
      <c r="C81" s="32" t="s">
        <v>12</v>
      </c>
      <c r="D81" s="33" t="s">
        <v>76</v>
      </c>
      <c r="E81" s="33" t="s">
        <v>82</v>
      </c>
      <c r="F81" s="33" t="s">
        <v>49</v>
      </c>
      <c r="G81" s="33" t="s">
        <v>71</v>
      </c>
      <c r="H81" s="24">
        <v>1251</v>
      </c>
      <c r="I81" s="24"/>
      <c r="J81" s="24">
        <v>1251</v>
      </c>
      <c r="K81" s="24"/>
    </row>
    <row r="82" spans="1:11" s="16" customFormat="1" ht="31.2">
      <c r="A82" s="17">
        <v>1</v>
      </c>
      <c r="B82" s="28">
        <v>950</v>
      </c>
      <c r="C82" s="29" t="s">
        <v>37</v>
      </c>
      <c r="D82" s="30" t="s">
        <v>84</v>
      </c>
      <c r="E82" s="30" t="s">
        <v>85</v>
      </c>
      <c r="F82" s="30"/>
      <c r="G82" s="30"/>
      <c r="H82" s="18">
        <f>SUMIFS(H83:H1116,$B83:$B1116,$B83,$D83:$D1116,$D83,$E83:$E1116,$E83)/2</f>
        <v>467.2</v>
      </c>
      <c r="I82" s="18">
        <f>SUMIFS(I83:I1116,$B83:$B1116,$B83,$D83:$D1116,$D83,$E83:$E1116,$E83)/2</f>
        <v>75.900000000000006</v>
      </c>
      <c r="J82" s="18">
        <f>SUMIFS(J83:J1116,$B83:$B1116,$B83,$D83:$D1116,$D83,$E83:$E1116,$E83)/2</f>
        <v>467.2</v>
      </c>
      <c r="K82" s="18">
        <f>SUMIFS(K83:K1116,$B83:$B1116,$B83,$D83:$D1116,$D83,$E83:$E1116,$E83)/2</f>
        <v>75.900000000000006</v>
      </c>
    </row>
    <row r="83" spans="1:11" s="16" customFormat="1" ht="62.4">
      <c r="A83" s="19">
        <v>2</v>
      </c>
      <c r="B83" s="37">
        <v>950</v>
      </c>
      <c r="C83" s="38" t="s">
        <v>212</v>
      </c>
      <c r="D83" s="39" t="s">
        <v>84</v>
      </c>
      <c r="E83" s="39" t="s">
        <v>85</v>
      </c>
      <c r="F83" s="39" t="s">
        <v>49</v>
      </c>
      <c r="G83" s="39"/>
      <c r="H83" s="40">
        <f>SUMIFS(H84:H1116,$B84:$B1116,$B83,$D84:$D1116,$D84,$E84:$E1116,$E84,$F84:$F1116,$F84)</f>
        <v>467.2</v>
      </c>
      <c r="I83" s="40">
        <f>SUMIFS(I84:I1116,$B84:$B1116,$B83,$D84:$D1116,$D84,$E84:$E1116,$E84,$F84:$F1116,$F84)</f>
        <v>75.900000000000006</v>
      </c>
      <c r="J83" s="40">
        <f>SUMIFS(J84:J1116,$B84:$B1116,$B83,$D84:$D1116,$D84,$E84:$E1116,$E84,$F84:$F1116,$F84)</f>
        <v>467.2</v>
      </c>
      <c r="K83" s="40">
        <f>SUMIFS(K84:K1116,$B84:$B1116,$B83,$D84:$D1116,$D84,$E84:$E1116,$E84,$F84:$F1116,$F84)</f>
        <v>75.900000000000006</v>
      </c>
    </row>
    <row r="84" spans="1:11" s="16" customFormat="1" ht="46.8">
      <c r="A84" s="20">
        <v>3</v>
      </c>
      <c r="B84" s="31">
        <v>950</v>
      </c>
      <c r="C84" s="32" t="s">
        <v>12</v>
      </c>
      <c r="D84" s="33" t="s">
        <v>84</v>
      </c>
      <c r="E84" s="33" t="s">
        <v>85</v>
      </c>
      <c r="F84" s="33" t="s">
        <v>49</v>
      </c>
      <c r="G84" s="33" t="s">
        <v>71</v>
      </c>
      <c r="H84" s="24">
        <v>467.2</v>
      </c>
      <c r="I84" s="24">
        <v>75.900000000000006</v>
      </c>
      <c r="J84" s="24">
        <v>467.2</v>
      </c>
      <c r="K84" s="24">
        <v>75.900000000000006</v>
      </c>
    </row>
    <row r="85" spans="1:11" s="16" customFormat="1" ht="15.6">
      <c r="A85" s="17">
        <v>1</v>
      </c>
      <c r="B85" s="28">
        <v>950</v>
      </c>
      <c r="C85" s="29" t="s">
        <v>57</v>
      </c>
      <c r="D85" s="30" t="s">
        <v>90</v>
      </c>
      <c r="E85" s="30" t="s">
        <v>67</v>
      </c>
      <c r="F85" s="30"/>
      <c r="G85" s="30"/>
      <c r="H85" s="18">
        <f>SUMIFS(H86:H1119,$B86:$B1119,$B86,$D86:$D1119,$D86,$E86:$E1119,$E86)/2</f>
        <v>7349.8</v>
      </c>
      <c r="I85" s="18">
        <f>SUMIFS(I86:I1119,$B86:$B1119,$B86,$D86:$D1119,$D86,$E86:$E1119,$E86)/2</f>
        <v>6450.3</v>
      </c>
      <c r="J85" s="18">
        <f>SUMIFS(J86:J1119,$B86:$B1119,$B86,$D86:$D1119,$D86,$E86:$E1119,$E86)/2</f>
        <v>6693.7</v>
      </c>
      <c r="K85" s="18">
        <f>SUMIFS(K86:K1119,$B86:$B1119,$B86,$D86:$D1119,$D86,$E86:$E1119,$E86)/2</f>
        <v>5827</v>
      </c>
    </row>
    <row r="86" spans="1:11" s="16" customFormat="1" ht="84.6" customHeight="1">
      <c r="A86" s="19">
        <v>2</v>
      </c>
      <c r="B86" s="37">
        <v>950</v>
      </c>
      <c r="C86" s="38" t="s">
        <v>187</v>
      </c>
      <c r="D86" s="39" t="s">
        <v>90</v>
      </c>
      <c r="E86" s="39" t="s">
        <v>67</v>
      </c>
      <c r="F86" s="39" t="s">
        <v>186</v>
      </c>
      <c r="G86" s="39"/>
      <c r="H86" s="40">
        <f>SUMIFS(H87:H1119,$B87:$B1119,$B86,$D87:$D1119,$D87,$E87:$E1119,$E87,$F87:$F1119,$F87)</f>
        <v>6789.8</v>
      </c>
      <c r="I86" s="40">
        <f>SUMIFS(I87:I1119,$B87:$B1119,$B86,$D87:$D1119,$D87,$E87:$E1119,$E87,$F87:$F1119,$F87)</f>
        <v>6450.3</v>
      </c>
      <c r="J86" s="40">
        <f>SUMIFS(J87:J1119,$B87:$B1119,$B86,$D87:$D1119,$D87,$E87:$E1119,$E87,$F87:$F1119,$F87)</f>
        <v>6133.7</v>
      </c>
      <c r="K86" s="40">
        <f>SUMIFS(K87:K1119,$B87:$B1119,$B86,$D87:$D1119,$D87,$E87:$E1119,$E87,$F87:$F1119,$F87)</f>
        <v>5827</v>
      </c>
    </row>
    <row r="87" spans="1:11" s="16" customFormat="1" ht="15.6">
      <c r="A87" s="20">
        <v>3</v>
      </c>
      <c r="B87" s="31">
        <v>950</v>
      </c>
      <c r="C87" s="32" t="s">
        <v>188</v>
      </c>
      <c r="D87" s="33" t="s">
        <v>90</v>
      </c>
      <c r="E87" s="33" t="s">
        <v>67</v>
      </c>
      <c r="F87" s="33" t="s">
        <v>186</v>
      </c>
      <c r="G87" s="33" t="s">
        <v>125</v>
      </c>
      <c r="H87" s="24"/>
      <c r="I87" s="24"/>
      <c r="J87" s="24"/>
      <c r="K87" s="24"/>
    </row>
    <row r="88" spans="1:11" s="16" customFormat="1" ht="15.6">
      <c r="A88" s="20">
        <v>3</v>
      </c>
      <c r="B88" s="31">
        <v>950</v>
      </c>
      <c r="C88" s="32" t="s">
        <v>117</v>
      </c>
      <c r="D88" s="33" t="s">
        <v>90</v>
      </c>
      <c r="E88" s="33" t="s">
        <v>67</v>
      </c>
      <c r="F88" s="33" t="s">
        <v>186</v>
      </c>
      <c r="G88" s="33" t="s">
        <v>118</v>
      </c>
      <c r="H88" s="24">
        <v>6789.8</v>
      </c>
      <c r="I88" s="24">
        <v>6450.3</v>
      </c>
      <c r="J88" s="24">
        <v>6133.7</v>
      </c>
      <c r="K88" s="24">
        <v>5827</v>
      </c>
    </row>
    <row r="89" spans="1:11" s="16" customFormat="1" ht="62.4">
      <c r="A89" s="19">
        <v>2</v>
      </c>
      <c r="B89" s="37">
        <v>950</v>
      </c>
      <c r="C89" s="38" t="s">
        <v>212</v>
      </c>
      <c r="D89" s="39" t="s">
        <v>90</v>
      </c>
      <c r="E89" s="39" t="s">
        <v>67</v>
      </c>
      <c r="F89" s="39" t="s">
        <v>49</v>
      </c>
      <c r="G89" s="39"/>
      <c r="H89" s="40">
        <f>SUMIFS(H90:H1122,$B90:$B1122,$B89,$D90:$D1122,$D90,$E90:$E1122,$E90,$F90:$F1122,$F90)</f>
        <v>530</v>
      </c>
      <c r="I89" s="40">
        <f>SUMIFS(I90:I1122,$B90:$B1122,$B89,$D90:$D1122,$D90,$E90:$E1122,$E90,$F90:$F1122,$F90)</f>
        <v>0</v>
      </c>
      <c r="J89" s="40">
        <f>SUMIFS(J90:J1122,$B90:$B1122,$B89,$D90:$D1122,$D90,$E90:$E1122,$E90,$F90:$F1122,$F90)</f>
        <v>530</v>
      </c>
      <c r="K89" s="40">
        <f>SUMIFS(K90:K1122,$B90:$B1122,$B89,$D90:$D1122,$D90,$E90:$E1122,$E90,$F90:$F1122,$F90)</f>
        <v>0</v>
      </c>
    </row>
    <row r="90" spans="1:11" s="16" customFormat="1" ht="46.8">
      <c r="A90" s="20">
        <v>3</v>
      </c>
      <c r="B90" s="31">
        <v>950</v>
      </c>
      <c r="C90" s="32" t="s">
        <v>12</v>
      </c>
      <c r="D90" s="33" t="s">
        <v>90</v>
      </c>
      <c r="E90" s="33" t="s">
        <v>67</v>
      </c>
      <c r="F90" s="33" t="s">
        <v>49</v>
      </c>
      <c r="G90" s="33" t="s">
        <v>71</v>
      </c>
      <c r="H90" s="24">
        <v>530</v>
      </c>
      <c r="I90" s="24"/>
      <c r="J90" s="24">
        <v>530</v>
      </c>
      <c r="K90" s="24"/>
    </row>
    <row r="91" spans="1:11" s="16" customFormat="1" ht="62.4">
      <c r="A91" s="19">
        <v>2</v>
      </c>
      <c r="B91" s="37">
        <v>950</v>
      </c>
      <c r="C91" s="38" t="s">
        <v>211</v>
      </c>
      <c r="D91" s="39" t="s">
        <v>90</v>
      </c>
      <c r="E91" s="39" t="s">
        <v>67</v>
      </c>
      <c r="F91" s="39" t="s">
        <v>152</v>
      </c>
      <c r="G91" s="39"/>
      <c r="H91" s="40">
        <f>SUMIFS(H92:H1124,$B92:$B1124,$B91,$D92:$D1124,$D92,$E92:$E1124,$E92,$F92:$F1124,$F92)</f>
        <v>30</v>
      </c>
      <c r="I91" s="40">
        <f>SUMIFS(I92:I1124,$B92:$B1124,$B91,$D92:$D1124,$D92,$E92:$E1124,$E92,$F92:$F1124,$F92)</f>
        <v>0</v>
      </c>
      <c r="J91" s="40">
        <f>SUMIFS(J92:J1124,$B92:$B1124,$B91,$D92:$D1124,$D92,$E92:$E1124,$E92,$F92:$F1124,$F92)</f>
        <v>30</v>
      </c>
      <c r="K91" s="40">
        <f>SUMIFS(K92:K1124,$B92:$B1124,$B91,$D92:$D1124,$D92,$E92:$E1124,$E92,$F92:$F1124,$F92)</f>
        <v>0</v>
      </c>
    </row>
    <row r="92" spans="1:11" s="16" customFormat="1" ht="46.8">
      <c r="A92" s="20">
        <v>3</v>
      </c>
      <c r="B92" s="31">
        <v>950</v>
      </c>
      <c r="C92" s="32" t="s">
        <v>12</v>
      </c>
      <c r="D92" s="33" t="s">
        <v>90</v>
      </c>
      <c r="E92" s="33" t="s">
        <v>67</v>
      </c>
      <c r="F92" s="33" t="s">
        <v>152</v>
      </c>
      <c r="G92" s="33" t="s">
        <v>71</v>
      </c>
      <c r="H92" s="24">
        <v>30</v>
      </c>
      <c r="I92" s="24"/>
      <c r="J92" s="24">
        <v>30</v>
      </c>
      <c r="K92" s="24"/>
    </row>
    <row r="93" spans="1:11" s="16" customFormat="1" ht="15.6">
      <c r="A93" s="17">
        <v>1</v>
      </c>
      <c r="B93" s="28">
        <v>950</v>
      </c>
      <c r="C93" s="29" t="s">
        <v>38</v>
      </c>
      <c r="D93" s="30" t="s">
        <v>79</v>
      </c>
      <c r="E93" s="30" t="s">
        <v>86</v>
      </c>
      <c r="F93" s="30"/>
      <c r="G93" s="30"/>
      <c r="H93" s="18">
        <f>SUMIFS(H94:H1127,$B94:$B1127,$B94,$D94:$D1127,$D94,$E94:$E1127,$E94)/2</f>
        <v>55351.8</v>
      </c>
      <c r="I93" s="18">
        <f>SUMIFS(I94:I1127,$B94:$B1127,$B94,$D94:$D1127,$D94,$E94:$E1127,$E94)/2</f>
        <v>16402.8</v>
      </c>
      <c r="J93" s="18">
        <f>SUMIFS(J94:J1127,$B94:$B1127,$B94,$D94:$D1127,$D94,$E94:$E1127,$E94)/2</f>
        <v>55351.8</v>
      </c>
      <c r="K93" s="18">
        <f>SUMIFS(K94:K1127,$B94:$B1127,$B94,$D94:$D1127,$D94,$E94:$E1127,$E94)/2</f>
        <v>16402.8</v>
      </c>
    </row>
    <row r="94" spans="1:11" s="16" customFormat="1" ht="54.6" customHeight="1">
      <c r="A94" s="19">
        <v>2</v>
      </c>
      <c r="B94" s="37">
        <v>950</v>
      </c>
      <c r="C94" s="38" t="s">
        <v>169</v>
      </c>
      <c r="D94" s="39" t="s">
        <v>79</v>
      </c>
      <c r="E94" s="39" t="s">
        <v>86</v>
      </c>
      <c r="F94" s="39" t="s">
        <v>124</v>
      </c>
      <c r="G94" s="39"/>
      <c r="H94" s="40">
        <f>SUMIFS(H95:H1127,$B95:$B1127,$B94,$D95:$D1127,$D95,$E95:$E1127,$E95,$F95:$F1127,$F95)</f>
        <v>280</v>
      </c>
      <c r="I94" s="40">
        <f>SUMIFS(I95:I1127,$B95:$B1127,$B94,$D95:$D1127,$D95,$E95:$E1127,$E95,$F95:$F1127,$F95)</f>
        <v>0</v>
      </c>
      <c r="J94" s="40">
        <f>SUMIFS(J95:J1127,$B95:$B1127,$B94,$D95:$D1127,$D95,$E95:$E1127,$E95,$F95:$F1127,$F95)</f>
        <v>280</v>
      </c>
      <c r="K94" s="40">
        <f>SUMIFS(K95:K1127,$B95:$B1127,$B94,$D95:$D1127,$D95,$E95:$E1127,$E95,$F95:$F1127,$F95)</f>
        <v>0</v>
      </c>
    </row>
    <row r="95" spans="1:11" s="16" customFormat="1" ht="46.8">
      <c r="A95" s="20">
        <v>3</v>
      </c>
      <c r="B95" s="31">
        <v>950</v>
      </c>
      <c r="C95" s="32" t="s">
        <v>12</v>
      </c>
      <c r="D95" s="33" t="s">
        <v>79</v>
      </c>
      <c r="E95" s="33" t="s">
        <v>86</v>
      </c>
      <c r="F95" s="33" t="s">
        <v>124</v>
      </c>
      <c r="G95" s="33" t="s">
        <v>71</v>
      </c>
      <c r="H95" s="24">
        <v>280</v>
      </c>
      <c r="I95" s="24"/>
      <c r="J95" s="24">
        <v>280</v>
      </c>
      <c r="K95" s="24"/>
    </row>
    <row r="96" spans="1:11" s="16" customFormat="1" ht="62.4">
      <c r="A96" s="19">
        <v>2</v>
      </c>
      <c r="B96" s="37">
        <v>950</v>
      </c>
      <c r="C96" s="41" t="s">
        <v>199</v>
      </c>
      <c r="D96" s="39" t="s">
        <v>79</v>
      </c>
      <c r="E96" s="39" t="s">
        <v>86</v>
      </c>
      <c r="F96" s="39" t="s">
        <v>39</v>
      </c>
      <c r="G96" s="39"/>
      <c r="H96" s="40">
        <f>SUMIFS(H97:H1129,$B97:$B1129,$B96,$D97:$D1129,$D97,$E97:$E1129,$E97,$F97:$F1129,$F97)</f>
        <v>16672.2</v>
      </c>
      <c r="I96" s="40">
        <f>SUMIFS(I97:I1129,$B97:$B1129,$B96,$D97:$D1129,$D97,$E97:$E1129,$E97,$F97:$F1129,$F97)</f>
        <v>16402.8</v>
      </c>
      <c r="J96" s="40">
        <f>SUMIFS(J97:J1129,$B97:$B1129,$B96,$D97:$D1129,$D97,$E97:$E1129,$E97,$F97:$F1129,$F97)</f>
        <v>16672.2</v>
      </c>
      <c r="K96" s="40">
        <f>SUMIFS(K97:K1129,$B97:$B1129,$B96,$D97:$D1129,$D97,$E97:$E1129,$E97,$F97:$F1129,$F97)</f>
        <v>16402.8</v>
      </c>
    </row>
    <row r="97" spans="1:11" s="16" customFormat="1" ht="46.8">
      <c r="A97" s="20">
        <v>3</v>
      </c>
      <c r="B97" s="31">
        <v>950</v>
      </c>
      <c r="C97" s="32" t="s">
        <v>12</v>
      </c>
      <c r="D97" s="33" t="s">
        <v>79</v>
      </c>
      <c r="E97" s="33" t="s">
        <v>86</v>
      </c>
      <c r="F97" s="33" t="s">
        <v>39</v>
      </c>
      <c r="G97" s="33" t="s">
        <v>71</v>
      </c>
      <c r="H97" s="24">
        <v>16672.2</v>
      </c>
      <c r="I97" s="24">
        <v>16402.8</v>
      </c>
      <c r="J97" s="24">
        <v>16672.2</v>
      </c>
      <c r="K97" s="24">
        <v>16402.8</v>
      </c>
    </row>
    <row r="98" spans="1:11" s="16" customFormat="1" ht="62.4">
      <c r="A98" s="19">
        <v>2</v>
      </c>
      <c r="B98" s="37">
        <v>950</v>
      </c>
      <c r="C98" s="38" t="s">
        <v>212</v>
      </c>
      <c r="D98" s="39" t="s">
        <v>79</v>
      </c>
      <c r="E98" s="39" t="s">
        <v>86</v>
      </c>
      <c r="F98" s="39" t="s">
        <v>49</v>
      </c>
      <c r="G98" s="39"/>
      <c r="H98" s="40">
        <f>SUMIFS(H99:H1131,$B99:$B1131,$B98,$D99:$D1131,$D99,$E99:$E1131,$E99,$F99:$F1131,$F99)</f>
        <v>35895.4</v>
      </c>
      <c r="I98" s="40">
        <f>SUMIFS(I99:I1131,$B99:$B1131,$B98,$D99:$D1131,$D99,$E99:$E1131,$E99,$F99:$F1131,$F99)</f>
        <v>0</v>
      </c>
      <c r="J98" s="40">
        <f>SUMIFS(J99:J1131,$B99:$B1131,$B98,$D99:$D1131,$D99,$E99:$E1131,$E99,$F99:$F1131,$F99)</f>
        <v>35955.5</v>
      </c>
      <c r="K98" s="40">
        <f>SUMIFS(K99:K1131,$B99:$B1131,$B98,$D99:$D1131,$D99,$E99:$E1131,$E99,$F99:$F1131,$F99)</f>
        <v>0</v>
      </c>
    </row>
    <row r="99" spans="1:11" s="16" customFormat="1" ht="46.8">
      <c r="A99" s="20">
        <v>3</v>
      </c>
      <c r="B99" s="31">
        <v>950</v>
      </c>
      <c r="C99" s="32" t="s">
        <v>12</v>
      </c>
      <c r="D99" s="33" t="s">
        <v>79</v>
      </c>
      <c r="E99" s="33" t="s">
        <v>86</v>
      </c>
      <c r="F99" s="33" t="s">
        <v>49</v>
      </c>
      <c r="G99" s="33" t="s">
        <v>71</v>
      </c>
      <c r="H99" s="24">
        <v>35895.4</v>
      </c>
      <c r="I99" s="24"/>
      <c r="J99" s="24">
        <v>35955.5</v>
      </c>
      <c r="K99" s="24"/>
    </row>
    <row r="100" spans="1:11" s="16" customFormat="1" ht="46.8">
      <c r="A100" s="19">
        <v>2</v>
      </c>
      <c r="B100" s="37">
        <v>950</v>
      </c>
      <c r="C100" s="38" t="s">
        <v>209</v>
      </c>
      <c r="D100" s="39" t="s">
        <v>79</v>
      </c>
      <c r="E100" s="39" t="s">
        <v>86</v>
      </c>
      <c r="F100" s="39" t="s">
        <v>150</v>
      </c>
      <c r="G100" s="39"/>
      <c r="H100" s="40">
        <f>SUMIFS(H101:H1133,$B101:$B1133,$B100,$D101:$D1133,$D101,$E101:$E1133,$E101,$F101:$F1133,$F101)</f>
        <v>2504.1999999999998</v>
      </c>
      <c r="I100" s="40">
        <f>SUMIFS(I101:I1133,$B101:$B1133,$B100,$D101:$D1133,$D101,$E101:$E1133,$E101,$F101:$F1133,$F101)</f>
        <v>0</v>
      </c>
      <c r="J100" s="40">
        <f>SUMIFS(J101:J1133,$B101:$B1133,$B100,$D101:$D1133,$D101,$E101:$E1133,$E101,$F101:$F1133,$F101)</f>
        <v>2444.1</v>
      </c>
      <c r="K100" s="40">
        <f>SUMIFS(K101:K1133,$B101:$B1133,$B100,$D101:$D1133,$D101,$E101:$E1133,$E101,$F101:$F1133,$F101)</f>
        <v>0</v>
      </c>
    </row>
    <row r="101" spans="1:11" s="16" customFormat="1" ht="46.8">
      <c r="A101" s="20">
        <v>3</v>
      </c>
      <c r="B101" s="31">
        <v>950</v>
      </c>
      <c r="C101" s="32" t="s">
        <v>12</v>
      </c>
      <c r="D101" s="33" t="s">
        <v>79</v>
      </c>
      <c r="E101" s="33" t="s">
        <v>86</v>
      </c>
      <c r="F101" s="33" t="s">
        <v>150</v>
      </c>
      <c r="G101" s="33" t="s">
        <v>71</v>
      </c>
      <c r="H101" s="24">
        <v>2504.1999999999998</v>
      </c>
      <c r="I101" s="24"/>
      <c r="J101" s="24">
        <v>2444.1</v>
      </c>
      <c r="K101" s="24"/>
    </row>
    <row r="102" spans="1:11" s="16" customFormat="1" ht="15.6">
      <c r="A102" s="17">
        <v>1</v>
      </c>
      <c r="B102" s="28">
        <v>950</v>
      </c>
      <c r="C102" s="29" t="s">
        <v>130</v>
      </c>
      <c r="D102" s="30" t="s">
        <v>82</v>
      </c>
      <c r="E102" s="30" t="s">
        <v>84</v>
      </c>
      <c r="F102" s="30"/>
      <c r="G102" s="30"/>
      <c r="H102" s="18">
        <f>SUMIFS(H103:H1136,$B103:$B1136,$B103,$D103:$D1136,$D103,$E103:$E1136,$E103)/2</f>
        <v>17159.599999999999</v>
      </c>
      <c r="I102" s="18">
        <f>SUMIFS(I103:I1136,$B103:$B1136,$B103,$D103:$D1136,$D103,$E103:$E1136,$E103)/2</f>
        <v>17159.599999999999</v>
      </c>
      <c r="J102" s="18">
        <f>SUMIFS(J103:J1136,$B103:$B1136,$B103,$D103:$D1136,$D103,$E103:$E1136,$E103)/2</f>
        <v>17159.599999999999</v>
      </c>
      <c r="K102" s="18">
        <f>SUMIFS(K103:K1136,$B103:$B1136,$B103,$D103:$D1136,$D103,$E103:$E1136,$E103)/2</f>
        <v>17159.599999999999</v>
      </c>
    </row>
    <row r="103" spans="1:11" s="16" customFormat="1" ht="85.2" customHeight="1">
      <c r="A103" s="19">
        <v>2</v>
      </c>
      <c r="B103" s="37">
        <v>950</v>
      </c>
      <c r="C103" s="38" t="s">
        <v>204</v>
      </c>
      <c r="D103" s="39" t="s">
        <v>82</v>
      </c>
      <c r="E103" s="39" t="s">
        <v>84</v>
      </c>
      <c r="F103" s="39" t="s">
        <v>119</v>
      </c>
      <c r="G103" s="39"/>
      <c r="H103" s="40">
        <f>SUMIFS(H104:H1136,$B104:$B1136,$B103,$D104:$D1136,$D104,$E104:$E1136,$E104,$F104:$F1136,$F104)</f>
        <v>17159.599999999999</v>
      </c>
      <c r="I103" s="40">
        <f>SUMIFS(I104:I1136,$B104:$B1136,$B103,$D104:$D1136,$D104,$E104:$E1136,$E104,$F104:$F1136,$F104)</f>
        <v>17159.599999999999</v>
      </c>
      <c r="J103" s="40">
        <f>SUMIFS(J104:J1136,$B104:$B1136,$B103,$D104:$D1136,$D104,$E104:$E1136,$E104,$F104:$F1136,$F104)</f>
        <v>17159.599999999999</v>
      </c>
      <c r="K103" s="40">
        <f>SUMIFS(K104:K1136,$B104:$B1136,$B103,$D104:$D1136,$D104,$E104:$E1136,$E104,$F104:$F1136,$F104)</f>
        <v>17159.599999999999</v>
      </c>
    </row>
    <row r="104" spans="1:11" s="16" customFormat="1" ht="15.6">
      <c r="A104" s="20">
        <v>3</v>
      </c>
      <c r="B104" s="31">
        <v>950</v>
      </c>
      <c r="C104" s="32" t="s">
        <v>117</v>
      </c>
      <c r="D104" s="33" t="s">
        <v>82</v>
      </c>
      <c r="E104" s="33" t="s">
        <v>84</v>
      </c>
      <c r="F104" s="33" t="s">
        <v>119</v>
      </c>
      <c r="G104" s="33" t="s">
        <v>118</v>
      </c>
      <c r="H104" s="24">
        <v>17159.599999999999</v>
      </c>
      <c r="I104" s="24">
        <v>17159.599999999999</v>
      </c>
      <c r="J104" s="24">
        <v>17159.599999999999</v>
      </c>
      <c r="K104" s="24">
        <v>17159.599999999999</v>
      </c>
    </row>
    <row r="105" spans="1:11" s="16" customFormat="1" ht="31.2">
      <c r="A105" s="14">
        <v>0</v>
      </c>
      <c r="B105" s="26">
        <v>955</v>
      </c>
      <c r="C105" s="27" t="s">
        <v>40</v>
      </c>
      <c r="D105" s="34" t="s">
        <v>69</v>
      </c>
      <c r="E105" s="34" t="s">
        <v>69</v>
      </c>
      <c r="F105" s="34" t="s">
        <v>7</v>
      </c>
      <c r="G105" s="34" t="s">
        <v>69</v>
      </c>
      <c r="H105" s="15">
        <f>SUMIFS(H106:H1179,$B106:$B1179,$B106)/3</f>
        <v>1070732.8999999992</v>
      </c>
      <c r="I105" s="15">
        <f>SUMIFS(I106:I1179,$B106:$B1179,$B106)/3</f>
        <v>412067.8</v>
      </c>
      <c r="J105" s="15">
        <f>SUMIFS(J106:J1179,$B106:$B1179,$B106)/3</f>
        <v>1042570.1999999994</v>
      </c>
      <c r="K105" s="15">
        <f>SUMIFS(K106:K1179,$B106:$B1179,$B106)/3</f>
        <v>385091.40000000014</v>
      </c>
    </row>
    <row r="106" spans="1:11" s="16" customFormat="1" ht="46.8">
      <c r="A106" s="17">
        <v>1</v>
      </c>
      <c r="B106" s="28">
        <v>955</v>
      </c>
      <c r="C106" s="29" t="s">
        <v>41</v>
      </c>
      <c r="D106" s="30" t="s">
        <v>67</v>
      </c>
      <c r="E106" s="30" t="s">
        <v>86</v>
      </c>
      <c r="F106" s="30" t="s">
        <v>7</v>
      </c>
      <c r="G106" s="30" t="s">
        <v>69</v>
      </c>
      <c r="H106" s="18">
        <f>SUMIFS(H107:H1140,$B107:$B1140,$B107,$D107:$D1140,$D107,$E107:$E1140,$E107)/2</f>
        <v>4988</v>
      </c>
      <c r="I106" s="18">
        <f>SUMIFS(I107:I1140,$B107:$B1140,$B107,$D107:$D1140,$D107,$E107:$E1140,$E107)/2</f>
        <v>0</v>
      </c>
      <c r="J106" s="18">
        <f>SUMIFS(J107:J1140,$B107:$B1140,$B107,$D107:$D1140,$D107,$E107:$E1140,$E107)/2</f>
        <v>4988</v>
      </c>
      <c r="K106" s="18">
        <f>SUMIFS(K107:K1140,$B107:$B1140,$B107,$D107:$D1140,$D107,$E107:$E1140,$E107)/2</f>
        <v>0</v>
      </c>
    </row>
    <row r="107" spans="1:11" s="16" customFormat="1" ht="62.4">
      <c r="A107" s="19">
        <v>2</v>
      </c>
      <c r="B107" s="37">
        <v>955</v>
      </c>
      <c r="C107" s="38" t="s">
        <v>9</v>
      </c>
      <c r="D107" s="39" t="s">
        <v>67</v>
      </c>
      <c r="E107" s="39" t="s">
        <v>86</v>
      </c>
      <c r="F107" s="39" t="s">
        <v>106</v>
      </c>
      <c r="G107" s="39" t="s">
        <v>69</v>
      </c>
      <c r="H107" s="40">
        <f>SUMIFS(H108:H1140,$B108:$B1140,$B107,$D108:$D1140,$D108,$E108:$E1140,$E108,$F108:$F1140,$F108)</f>
        <v>4988</v>
      </c>
      <c r="I107" s="40">
        <f>SUMIFS(I108:I1140,$B108:$B1140,$B107,$D108:$D1140,$D108,$E108:$E1140,$E108,$F108:$F1140,$F108)</f>
        <v>0</v>
      </c>
      <c r="J107" s="40">
        <f>SUMIFS(J108:J1140,$B108:$B1140,$B107,$D108:$D1140,$D108,$E108:$E1140,$E108,$F108:$F1140,$F108)</f>
        <v>4988</v>
      </c>
      <c r="K107" s="40">
        <f>SUMIFS(K108:K1140,$B108:$B1140,$B107,$D108:$D1140,$D108,$E108:$E1140,$E108,$F108:$F1140,$F108)</f>
        <v>0</v>
      </c>
    </row>
    <row r="108" spans="1:11" s="16" customFormat="1" ht="31.2">
      <c r="A108" s="20">
        <v>3</v>
      </c>
      <c r="B108" s="31">
        <v>955</v>
      </c>
      <c r="C108" s="32" t="s">
        <v>11</v>
      </c>
      <c r="D108" s="33" t="s">
        <v>67</v>
      </c>
      <c r="E108" s="33" t="s">
        <v>86</v>
      </c>
      <c r="F108" s="33" t="s">
        <v>106</v>
      </c>
      <c r="G108" s="33" t="s">
        <v>70</v>
      </c>
      <c r="H108" s="24">
        <v>4988</v>
      </c>
      <c r="I108" s="24"/>
      <c r="J108" s="24">
        <v>4988</v>
      </c>
      <c r="K108" s="24"/>
    </row>
    <row r="109" spans="1:11" s="16" customFormat="1" ht="46.8">
      <c r="A109" s="20">
        <v>3</v>
      </c>
      <c r="B109" s="31">
        <v>955</v>
      </c>
      <c r="C109" s="45" t="s">
        <v>12</v>
      </c>
      <c r="D109" s="33" t="s">
        <v>67</v>
      </c>
      <c r="E109" s="33" t="s">
        <v>86</v>
      </c>
      <c r="F109" s="33" t="s">
        <v>106</v>
      </c>
      <c r="G109" s="33" t="s">
        <v>71</v>
      </c>
      <c r="H109" s="24"/>
      <c r="I109" s="24"/>
      <c r="J109" s="24"/>
      <c r="K109" s="24"/>
    </row>
    <row r="110" spans="1:11" s="16" customFormat="1" ht="62.4">
      <c r="A110" s="17">
        <v>1</v>
      </c>
      <c r="B110" s="28">
        <v>955</v>
      </c>
      <c r="C110" s="29" t="s">
        <v>34</v>
      </c>
      <c r="D110" s="30" t="s">
        <v>67</v>
      </c>
      <c r="E110" s="30" t="s">
        <v>84</v>
      </c>
      <c r="F110" s="30" t="s">
        <v>7</v>
      </c>
      <c r="G110" s="30" t="s">
        <v>69</v>
      </c>
      <c r="H110" s="18">
        <f>SUMIFS(H111:H1144,$B111:$B1144,$B111,$D111:$D1144,$D111,$E111:$E1144,$E111)/2</f>
        <v>62784.499999999993</v>
      </c>
      <c r="I110" s="18">
        <f>SUMIFS(I111:I1144,$B111:$B1144,$B111,$D111:$D1144,$D111,$E111:$E1144,$E111)/2</f>
        <v>3130.8</v>
      </c>
      <c r="J110" s="18">
        <f>SUMIFS(J111:J1144,$B111:$B1144,$B111,$D111:$D1144,$D111,$E111:$E1144,$E111)/2</f>
        <v>62784.499999999993</v>
      </c>
      <c r="K110" s="18">
        <f>SUMIFS(K111:K1144,$B111:$B1144,$B111,$D111:$D1144,$D111,$E111:$E1144,$E111)/2</f>
        <v>3130.8</v>
      </c>
    </row>
    <row r="111" spans="1:11" s="16" customFormat="1" ht="62.4">
      <c r="A111" s="19">
        <v>2</v>
      </c>
      <c r="B111" s="37">
        <v>955</v>
      </c>
      <c r="C111" s="47" t="s">
        <v>214</v>
      </c>
      <c r="D111" s="39" t="s">
        <v>67</v>
      </c>
      <c r="E111" s="39" t="s">
        <v>84</v>
      </c>
      <c r="F111" s="39" t="s">
        <v>15</v>
      </c>
      <c r="G111" s="39" t="s">
        <v>69</v>
      </c>
      <c r="H111" s="40">
        <f>SUMIFS(H112:H1144,$B112:$B1144,$B111,$D112:$D1144,$D112,$E112:$E1144,$E112,$F112:$F1144,$F112)</f>
        <v>1018.1</v>
      </c>
      <c r="I111" s="40">
        <f>SUMIFS(I112:I1144,$B112:$B1144,$B111,$D112:$D1144,$D112,$E112:$E1144,$E112,$F112:$F1144,$F112)</f>
        <v>0</v>
      </c>
      <c r="J111" s="40">
        <f>SUMIFS(J112:J1144,$B112:$B1144,$B111,$D112:$D1144,$D112,$E112:$E1144,$E112,$F112:$F1144,$F112)</f>
        <v>1018.1</v>
      </c>
      <c r="K111" s="40">
        <f>SUMIFS(K112:K1144,$B112:$B1144,$B111,$D112:$D1144,$D112,$E112:$E1144,$E112,$F112:$F1144,$F112)</f>
        <v>0</v>
      </c>
    </row>
    <row r="112" spans="1:11" s="16" customFormat="1" ht="46.8">
      <c r="A112" s="20">
        <v>3</v>
      </c>
      <c r="B112" s="31">
        <v>955</v>
      </c>
      <c r="C112" s="45" t="s">
        <v>12</v>
      </c>
      <c r="D112" s="33" t="s">
        <v>67</v>
      </c>
      <c r="E112" s="33" t="s">
        <v>84</v>
      </c>
      <c r="F112" s="33" t="s">
        <v>15</v>
      </c>
      <c r="G112" s="33" t="s">
        <v>71</v>
      </c>
      <c r="H112" s="24">
        <v>1018.1</v>
      </c>
      <c r="I112" s="24"/>
      <c r="J112" s="24">
        <v>1018.1</v>
      </c>
      <c r="K112" s="24"/>
    </row>
    <row r="113" spans="1:11" s="16" customFormat="1" ht="62.4">
      <c r="A113" s="19">
        <v>2</v>
      </c>
      <c r="B113" s="43">
        <v>955</v>
      </c>
      <c r="C113" s="47" t="s">
        <v>201</v>
      </c>
      <c r="D113" s="44" t="s">
        <v>67</v>
      </c>
      <c r="E113" s="39" t="s">
        <v>84</v>
      </c>
      <c r="F113" s="39" t="s">
        <v>42</v>
      </c>
      <c r="G113" s="39" t="s">
        <v>69</v>
      </c>
      <c r="H113" s="40">
        <f>SUMIFS(H114:H1146,$B114:$B1146,$B113,$D114:$D1146,$D114,$E114:$E1146,$E114,$F114:$F1146,$F114)</f>
        <v>144</v>
      </c>
      <c r="I113" s="40">
        <f>SUMIFS(I114:I1146,$B114:$B1146,$B113,$D114:$D1146,$D114,$E114:$E1146,$E114,$F114:$F1146,$F114)</f>
        <v>0</v>
      </c>
      <c r="J113" s="40">
        <f>SUMIFS(J114:J1146,$B114:$B1146,$B113,$D114:$D1146,$D114,$E114:$E1146,$E114,$F114:$F1146,$F114)</f>
        <v>144</v>
      </c>
      <c r="K113" s="40">
        <f>SUMIFS(K114:K1146,$B114:$B1146,$B113,$D114:$D1146,$D114,$E114:$E1146,$E114,$F114:$F1146,$F114)</f>
        <v>0</v>
      </c>
    </row>
    <row r="114" spans="1:11" s="16" customFormat="1" ht="46.8">
      <c r="A114" s="20">
        <v>3</v>
      </c>
      <c r="B114" s="31">
        <v>955</v>
      </c>
      <c r="C114" s="46" t="s">
        <v>12</v>
      </c>
      <c r="D114" s="33" t="s">
        <v>67</v>
      </c>
      <c r="E114" s="33" t="s">
        <v>84</v>
      </c>
      <c r="F114" s="33" t="s">
        <v>42</v>
      </c>
      <c r="G114" s="33" t="s">
        <v>71</v>
      </c>
      <c r="H114" s="24">
        <v>144</v>
      </c>
      <c r="I114" s="24"/>
      <c r="J114" s="24">
        <v>144</v>
      </c>
      <c r="K114" s="24"/>
    </row>
    <row r="115" spans="1:11" s="16" customFormat="1" ht="62.4">
      <c r="A115" s="19">
        <v>2</v>
      </c>
      <c r="B115" s="37">
        <v>955</v>
      </c>
      <c r="C115" s="38" t="s">
        <v>9</v>
      </c>
      <c r="D115" s="39" t="s">
        <v>67</v>
      </c>
      <c r="E115" s="39" t="s">
        <v>84</v>
      </c>
      <c r="F115" s="39" t="s">
        <v>106</v>
      </c>
      <c r="G115" s="39" t="s">
        <v>69</v>
      </c>
      <c r="H115" s="40">
        <f>SUMIFS(H116:H1148,$B116:$B1148,$B115,$D116:$D1148,$D116,$E116:$E1148,$E116,$F116:$F1148,$F116)</f>
        <v>61622.399999999994</v>
      </c>
      <c r="I115" s="40">
        <f>SUMIFS(I116:I1148,$B116:$B1148,$B115,$D116:$D1148,$D116,$E116:$E1148,$E116,$F116:$F1148,$F116)</f>
        <v>3130.8</v>
      </c>
      <c r="J115" s="40">
        <f>SUMIFS(J116:J1148,$B116:$B1148,$B115,$D116:$D1148,$D116,$E116:$E1148,$E116,$F116:$F1148,$F116)</f>
        <v>61622.399999999994</v>
      </c>
      <c r="K115" s="40">
        <f>SUMIFS(K116:K1148,$B116:$B1148,$B115,$D116:$D1148,$D116,$E116:$E1148,$E116,$F116:$F1148,$F116)</f>
        <v>3130.8</v>
      </c>
    </row>
    <row r="116" spans="1:11" s="16" customFormat="1" ht="31.2">
      <c r="A116" s="20">
        <v>3</v>
      </c>
      <c r="B116" s="31">
        <v>955</v>
      </c>
      <c r="C116" s="32" t="s">
        <v>11</v>
      </c>
      <c r="D116" s="33" t="s">
        <v>67</v>
      </c>
      <c r="E116" s="33" t="s">
        <v>84</v>
      </c>
      <c r="F116" s="33" t="s">
        <v>106</v>
      </c>
      <c r="G116" s="33" t="s">
        <v>70</v>
      </c>
      <c r="H116" s="24">
        <v>58950.1</v>
      </c>
      <c r="I116" s="24">
        <v>2801.3</v>
      </c>
      <c r="J116" s="24">
        <v>58950.1</v>
      </c>
      <c r="K116" s="24">
        <v>2801.3</v>
      </c>
    </row>
    <row r="117" spans="1:11" s="16" customFormat="1" ht="46.8">
      <c r="A117" s="20">
        <v>3</v>
      </c>
      <c r="B117" s="31">
        <v>955</v>
      </c>
      <c r="C117" s="32" t="s">
        <v>12</v>
      </c>
      <c r="D117" s="33" t="s">
        <v>67</v>
      </c>
      <c r="E117" s="33" t="s">
        <v>84</v>
      </c>
      <c r="F117" s="33" t="s">
        <v>106</v>
      </c>
      <c r="G117" s="33" t="s">
        <v>71</v>
      </c>
      <c r="H117" s="24">
        <v>2279.6</v>
      </c>
      <c r="I117" s="24">
        <v>329.5</v>
      </c>
      <c r="J117" s="24">
        <v>2279.6</v>
      </c>
      <c r="K117" s="24">
        <v>329.5</v>
      </c>
    </row>
    <row r="118" spans="1:11" s="16" customFormat="1" ht="37.799999999999997" customHeight="1">
      <c r="A118" s="20">
        <v>3</v>
      </c>
      <c r="B118" s="31">
        <v>955</v>
      </c>
      <c r="C118" s="32" t="s">
        <v>21</v>
      </c>
      <c r="D118" s="33" t="s">
        <v>67</v>
      </c>
      <c r="E118" s="33" t="s">
        <v>84</v>
      </c>
      <c r="F118" s="33" t="s">
        <v>106</v>
      </c>
      <c r="G118" s="33" t="s">
        <v>78</v>
      </c>
      <c r="H118" s="24">
        <v>18.2</v>
      </c>
      <c r="I118" s="24"/>
      <c r="J118" s="24">
        <v>18.2</v>
      </c>
      <c r="K118" s="24"/>
    </row>
    <row r="119" spans="1:11" s="16" customFormat="1" ht="15.6">
      <c r="A119" s="20">
        <v>3</v>
      </c>
      <c r="B119" s="31">
        <v>955</v>
      </c>
      <c r="C119" s="32" t="s">
        <v>13</v>
      </c>
      <c r="D119" s="33" t="s">
        <v>67</v>
      </c>
      <c r="E119" s="33" t="s">
        <v>84</v>
      </c>
      <c r="F119" s="33" t="s">
        <v>106</v>
      </c>
      <c r="G119" s="33" t="s">
        <v>72</v>
      </c>
      <c r="H119" s="24">
        <v>374.5</v>
      </c>
      <c r="I119" s="24"/>
      <c r="J119" s="24">
        <v>374.5</v>
      </c>
      <c r="K119" s="24"/>
    </row>
    <row r="120" spans="1:11" s="16" customFormat="1" ht="15.6">
      <c r="A120" s="17">
        <v>1</v>
      </c>
      <c r="B120" s="28">
        <v>955</v>
      </c>
      <c r="C120" s="29" t="s">
        <v>134</v>
      </c>
      <c r="D120" s="30" t="s">
        <v>67</v>
      </c>
      <c r="E120" s="30" t="s">
        <v>90</v>
      </c>
      <c r="F120" s="30" t="s">
        <v>7</v>
      </c>
      <c r="G120" s="30" t="s">
        <v>69</v>
      </c>
      <c r="H120" s="18">
        <f>SUMIFS(H121:H1154,$B121:$B1154,$B121,$D121:$D1154,$D121,$E121:$E1154,$E121)/2</f>
        <v>62.5</v>
      </c>
      <c r="I120" s="18">
        <f>SUMIFS(I121:I1154,$B121:$B1154,$B121,$D121:$D1154,$D121,$E121:$E1154,$E121)/2</f>
        <v>62.5</v>
      </c>
      <c r="J120" s="18">
        <f>SUMIFS(J121:J1154,$B121:$B1154,$B121,$D121:$D1154,$D121,$E121:$E1154,$E121)/2</f>
        <v>62.5</v>
      </c>
      <c r="K120" s="18">
        <f>SUMIFS(K121:K1154,$B121:$B1154,$B121,$D121:$D1154,$D121,$E121:$E1154,$E121)/2</f>
        <v>62.5</v>
      </c>
    </row>
    <row r="121" spans="1:11" s="16" customFormat="1" ht="31.2">
      <c r="A121" s="19">
        <v>2</v>
      </c>
      <c r="B121" s="37">
        <v>955</v>
      </c>
      <c r="C121" s="47" t="s">
        <v>135</v>
      </c>
      <c r="D121" s="39" t="s">
        <v>67</v>
      </c>
      <c r="E121" s="39" t="s">
        <v>90</v>
      </c>
      <c r="F121" s="39" t="s">
        <v>136</v>
      </c>
      <c r="G121" s="39" t="s">
        <v>69</v>
      </c>
      <c r="H121" s="40">
        <f>SUMIFS(H122:H1154,$B122:$B1154,$B121,$D122:$D1154,$D122,$E122:$E1154,$E122,$F122:$F1154,$F122)</f>
        <v>62.5</v>
      </c>
      <c r="I121" s="40">
        <f>SUMIFS(I122:I1154,$B122:$B1154,$B121,$D122:$D1154,$D122,$E122:$E1154,$E122,$F122:$F1154,$F122)</f>
        <v>62.5</v>
      </c>
      <c r="J121" s="40">
        <f>SUMIFS(J122:J1154,$B122:$B1154,$B121,$D122:$D1154,$D122,$E122:$E1154,$E122,$F122:$F1154,$F122)</f>
        <v>62.5</v>
      </c>
      <c r="K121" s="40">
        <f>SUMIFS(K122:K1154,$B122:$B1154,$B121,$D122:$D1154,$D122,$E122:$E1154,$E122,$F122:$F1154,$F122)</f>
        <v>62.5</v>
      </c>
    </row>
    <row r="122" spans="1:11" s="16" customFormat="1" ht="46.8">
      <c r="A122" s="20">
        <v>3</v>
      </c>
      <c r="B122" s="31">
        <v>955</v>
      </c>
      <c r="C122" s="32" t="s">
        <v>12</v>
      </c>
      <c r="D122" s="33" t="s">
        <v>67</v>
      </c>
      <c r="E122" s="33" t="s">
        <v>90</v>
      </c>
      <c r="F122" s="33" t="s">
        <v>136</v>
      </c>
      <c r="G122" s="33" t="s">
        <v>71</v>
      </c>
      <c r="H122" s="24">
        <v>62.5</v>
      </c>
      <c r="I122" s="24">
        <v>62.5</v>
      </c>
      <c r="J122" s="24">
        <v>62.5</v>
      </c>
      <c r="K122" s="24">
        <v>62.5</v>
      </c>
    </row>
    <row r="123" spans="1:11" s="16" customFormat="1" ht="31.2">
      <c r="A123" s="17">
        <v>1</v>
      </c>
      <c r="B123" s="28">
        <v>955</v>
      </c>
      <c r="C123" s="29" t="s">
        <v>174</v>
      </c>
      <c r="D123" s="30" t="s">
        <v>67</v>
      </c>
      <c r="E123" s="30" t="s">
        <v>79</v>
      </c>
      <c r="F123" s="30" t="s">
        <v>7</v>
      </c>
      <c r="G123" s="30" t="s">
        <v>69</v>
      </c>
      <c r="H123" s="18">
        <f>SUMIFS(H124:H1157,$B124:$B1157,$B124,$D124:$D1157,$D124,$E124:$E1157,$E124)/2</f>
        <v>0</v>
      </c>
      <c r="I123" s="18">
        <f>SUMIFS(I124:I1157,$B124:$B1157,$B124,$D124:$D1157,$D124,$E124:$E1157,$E124)/2</f>
        <v>0</v>
      </c>
      <c r="J123" s="18">
        <f>SUMIFS(J124:J1157,$B124:$B1157,$B124,$D124:$D1157,$D124,$E124:$E1157,$E124)/2</f>
        <v>0</v>
      </c>
      <c r="K123" s="18">
        <f>SUMIFS(K124:K1157,$B124:$B1157,$B124,$D124:$D1157,$D124,$E124:$E1157,$E124)/2</f>
        <v>0</v>
      </c>
    </row>
    <row r="124" spans="1:11" s="16" customFormat="1" ht="46.8">
      <c r="A124" s="19">
        <v>2</v>
      </c>
      <c r="B124" s="37">
        <v>955</v>
      </c>
      <c r="C124" s="47" t="s">
        <v>176</v>
      </c>
      <c r="D124" s="39" t="s">
        <v>67</v>
      </c>
      <c r="E124" s="39" t="s">
        <v>79</v>
      </c>
      <c r="F124" s="39" t="s">
        <v>175</v>
      </c>
      <c r="G124" s="39" t="s">
        <v>69</v>
      </c>
      <c r="H124" s="40">
        <f>SUMIFS(H125:H1157,$B125:$B1157,$B124,$D125:$D1157,$D125,$E125:$E1157,$E125,$F125:$F1157,$F125)</f>
        <v>0</v>
      </c>
      <c r="I124" s="40">
        <f>SUMIFS(I125:I1157,$B125:$B1157,$B124,$D125:$D1157,$D125,$E125:$E1157,$E125,$F125:$F1157,$F125)</f>
        <v>0</v>
      </c>
      <c r="J124" s="40">
        <f>SUMIFS(J125:J1157,$B125:$B1157,$B124,$D125:$D1157,$D125,$E125:$E1157,$E125,$F125:$F1157,$F125)</f>
        <v>0</v>
      </c>
      <c r="K124" s="40">
        <f>SUMIFS(K125:K1157,$B125:$B1157,$B124,$D125:$D1157,$D125,$E125:$E1157,$E125,$F125:$F1157,$F125)</f>
        <v>0</v>
      </c>
    </row>
    <row r="125" spans="1:11" s="16" customFormat="1" ht="15.6">
      <c r="A125" s="20">
        <v>3</v>
      </c>
      <c r="B125" s="31">
        <v>955</v>
      </c>
      <c r="C125" s="45" t="s">
        <v>178</v>
      </c>
      <c r="D125" s="33" t="s">
        <v>67</v>
      </c>
      <c r="E125" s="33" t="s">
        <v>79</v>
      </c>
      <c r="F125" s="33" t="s">
        <v>175</v>
      </c>
      <c r="G125" s="33" t="s">
        <v>177</v>
      </c>
      <c r="H125" s="24"/>
      <c r="I125" s="24"/>
      <c r="J125" s="24"/>
      <c r="K125" s="24"/>
    </row>
    <row r="126" spans="1:11" s="16" customFormat="1" ht="15.6">
      <c r="A126" s="17">
        <v>1</v>
      </c>
      <c r="B126" s="28">
        <v>955</v>
      </c>
      <c r="C126" s="29" t="s">
        <v>43</v>
      </c>
      <c r="D126" s="30" t="s">
        <v>67</v>
      </c>
      <c r="E126" s="30" t="s">
        <v>83</v>
      </c>
      <c r="F126" s="30" t="s">
        <v>7</v>
      </c>
      <c r="G126" s="30" t="s">
        <v>69</v>
      </c>
      <c r="H126" s="18">
        <f>SUMIFS(H127:H1160,$B127:$B1160,$B127,$D127:$D1160,$D127,$E127:$E1160,$E127)/2</f>
        <v>14000</v>
      </c>
      <c r="I126" s="18">
        <f>SUMIFS(I127:I1160,$B127:$B1160,$B127,$D127:$D1160,$D127,$E127:$E1160,$E127)/2</f>
        <v>0</v>
      </c>
      <c r="J126" s="18">
        <f>SUMIFS(J127:J1160,$B127:$B1160,$B127,$D127:$D1160,$D127,$E127:$E1160,$E127)/2</f>
        <v>14000</v>
      </c>
      <c r="K126" s="18">
        <f>SUMIFS(K127:K1160,$B127:$B1160,$B127,$D127:$D1160,$D127,$E127:$E1160,$E127)/2</f>
        <v>0</v>
      </c>
    </row>
    <row r="127" spans="1:11" s="16" customFormat="1" ht="39" customHeight="1">
      <c r="A127" s="19">
        <v>2</v>
      </c>
      <c r="B127" s="37">
        <v>955</v>
      </c>
      <c r="C127" s="38" t="s">
        <v>35</v>
      </c>
      <c r="D127" s="39" t="s">
        <v>67</v>
      </c>
      <c r="E127" s="39" t="s">
        <v>83</v>
      </c>
      <c r="F127" s="39" t="s">
        <v>108</v>
      </c>
      <c r="G127" s="39" t="s">
        <v>69</v>
      </c>
      <c r="H127" s="40">
        <f>SUMIFS(H128:H1160,$B128:$B1160,$B127,$D128:$D1160,$D128,$E128:$E1160,$E128,$F128:$F1160,$F128)</f>
        <v>14000</v>
      </c>
      <c r="I127" s="40">
        <f>SUMIFS(I128:I1160,$B128:$B1160,$B127,$D128:$D1160,$D128,$E128:$E1160,$E128,$F128:$F1160,$F128)</f>
        <v>0</v>
      </c>
      <c r="J127" s="40">
        <f>SUMIFS(J128:J1160,$B128:$B1160,$B127,$D128:$D1160,$D128,$E128:$E1160,$E128,$F128:$F1160,$F128)</f>
        <v>14000</v>
      </c>
      <c r="K127" s="40">
        <f>SUMIFS(K128:K1160,$B128:$B1160,$B127,$D128:$D1160,$D128,$E128:$E1160,$E128,$F128:$F1160,$F128)</f>
        <v>0</v>
      </c>
    </row>
    <row r="128" spans="1:11" s="16" customFormat="1" ht="15.6">
      <c r="A128" s="20">
        <v>3</v>
      </c>
      <c r="B128" s="31">
        <v>955</v>
      </c>
      <c r="C128" s="32" t="s">
        <v>44</v>
      </c>
      <c r="D128" s="33" t="s">
        <v>67</v>
      </c>
      <c r="E128" s="33" t="s">
        <v>83</v>
      </c>
      <c r="F128" s="33" t="s">
        <v>108</v>
      </c>
      <c r="G128" s="33" t="s">
        <v>88</v>
      </c>
      <c r="H128" s="24">
        <v>14000</v>
      </c>
      <c r="I128" s="24"/>
      <c r="J128" s="24">
        <v>14000</v>
      </c>
      <c r="K128" s="24"/>
    </row>
    <row r="129" spans="1:11" s="16" customFormat="1" ht="15.6">
      <c r="A129" s="17">
        <v>1</v>
      </c>
      <c r="B129" s="28">
        <v>955</v>
      </c>
      <c r="C129" s="29" t="s">
        <v>14</v>
      </c>
      <c r="D129" s="30" t="s">
        <v>67</v>
      </c>
      <c r="E129" s="30" t="s">
        <v>73</v>
      </c>
      <c r="F129" s="30"/>
      <c r="G129" s="30"/>
      <c r="H129" s="18">
        <f>SUMIFS(H130:H1163,$B130:$B1163,$B130,$D130:$D1163,$D130,$E130:$E1163,$E130)/2</f>
        <v>49980.5</v>
      </c>
      <c r="I129" s="18">
        <f>SUMIFS(I130:I1163,$B130:$B1163,$B130,$D130:$D1163,$D130,$E130:$E1163,$E130)/2</f>
        <v>1991.2</v>
      </c>
      <c r="J129" s="18">
        <f>SUMIFS(J130:J1163,$B130:$B1163,$B130,$D130:$D1163,$D130,$E130:$E1163,$E130)/2</f>
        <v>49905.5</v>
      </c>
      <c r="K129" s="18">
        <f>SUMIFS(K130:K1163,$B130:$B1163,$B130,$D130:$D1163,$D130,$E130:$E1163,$E130)/2</f>
        <v>1991.2</v>
      </c>
    </row>
    <row r="130" spans="1:11" s="16" customFormat="1" ht="62.4">
      <c r="A130" s="19">
        <v>2</v>
      </c>
      <c r="B130" s="37">
        <v>955</v>
      </c>
      <c r="C130" s="47" t="s">
        <v>214</v>
      </c>
      <c r="D130" s="39" t="s">
        <v>67</v>
      </c>
      <c r="E130" s="39" t="s">
        <v>73</v>
      </c>
      <c r="F130" s="39" t="s">
        <v>15</v>
      </c>
      <c r="G130" s="39" t="s">
        <v>69</v>
      </c>
      <c r="H130" s="40">
        <f>SUMIFS(H131:H1163,$B131:$B1163,$B130,$D131:$D1163,$D131,$E131:$E1163,$E131,$F131:$F1163,$F131)</f>
        <v>260</v>
      </c>
      <c r="I130" s="40">
        <f>SUMIFS(I131:I1163,$B131:$B1163,$B130,$D131:$D1163,$D131,$E131:$E1163,$E131,$F131:$F1163,$F131)</f>
        <v>0</v>
      </c>
      <c r="J130" s="40">
        <f>SUMIFS(J131:J1163,$B131:$B1163,$B130,$D131:$D1163,$D131,$E131:$E1163,$E131,$F131:$F1163,$F131)</f>
        <v>260</v>
      </c>
      <c r="K130" s="40">
        <f>SUMIFS(K131:K1163,$B131:$B1163,$B130,$D131:$D1163,$D131,$E131:$E1163,$E131,$F131:$F1163,$F131)</f>
        <v>0</v>
      </c>
    </row>
    <row r="131" spans="1:11" s="16" customFormat="1" ht="46.8">
      <c r="A131" s="20">
        <v>3</v>
      </c>
      <c r="B131" s="31">
        <v>955</v>
      </c>
      <c r="C131" s="45" t="s">
        <v>12</v>
      </c>
      <c r="D131" s="33" t="s">
        <v>67</v>
      </c>
      <c r="E131" s="33" t="s">
        <v>73</v>
      </c>
      <c r="F131" s="33" t="s">
        <v>15</v>
      </c>
      <c r="G131" s="33" t="s">
        <v>71</v>
      </c>
      <c r="H131" s="24">
        <v>260</v>
      </c>
      <c r="I131" s="24"/>
      <c r="J131" s="24">
        <v>260</v>
      </c>
      <c r="K131" s="24"/>
    </row>
    <row r="132" spans="1:11" s="16" customFormat="1" ht="62.4">
      <c r="A132" s="19">
        <v>2</v>
      </c>
      <c r="B132" s="37">
        <v>955</v>
      </c>
      <c r="C132" s="38" t="s">
        <v>169</v>
      </c>
      <c r="D132" s="39" t="s">
        <v>67</v>
      </c>
      <c r="E132" s="39" t="s">
        <v>73</v>
      </c>
      <c r="F132" s="39" t="s">
        <v>124</v>
      </c>
      <c r="G132" s="39" t="s">
        <v>69</v>
      </c>
      <c r="H132" s="40">
        <f>SUMIFS(H133:H1165,$B133:$B1165,$B132,$D133:$D1165,$D133,$E133:$E1165,$E133,$F133:$F1165,$F133)</f>
        <v>1573.1000000000001</v>
      </c>
      <c r="I132" s="40">
        <f>SUMIFS(I133:I1165,$B133:$B1165,$B132,$D133:$D1165,$D133,$E133:$E1165,$E133,$F133:$F1165,$F133)</f>
        <v>0</v>
      </c>
      <c r="J132" s="40">
        <f>SUMIFS(J133:J1165,$B133:$B1165,$B132,$D133:$D1165,$D133,$E133:$E1165,$E133,$F133:$F1165,$F133)</f>
        <v>1498.1000000000001</v>
      </c>
      <c r="K132" s="40">
        <f>SUMIFS(K133:K1165,$B133:$B1165,$B132,$D133:$D1165,$D133,$E133:$E1165,$E133,$F133:$F1165,$F133)</f>
        <v>0</v>
      </c>
    </row>
    <row r="133" spans="1:11" s="16" customFormat="1" ht="46.8">
      <c r="A133" s="20">
        <v>3</v>
      </c>
      <c r="B133" s="31">
        <v>955</v>
      </c>
      <c r="C133" s="45" t="s">
        <v>12</v>
      </c>
      <c r="D133" s="33" t="s">
        <v>67</v>
      </c>
      <c r="E133" s="33" t="s">
        <v>73</v>
      </c>
      <c r="F133" s="33" t="s">
        <v>124</v>
      </c>
      <c r="G133" s="33" t="s">
        <v>71</v>
      </c>
      <c r="H133" s="24">
        <v>1229.9000000000001</v>
      </c>
      <c r="I133" s="24"/>
      <c r="J133" s="24">
        <v>1229.9000000000001</v>
      </c>
      <c r="K133" s="24"/>
    </row>
    <row r="134" spans="1:11" s="16" customFormat="1" ht="15.6">
      <c r="A134" s="20">
        <v>3</v>
      </c>
      <c r="B134" s="31">
        <v>955</v>
      </c>
      <c r="C134" s="32" t="s">
        <v>46</v>
      </c>
      <c r="D134" s="33" t="s">
        <v>67</v>
      </c>
      <c r="E134" s="33" t="s">
        <v>73</v>
      </c>
      <c r="F134" s="33" t="s">
        <v>124</v>
      </c>
      <c r="G134" s="33" t="s">
        <v>89</v>
      </c>
      <c r="H134" s="24">
        <v>343.2</v>
      </c>
      <c r="I134" s="24"/>
      <c r="J134" s="24">
        <v>268.2</v>
      </c>
      <c r="K134" s="24"/>
    </row>
    <row r="135" spans="1:11" s="16" customFormat="1" ht="46.8">
      <c r="A135" s="19">
        <v>2</v>
      </c>
      <c r="B135" s="37">
        <v>955</v>
      </c>
      <c r="C135" s="38" t="s">
        <v>164</v>
      </c>
      <c r="D135" s="39" t="s">
        <v>67</v>
      </c>
      <c r="E135" s="39" t="s">
        <v>73</v>
      </c>
      <c r="F135" s="39" t="s">
        <v>163</v>
      </c>
      <c r="G135" s="39"/>
      <c r="H135" s="40">
        <f>SUMIFS(H136:H1167,$B136:$B1167,$B135,$D136:$D1167,$D136,$E136:$E1167,$E136,$F136:$F1167,$F136)</f>
        <v>2744.5</v>
      </c>
      <c r="I135" s="40">
        <f>SUMIFS(I136:I1167,$B136:$B1167,$B135,$D136:$D1167,$D136,$E136:$E1167,$E136,$F136:$F1167,$F136)</f>
        <v>0</v>
      </c>
      <c r="J135" s="40">
        <f>SUMIFS(J136:J1167,$B136:$B1167,$B135,$D136:$D1167,$D136,$E136:$E1167,$E136,$F136:$F1167,$F136)</f>
        <v>2744.5</v>
      </c>
      <c r="K135" s="40">
        <f>SUMIFS(K136:K1167,$B136:$B1167,$B135,$D136:$D1167,$D136,$E136:$E1167,$E136,$F136:$F1167,$F136)</f>
        <v>0</v>
      </c>
    </row>
    <row r="136" spans="1:11" s="16" customFormat="1" ht="15.6">
      <c r="A136" s="20">
        <v>3</v>
      </c>
      <c r="B136" s="31">
        <v>955</v>
      </c>
      <c r="C136" s="32" t="s">
        <v>46</v>
      </c>
      <c r="D136" s="33" t="s">
        <v>67</v>
      </c>
      <c r="E136" s="33" t="s">
        <v>73</v>
      </c>
      <c r="F136" s="33" t="s">
        <v>163</v>
      </c>
      <c r="G136" s="33" t="s">
        <v>89</v>
      </c>
      <c r="H136" s="24">
        <v>2744.5</v>
      </c>
      <c r="I136" s="24"/>
      <c r="J136" s="24">
        <v>2744.5</v>
      </c>
      <c r="K136" s="24"/>
    </row>
    <row r="137" spans="1:11" s="16" customFormat="1" ht="62.4">
      <c r="A137" s="19">
        <v>2</v>
      </c>
      <c r="B137" s="37">
        <v>955</v>
      </c>
      <c r="C137" s="42" t="s">
        <v>180</v>
      </c>
      <c r="D137" s="39" t="s">
        <v>67</v>
      </c>
      <c r="E137" s="39" t="s">
        <v>73</v>
      </c>
      <c r="F137" s="39" t="s">
        <v>47</v>
      </c>
      <c r="G137" s="39"/>
      <c r="H137" s="40">
        <f>SUMIFS(H138:H1169,$B138:$B1169,$B137,$D138:$D1169,$D138,$E138:$E1169,$E138,$F138:$F1169,$F138)</f>
        <v>18247.7</v>
      </c>
      <c r="I137" s="40">
        <f>SUMIFS(I138:I1169,$B138:$B1169,$B137,$D138:$D1169,$D138,$E138:$E1169,$E138,$F138:$F1169,$F138)</f>
        <v>0</v>
      </c>
      <c r="J137" s="40">
        <f>SUMIFS(J138:J1169,$B138:$B1169,$B137,$D138:$D1169,$D138,$E138:$E1169,$E138,$F138:$F1169,$F138)</f>
        <v>18247.7</v>
      </c>
      <c r="K137" s="40">
        <f>SUMIFS(K138:K1169,$B138:$B1169,$B137,$D138:$D1169,$D138,$E138:$E1169,$E138,$F138:$F1169,$F138)</f>
        <v>0</v>
      </c>
    </row>
    <row r="138" spans="1:11" s="16" customFormat="1" ht="15.6">
      <c r="A138" s="20">
        <v>3</v>
      </c>
      <c r="B138" s="31">
        <v>955</v>
      </c>
      <c r="C138" s="32" t="s">
        <v>46</v>
      </c>
      <c r="D138" s="33" t="s">
        <v>67</v>
      </c>
      <c r="E138" s="33" t="s">
        <v>73</v>
      </c>
      <c r="F138" s="33" t="s">
        <v>47</v>
      </c>
      <c r="G138" s="33" t="s">
        <v>89</v>
      </c>
      <c r="H138" s="24">
        <v>18247.7</v>
      </c>
      <c r="I138" s="24"/>
      <c r="J138" s="24">
        <v>18247.7</v>
      </c>
      <c r="K138" s="24"/>
    </row>
    <row r="139" spans="1:11" s="16" customFormat="1" ht="62.4">
      <c r="A139" s="19">
        <v>2</v>
      </c>
      <c r="B139" s="37">
        <v>955</v>
      </c>
      <c r="C139" s="38" t="s">
        <v>212</v>
      </c>
      <c r="D139" s="39" t="s">
        <v>67</v>
      </c>
      <c r="E139" s="39" t="s">
        <v>73</v>
      </c>
      <c r="F139" s="39" t="s">
        <v>49</v>
      </c>
      <c r="G139" s="39" t="s">
        <v>69</v>
      </c>
      <c r="H139" s="40">
        <f>SUMIFS(H140:H1171,$B140:$B1171,$B139,$D140:$D1171,$D140,$E140:$E1171,$E140,$F140:$F1171,$F140)</f>
        <v>1056.2</v>
      </c>
      <c r="I139" s="40">
        <f>SUMIFS(I140:I1171,$B140:$B1171,$B139,$D140:$D1171,$D140,$E140:$E1171,$E140,$F140:$F1171,$F140)</f>
        <v>965.7</v>
      </c>
      <c r="J139" s="40">
        <f>SUMIFS(J140:J1171,$B140:$B1171,$B139,$D140:$D1171,$D140,$E140:$E1171,$E140,$F140:$F1171,$F140)</f>
        <v>1056.2</v>
      </c>
      <c r="K139" s="40">
        <f>SUMIFS(K140:K1171,$B140:$B1171,$B139,$D140:$D1171,$D140,$E140:$E1171,$E140,$F140:$F1171,$F140)</f>
        <v>965.7</v>
      </c>
    </row>
    <row r="140" spans="1:11" s="16" customFormat="1" ht="15.6">
      <c r="A140" s="20">
        <v>3</v>
      </c>
      <c r="B140" s="31">
        <v>955</v>
      </c>
      <c r="C140" s="32" t="s">
        <v>46</v>
      </c>
      <c r="D140" s="33" t="s">
        <v>67</v>
      </c>
      <c r="E140" s="33" t="s">
        <v>73</v>
      </c>
      <c r="F140" s="33" t="s">
        <v>49</v>
      </c>
      <c r="G140" s="33" t="s">
        <v>89</v>
      </c>
      <c r="H140" s="24">
        <v>1056.2</v>
      </c>
      <c r="I140" s="24">
        <v>965.7</v>
      </c>
      <c r="J140" s="24">
        <v>1056.2</v>
      </c>
      <c r="K140" s="24">
        <v>965.7</v>
      </c>
    </row>
    <row r="141" spans="1:11" s="16" customFormat="1" ht="46.8">
      <c r="A141" s="19">
        <v>2</v>
      </c>
      <c r="B141" s="37">
        <v>955</v>
      </c>
      <c r="C141" s="38" t="s">
        <v>142</v>
      </c>
      <c r="D141" s="39" t="s">
        <v>67</v>
      </c>
      <c r="E141" s="39" t="s">
        <v>73</v>
      </c>
      <c r="F141" s="39" t="s">
        <v>141</v>
      </c>
      <c r="G141" s="39"/>
      <c r="H141" s="40">
        <f>SUMIFS(H142:H1173,$B142:$B1173,$B141,$D142:$D1173,$D142,$E142:$E1173,$E142,$F142:$F1173,$F142)</f>
        <v>14427.5</v>
      </c>
      <c r="I141" s="40">
        <f>SUMIFS(I142:I1173,$B142:$B1173,$B141,$D142:$D1173,$D142,$E142:$E1173,$E142,$F142:$F1173,$F142)</f>
        <v>1025.5</v>
      </c>
      <c r="J141" s="40">
        <f>SUMIFS(J142:J1173,$B142:$B1173,$B141,$D142:$D1173,$D142,$E142:$E1173,$E142,$F142:$F1173,$F142)</f>
        <v>14427.5</v>
      </c>
      <c r="K141" s="40">
        <f>SUMIFS(K142:K1173,$B142:$B1173,$B141,$D142:$D1173,$D142,$E142:$E1173,$E142,$F142:$F1173,$F142)</f>
        <v>1025.5</v>
      </c>
    </row>
    <row r="142" spans="1:11" s="16" customFormat="1" ht="31.2">
      <c r="A142" s="20">
        <v>3</v>
      </c>
      <c r="B142" s="31">
        <v>955</v>
      </c>
      <c r="C142" s="32" t="s">
        <v>23</v>
      </c>
      <c r="D142" s="33" t="s">
        <v>67</v>
      </c>
      <c r="E142" s="33" t="s">
        <v>73</v>
      </c>
      <c r="F142" s="33" t="s">
        <v>141</v>
      </c>
      <c r="G142" s="33" t="s">
        <v>80</v>
      </c>
      <c r="H142" s="24">
        <v>13808.9</v>
      </c>
      <c r="I142" s="24">
        <v>1025.5</v>
      </c>
      <c r="J142" s="24">
        <v>13808.9</v>
      </c>
      <c r="K142" s="24">
        <v>1025.5</v>
      </c>
    </row>
    <row r="143" spans="1:11" s="16" customFormat="1" ht="46.8">
      <c r="A143" s="20">
        <v>3</v>
      </c>
      <c r="B143" s="31">
        <v>955</v>
      </c>
      <c r="C143" s="32" t="s">
        <v>12</v>
      </c>
      <c r="D143" s="33" t="s">
        <v>67</v>
      </c>
      <c r="E143" s="33" t="s">
        <v>73</v>
      </c>
      <c r="F143" s="33" t="s">
        <v>141</v>
      </c>
      <c r="G143" s="33" t="s">
        <v>71</v>
      </c>
      <c r="H143" s="24">
        <v>618.6</v>
      </c>
      <c r="I143" s="24"/>
      <c r="J143" s="24">
        <v>618.6</v>
      </c>
      <c r="K143" s="24"/>
    </row>
    <row r="144" spans="1:11" s="16" customFormat="1" ht="39" customHeight="1">
      <c r="A144" s="19">
        <v>2</v>
      </c>
      <c r="B144" s="37">
        <v>955</v>
      </c>
      <c r="C144" s="38" t="s">
        <v>35</v>
      </c>
      <c r="D144" s="39" t="s">
        <v>67</v>
      </c>
      <c r="E144" s="39" t="s">
        <v>73</v>
      </c>
      <c r="F144" s="39" t="s">
        <v>108</v>
      </c>
      <c r="G144" s="39"/>
      <c r="H144" s="40">
        <f>SUMIFS(H145:H1176,$B145:$B1176,$B144,$D145:$D1176,$D145,$E145:$E1176,$E145,$F145:$F1176,$F145)</f>
        <v>11671.5</v>
      </c>
      <c r="I144" s="40">
        <f>SUMIFS(I145:I1176,$B145:$B1176,$B144,$D145:$D1176,$D145,$E145:$E1176,$E145,$F145:$F1176,$F145)</f>
        <v>0</v>
      </c>
      <c r="J144" s="40">
        <f>SUMIFS(J145:J1176,$B145:$B1176,$B144,$D145:$D1176,$D145,$E145:$E1176,$E145,$F145:$F1176,$F145)</f>
        <v>11671.5</v>
      </c>
      <c r="K144" s="40">
        <f>SUMIFS(K145:K1176,$B145:$B1176,$B144,$D145:$D1176,$D145,$E145:$E1176,$E145,$F145:$F1176,$F145)</f>
        <v>0</v>
      </c>
    </row>
    <row r="145" spans="1:11" s="16" customFormat="1" ht="15.6">
      <c r="A145" s="20">
        <v>3</v>
      </c>
      <c r="B145" s="31">
        <v>955</v>
      </c>
      <c r="C145" s="32" t="s">
        <v>153</v>
      </c>
      <c r="D145" s="33" t="s">
        <v>67</v>
      </c>
      <c r="E145" s="33" t="s">
        <v>73</v>
      </c>
      <c r="F145" s="33" t="s">
        <v>108</v>
      </c>
      <c r="G145" s="33" t="s">
        <v>125</v>
      </c>
      <c r="H145" s="24">
        <v>10000</v>
      </c>
      <c r="I145" s="24"/>
      <c r="J145" s="24">
        <v>10000</v>
      </c>
      <c r="K145" s="24"/>
    </row>
    <row r="146" spans="1:11" s="16" customFormat="1" ht="62.4">
      <c r="A146" s="20">
        <v>3</v>
      </c>
      <c r="B146" s="31">
        <v>955</v>
      </c>
      <c r="C146" s="32" t="s">
        <v>215</v>
      </c>
      <c r="D146" s="33" t="s">
        <v>67</v>
      </c>
      <c r="E146" s="33" t="s">
        <v>73</v>
      </c>
      <c r="F146" s="33" t="s">
        <v>108</v>
      </c>
      <c r="G146" s="33" t="s">
        <v>91</v>
      </c>
      <c r="H146" s="24">
        <v>400</v>
      </c>
      <c r="I146" s="24"/>
      <c r="J146" s="24">
        <v>400</v>
      </c>
      <c r="K146" s="24"/>
    </row>
    <row r="147" spans="1:11" s="16" customFormat="1" ht="15.6">
      <c r="A147" s="20">
        <v>3</v>
      </c>
      <c r="B147" s="31">
        <v>955</v>
      </c>
      <c r="C147" s="32" t="s">
        <v>127</v>
      </c>
      <c r="D147" s="33" t="s">
        <v>67</v>
      </c>
      <c r="E147" s="33" t="s">
        <v>73</v>
      </c>
      <c r="F147" s="33" t="s">
        <v>108</v>
      </c>
      <c r="G147" s="33" t="s">
        <v>126</v>
      </c>
      <c r="H147" s="24">
        <v>1271.5</v>
      </c>
      <c r="I147" s="24"/>
      <c r="J147" s="24">
        <v>1271.5</v>
      </c>
      <c r="K147" s="24"/>
    </row>
    <row r="148" spans="1:11" s="16" customFormat="1" ht="15.6">
      <c r="A148" s="17">
        <v>1</v>
      </c>
      <c r="B148" s="28">
        <v>955</v>
      </c>
      <c r="C148" s="29" t="s">
        <v>50</v>
      </c>
      <c r="D148" s="30" t="s">
        <v>86</v>
      </c>
      <c r="E148" s="30" t="s">
        <v>84</v>
      </c>
      <c r="F148" s="30" t="s">
        <v>7</v>
      </c>
      <c r="G148" s="30" t="s">
        <v>69</v>
      </c>
      <c r="H148" s="18">
        <f>SUMIFS(H149:H1181,$B149:$B1181,$B149,$D149:$D1181,$D149,$E149:$E1181,$E149)/2</f>
        <v>454</v>
      </c>
      <c r="I148" s="18">
        <f>SUMIFS(I149:I1181,$B149:$B1181,$B149,$D149:$D1181,$D149,$E149:$E1181,$E149)/2</f>
        <v>0</v>
      </c>
      <c r="J148" s="18">
        <f>SUMIFS(J149:J1181,$B149:$B1181,$B149,$D149:$D1181,$D149,$E149:$E1181,$E149)/2</f>
        <v>454</v>
      </c>
      <c r="K148" s="18">
        <f>SUMIFS(K149:K1181,$B149:$B1181,$B149,$D149:$D1181,$D149,$E149:$E1181,$E149)/2</f>
        <v>0</v>
      </c>
    </row>
    <row r="149" spans="1:11" s="16" customFormat="1" ht="54" customHeight="1">
      <c r="A149" s="19">
        <v>2</v>
      </c>
      <c r="B149" s="37">
        <v>955</v>
      </c>
      <c r="C149" s="38" t="s">
        <v>181</v>
      </c>
      <c r="D149" s="39" t="s">
        <v>86</v>
      </c>
      <c r="E149" s="39" t="s">
        <v>84</v>
      </c>
      <c r="F149" s="39" t="s">
        <v>104</v>
      </c>
      <c r="G149" s="39" t="s">
        <v>69</v>
      </c>
      <c r="H149" s="40">
        <f>SUMIFS(H150:H1181,$B150:$B1181,$B149,$D150:$D1181,$D150,$E150:$E1181,$E150,$F150:$F1181,$F150)</f>
        <v>454</v>
      </c>
      <c r="I149" s="40">
        <f>SUMIFS(I150:I1181,$B150:$B1181,$B149,$D150:$D1181,$D150,$E150:$E1181,$E150,$F150:$F1181,$F150)</f>
        <v>0</v>
      </c>
      <c r="J149" s="40">
        <f>SUMIFS(J150:J1181,$B150:$B1181,$B149,$D150:$D1181,$D150,$E150:$E1181,$E150,$F150:$F1181,$F150)</f>
        <v>454</v>
      </c>
      <c r="K149" s="40">
        <f>SUMIFS(K150:K1181,$B150:$B1181,$B149,$D150:$D1181,$D150,$E150:$E1181,$E150,$F150:$F1181,$F150)</f>
        <v>0</v>
      </c>
    </row>
    <row r="150" spans="1:11" s="16" customFormat="1" ht="46.8">
      <c r="A150" s="20">
        <v>3</v>
      </c>
      <c r="B150" s="31">
        <v>955</v>
      </c>
      <c r="C150" s="32" t="s">
        <v>12</v>
      </c>
      <c r="D150" s="33" t="s">
        <v>86</v>
      </c>
      <c r="E150" s="33" t="s">
        <v>84</v>
      </c>
      <c r="F150" s="33" t="s">
        <v>104</v>
      </c>
      <c r="G150" s="33" t="s">
        <v>71</v>
      </c>
      <c r="H150" s="24">
        <v>454</v>
      </c>
      <c r="I150" s="24"/>
      <c r="J150" s="24">
        <v>454</v>
      </c>
      <c r="K150" s="24"/>
    </row>
    <row r="151" spans="1:11" s="16" customFormat="1" ht="46.8">
      <c r="A151" s="17">
        <v>1</v>
      </c>
      <c r="B151" s="28">
        <v>955</v>
      </c>
      <c r="C151" s="29" t="s">
        <v>193</v>
      </c>
      <c r="D151" s="30" t="s">
        <v>76</v>
      </c>
      <c r="E151" s="30" t="s">
        <v>82</v>
      </c>
      <c r="F151" s="30" t="s">
        <v>7</v>
      </c>
      <c r="G151" s="30" t="s">
        <v>69</v>
      </c>
      <c r="H151" s="18">
        <f>SUMIFS(H152:H1184,$B152:$B1184,$B152,$D152:$D1184,$D152,$E152:$E1184,$E152)/2</f>
        <v>2790.9</v>
      </c>
      <c r="I151" s="18">
        <f>SUMIFS(I152:I1184,$B152:$B1184,$B152,$D152:$D1184,$D152,$E152:$E1184,$E152)/2</f>
        <v>0</v>
      </c>
      <c r="J151" s="18">
        <f>SUMIFS(J152:J1184,$B152:$B1184,$B152,$D152:$D1184,$D152,$E152:$E1184,$E152)/2</f>
        <v>2790.9</v>
      </c>
      <c r="K151" s="18">
        <f>SUMIFS(K152:K1184,$B152:$B1184,$B152,$D152:$D1184,$D152,$E152:$E1184,$E152)/2</f>
        <v>0</v>
      </c>
    </row>
    <row r="152" spans="1:11" s="16" customFormat="1" ht="46.8">
      <c r="A152" s="19">
        <v>2</v>
      </c>
      <c r="B152" s="37">
        <v>955</v>
      </c>
      <c r="C152" s="38" t="s">
        <v>164</v>
      </c>
      <c r="D152" s="39" t="s">
        <v>76</v>
      </c>
      <c r="E152" s="39" t="s">
        <v>82</v>
      </c>
      <c r="F152" s="39" t="s">
        <v>163</v>
      </c>
      <c r="G152" s="39"/>
      <c r="H152" s="40">
        <f>SUMIFS(H153:H1184,$B153:$B1184,$B152,$D153:$D1184,$D153,$E153:$E1184,$E153,$F153:$F1184,$F153)</f>
        <v>2714.9</v>
      </c>
      <c r="I152" s="40">
        <f>SUMIFS(I153:I1184,$B153:$B1184,$B152,$D153:$D1184,$D153,$E153:$E1184,$E153,$F153:$F1184,$F153)</f>
        <v>0</v>
      </c>
      <c r="J152" s="40">
        <f>SUMIFS(J153:J1184,$B153:$B1184,$B152,$D153:$D1184,$D153,$E153:$E1184,$E153,$F153:$F1184,$F153)</f>
        <v>2714.9</v>
      </c>
      <c r="K152" s="40">
        <f>SUMIFS(K153:K1184,$B153:$B1184,$B152,$D153:$D1184,$D153,$E153:$E1184,$E153,$F153:$F1184,$F153)</f>
        <v>0</v>
      </c>
    </row>
    <row r="153" spans="1:11" s="16" customFormat="1" ht="15.6">
      <c r="A153" s="20">
        <v>3</v>
      </c>
      <c r="B153" s="31">
        <v>955</v>
      </c>
      <c r="C153" s="32" t="s">
        <v>46</v>
      </c>
      <c r="D153" s="33" t="s">
        <v>76</v>
      </c>
      <c r="E153" s="33" t="s">
        <v>82</v>
      </c>
      <c r="F153" s="33" t="s">
        <v>163</v>
      </c>
      <c r="G153" s="33" t="s">
        <v>89</v>
      </c>
      <c r="H153" s="24">
        <v>2714.9</v>
      </c>
      <c r="I153" s="24"/>
      <c r="J153" s="24">
        <v>2714.9</v>
      </c>
      <c r="K153" s="24"/>
    </row>
    <row r="154" spans="1:11" s="16" customFormat="1" ht="78">
      <c r="A154" s="19">
        <v>2</v>
      </c>
      <c r="B154" s="37">
        <v>955</v>
      </c>
      <c r="C154" s="38" t="s">
        <v>182</v>
      </c>
      <c r="D154" s="39" t="s">
        <v>76</v>
      </c>
      <c r="E154" s="39" t="s">
        <v>82</v>
      </c>
      <c r="F154" s="39" t="s">
        <v>105</v>
      </c>
      <c r="G154" s="39" t="s">
        <v>69</v>
      </c>
      <c r="H154" s="40">
        <f>SUMIFS(H155:H1186,$B155:$B1186,$B154,$D155:$D1186,$D155,$E155:$E1186,$E155,$F155:$F1186,$F155)</f>
        <v>76</v>
      </c>
      <c r="I154" s="40">
        <f>SUMIFS(I155:I1186,$B155:$B1186,$B154,$D155:$D1186,$D155,$E155:$E1186,$E155,$F155:$F1186,$F155)</f>
        <v>0</v>
      </c>
      <c r="J154" s="40">
        <f>SUMIFS(J155:J1186,$B155:$B1186,$B154,$D155:$D1186,$D155,$E155:$E1186,$E155,$F155:$F1186,$F155)</f>
        <v>76</v>
      </c>
      <c r="K154" s="40">
        <f>SUMIFS(K155:K1186,$B155:$B1186,$B154,$D155:$D1186,$D155,$E155:$E1186,$E155,$F155:$F1186,$F155)</f>
        <v>0</v>
      </c>
    </row>
    <row r="155" spans="1:11" s="16" customFormat="1" ht="46.8">
      <c r="A155" s="20">
        <v>3</v>
      </c>
      <c r="B155" s="31">
        <v>955</v>
      </c>
      <c r="C155" s="32" t="s">
        <v>12</v>
      </c>
      <c r="D155" s="33" t="s">
        <v>76</v>
      </c>
      <c r="E155" s="33" t="s">
        <v>82</v>
      </c>
      <c r="F155" s="33" t="s">
        <v>105</v>
      </c>
      <c r="G155" s="33" t="s">
        <v>71</v>
      </c>
      <c r="H155" s="24">
        <v>76</v>
      </c>
      <c r="I155" s="24"/>
      <c r="J155" s="24">
        <v>76</v>
      </c>
      <c r="K155" s="24"/>
    </row>
    <row r="156" spans="1:11" s="16" customFormat="1" ht="46.8">
      <c r="A156" s="17">
        <v>1</v>
      </c>
      <c r="B156" s="28">
        <v>955</v>
      </c>
      <c r="C156" s="29" t="s">
        <v>36</v>
      </c>
      <c r="D156" s="30" t="s">
        <v>76</v>
      </c>
      <c r="E156" s="30" t="s">
        <v>74</v>
      </c>
      <c r="F156" s="30"/>
      <c r="G156" s="30"/>
      <c r="H156" s="18">
        <f>SUMIFS(H157:H1189,$B157:$B1189,$B157,$D157:$D1189,$D157,$E157:$E1189,$E157)/2</f>
        <v>1896.6</v>
      </c>
      <c r="I156" s="18">
        <f>SUMIFS(I157:I1189,$B157:$B1189,$B157,$D157:$D1189,$D157,$E157:$E1189,$E157)/2</f>
        <v>0</v>
      </c>
      <c r="J156" s="18">
        <f>SUMIFS(J157:J1189,$B157:$B1189,$B157,$D157:$D1189,$D157,$E157:$E1189,$E157)/2</f>
        <v>1896.6</v>
      </c>
      <c r="K156" s="18">
        <f>SUMIFS(K157:K1189,$B157:$B1189,$B157,$D157:$D1189,$D157,$E157:$E1189,$E157)/2</f>
        <v>0</v>
      </c>
    </row>
    <row r="157" spans="1:11" s="16" customFormat="1" ht="62.4">
      <c r="A157" s="19">
        <v>2</v>
      </c>
      <c r="B157" s="37">
        <v>955</v>
      </c>
      <c r="C157" s="38" t="s">
        <v>157</v>
      </c>
      <c r="D157" s="39" t="s">
        <v>76</v>
      </c>
      <c r="E157" s="39" t="s">
        <v>74</v>
      </c>
      <c r="F157" s="39" t="s">
        <v>51</v>
      </c>
      <c r="G157" s="39"/>
      <c r="H157" s="40">
        <f>SUMIFS(H158:H1189,$B158:$B1189,$B157,$D158:$D1189,$D158,$E158:$E1189,$E158,$F158:$F1189,$F158)</f>
        <v>950</v>
      </c>
      <c r="I157" s="40">
        <f>SUMIFS(I158:I1189,$B158:$B1189,$B157,$D158:$D1189,$D158,$E158:$E1189,$E158,$F158:$F1189,$F158)</f>
        <v>0</v>
      </c>
      <c r="J157" s="40">
        <f>SUMIFS(J158:J1189,$B158:$B1189,$B157,$D158:$D1189,$D158,$E158:$E1189,$E158,$F158:$F1189,$F158)</f>
        <v>950</v>
      </c>
      <c r="K157" s="40">
        <f>SUMIFS(K158:K1189,$B158:$B1189,$B157,$D158:$D1189,$D158,$E158:$E1189,$E158,$F158:$F1189,$F158)</f>
        <v>0</v>
      </c>
    </row>
    <row r="158" spans="1:11" s="16" customFormat="1" ht="15.6">
      <c r="A158" s="20">
        <v>3</v>
      </c>
      <c r="B158" s="31">
        <v>955</v>
      </c>
      <c r="C158" s="32" t="s">
        <v>46</v>
      </c>
      <c r="D158" s="33" t="s">
        <v>76</v>
      </c>
      <c r="E158" s="33" t="s">
        <v>74</v>
      </c>
      <c r="F158" s="33" t="s">
        <v>51</v>
      </c>
      <c r="G158" s="33" t="s">
        <v>89</v>
      </c>
      <c r="H158" s="24">
        <v>950</v>
      </c>
      <c r="I158" s="24"/>
      <c r="J158" s="24">
        <v>950</v>
      </c>
      <c r="K158" s="24"/>
    </row>
    <row r="159" spans="1:11" s="16" customFormat="1" ht="62.4">
      <c r="A159" s="19">
        <v>2</v>
      </c>
      <c r="B159" s="37">
        <v>955</v>
      </c>
      <c r="C159" s="38" t="s">
        <v>210</v>
      </c>
      <c r="D159" s="39" t="s">
        <v>76</v>
      </c>
      <c r="E159" s="39" t="s">
        <v>74</v>
      </c>
      <c r="F159" s="39" t="s">
        <v>151</v>
      </c>
      <c r="G159" s="39"/>
      <c r="H159" s="40">
        <f>SUMIFS(H160:H1191,$B160:$B1191,$B159,$D160:$D1191,$D160,$E160:$E1191,$E160,$F160:$F1191,$F160)</f>
        <v>946.6</v>
      </c>
      <c r="I159" s="40">
        <f>SUMIFS(I160:I1191,$B160:$B1191,$B159,$D160:$D1191,$D160,$E160:$E1191,$E160,$F160:$F1191,$F160)</f>
        <v>0</v>
      </c>
      <c r="J159" s="40">
        <f>SUMIFS(J160:J1191,$B160:$B1191,$B159,$D160:$D1191,$D160,$E160:$E1191,$E160,$F160:$F1191,$F160)</f>
        <v>946.6</v>
      </c>
      <c r="K159" s="40">
        <f>SUMIFS(K160:K1191,$B160:$B1191,$B159,$D160:$D1191,$D160,$E160:$E1191,$E160,$F160:$F1191,$F160)</f>
        <v>0</v>
      </c>
    </row>
    <row r="160" spans="1:11" s="16" customFormat="1" ht="62.4">
      <c r="A160" s="20">
        <v>3</v>
      </c>
      <c r="B160" s="31">
        <v>955</v>
      </c>
      <c r="C160" s="32" t="s">
        <v>144</v>
      </c>
      <c r="D160" s="33" t="s">
        <v>76</v>
      </c>
      <c r="E160" s="33" t="s">
        <v>74</v>
      </c>
      <c r="F160" s="33" t="s">
        <v>151</v>
      </c>
      <c r="G160" s="33" t="s">
        <v>92</v>
      </c>
      <c r="H160" s="24">
        <v>946.6</v>
      </c>
      <c r="I160" s="24"/>
      <c r="J160" s="24">
        <v>946.6</v>
      </c>
      <c r="K160" s="24"/>
    </row>
    <row r="161" spans="1:11" s="16" customFormat="1" ht="15.6">
      <c r="A161" s="17">
        <v>1</v>
      </c>
      <c r="B161" s="28">
        <v>955</v>
      </c>
      <c r="C161" s="29" t="s">
        <v>52</v>
      </c>
      <c r="D161" s="30" t="s">
        <v>84</v>
      </c>
      <c r="E161" s="30" t="s">
        <v>90</v>
      </c>
      <c r="F161" s="30"/>
      <c r="G161" s="30"/>
      <c r="H161" s="18">
        <f>SUMIFS(H162:H1194,$B162:$B1194,$B162,$D162:$D1194,$D162,$E162:$E1194,$E162)/2</f>
        <v>40696.5</v>
      </c>
      <c r="I161" s="18">
        <f>SUMIFS(I162:I1194,$B162:$B1194,$B162,$D162:$D1194,$D162,$E162:$E1194,$E162)/2</f>
        <v>38407.300000000003</v>
      </c>
      <c r="J161" s="18">
        <f>SUMIFS(J162:J1194,$B162:$B1194,$B162,$D162:$D1194,$D162,$E162:$E1194,$E162)/2</f>
        <v>40696.5</v>
      </c>
      <c r="K161" s="18">
        <f>SUMIFS(K162:K1194,$B162:$B1194,$B162,$D162:$D1194,$D162,$E162:$E1194,$E162)/2</f>
        <v>38407.300000000003</v>
      </c>
    </row>
    <row r="162" spans="1:11" s="16" customFormat="1" ht="62.4">
      <c r="A162" s="19">
        <v>2</v>
      </c>
      <c r="B162" s="37">
        <v>955</v>
      </c>
      <c r="C162" s="47" t="s">
        <v>214</v>
      </c>
      <c r="D162" s="39" t="s">
        <v>84</v>
      </c>
      <c r="E162" s="39" t="s">
        <v>90</v>
      </c>
      <c r="F162" s="39" t="s">
        <v>15</v>
      </c>
      <c r="G162" s="39" t="s">
        <v>69</v>
      </c>
      <c r="H162" s="40">
        <f>SUMIFS(H163:H1194,$B163:$B1194,$B162,$D163:$D1194,$D163,$E163:$E1194,$E163,$F163:$F1194,$F163)</f>
        <v>0</v>
      </c>
      <c r="I162" s="40">
        <f>SUMIFS(I163:I1194,$B163:$B1194,$B162,$D163:$D1194,$D163,$E163:$E1194,$E163,$F163:$F1194,$F163)</f>
        <v>0</v>
      </c>
      <c r="J162" s="40">
        <f>SUMIFS(J163:J1194,$B163:$B1194,$B162,$D163:$D1194,$D163,$E163:$E1194,$E163,$F163:$F1194,$F163)</f>
        <v>0</v>
      </c>
      <c r="K162" s="40">
        <f>SUMIFS(K163:K1194,$B163:$B1194,$B162,$D163:$D1194,$D163,$E163:$E1194,$E163,$F163:$F1194,$F163)</f>
        <v>0</v>
      </c>
    </row>
    <row r="163" spans="1:11" s="16" customFormat="1" ht="46.8">
      <c r="A163" s="20">
        <v>3</v>
      </c>
      <c r="B163" s="31">
        <v>955</v>
      </c>
      <c r="C163" s="45" t="s">
        <v>12</v>
      </c>
      <c r="D163" s="33" t="s">
        <v>84</v>
      </c>
      <c r="E163" s="33" t="s">
        <v>90</v>
      </c>
      <c r="F163" s="33" t="s">
        <v>15</v>
      </c>
      <c r="G163" s="33" t="s">
        <v>71</v>
      </c>
      <c r="H163" s="24"/>
      <c r="I163" s="24"/>
      <c r="J163" s="24"/>
      <c r="K163" s="24"/>
    </row>
    <row r="164" spans="1:11" s="16" customFormat="1" ht="78">
      <c r="A164" s="19">
        <v>2</v>
      </c>
      <c r="B164" s="37">
        <v>955</v>
      </c>
      <c r="C164" s="52" t="s">
        <v>167</v>
      </c>
      <c r="D164" s="39" t="s">
        <v>84</v>
      </c>
      <c r="E164" s="39" t="s">
        <v>90</v>
      </c>
      <c r="F164" s="39" t="s">
        <v>53</v>
      </c>
      <c r="G164" s="39"/>
      <c r="H164" s="40">
        <f>SUMIFS(H165:H1196,$B165:$B1196,$B164,$D165:$D1196,$D165,$E165:$E1196,$E165,$F165:$F1196,$F165)</f>
        <v>40696.5</v>
      </c>
      <c r="I164" s="40">
        <f>SUMIFS(I165:I1196,$B165:$B1196,$B164,$D165:$D1196,$D165,$E165:$E1196,$E165,$F165:$F1196,$F165)</f>
        <v>38407.300000000003</v>
      </c>
      <c r="J164" s="40">
        <f>SUMIFS(J165:J1196,$B165:$B1196,$B164,$D165:$D1196,$D165,$E165:$E1196,$E165,$F165:$F1196,$F165)</f>
        <v>40696.5</v>
      </c>
      <c r="K164" s="40">
        <f>SUMIFS(K165:K1196,$B165:$B1196,$B164,$D165:$D1196,$D165,$E165:$E1196,$E165,$F165:$F1196,$F165)</f>
        <v>38407.300000000003</v>
      </c>
    </row>
    <row r="165" spans="1:11" s="16" customFormat="1" ht="31.2">
      <c r="A165" s="20">
        <v>3</v>
      </c>
      <c r="B165" s="31">
        <v>955</v>
      </c>
      <c r="C165" s="32" t="s">
        <v>23</v>
      </c>
      <c r="D165" s="33" t="s">
        <v>84</v>
      </c>
      <c r="E165" s="33" t="s">
        <v>90</v>
      </c>
      <c r="F165" s="33" t="s">
        <v>53</v>
      </c>
      <c r="G165" s="33" t="s">
        <v>80</v>
      </c>
      <c r="H165" s="24">
        <v>10759</v>
      </c>
      <c r="I165" s="24">
        <v>9296.7999999999993</v>
      </c>
      <c r="J165" s="24">
        <v>10759</v>
      </c>
      <c r="K165" s="24">
        <v>9296.7999999999993</v>
      </c>
    </row>
    <row r="166" spans="1:11" s="16" customFormat="1" ht="46.8">
      <c r="A166" s="20">
        <v>3</v>
      </c>
      <c r="B166" s="31">
        <v>955</v>
      </c>
      <c r="C166" s="32" t="s">
        <v>12</v>
      </c>
      <c r="D166" s="33" t="s">
        <v>84</v>
      </c>
      <c r="E166" s="33" t="s">
        <v>90</v>
      </c>
      <c r="F166" s="33" t="s">
        <v>53</v>
      </c>
      <c r="G166" s="33" t="s">
        <v>71</v>
      </c>
      <c r="H166" s="24">
        <v>1165.0999999999999</v>
      </c>
      <c r="I166" s="24">
        <v>338.1</v>
      </c>
      <c r="J166" s="24">
        <v>1165.0999999999999</v>
      </c>
      <c r="K166" s="24">
        <v>338.1</v>
      </c>
    </row>
    <row r="167" spans="1:11" s="16" customFormat="1" ht="15.6">
      <c r="A167" s="20">
        <v>3</v>
      </c>
      <c r="B167" s="31">
        <v>955</v>
      </c>
      <c r="C167" s="32" t="s">
        <v>46</v>
      </c>
      <c r="D167" s="33" t="s">
        <v>84</v>
      </c>
      <c r="E167" s="33" t="s">
        <v>90</v>
      </c>
      <c r="F167" s="33" t="s">
        <v>53</v>
      </c>
      <c r="G167" s="33" t="s">
        <v>89</v>
      </c>
      <c r="H167" s="24"/>
      <c r="I167" s="24"/>
      <c r="J167" s="24"/>
      <c r="K167" s="24"/>
    </row>
    <row r="168" spans="1:11" s="16" customFormat="1" ht="62.4">
      <c r="A168" s="20">
        <v>3</v>
      </c>
      <c r="B168" s="31">
        <v>955</v>
      </c>
      <c r="C168" s="32" t="s">
        <v>132</v>
      </c>
      <c r="D168" s="33" t="s">
        <v>84</v>
      </c>
      <c r="E168" s="33" t="s">
        <v>90</v>
      </c>
      <c r="F168" s="33" t="s">
        <v>53</v>
      </c>
      <c r="G168" s="33" t="s">
        <v>91</v>
      </c>
      <c r="H168" s="24">
        <v>28772.400000000001</v>
      </c>
      <c r="I168" s="24">
        <v>28772.400000000001</v>
      </c>
      <c r="J168" s="24">
        <v>28772.400000000001</v>
      </c>
      <c r="K168" s="24">
        <v>28772.400000000001</v>
      </c>
    </row>
    <row r="169" spans="1:11" s="16" customFormat="1" ht="21" customHeight="1">
      <c r="A169" s="20">
        <v>3</v>
      </c>
      <c r="B169" s="31">
        <v>955</v>
      </c>
      <c r="C169" s="32" t="s">
        <v>13</v>
      </c>
      <c r="D169" s="33" t="s">
        <v>84</v>
      </c>
      <c r="E169" s="33" t="s">
        <v>90</v>
      </c>
      <c r="F169" s="33" t="s">
        <v>53</v>
      </c>
      <c r="G169" s="33" t="s">
        <v>72</v>
      </c>
      <c r="H169" s="24"/>
      <c r="I169" s="24"/>
      <c r="J169" s="24"/>
      <c r="K169" s="24"/>
    </row>
    <row r="170" spans="1:11" s="16" customFormat="1" ht="15.6">
      <c r="A170" s="17">
        <v>1</v>
      </c>
      <c r="B170" s="28">
        <v>955</v>
      </c>
      <c r="C170" s="29" t="s">
        <v>54</v>
      </c>
      <c r="D170" s="30" t="s">
        <v>84</v>
      </c>
      <c r="E170" s="30" t="s">
        <v>81</v>
      </c>
      <c r="F170" s="30" t="s">
        <v>7</v>
      </c>
      <c r="G170" s="30" t="s">
        <v>69</v>
      </c>
      <c r="H170" s="18">
        <f>SUMIFS(H171:H1203,$B171:$B1203,$B171,$D171:$D1203,$D171,$E171:$E1203,$E171)/2</f>
        <v>8224.7000000000007</v>
      </c>
      <c r="I170" s="18">
        <f>SUMIFS(I171:I1203,$B171:$B1203,$B171,$D171:$D1203,$D171,$E171:$E1203,$E171)/2</f>
        <v>0</v>
      </c>
      <c r="J170" s="18">
        <f>SUMIFS(J171:J1203,$B171:$B1203,$B171,$D171:$D1203,$D171,$E171:$E1203,$E171)/2</f>
        <v>8224.7000000000007</v>
      </c>
      <c r="K170" s="18">
        <f>SUMIFS(K171:K1203,$B171:$B1203,$B171,$D171:$D1203,$D171,$E171:$E1203,$E171)/2</f>
        <v>0</v>
      </c>
    </row>
    <row r="171" spans="1:11" s="16" customFormat="1" ht="55.8" customHeight="1">
      <c r="A171" s="19">
        <v>2</v>
      </c>
      <c r="B171" s="37">
        <v>955</v>
      </c>
      <c r="C171" s="38" t="s">
        <v>194</v>
      </c>
      <c r="D171" s="39" t="s">
        <v>84</v>
      </c>
      <c r="E171" s="39" t="s">
        <v>81</v>
      </c>
      <c r="F171" s="39" t="s">
        <v>121</v>
      </c>
      <c r="G171" s="39"/>
      <c r="H171" s="40">
        <f>SUMIFS(H172:H1203,$B172:$B1203,$B171,$D172:$D1203,$D172,$E172:$E1203,$E172,$F172:$F1203,$F172)</f>
        <v>8224.7000000000007</v>
      </c>
      <c r="I171" s="40">
        <f>SUMIFS(I172:I1203,$B172:$B1203,$B171,$D172:$D1203,$D172,$E172:$E1203,$E172,$F172:$F1203,$F172)</f>
        <v>0</v>
      </c>
      <c r="J171" s="40">
        <f>SUMIFS(J172:J1203,$B172:$B1203,$B171,$D172:$D1203,$D172,$E172:$E1203,$E172,$F172:$F1203,$F172)</f>
        <v>8224.7000000000007</v>
      </c>
      <c r="K171" s="40">
        <f>SUMIFS(K172:K1203,$B172:$B1203,$B171,$D172:$D1203,$D172,$E172:$E1203,$E172,$F172:$F1203,$F172)</f>
        <v>0</v>
      </c>
    </row>
    <row r="172" spans="1:11" s="16" customFormat="1" ht="46.8">
      <c r="A172" s="20">
        <v>3</v>
      </c>
      <c r="B172" s="31">
        <v>955</v>
      </c>
      <c r="C172" s="32" t="s">
        <v>12</v>
      </c>
      <c r="D172" s="33" t="s">
        <v>84</v>
      </c>
      <c r="E172" s="33" t="s">
        <v>81</v>
      </c>
      <c r="F172" s="33" t="s">
        <v>121</v>
      </c>
      <c r="G172" s="33" t="s">
        <v>71</v>
      </c>
      <c r="H172" s="24">
        <v>8224.7000000000007</v>
      </c>
      <c r="I172" s="24"/>
      <c r="J172" s="24">
        <v>8224.7000000000007</v>
      </c>
      <c r="K172" s="24"/>
    </row>
    <row r="173" spans="1:11" s="16" customFormat="1" ht="15.6">
      <c r="A173" s="17">
        <v>1</v>
      </c>
      <c r="B173" s="28">
        <v>955</v>
      </c>
      <c r="C173" s="29" t="s">
        <v>128</v>
      </c>
      <c r="D173" s="30" t="s">
        <v>84</v>
      </c>
      <c r="E173" s="30" t="s">
        <v>87</v>
      </c>
      <c r="F173" s="30"/>
      <c r="G173" s="30"/>
      <c r="H173" s="18">
        <f>SUMIFS(H174:H1206,$B174:$B1206,$B174,$D174:$D1206,$D174,$E174:$E1206,$E174)/2</f>
        <v>37000</v>
      </c>
      <c r="I173" s="18">
        <f>SUMIFS(I174:I1206,$B174:$B1206,$B174,$D174:$D1206,$D174,$E174:$E1206,$E174)/2</f>
        <v>36574.1</v>
      </c>
      <c r="J173" s="18">
        <f>SUMIFS(J174:J1206,$B174:$B1206,$B174,$D174:$D1206,$D174,$E174:$E1206,$E174)/2</f>
        <v>37200</v>
      </c>
      <c r="K173" s="18">
        <f>SUMIFS(K174:K1206,$B174:$B1206,$B174,$D174:$D1206,$D174,$E174:$E1206,$E174)/2</f>
        <v>36574.1</v>
      </c>
    </row>
    <row r="174" spans="1:11" s="16" customFormat="1" ht="62.4">
      <c r="A174" s="19">
        <v>2</v>
      </c>
      <c r="B174" s="37">
        <v>955</v>
      </c>
      <c r="C174" s="38" t="s">
        <v>200</v>
      </c>
      <c r="D174" s="39" t="s">
        <v>84</v>
      </c>
      <c r="E174" s="39" t="s">
        <v>87</v>
      </c>
      <c r="F174" s="39" t="s">
        <v>55</v>
      </c>
      <c r="G174" s="39"/>
      <c r="H174" s="40">
        <f>SUMIFS(H175:H1206,$B175:$B1206,$B174,$D175:$D1206,$D175,$E175:$E1206,$E175,$F175:$F1206,$F175)</f>
        <v>37000</v>
      </c>
      <c r="I174" s="40">
        <f>SUMIFS(I175:I1206,$B175:$B1206,$B174,$D175:$D1206,$D175,$E175:$E1206,$E175,$F175:$F1206,$F175)</f>
        <v>36574.1</v>
      </c>
      <c r="J174" s="40">
        <f>SUMIFS(J175:J1206,$B175:$B1206,$B174,$D175:$D1206,$D175,$E175:$E1206,$E175,$F175:$F1206,$F175)</f>
        <v>37200</v>
      </c>
      <c r="K174" s="40">
        <f>SUMIFS(K175:K1206,$B175:$B1206,$B174,$D175:$D1206,$D175,$E175:$E1206,$E175,$F175:$F1206,$F175)</f>
        <v>36574.1</v>
      </c>
    </row>
    <row r="175" spans="1:11" s="16" customFormat="1" ht="15.6">
      <c r="A175" s="20">
        <v>3</v>
      </c>
      <c r="B175" s="31">
        <v>955</v>
      </c>
      <c r="C175" s="32" t="s">
        <v>46</v>
      </c>
      <c r="D175" s="33" t="s">
        <v>84</v>
      </c>
      <c r="E175" s="33" t="s">
        <v>87</v>
      </c>
      <c r="F175" s="33" t="s">
        <v>55</v>
      </c>
      <c r="G175" s="33" t="s">
        <v>89</v>
      </c>
      <c r="H175" s="24">
        <v>37000</v>
      </c>
      <c r="I175" s="24">
        <v>36574.1</v>
      </c>
      <c r="J175" s="24">
        <v>37200</v>
      </c>
      <c r="K175" s="24">
        <v>36574.1</v>
      </c>
    </row>
    <row r="176" spans="1:11" s="16" customFormat="1" ht="15.6">
      <c r="A176" s="17">
        <v>1</v>
      </c>
      <c r="B176" s="28">
        <v>955</v>
      </c>
      <c r="C176" s="29" t="s">
        <v>123</v>
      </c>
      <c r="D176" s="30" t="s">
        <v>84</v>
      </c>
      <c r="E176" s="30" t="s">
        <v>82</v>
      </c>
      <c r="F176" s="30" t="s">
        <v>7</v>
      </c>
      <c r="G176" s="30" t="s">
        <v>69</v>
      </c>
      <c r="H176" s="18">
        <f>SUMIFS(H177:H1209,$B177:$B1209,$B177,$D177:$D1209,$D177,$E177:$E1209,$E177)/2</f>
        <v>0</v>
      </c>
      <c r="I176" s="18">
        <f>SUMIFS(I177:I1209,$B177:$B1209,$B177,$D177:$D1209,$D177,$E177:$E1209,$E177)/2</f>
        <v>0</v>
      </c>
      <c r="J176" s="18">
        <f>SUMIFS(J177:J1209,$B177:$B1209,$B177,$D177:$D1209,$D177,$E177:$E1209,$E177)/2</f>
        <v>0</v>
      </c>
      <c r="K176" s="18">
        <f>SUMIFS(K177:K1209,$B177:$B1209,$B177,$D177:$D1209,$D177,$E177:$E1209,$E177)/2</f>
        <v>0</v>
      </c>
    </row>
    <row r="177" spans="1:11" s="16" customFormat="1" ht="62.4">
      <c r="A177" s="19">
        <v>2</v>
      </c>
      <c r="B177" s="37">
        <v>955</v>
      </c>
      <c r="C177" s="38" t="s">
        <v>212</v>
      </c>
      <c r="D177" s="39" t="s">
        <v>84</v>
      </c>
      <c r="E177" s="39" t="s">
        <v>82</v>
      </c>
      <c r="F177" s="39" t="s">
        <v>49</v>
      </c>
      <c r="G177" s="39"/>
      <c r="H177" s="40">
        <f>SUMIFS(H178:H1209,$B178:$B1209,$B177,$D178:$D1209,$D178,$E178:$E1209,$E178,$F178:$F1209,$F178)</f>
        <v>0</v>
      </c>
      <c r="I177" s="40">
        <f>SUMIFS(I178:I1209,$B178:$B1209,$B177,$D178:$D1209,$D178,$E178:$E1209,$E178,$F178:$F1209,$F178)</f>
        <v>0</v>
      </c>
      <c r="J177" s="40">
        <f>SUMIFS(J178:J1209,$B178:$B1209,$B177,$D178:$D1209,$D178,$E178:$E1209,$E178,$F178:$F1209,$F178)</f>
        <v>0</v>
      </c>
      <c r="K177" s="40">
        <f>SUMIFS(K178:K1209,$B178:$B1209,$B177,$D178:$D1209,$D178,$E178:$E1209,$E178,$F178:$F1209,$F178)</f>
        <v>0</v>
      </c>
    </row>
    <row r="178" spans="1:11" s="16" customFormat="1" ht="15.6">
      <c r="A178" s="20">
        <v>3</v>
      </c>
      <c r="B178" s="31">
        <v>955</v>
      </c>
      <c r="C178" s="32" t="s">
        <v>46</v>
      </c>
      <c r="D178" s="33" t="s">
        <v>84</v>
      </c>
      <c r="E178" s="33" t="s">
        <v>82</v>
      </c>
      <c r="F178" s="33" t="s">
        <v>49</v>
      </c>
      <c r="G178" s="33" t="s">
        <v>89</v>
      </c>
      <c r="H178" s="24"/>
      <c r="I178" s="24"/>
      <c r="J178" s="24"/>
      <c r="K178" s="24"/>
    </row>
    <row r="179" spans="1:11" s="16" customFormat="1" ht="31.2">
      <c r="A179" s="17">
        <v>1</v>
      </c>
      <c r="B179" s="28">
        <v>955</v>
      </c>
      <c r="C179" s="29" t="s">
        <v>37</v>
      </c>
      <c r="D179" s="30" t="s">
        <v>84</v>
      </c>
      <c r="E179" s="30" t="s">
        <v>85</v>
      </c>
      <c r="F179" s="30"/>
      <c r="G179" s="30"/>
      <c r="H179" s="18">
        <f>SUMIFS(H180:H1212,$B180:$B1212,$B180,$D180:$D1212,$D180,$E180:$E1212,$E180)/2</f>
        <v>30002.300000000003</v>
      </c>
      <c r="I179" s="18">
        <f>SUMIFS(I180:I1212,$B180:$B1212,$B180,$D180:$D1212,$D180,$E180:$E1212,$E180)/2</f>
        <v>0</v>
      </c>
      <c r="J179" s="18">
        <f>SUMIFS(J180:J1212,$B180:$B1212,$B180,$D180:$D1212,$D180,$E180:$E1212,$E180)/2</f>
        <v>29502.300000000003</v>
      </c>
      <c r="K179" s="18">
        <f>SUMIFS(K180:K1212,$B180:$B1212,$B180,$D180:$D1212,$D180,$E180:$E1212,$E180)/2</f>
        <v>0</v>
      </c>
    </row>
    <row r="180" spans="1:11" s="16" customFormat="1" ht="54" customHeight="1">
      <c r="A180" s="19">
        <v>2</v>
      </c>
      <c r="B180" s="37">
        <v>955</v>
      </c>
      <c r="C180" s="38" t="s">
        <v>195</v>
      </c>
      <c r="D180" s="39" t="s">
        <v>84</v>
      </c>
      <c r="E180" s="39" t="s">
        <v>85</v>
      </c>
      <c r="F180" s="39" t="s">
        <v>56</v>
      </c>
      <c r="G180" s="39"/>
      <c r="H180" s="40">
        <f>SUMIFS(H181:H1212,$B181:$B1212,$B180,$D181:$D1212,$D181,$E181:$E1212,$E181,$F181:$F1212,$F181)</f>
        <v>5433.1</v>
      </c>
      <c r="I180" s="40">
        <f>SUMIFS(I181:I1212,$B181:$B1212,$B180,$D181:$D1212,$D181,$E181:$E1212,$E181,$F181:$F1212,$F181)</f>
        <v>0</v>
      </c>
      <c r="J180" s="40">
        <f>SUMIFS(J181:J1212,$B181:$B1212,$B180,$D181:$D1212,$D181,$E181:$E1212,$E181,$F181:$F1212,$F181)</f>
        <v>5433.1</v>
      </c>
      <c r="K180" s="40">
        <f>SUMIFS(K181:K1212,$B181:$B1212,$B180,$D181:$D1212,$D181,$E181:$E1212,$E181,$F181:$F1212,$F181)</f>
        <v>0</v>
      </c>
    </row>
    <row r="181" spans="1:11" s="16" customFormat="1" ht="73.8" customHeight="1">
      <c r="A181" s="20">
        <v>3</v>
      </c>
      <c r="B181" s="31">
        <v>955</v>
      </c>
      <c r="C181" s="32" t="s">
        <v>144</v>
      </c>
      <c r="D181" s="33" t="s">
        <v>84</v>
      </c>
      <c r="E181" s="33" t="s">
        <v>85</v>
      </c>
      <c r="F181" s="33" t="s">
        <v>56</v>
      </c>
      <c r="G181" s="33" t="s">
        <v>92</v>
      </c>
      <c r="H181" s="24">
        <v>5433.1</v>
      </c>
      <c r="I181" s="24"/>
      <c r="J181" s="24">
        <v>5433.1</v>
      </c>
      <c r="K181" s="24"/>
    </row>
    <row r="182" spans="1:11" s="16" customFormat="1" ht="82.2" customHeight="1">
      <c r="A182" s="19">
        <v>2</v>
      </c>
      <c r="B182" s="37">
        <v>955</v>
      </c>
      <c r="C182" s="42" t="s">
        <v>183</v>
      </c>
      <c r="D182" s="39" t="s">
        <v>84</v>
      </c>
      <c r="E182" s="39" t="s">
        <v>85</v>
      </c>
      <c r="F182" s="39" t="s">
        <v>48</v>
      </c>
      <c r="G182" s="39" t="s">
        <v>69</v>
      </c>
      <c r="H182" s="40">
        <f>SUMIFS(H183:H1214,$B183:$B1214,$B182,$D183:$D1214,$D183,$E183:$E1214,$E183,$F183:$F1214,$F183)</f>
        <v>24569.200000000001</v>
      </c>
      <c r="I182" s="40">
        <f>SUMIFS(I183:I1214,$B183:$B1214,$B182,$D183:$D1214,$D183,$E183:$E1214,$E183,$F183:$F1214,$F183)</f>
        <v>0</v>
      </c>
      <c r="J182" s="40">
        <f>SUMIFS(J183:J1214,$B183:$B1214,$B182,$D183:$D1214,$D183,$E183:$E1214,$E183,$F183:$F1214,$F183)</f>
        <v>24069.200000000001</v>
      </c>
      <c r="K182" s="40">
        <f>SUMIFS(K183:K1214,$B183:$B1214,$B182,$D183:$D1214,$D183,$E183:$E1214,$E183,$F183:$F1214,$F183)</f>
        <v>0</v>
      </c>
    </row>
    <row r="183" spans="1:11" s="16" customFormat="1" ht="15.6">
      <c r="A183" s="20">
        <v>3</v>
      </c>
      <c r="B183" s="31">
        <v>955</v>
      </c>
      <c r="C183" s="32" t="s">
        <v>46</v>
      </c>
      <c r="D183" s="33" t="s">
        <v>84</v>
      </c>
      <c r="E183" s="33" t="s">
        <v>85</v>
      </c>
      <c r="F183" s="33" t="s">
        <v>48</v>
      </c>
      <c r="G183" s="33" t="s">
        <v>89</v>
      </c>
      <c r="H183" s="24">
        <v>24569.200000000001</v>
      </c>
      <c r="I183" s="24"/>
      <c r="J183" s="24">
        <v>24069.200000000001</v>
      </c>
      <c r="K183" s="24"/>
    </row>
    <row r="184" spans="1:11" s="16" customFormat="1" ht="62.4">
      <c r="A184" s="19">
        <v>2</v>
      </c>
      <c r="B184" s="37">
        <v>955</v>
      </c>
      <c r="C184" s="38" t="s">
        <v>212</v>
      </c>
      <c r="D184" s="39" t="s">
        <v>84</v>
      </c>
      <c r="E184" s="39" t="s">
        <v>85</v>
      </c>
      <c r="F184" s="39" t="s">
        <v>49</v>
      </c>
      <c r="G184" s="39"/>
      <c r="H184" s="40">
        <f>SUMIFS(H185:H1216,$B185:$B1216,$B184,$D185:$D1216,$D185,$E185:$E1216,$E185,$F185:$F1216,$F185)</f>
        <v>0</v>
      </c>
      <c r="I184" s="40">
        <f>SUMIFS(I185:I1216,$B185:$B1216,$B184,$D185:$D1216,$D185,$E185:$E1216,$E185,$F185:$F1216,$F185)</f>
        <v>0</v>
      </c>
      <c r="J184" s="40">
        <f>SUMIFS(J185:J1216,$B185:$B1216,$B184,$D185:$D1216,$D185,$E185:$E1216,$E185,$F185:$F1216,$F185)</f>
        <v>0</v>
      </c>
      <c r="K184" s="40">
        <f>SUMIFS(K185:K1216,$B185:$B1216,$B184,$D185:$D1216,$D185,$E185:$E1216,$E185,$F185:$F1216,$F185)</f>
        <v>0</v>
      </c>
    </row>
    <row r="185" spans="1:11" s="16" customFormat="1" ht="15.6">
      <c r="A185" s="20">
        <v>3</v>
      </c>
      <c r="B185" s="31">
        <v>955</v>
      </c>
      <c r="C185" s="32" t="s">
        <v>46</v>
      </c>
      <c r="D185" s="33" t="s">
        <v>84</v>
      </c>
      <c r="E185" s="33" t="s">
        <v>85</v>
      </c>
      <c r="F185" s="33" t="s">
        <v>49</v>
      </c>
      <c r="G185" s="33" t="s">
        <v>89</v>
      </c>
      <c r="H185" s="24"/>
      <c r="I185" s="24"/>
      <c r="J185" s="24"/>
      <c r="K185" s="24"/>
    </row>
    <row r="186" spans="1:11" s="16" customFormat="1" ht="50.4" customHeight="1">
      <c r="A186" s="19">
        <v>2</v>
      </c>
      <c r="B186" s="37">
        <v>955</v>
      </c>
      <c r="C186" s="38" t="s">
        <v>35</v>
      </c>
      <c r="D186" s="39" t="s">
        <v>84</v>
      </c>
      <c r="E186" s="39" t="s">
        <v>85</v>
      </c>
      <c r="F186" s="39" t="s">
        <v>108</v>
      </c>
      <c r="G186" s="39"/>
      <c r="H186" s="40">
        <f>SUMIFS(H187:H1218,$B187:$B1218,$B186,$D187:$D1218,$D187,$E187:$E1218,$E187,$F187:$F1218,$F187)</f>
        <v>0</v>
      </c>
      <c r="I186" s="40">
        <f>SUMIFS(I187:I1218,$B187:$B1218,$B186,$D187:$D1218,$D187,$E187:$E1218,$E187,$F187:$F1218,$F187)</f>
        <v>0</v>
      </c>
      <c r="J186" s="40">
        <f>SUMIFS(J187:J1218,$B187:$B1218,$B186,$D187:$D1218,$D187,$E187:$E1218,$E187,$F187:$F1218,$F187)</f>
        <v>0</v>
      </c>
      <c r="K186" s="40">
        <f>SUMIFS(K187:K1218,$B187:$B1218,$B186,$D187:$D1218,$D187,$E187:$E1218,$E187,$F187:$F1218,$F187)</f>
        <v>0</v>
      </c>
    </row>
    <row r="187" spans="1:11" s="16" customFormat="1" ht="46.8">
      <c r="A187" s="20">
        <v>3</v>
      </c>
      <c r="B187" s="31">
        <v>955</v>
      </c>
      <c r="C187" s="32" t="s">
        <v>12</v>
      </c>
      <c r="D187" s="33" t="s">
        <v>84</v>
      </c>
      <c r="E187" s="33" t="s">
        <v>85</v>
      </c>
      <c r="F187" s="33" t="s">
        <v>108</v>
      </c>
      <c r="G187" s="33" t="s">
        <v>71</v>
      </c>
      <c r="H187" s="24"/>
      <c r="I187" s="24"/>
      <c r="J187" s="24"/>
      <c r="K187" s="24"/>
    </row>
    <row r="188" spans="1:11" s="16" customFormat="1" ht="15.6">
      <c r="A188" s="17">
        <v>1</v>
      </c>
      <c r="B188" s="28">
        <v>955</v>
      </c>
      <c r="C188" s="29" t="s">
        <v>57</v>
      </c>
      <c r="D188" s="30" t="s">
        <v>90</v>
      </c>
      <c r="E188" s="30" t="s">
        <v>67</v>
      </c>
      <c r="F188" s="30"/>
      <c r="G188" s="30"/>
      <c r="H188" s="18">
        <f>SUMIFS(H189:H1221,$B189:$B1221,$B189,$D189:$D1221,$D189,$E189:$E1221,$E189)/2</f>
        <v>0</v>
      </c>
      <c r="I188" s="18">
        <f>SUMIFS(I189:I1221,$B189:$B1221,$B189,$D189:$D1221,$D189,$E189:$E1221,$E189)/2</f>
        <v>0</v>
      </c>
      <c r="J188" s="18">
        <f>SUMIFS(J189:J1221,$B189:$B1221,$B189,$D189:$D1221,$D189,$E189:$E1221,$E189)/2</f>
        <v>0</v>
      </c>
      <c r="K188" s="18">
        <f>SUMIFS(K189:K1221,$B189:$B1221,$B189,$D189:$D1221,$D189,$E189:$E1221,$E189)/2</f>
        <v>0</v>
      </c>
    </row>
    <row r="189" spans="1:11" s="16" customFormat="1" ht="66.599999999999994" customHeight="1">
      <c r="A189" s="19">
        <v>2</v>
      </c>
      <c r="B189" s="37">
        <v>955</v>
      </c>
      <c r="C189" s="38" t="s">
        <v>212</v>
      </c>
      <c r="D189" s="39" t="s">
        <v>90</v>
      </c>
      <c r="E189" s="39" t="s">
        <v>67</v>
      </c>
      <c r="F189" s="39" t="s">
        <v>49</v>
      </c>
      <c r="G189" s="39" t="s">
        <v>69</v>
      </c>
      <c r="H189" s="40">
        <f>SUMIFS(H190:H1221,$B190:$B1221,$B189,$D190:$D1221,$D190,$E190:$E1221,$E190,$F190:$F1221,$F190)</f>
        <v>0</v>
      </c>
      <c r="I189" s="40">
        <f>SUMIFS(I190:I1221,$B190:$B1221,$B189,$D190:$D1221,$D190,$E190:$E1221,$E190,$F190:$F1221,$F190)</f>
        <v>0</v>
      </c>
      <c r="J189" s="40">
        <f>SUMIFS(J190:J1221,$B190:$B1221,$B189,$D190:$D1221,$D190,$E190:$E1221,$E190,$F190:$F1221,$F190)</f>
        <v>0</v>
      </c>
      <c r="K189" s="40">
        <f>SUMIFS(K190:K1221,$B190:$B1221,$B189,$D190:$D1221,$D190,$E190:$E1221,$E190,$F190:$F1221,$F190)</f>
        <v>0</v>
      </c>
    </row>
    <row r="190" spans="1:11" s="16" customFormat="1" ht="15.6">
      <c r="A190" s="20">
        <v>3</v>
      </c>
      <c r="B190" s="31">
        <v>955</v>
      </c>
      <c r="C190" s="32" t="s">
        <v>46</v>
      </c>
      <c r="D190" s="33" t="s">
        <v>90</v>
      </c>
      <c r="E190" s="33" t="s">
        <v>67</v>
      </c>
      <c r="F190" s="33" t="s">
        <v>49</v>
      </c>
      <c r="G190" s="33" t="s">
        <v>89</v>
      </c>
      <c r="H190" s="24"/>
      <c r="I190" s="24"/>
      <c r="J190" s="24"/>
      <c r="K190" s="24"/>
    </row>
    <row r="191" spans="1:11" s="16" customFormat="1" ht="15.6">
      <c r="A191" s="17">
        <v>1</v>
      </c>
      <c r="B191" s="28">
        <v>955</v>
      </c>
      <c r="C191" s="29" t="s">
        <v>112</v>
      </c>
      <c r="D191" s="30" t="s">
        <v>90</v>
      </c>
      <c r="E191" s="30" t="s">
        <v>86</v>
      </c>
      <c r="F191" s="30" t="s">
        <v>7</v>
      </c>
      <c r="G191" s="30" t="s">
        <v>69</v>
      </c>
      <c r="H191" s="18">
        <f>SUMIFS(H192:H1224,$B192:$B1224,$B192,$D192:$D1224,$D192,$E192:$E1224,$E192)/2</f>
        <v>114151.70000000001</v>
      </c>
      <c r="I191" s="18">
        <f>SUMIFS(I192:I1224,$B192:$B1224,$B192,$D192:$D1224,$D192,$E192:$E1224,$E192)/2</f>
        <v>70603.399999999994</v>
      </c>
      <c r="J191" s="18">
        <f>SUMIFS(J192:J1224,$B192:$B1224,$B192,$D192:$D1224,$D192,$E192:$E1224,$E192)/2</f>
        <v>85217.5</v>
      </c>
      <c r="K191" s="18">
        <f>SUMIFS(K192:K1224,$B192:$B1224,$B192,$D192:$D1224,$D192,$E192:$E1224,$E192)/2</f>
        <v>43627</v>
      </c>
    </row>
    <row r="192" spans="1:11" s="16" customFormat="1" ht="46.8">
      <c r="A192" s="19">
        <v>2</v>
      </c>
      <c r="B192" s="37">
        <v>955</v>
      </c>
      <c r="C192" s="38" t="s">
        <v>164</v>
      </c>
      <c r="D192" s="39" t="s">
        <v>90</v>
      </c>
      <c r="E192" s="39" t="s">
        <v>86</v>
      </c>
      <c r="F192" s="39" t="s">
        <v>163</v>
      </c>
      <c r="G192" s="39" t="s">
        <v>69</v>
      </c>
      <c r="H192" s="40">
        <f>SUMIFS(H193:H1224,$B193:$B1224,$B192,$D193:$D1224,$D193,$E193:$E1224,$E193,$F193:$F1224,$F193)</f>
        <v>27850.2</v>
      </c>
      <c r="I192" s="40">
        <f>SUMIFS(I193:I1224,$B193:$B1224,$B192,$D193:$D1224,$D193,$E193:$E1224,$E193,$F193:$F1224,$F193)</f>
        <v>1583.4</v>
      </c>
      <c r="J192" s="40">
        <f>SUMIFS(J193:J1224,$B193:$B1224,$B192,$D193:$D1224,$D193,$E193:$E1224,$E193,$F193:$F1224,$F193)</f>
        <v>26656.100000000002</v>
      </c>
      <c r="K192" s="40">
        <f>SUMIFS(K193:K1224,$B193:$B1224,$B192,$D193:$D1224,$D193,$E193:$E1224,$E193,$F193:$F1224,$F193)</f>
        <v>1583.4</v>
      </c>
    </row>
    <row r="193" spans="1:11" s="16" customFormat="1" ht="46.8">
      <c r="A193" s="20">
        <v>3</v>
      </c>
      <c r="B193" s="31">
        <v>955</v>
      </c>
      <c r="C193" s="32" t="s">
        <v>12</v>
      </c>
      <c r="D193" s="33" t="s">
        <v>90</v>
      </c>
      <c r="E193" s="33" t="s">
        <v>86</v>
      </c>
      <c r="F193" s="33" t="s">
        <v>163</v>
      </c>
      <c r="G193" s="33" t="s">
        <v>71</v>
      </c>
      <c r="H193" s="24">
        <v>4350.2</v>
      </c>
      <c r="I193" s="24">
        <v>1583.4</v>
      </c>
      <c r="J193" s="24">
        <v>4350.2</v>
      </c>
      <c r="K193" s="24">
        <v>1583.4</v>
      </c>
    </row>
    <row r="194" spans="1:11" s="16" customFormat="1" ht="24.6" customHeight="1">
      <c r="A194" s="20">
        <v>3</v>
      </c>
      <c r="B194" s="31">
        <v>955</v>
      </c>
      <c r="C194" s="32" t="s">
        <v>46</v>
      </c>
      <c r="D194" s="33" t="s">
        <v>90</v>
      </c>
      <c r="E194" s="33" t="s">
        <v>86</v>
      </c>
      <c r="F194" s="33" t="s">
        <v>163</v>
      </c>
      <c r="G194" s="33" t="s">
        <v>89</v>
      </c>
      <c r="H194" s="24">
        <v>23500</v>
      </c>
      <c r="I194" s="24"/>
      <c r="J194" s="24">
        <v>22305.9</v>
      </c>
      <c r="K194" s="24"/>
    </row>
    <row r="195" spans="1:11" s="16" customFormat="1" ht="46.8">
      <c r="A195" s="19">
        <v>2</v>
      </c>
      <c r="B195" s="37">
        <v>955</v>
      </c>
      <c r="C195" s="38" t="s">
        <v>202</v>
      </c>
      <c r="D195" s="39" t="s">
        <v>90</v>
      </c>
      <c r="E195" s="39" t="s">
        <v>86</v>
      </c>
      <c r="F195" s="39" t="s">
        <v>58</v>
      </c>
      <c r="G195" s="39" t="s">
        <v>69</v>
      </c>
      <c r="H195" s="40">
        <f>SUMIFS(H196:H1227,$B196:$B1227,$B195,$D196:$D1227,$D196,$E196:$E1227,$E196,$F196:$F1227,$F196)</f>
        <v>5350.1</v>
      </c>
      <c r="I195" s="40">
        <f>SUMIFS(I196:I1227,$B196:$B1227,$B195,$D196:$D1227,$D196,$E196:$E1227,$E196,$F196:$F1227,$F196)</f>
        <v>0</v>
      </c>
      <c r="J195" s="40">
        <f>SUMIFS(J196:J1227,$B196:$B1227,$B195,$D196:$D1227,$D196,$E196:$E1227,$E196,$F196:$F1227,$F196)</f>
        <v>5150.1000000000004</v>
      </c>
      <c r="K195" s="40">
        <f>SUMIFS(K196:K1227,$B196:$B1227,$B195,$D196:$D1227,$D196,$E196:$E1227,$E196,$F196:$F1227,$F196)</f>
        <v>0</v>
      </c>
    </row>
    <row r="196" spans="1:11" s="16" customFormat="1" ht="112.2" customHeight="1">
      <c r="A196" s="20">
        <v>3</v>
      </c>
      <c r="B196" s="31">
        <v>955</v>
      </c>
      <c r="C196" s="32" t="s">
        <v>113</v>
      </c>
      <c r="D196" s="33" t="s">
        <v>90</v>
      </c>
      <c r="E196" s="33" t="s">
        <v>86</v>
      </c>
      <c r="F196" s="33" t="s">
        <v>58</v>
      </c>
      <c r="G196" s="33" t="s">
        <v>111</v>
      </c>
      <c r="H196" s="24"/>
      <c r="I196" s="24"/>
      <c r="J196" s="24"/>
      <c r="K196" s="24"/>
    </row>
    <row r="197" spans="1:11" s="16" customFormat="1" ht="24.6" customHeight="1">
      <c r="A197" s="20">
        <v>3</v>
      </c>
      <c r="B197" s="31">
        <v>955</v>
      </c>
      <c r="C197" s="32" t="s">
        <v>46</v>
      </c>
      <c r="D197" s="33" t="s">
        <v>90</v>
      </c>
      <c r="E197" s="33" t="s">
        <v>86</v>
      </c>
      <c r="F197" s="33" t="s">
        <v>58</v>
      </c>
      <c r="G197" s="33" t="s">
        <v>89</v>
      </c>
      <c r="H197" s="24">
        <v>5350.1</v>
      </c>
      <c r="I197" s="24"/>
      <c r="J197" s="24">
        <v>5150.1000000000004</v>
      </c>
      <c r="K197" s="24"/>
    </row>
    <row r="198" spans="1:11" s="16" customFormat="1" ht="85.2" customHeight="1">
      <c r="A198" s="19">
        <v>2</v>
      </c>
      <c r="B198" s="37">
        <v>955</v>
      </c>
      <c r="C198" s="38" t="s">
        <v>158</v>
      </c>
      <c r="D198" s="39" t="s">
        <v>90</v>
      </c>
      <c r="E198" s="39" t="s">
        <v>86</v>
      </c>
      <c r="F198" s="39" t="s">
        <v>45</v>
      </c>
      <c r="G198" s="39"/>
      <c r="H198" s="40">
        <f>SUMIFS(H199:H1226,$B199:$B1226,$B198,$D199:$D1226,$D199,$E199:$E1226,$E199,$F199:$F1226,$F199)</f>
        <v>9742.2999999999993</v>
      </c>
      <c r="I198" s="40">
        <f>SUMIFS(I199:I1226,$B199:$B1226,$B198,$D199:$D1226,$D199,$E199:$E1226,$E199,$F199:$F1226,$F199)</f>
        <v>0</v>
      </c>
      <c r="J198" s="40">
        <f>SUMIFS(J199:J1226,$B199:$B1226,$B198,$D199:$D1226,$D199,$E199:$E1226,$E199,$F199:$F1226,$F199)</f>
        <v>9742.2999999999993</v>
      </c>
      <c r="K198" s="40">
        <f>SUMIFS(K199:K1226,$B199:$B1226,$B198,$D199:$D1226,$D199,$E199:$E1226,$E199,$F199:$F1226,$F199)</f>
        <v>0</v>
      </c>
    </row>
    <row r="199" spans="1:11" s="16" customFormat="1" ht="15.6">
      <c r="A199" s="20">
        <v>3</v>
      </c>
      <c r="B199" s="31">
        <v>955</v>
      </c>
      <c r="C199" s="32" t="s">
        <v>46</v>
      </c>
      <c r="D199" s="33" t="s">
        <v>90</v>
      </c>
      <c r="E199" s="33" t="s">
        <v>86</v>
      </c>
      <c r="F199" s="33" t="s">
        <v>45</v>
      </c>
      <c r="G199" s="33" t="s">
        <v>89</v>
      </c>
      <c r="H199" s="24">
        <v>9742.2999999999993</v>
      </c>
      <c r="I199" s="24"/>
      <c r="J199" s="24"/>
      <c r="K199" s="24"/>
    </row>
    <row r="200" spans="1:11" s="16" customFormat="1" ht="62.4">
      <c r="A200" s="20">
        <v>3</v>
      </c>
      <c r="B200" s="31">
        <v>955</v>
      </c>
      <c r="C200" s="32" t="s">
        <v>132</v>
      </c>
      <c r="D200" s="33" t="s">
        <v>90</v>
      </c>
      <c r="E200" s="33" t="s">
        <v>86</v>
      </c>
      <c r="F200" s="33" t="s">
        <v>45</v>
      </c>
      <c r="G200" s="33" t="s">
        <v>91</v>
      </c>
      <c r="H200" s="24"/>
      <c r="I200" s="24"/>
      <c r="J200" s="24">
        <v>9742.2999999999993</v>
      </c>
      <c r="K200" s="24"/>
    </row>
    <row r="201" spans="1:11" s="16" customFormat="1" ht="55.2" customHeight="1">
      <c r="A201" s="19">
        <v>2</v>
      </c>
      <c r="B201" s="37">
        <v>955</v>
      </c>
      <c r="C201" s="38" t="s">
        <v>190</v>
      </c>
      <c r="D201" s="39" t="s">
        <v>90</v>
      </c>
      <c r="E201" s="39" t="s">
        <v>86</v>
      </c>
      <c r="F201" s="39" t="s">
        <v>189</v>
      </c>
      <c r="G201" s="39" t="s">
        <v>69</v>
      </c>
      <c r="H201" s="40">
        <f>SUMIFS(H202:H1230,$B202:$B1230,$B201,$D202:$D1230,$D202,$E202:$E1230,$E202,$F202:$F1230,$F202)</f>
        <v>71209.100000000006</v>
      </c>
      <c r="I201" s="40">
        <f>SUMIFS(I202:I1230,$B202:$B1230,$B201,$D202:$D1230,$D202,$E202:$E1230,$E202,$F202:$F1230,$F202)</f>
        <v>69020</v>
      </c>
      <c r="J201" s="40">
        <f>SUMIFS(J202:J1230,$B202:$B1230,$B201,$D202:$D1230,$D202,$E202:$E1230,$E202,$F202:$F1230,$F202)</f>
        <v>43669</v>
      </c>
      <c r="K201" s="40">
        <f>SUMIFS(K202:K1230,$B202:$B1230,$B201,$D202:$D1230,$D202,$E202:$E1230,$E202,$F202:$F1230,$F202)</f>
        <v>42043.6</v>
      </c>
    </row>
    <row r="202" spans="1:11" s="16" customFormat="1" ht="112.2" customHeight="1">
      <c r="A202" s="20">
        <v>3</v>
      </c>
      <c r="B202" s="31">
        <v>955</v>
      </c>
      <c r="C202" s="32" t="s">
        <v>113</v>
      </c>
      <c r="D202" s="33" t="s">
        <v>90</v>
      </c>
      <c r="E202" s="33" t="s">
        <v>86</v>
      </c>
      <c r="F202" s="33" t="s">
        <v>189</v>
      </c>
      <c r="G202" s="33" t="s">
        <v>111</v>
      </c>
      <c r="H202" s="24">
        <v>71009.100000000006</v>
      </c>
      <c r="I202" s="24">
        <v>69020</v>
      </c>
      <c r="J202" s="24">
        <v>43454</v>
      </c>
      <c r="K202" s="24">
        <v>42043.6</v>
      </c>
    </row>
    <row r="203" spans="1:11" s="16" customFormat="1" ht="24.6" customHeight="1">
      <c r="A203" s="20">
        <v>3</v>
      </c>
      <c r="B203" s="31">
        <v>955</v>
      </c>
      <c r="C203" s="32" t="s">
        <v>46</v>
      </c>
      <c r="D203" s="33" t="s">
        <v>90</v>
      </c>
      <c r="E203" s="33" t="s">
        <v>86</v>
      </c>
      <c r="F203" s="33" t="s">
        <v>189</v>
      </c>
      <c r="G203" s="33" t="s">
        <v>89</v>
      </c>
      <c r="H203" s="24">
        <v>200</v>
      </c>
      <c r="I203" s="24"/>
      <c r="J203" s="24">
        <v>215</v>
      </c>
      <c r="K203" s="24"/>
    </row>
    <row r="204" spans="1:11" s="16" customFormat="1" ht="62.4">
      <c r="A204" s="19">
        <v>2</v>
      </c>
      <c r="B204" s="37">
        <v>955</v>
      </c>
      <c r="C204" s="38" t="s">
        <v>212</v>
      </c>
      <c r="D204" s="39" t="s">
        <v>90</v>
      </c>
      <c r="E204" s="39" t="s">
        <v>86</v>
      </c>
      <c r="F204" s="39" t="s">
        <v>49</v>
      </c>
      <c r="G204" s="39" t="s">
        <v>69</v>
      </c>
      <c r="H204" s="40">
        <f>SUMIFS(H205:H1233,$B205:$B1233,$B204,$D205:$D1233,$D205,$E205:$E1233,$E205,$F205:$F1233,$F205)</f>
        <v>0</v>
      </c>
      <c r="I204" s="40">
        <f>SUMIFS(I205:I1233,$B205:$B1233,$B204,$D205:$D1233,$D205,$E205:$E1233,$E205,$F205:$F1233,$F205)</f>
        <v>0</v>
      </c>
      <c r="J204" s="40">
        <f>SUMIFS(J205:J1233,$B205:$B1233,$B204,$D205:$D1233,$D205,$E205:$E1233,$E205,$F205:$F1233,$F205)</f>
        <v>0</v>
      </c>
      <c r="K204" s="40">
        <f>SUMIFS(K205:K1233,$B205:$B1233,$B204,$D205:$D1233,$D205,$E205:$E1233,$E205,$F205:$F1233,$F205)</f>
        <v>0</v>
      </c>
    </row>
    <row r="205" spans="1:11" s="16" customFormat="1" ht="18" customHeight="1">
      <c r="A205" s="20">
        <v>3</v>
      </c>
      <c r="B205" s="31">
        <v>955</v>
      </c>
      <c r="C205" s="32" t="s">
        <v>46</v>
      </c>
      <c r="D205" s="33" t="s">
        <v>90</v>
      </c>
      <c r="E205" s="33" t="s">
        <v>86</v>
      </c>
      <c r="F205" s="33" t="s">
        <v>49</v>
      </c>
      <c r="G205" s="33" t="s">
        <v>89</v>
      </c>
      <c r="H205" s="24"/>
      <c r="I205" s="24"/>
      <c r="J205" s="24"/>
      <c r="K205" s="24"/>
    </row>
    <row r="206" spans="1:11" s="16" customFormat="1" ht="15.6">
      <c r="A206" s="17">
        <v>1</v>
      </c>
      <c r="B206" s="28">
        <v>955</v>
      </c>
      <c r="C206" s="29" t="s">
        <v>116</v>
      </c>
      <c r="D206" s="30" t="s">
        <v>90</v>
      </c>
      <c r="E206" s="30" t="s">
        <v>76</v>
      </c>
      <c r="F206" s="30" t="s">
        <v>7</v>
      </c>
      <c r="G206" s="30" t="s">
        <v>69</v>
      </c>
      <c r="H206" s="18">
        <f>SUMIFS(H207:H1236,$B207:$B1236,$B207,$D207:$D1236,$D207,$E207:$E1236,$E207)/2</f>
        <v>32096.800000000003</v>
      </c>
      <c r="I206" s="18">
        <f>SUMIFS(I207:I1236,$B207:$B1236,$B207,$D207:$D1236,$D207,$E207:$E1236,$E207)/2</f>
        <v>27007.9</v>
      </c>
      <c r="J206" s="18">
        <f>SUMIFS(J207:J1236,$B207:$B1236,$B207,$D207:$D1236,$D207,$E207:$E1236,$E207)/2</f>
        <v>32096.800000000003</v>
      </c>
      <c r="K206" s="18">
        <f>SUMIFS(K207:K1236,$B207:$B1236,$B207,$D207:$D1236,$D207,$E207:$E1236,$E207)/2</f>
        <v>27007.9</v>
      </c>
    </row>
    <row r="207" spans="1:11" s="16" customFormat="1" ht="52.8" customHeight="1">
      <c r="A207" s="19">
        <v>2</v>
      </c>
      <c r="B207" s="37">
        <v>955</v>
      </c>
      <c r="C207" s="38" t="s">
        <v>202</v>
      </c>
      <c r="D207" s="39" t="s">
        <v>90</v>
      </c>
      <c r="E207" s="39" t="s">
        <v>76</v>
      </c>
      <c r="F207" s="39" t="s">
        <v>58</v>
      </c>
      <c r="G207" s="39" t="s">
        <v>69</v>
      </c>
      <c r="H207" s="40">
        <f>SUMIFS(H208:H1236,$B208:$B1236,$B207,$D208:$D1236,$D208,$E208:$E1236,$E208,$F208:$F1236,$F208)</f>
        <v>0</v>
      </c>
      <c r="I207" s="40">
        <f>SUMIFS(I208:I1236,$B208:$B1236,$B207,$D208:$D1236,$D208,$E208:$E1236,$E208,$F208:$F1236,$F208)</f>
        <v>0</v>
      </c>
      <c r="J207" s="40">
        <f>SUMIFS(J208:J1236,$B208:$B1236,$B207,$D208:$D1236,$D208,$E208:$E1236,$E208,$F208:$F1236,$F208)</f>
        <v>0</v>
      </c>
      <c r="K207" s="40">
        <f>SUMIFS(K208:K1236,$B208:$B1236,$B207,$D208:$D1236,$D208,$E208:$E1236,$E208,$F208:$F1236,$F208)</f>
        <v>0</v>
      </c>
    </row>
    <row r="208" spans="1:11" s="16" customFormat="1" ht="15.6">
      <c r="A208" s="20">
        <v>3</v>
      </c>
      <c r="B208" s="31">
        <v>955</v>
      </c>
      <c r="C208" s="32" t="s">
        <v>46</v>
      </c>
      <c r="D208" s="33" t="s">
        <v>90</v>
      </c>
      <c r="E208" s="33" t="s">
        <v>76</v>
      </c>
      <c r="F208" s="33" t="s">
        <v>58</v>
      </c>
      <c r="G208" s="33" t="s">
        <v>89</v>
      </c>
      <c r="H208" s="24"/>
      <c r="I208" s="24"/>
      <c r="J208" s="24"/>
      <c r="K208" s="24"/>
    </row>
    <row r="209" spans="1:11" s="16" customFormat="1" ht="54" customHeight="1">
      <c r="A209" s="19">
        <v>2</v>
      </c>
      <c r="B209" s="37">
        <v>955</v>
      </c>
      <c r="C209" s="38" t="s">
        <v>185</v>
      </c>
      <c r="D209" s="39" t="s">
        <v>90</v>
      </c>
      <c r="E209" s="39" t="s">
        <v>76</v>
      </c>
      <c r="F209" s="39" t="s">
        <v>115</v>
      </c>
      <c r="G209" s="39" t="s">
        <v>69</v>
      </c>
      <c r="H209" s="40">
        <f>SUMIFS(H210:H1238,$B210:$B1238,$B209,$D210:$D1238,$D210,$E210:$E1238,$E210,$F210:$F1238,$F210)</f>
        <v>30039.4</v>
      </c>
      <c r="I209" s="40">
        <f>SUMIFS(I210:I1238,$B210:$B1238,$B209,$D210:$D1238,$D210,$E210:$E1238,$E210,$F210:$F1238,$F210)</f>
        <v>27007.9</v>
      </c>
      <c r="J209" s="40">
        <f>SUMIFS(J210:J1238,$B210:$B1238,$B209,$D210:$D1238,$D210,$E210:$E1238,$E210,$F210:$F1238,$F210)</f>
        <v>30039.4</v>
      </c>
      <c r="K209" s="40">
        <f>SUMIFS(K210:K1238,$B210:$B1238,$B209,$D210:$D1238,$D210,$E210:$E1238,$E210,$F210:$F1238,$F210)</f>
        <v>27007.9</v>
      </c>
    </row>
    <row r="210" spans="1:11" s="16" customFormat="1" ht="15.6">
      <c r="A210" s="20">
        <v>3</v>
      </c>
      <c r="B210" s="31">
        <v>955</v>
      </c>
      <c r="C210" s="32" t="s">
        <v>46</v>
      </c>
      <c r="D210" s="33" t="s">
        <v>90</v>
      </c>
      <c r="E210" s="33" t="s">
        <v>76</v>
      </c>
      <c r="F210" s="33" t="s">
        <v>115</v>
      </c>
      <c r="G210" s="33" t="s">
        <v>89</v>
      </c>
      <c r="H210" s="24">
        <v>30039.4</v>
      </c>
      <c r="I210" s="24">
        <v>27007.9</v>
      </c>
      <c r="J210" s="24">
        <v>30039.4</v>
      </c>
      <c r="K210" s="24">
        <v>27007.9</v>
      </c>
    </row>
    <row r="211" spans="1:11" s="16" customFormat="1" ht="52.8" customHeight="1">
      <c r="A211" s="19">
        <v>2</v>
      </c>
      <c r="B211" s="37">
        <v>955</v>
      </c>
      <c r="C211" s="38" t="s">
        <v>208</v>
      </c>
      <c r="D211" s="39" t="s">
        <v>90</v>
      </c>
      <c r="E211" s="39" t="s">
        <v>76</v>
      </c>
      <c r="F211" s="39" t="s">
        <v>168</v>
      </c>
      <c r="G211" s="39" t="s">
        <v>69</v>
      </c>
      <c r="H211" s="40">
        <f>SUMIFS(H212:H1240,$B212:$B1240,$B211,$D212:$D1240,$D212,$E212:$E1240,$E212,$F212:$F1240,$F212)</f>
        <v>2057.4</v>
      </c>
      <c r="I211" s="40">
        <f>SUMIFS(I212:I1240,$B212:$B1240,$B211,$D212:$D1240,$D212,$E212:$E1240,$E212,$F212:$F1240,$F212)</f>
        <v>0</v>
      </c>
      <c r="J211" s="40">
        <f>SUMIFS(J212:J1240,$B212:$B1240,$B211,$D212:$D1240,$D212,$E212:$E1240,$E212,$F212:$F1240,$F212)</f>
        <v>2057.4</v>
      </c>
      <c r="K211" s="40">
        <f>SUMIFS(K212:K1240,$B212:$B1240,$B211,$D212:$D1240,$D212,$E212:$E1240,$E212,$F212:$F1240,$F212)</f>
        <v>0</v>
      </c>
    </row>
    <row r="212" spans="1:11" s="16" customFormat="1" ht="15.6">
      <c r="A212" s="20">
        <v>3</v>
      </c>
      <c r="B212" s="31">
        <v>955</v>
      </c>
      <c r="C212" s="32" t="s">
        <v>46</v>
      </c>
      <c r="D212" s="33" t="s">
        <v>90</v>
      </c>
      <c r="E212" s="33" t="s">
        <v>76</v>
      </c>
      <c r="F212" s="33" t="s">
        <v>168</v>
      </c>
      <c r="G212" s="33" t="s">
        <v>89</v>
      </c>
      <c r="H212" s="24">
        <v>2057.4</v>
      </c>
      <c r="I212" s="24"/>
      <c r="J212" s="24">
        <v>2057.4</v>
      </c>
      <c r="K212" s="24"/>
    </row>
    <row r="213" spans="1:11" s="16" customFormat="1" ht="55.2" customHeight="1">
      <c r="A213" s="19">
        <v>2</v>
      </c>
      <c r="B213" s="37">
        <v>955</v>
      </c>
      <c r="C213" s="38" t="s">
        <v>209</v>
      </c>
      <c r="D213" s="39" t="s">
        <v>90</v>
      </c>
      <c r="E213" s="39" t="s">
        <v>76</v>
      </c>
      <c r="F213" s="39" t="s">
        <v>150</v>
      </c>
      <c r="G213" s="39" t="s">
        <v>69</v>
      </c>
      <c r="H213" s="40">
        <f>SUMIFS(H214:H1242,$B214:$B1242,$B213,$D214:$D1242,$D214,$E214:$E1242,$E214,$F214:$F1242,$F214)</f>
        <v>0</v>
      </c>
      <c r="I213" s="40">
        <f>SUMIFS(I214:I1242,$B214:$B1242,$B213,$D214:$D1242,$D214,$E214:$E1242,$E214,$F214:$F1242,$F214)</f>
        <v>0</v>
      </c>
      <c r="J213" s="40">
        <f>SUMIFS(J214:J1242,$B214:$B1242,$B213,$D214:$D1242,$D214,$E214:$E1242,$E214,$F214:$F1242,$F214)</f>
        <v>0</v>
      </c>
      <c r="K213" s="40">
        <f>SUMIFS(K214:K1242,$B214:$B1242,$B213,$D214:$D1242,$D214,$E214:$E1242,$E214,$F214:$F1242,$F214)</f>
        <v>0</v>
      </c>
    </row>
    <row r="214" spans="1:11" s="16" customFormat="1" ht="15.6">
      <c r="A214" s="20">
        <v>3</v>
      </c>
      <c r="B214" s="31">
        <v>955</v>
      </c>
      <c r="C214" s="32" t="s">
        <v>46</v>
      </c>
      <c r="D214" s="33" t="s">
        <v>90</v>
      </c>
      <c r="E214" s="33" t="s">
        <v>76</v>
      </c>
      <c r="F214" s="33" t="s">
        <v>150</v>
      </c>
      <c r="G214" s="33" t="s">
        <v>89</v>
      </c>
      <c r="H214" s="24"/>
      <c r="I214" s="24"/>
      <c r="J214" s="24"/>
      <c r="K214" s="24"/>
    </row>
    <row r="215" spans="1:11" s="16" customFormat="1" ht="31.2">
      <c r="A215" s="17">
        <v>1</v>
      </c>
      <c r="B215" s="28">
        <v>955</v>
      </c>
      <c r="C215" s="29" t="s">
        <v>165</v>
      </c>
      <c r="D215" s="30" t="s">
        <v>90</v>
      </c>
      <c r="E215" s="30" t="s">
        <v>90</v>
      </c>
      <c r="F215" s="30" t="s">
        <v>69</v>
      </c>
      <c r="G215" s="30" t="s">
        <v>69</v>
      </c>
      <c r="H215" s="18">
        <f>SUMIFS(H216:H1245,$B216:$B1245,$B216,$D216:$D1245,$D216,$E216:$E1245,$E216)/2</f>
        <v>204748.4</v>
      </c>
      <c r="I215" s="18">
        <f>SUMIFS(I216:I1245,$B216:$B1245,$B216,$D216:$D1245,$D216,$E216:$E1245,$E216)/2</f>
        <v>0</v>
      </c>
      <c r="J215" s="18">
        <f>SUMIFS(J216:J1245,$B216:$B1245,$B216,$D216:$D1245,$D216,$E216:$E1245,$E216)/2</f>
        <v>205418.1</v>
      </c>
      <c r="K215" s="18">
        <f>SUMIFS(K216:K1245,$B216:$B1245,$B216,$D216:$D1245,$D216,$E216:$E1245,$E216)/2</f>
        <v>0</v>
      </c>
    </row>
    <row r="216" spans="1:11" s="16" customFormat="1" ht="62.4">
      <c r="A216" s="19">
        <v>2</v>
      </c>
      <c r="B216" s="37">
        <v>955</v>
      </c>
      <c r="C216" s="47" t="s">
        <v>214</v>
      </c>
      <c r="D216" s="39" t="s">
        <v>90</v>
      </c>
      <c r="E216" s="39" t="s">
        <v>90</v>
      </c>
      <c r="F216" s="39" t="s">
        <v>15</v>
      </c>
      <c r="G216" s="39" t="s">
        <v>69</v>
      </c>
      <c r="H216" s="40">
        <f>SUMIFS(H217:H1245,$B217:$B1245,$B216,$D217:$D1245,$D217,$E217:$E1245,$E217,$F217:$F1245,$F217)</f>
        <v>80</v>
      </c>
      <c r="I216" s="40">
        <f>SUMIFS(I217:I1245,$B217:$B1245,$B216,$D217:$D1245,$D217,$E217:$E1245,$E217,$F217:$F1245,$F217)</f>
        <v>0</v>
      </c>
      <c r="J216" s="40">
        <f>SUMIFS(J217:J1245,$B217:$B1245,$B216,$D217:$D1245,$D217,$E217:$E1245,$E217,$F217:$F1245,$F217)</f>
        <v>80</v>
      </c>
      <c r="K216" s="40">
        <f>SUMIFS(K217:K1245,$B217:$B1245,$B216,$D217:$D1245,$D217,$E217:$E1245,$E217,$F217:$F1245,$F217)</f>
        <v>0</v>
      </c>
    </row>
    <row r="217" spans="1:11" s="16" customFormat="1" ht="15.6">
      <c r="A217" s="20">
        <v>3</v>
      </c>
      <c r="B217" s="31">
        <v>955</v>
      </c>
      <c r="C217" s="32" t="s">
        <v>46</v>
      </c>
      <c r="D217" s="33" t="s">
        <v>90</v>
      </c>
      <c r="E217" s="33" t="s">
        <v>90</v>
      </c>
      <c r="F217" s="33" t="s">
        <v>15</v>
      </c>
      <c r="G217" s="33" t="s">
        <v>89</v>
      </c>
      <c r="H217" s="24">
        <v>80</v>
      </c>
      <c r="I217" s="24"/>
      <c r="J217" s="24">
        <v>80</v>
      </c>
      <c r="K217" s="24"/>
    </row>
    <row r="218" spans="1:11" s="16" customFormat="1" ht="46.8">
      <c r="A218" s="19">
        <v>2</v>
      </c>
      <c r="B218" s="37">
        <v>955</v>
      </c>
      <c r="C218" s="38" t="s">
        <v>164</v>
      </c>
      <c r="D218" s="39" t="s">
        <v>90</v>
      </c>
      <c r="E218" s="39" t="s">
        <v>90</v>
      </c>
      <c r="F218" s="39" t="s">
        <v>163</v>
      </c>
      <c r="G218" s="39"/>
      <c r="H218" s="40">
        <f>SUMIFS(H219:H1247,$B219:$B1247,$B218,$D219:$D1247,$D219,$E219:$E1247,$E219,$F219:$F1247,$F219)</f>
        <v>204668.4</v>
      </c>
      <c r="I218" s="40">
        <f>SUMIFS(I219:I1247,$B219:$B1247,$B218,$D219:$D1247,$D219,$E219:$E1247,$E219,$F219:$F1247,$F219)</f>
        <v>0</v>
      </c>
      <c r="J218" s="40">
        <f>SUMIFS(J219:J1247,$B219:$B1247,$B218,$D219:$D1247,$D219,$E219:$E1247,$E219,$F219:$F1247,$F219)</f>
        <v>205338.1</v>
      </c>
      <c r="K218" s="40">
        <f>SUMIFS(K219:K1247,$B219:$B1247,$B218,$D219:$D1247,$D219,$E219:$E1247,$E219,$F219:$F1247,$F219)</f>
        <v>0</v>
      </c>
    </row>
    <row r="219" spans="1:11" s="16" customFormat="1" ht="15.6">
      <c r="A219" s="20">
        <v>3</v>
      </c>
      <c r="B219" s="31">
        <v>955</v>
      </c>
      <c r="C219" s="32" t="s">
        <v>46</v>
      </c>
      <c r="D219" s="33" t="s">
        <v>90</v>
      </c>
      <c r="E219" s="33" t="s">
        <v>90</v>
      </c>
      <c r="F219" s="33" t="s">
        <v>163</v>
      </c>
      <c r="G219" s="33" t="s">
        <v>89</v>
      </c>
      <c r="H219" s="24">
        <v>204668.4</v>
      </c>
      <c r="I219" s="24"/>
      <c r="J219" s="24">
        <v>205338.1</v>
      </c>
      <c r="K219" s="24"/>
    </row>
    <row r="220" spans="1:11" s="16" customFormat="1" ht="31.2">
      <c r="A220" s="17">
        <v>1</v>
      </c>
      <c r="B220" s="28">
        <v>955</v>
      </c>
      <c r="C220" s="29" t="s">
        <v>59</v>
      </c>
      <c r="D220" s="30" t="s">
        <v>68</v>
      </c>
      <c r="E220" s="30" t="s">
        <v>90</v>
      </c>
      <c r="F220" s="30" t="s">
        <v>69</v>
      </c>
      <c r="G220" s="30" t="s">
        <v>69</v>
      </c>
      <c r="H220" s="18">
        <f>SUMIFS(H221:H1250,$B221:$B1250,$B221,$D221:$D1250,$D221,$E221:$E1250,$E221)/2</f>
        <v>46241.9</v>
      </c>
      <c r="I220" s="18">
        <f>SUMIFS(I221:I1250,$B221:$B1250,$B221,$D221:$D1250,$D221,$E221:$E1250,$E221)/2</f>
        <v>776.7</v>
      </c>
      <c r="J220" s="18">
        <f>SUMIFS(J221:J1250,$B221:$B1250,$B221,$D221:$D1250,$D221,$E221:$E1250,$E221)/2</f>
        <v>46686.9</v>
      </c>
      <c r="K220" s="18">
        <f>SUMIFS(K221:K1250,$B221:$B1250,$B221,$D221:$D1250,$D221,$E221:$E1250,$E221)/2</f>
        <v>776.7</v>
      </c>
    </row>
    <row r="221" spans="1:11" s="16" customFormat="1" ht="46.8">
      <c r="A221" s="19">
        <v>2</v>
      </c>
      <c r="B221" s="37">
        <v>955</v>
      </c>
      <c r="C221" s="38" t="s">
        <v>198</v>
      </c>
      <c r="D221" s="39" t="s">
        <v>68</v>
      </c>
      <c r="E221" s="39" t="s">
        <v>90</v>
      </c>
      <c r="F221" s="39" t="s">
        <v>154</v>
      </c>
      <c r="G221" s="39"/>
      <c r="H221" s="40">
        <f>SUMIFS(H222:H1250,$B222:$B1250,$B221,$D222:$D1250,$D222,$E222:$E1250,$E222,$F222:$F1250,$F222)</f>
        <v>46241.9</v>
      </c>
      <c r="I221" s="40">
        <f>SUMIFS(I222:I1250,$B222:$B1250,$B221,$D222:$D1250,$D222,$E222:$E1250,$E222,$F222:$F1250,$F222)</f>
        <v>776.7</v>
      </c>
      <c r="J221" s="40">
        <f>SUMIFS(J222:J1250,$B222:$B1250,$B221,$D222:$D1250,$D222,$E222:$E1250,$E222,$F222:$F1250,$F222)</f>
        <v>46686.9</v>
      </c>
      <c r="K221" s="40">
        <f>SUMIFS(K222:K1250,$B222:$B1250,$B221,$D222:$D1250,$D222,$E222:$E1250,$E222,$F222:$F1250,$F222)</f>
        <v>776.7</v>
      </c>
    </row>
    <row r="222" spans="1:11" s="16" customFormat="1" ht="15.6">
      <c r="A222" s="20">
        <v>3</v>
      </c>
      <c r="B222" s="31">
        <v>955</v>
      </c>
      <c r="C222" s="32" t="s">
        <v>46</v>
      </c>
      <c r="D222" s="33" t="s">
        <v>68</v>
      </c>
      <c r="E222" s="33" t="s">
        <v>90</v>
      </c>
      <c r="F222" s="33" t="s">
        <v>154</v>
      </c>
      <c r="G222" s="33" t="s">
        <v>89</v>
      </c>
      <c r="H222" s="24">
        <v>46241.9</v>
      </c>
      <c r="I222" s="24">
        <v>776.7</v>
      </c>
      <c r="J222" s="24">
        <v>46686.9</v>
      </c>
      <c r="K222" s="24">
        <v>776.7</v>
      </c>
    </row>
    <row r="223" spans="1:11" s="16" customFormat="1" ht="15.6">
      <c r="A223" s="17">
        <v>1</v>
      </c>
      <c r="B223" s="28">
        <v>955</v>
      </c>
      <c r="C223" s="29" t="s">
        <v>38</v>
      </c>
      <c r="D223" s="30" t="s">
        <v>79</v>
      </c>
      <c r="E223" s="30" t="s">
        <v>86</v>
      </c>
      <c r="F223" s="30"/>
      <c r="G223" s="30"/>
      <c r="H223" s="18">
        <f>SUMIFS(H224:H1253,$B224:$B1253,$B224,$D224:$D1253,$D224,$E224:$E1253,$E224)/2</f>
        <v>219950.89999999997</v>
      </c>
      <c r="I223" s="18">
        <f>SUMIFS(I224:I1253,$B224:$B1253,$B224,$D224:$D1253,$D224,$E224:$E1253,$E224)/2</f>
        <v>153304.1</v>
      </c>
      <c r="J223" s="18">
        <f>SUMIFS(J224:J1253,$B224:$B1253,$B224,$D224:$D1253,$D224,$E224:$E1253,$E224)/2</f>
        <v>219682.69999999998</v>
      </c>
      <c r="K223" s="18">
        <f>SUMIFS(K224:K1253,$B224:$B1253,$B224,$D224:$D1253,$D224,$E224:$E1253,$E224)/2</f>
        <v>153304.1</v>
      </c>
    </row>
    <row r="224" spans="1:11" s="16" customFormat="1" ht="52.2" customHeight="1">
      <c r="A224" s="19">
        <v>2</v>
      </c>
      <c r="B224" s="37">
        <v>955</v>
      </c>
      <c r="C224" s="38" t="s">
        <v>169</v>
      </c>
      <c r="D224" s="39" t="s">
        <v>79</v>
      </c>
      <c r="E224" s="39" t="s">
        <v>86</v>
      </c>
      <c r="F224" s="39" t="s">
        <v>124</v>
      </c>
      <c r="G224" s="39"/>
      <c r="H224" s="40">
        <f>SUMIFS(H225:H1253,$B225:$B1253,$B224,$D225:$D1253,$D225,$E225:$E1253,$E225,$F225:$F1253,$F225)</f>
        <v>1500</v>
      </c>
      <c r="I224" s="40">
        <f>SUMIFS(I225:I1253,$B225:$B1253,$B224,$D225:$D1253,$D225,$E225:$E1253,$E225,$F225:$F1253,$F225)</f>
        <v>0</v>
      </c>
      <c r="J224" s="40">
        <f>SUMIFS(J225:J1253,$B225:$B1253,$B224,$D225:$D1253,$D225,$E225:$E1253,$E225,$F225:$F1253,$F225)</f>
        <v>1231.8</v>
      </c>
      <c r="K224" s="40">
        <f>SUMIFS(K225:K1253,$B225:$B1253,$B224,$D225:$D1253,$D225,$E225:$E1253,$E225,$F225:$F1253,$F225)</f>
        <v>0</v>
      </c>
    </row>
    <row r="225" spans="1:11" s="16" customFormat="1" ht="15.6">
      <c r="A225" s="20">
        <v>3</v>
      </c>
      <c r="B225" s="31">
        <v>955</v>
      </c>
      <c r="C225" s="32" t="s">
        <v>46</v>
      </c>
      <c r="D225" s="33" t="s">
        <v>79</v>
      </c>
      <c r="E225" s="33" t="s">
        <v>86</v>
      </c>
      <c r="F225" s="33" t="s">
        <v>124</v>
      </c>
      <c r="G225" s="33" t="s">
        <v>89</v>
      </c>
      <c r="H225" s="24">
        <v>1500</v>
      </c>
      <c r="I225" s="24"/>
      <c r="J225" s="24">
        <v>1231.8</v>
      </c>
      <c r="K225" s="24"/>
    </row>
    <row r="226" spans="1:11" s="16" customFormat="1" ht="46.8">
      <c r="A226" s="19">
        <v>2</v>
      </c>
      <c r="B226" s="37">
        <v>955</v>
      </c>
      <c r="C226" s="38" t="s">
        <v>164</v>
      </c>
      <c r="D226" s="39" t="s">
        <v>79</v>
      </c>
      <c r="E226" s="39" t="s">
        <v>86</v>
      </c>
      <c r="F226" s="39" t="s">
        <v>163</v>
      </c>
      <c r="G226" s="39"/>
      <c r="H226" s="40">
        <f>SUMIFS(H227:H1258,$B227:$B1258,$B226,$D227:$D1258,$D227,$E227:$E1258,$E227,$F227:$F1258,$F227)</f>
        <v>583.70000000000005</v>
      </c>
      <c r="I226" s="40">
        <f>SUMIFS(I227:I1258,$B227:$B1258,$B226,$D227:$D1258,$D227,$E227:$E1258,$E227,$F227:$F1258,$F227)</f>
        <v>0</v>
      </c>
      <c r="J226" s="40">
        <f>SUMIFS(J227:J1258,$B227:$B1258,$B226,$D227:$D1258,$D227,$E227:$E1258,$E227,$F227:$F1258,$F227)</f>
        <v>583.70000000000005</v>
      </c>
      <c r="K226" s="40">
        <f>SUMIFS(K227:K1258,$B227:$B1258,$B226,$D227:$D1258,$D227,$E227:$E1258,$E227,$F227:$F1258,$F227)</f>
        <v>0</v>
      </c>
    </row>
    <row r="227" spans="1:11" s="16" customFormat="1" ht="15.6">
      <c r="A227" s="20">
        <v>3</v>
      </c>
      <c r="B227" s="31">
        <v>955</v>
      </c>
      <c r="C227" s="32" t="s">
        <v>46</v>
      </c>
      <c r="D227" s="33" t="s">
        <v>79</v>
      </c>
      <c r="E227" s="33" t="s">
        <v>86</v>
      </c>
      <c r="F227" s="33" t="s">
        <v>163</v>
      </c>
      <c r="G227" s="33" t="s">
        <v>89</v>
      </c>
      <c r="H227" s="24">
        <v>583.70000000000005</v>
      </c>
      <c r="I227" s="24"/>
      <c r="J227" s="24">
        <v>583.70000000000005</v>
      </c>
      <c r="K227" s="24"/>
    </row>
    <row r="228" spans="1:11" s="16" customFormat="1" ht="62.4">
      <c r="A228" s="19">
        <v>2</v>
      </c>
      <c r="B228" s="37">
        <v>955</v>
      </c>
      <c r="C228" s="41" t="s">
        <v>199</v>
      </c>
      <c r="D228" s="39" t="s">
        <v>79</v>
      </c>
      <c r="E228" s="39" t="s">
        <v>86</v>
      </c>
      <c r="F228" s="39" t="s">
        <v>39</v>
      </c>
      <c r="G228" s="39"/>
      <c r="H228" s="40">
        <f>SUMIFS(H229:H1255,$B229:$B1255,$B228,$D229:$D1255,$D229,$E229:$E1255,$E229,$F229:$F1255,$F229)</f>
        <v>193748.4</v>
      </c>
      <c r="I228" s="40">
        <f>SUMIFS(I229:I1255,$B229:$B1255,$B228,$D229:$D1255,$D229,$E229:$E1255,$E229,$F229:$F1255,$F229)</f>
        <v>153304.1</v>
      </c>
      <c r="J228" s="40">
        <f>SUMIFS(J229:J1255,$B229:$B1255,$B228,$D229:$D1255,$D229,$E229:$E1255,$E229,$F229:$F1255,$F229)</f>
        <v>193748.4</v>
      </c>
      <c r="K228" s="40">
        <f>SUMIFS(K229:K1255,$B229:$B1255,$B228,$D229:$D1255,$D229,$E229:$E1255,$E229,$F229:$F1255,$F229)</f>
        <v>153304.1</v>
      </c>
    </row>
    <row r="229" spans="1:11" s="16" customFormat="1" ht="15.6">
      <c r="A229" s="20">
        <v>3</v>
      </c>
      <c r="B229" s="31">
        <v>955</v>
      </c>
      <c r="C229" s="32" t="s">
        <v>46</v>
      </c>
      <c r="D229" s="33" t="s">
        <v>79</v>
      </c>
      <c r="E229" s="33" t="s">
        <v>86</v>
      </c>
      <c r="F229" s="33" t="s">
        <v>39</v>
      </c>
      <c r="G229" s="33" t="s">
        <v>89</v>
      </c>
      <c r="H229" s="24">
        <v>193748.4</v>
      </c>
      <c r="I229" s="24">
        <v>153304.1</v>
      </c>
      <c r="J229" s="24">
        <v>193748.4</v>
      </c>
      <c r="K229" s="24">
        <v>153304.1</v>
      </c>
    </row>
    <row r="230" spans="1:11" s="16" customFormat="1" ht="52.8" customHeight="1">
      <c r="A230" s="19">
        <v>2</v>
      </c>
      <c r="B230" s="37">
        <v>955</v>
      </c>
      <c r="C230" s="38" t="s">
        <v>202</v>
      </c>
      <c r="D230" s="39" t="s">
        <v>79</v>
      </c>
      <c r="E230" s="39" t="s">
        <v>86</v>
      </c>
      <c r="F230" s="39" t="s">
        <v>58</v>
      </c>
      <c r="G230" s="39" t="s">
        <v>69</v>
      </c>
      <c r="H230" s="40">
        <f>SUMIFS(H231:H1257,$B231:$B1257,$B230,$D231:$D1257,$D231,$E231:$E1257,$E231,$F231:$F1257,$F231)</f>
        <v>20000</v>
      </c>
      <c r="I230" s="40">
        <f>SUMIFS(I231:I1257,$B231:$B1257,$B230,$D231:$D1257,$D231,$E231:$E1257,$E231,$F231:$F1257,$F231)</f>
        <v>0</v>
      </c>
      <c r="J230" s="40">
        <f>SUMIFS(J231:J1257,$B231:$B1257,$B230,$D231:$D1257,$D231,$E231:$E1257,$E231,$F231:$F1257,$F231)</f>
        <v>20000</v>
      </c>
      <c r="K230" s="40">
        <f>SUMIFS(K231:K1257,$B231:$B1257,$B230,$D231:$D1257,$D231,$E231:$E1257,$E231,$F231:$F1257,$F231)</f>
        <v>0</v>
      </c>
    </row>
    <row r="231" spans="1:11" s="16" customFormat="1" ht="15.6">
      <c r="A231" s="20">
        <v>3</v>
      </c>
      <c r="B231" s="31">
        <v>955</v>
      </c>
      <c r="C231" s="32" t="s">
        <v>46</v>
      </c>
      <c r="D231" s="33" t="s">
        <v>79</v>
      </c>
      <c r="E231" s="33" t="s">
        <v>86</v>
      </c>
      <c r="F231" s="33" t="s">
        <v>58</v>
      </c>
      <c r="G231" s="33" t="s">
        <v>89</v>
      </c>
      <c r="H231" s="24">
        <v>20000</v>
      </c>
      <c r="I231" s="24"/>
      <c r="J231" s="24">
        <v>20000</v>
      </c>
      <c r="K231" s="24"/>
    </row>
    <row r="232" spans="1:11" s="16" customFormat="1" ht="85.2" customHeight="1">
      <c r="A232" s="19">
        <v>2</v>
      </c>
      <c r="B232" s="37">
        <v>955</v>
      </c>
      <c r="C232" s="38" t="s">
        <v>158</v>
      </c>
      <c r="D232" s="39" t="s">
        <v>79</v>
      </c>
      <c r="E232" s="39" t="s">
        <v>86</v>
      </c>
      <c r="F232" s="39" t="s">
        <v>45</v>
      </c>
      <c r="G232" s="39"/>
      <c r="H232" s="40">
        <f>SUMIFS(H233:H1259,$B233:$B1259,$B232,$D233:$D1259,$D233,$E233:$E1259,$E233,$F233:$F1259,$F233)</f>
        <v>2100</v>
      </c>
      <c r="I232" s="40">
        <f>SUMIFS(I233:I1259,$B233:$B1259,$B232,$D233:$D1259,$D233,$E233:$E1259,$E233,$F233:$F1259,$F233)</f>
        <v>0</v>
      </c>
      <c r="J232" s="40">
        <f>SUMIFS(J233:J1259,$B233:$B1259,$B232,$D233:$D1259,$D233,$E233:$E1259,$E233,$F233:$F1259,$F233)</f>
        <v>2100</v>
      </c>
      <c r="K232" s="40">
        <f>SUMIFS(K233:K1259,$B233:$B1259,$B232,$D233:$D1259,$D233,$E233:$E1259,$E233,$F233:$F1259,$F233)</f>
        <v>0</v>
      </c>
    </row>
    <row r="233" spans="1:11" s="16" customFormat="1" ht="15.6">
      <c r="A233" s="20">
        <v>3</v>
      </c>
      <c r="B233" s="31">
        <v>955</v>
      </c>
      <c r="C233" s="32" t="s">
        <v>46</v>
      </c>
      <c r="D233" s="33" t="s">
        <v>79</v>
      </c>
      <c r="E233" s="33" t="s">
        <v>86</v>
      </c>
      <c r="F233" s="33" t="s">
        <v>45</v>
      </c>
      <c r="G233" s="33" t="s">
        <v>89</v>
      </c>
      <c r="H233" s="24">
        <v>2100</v>
      </c>
      <c r="I233" s="24"/>
      <c r="J233" s="24">
        <v>2100</v>
      </c>
      <c r="K233" s="24"/>
    </row>
    <row r="234" spans="1:11" s="16" customFormat="1" ht="46.8">
      <c r="A234" s="19">
        <v>2</v>
      </c>
      <c r="B234" s="37">
        <v>955</v>
      </c>
      <c r="C234" s="38" t="s">
        <v>209</v>
      </c>
      <c r="D234" s="39" t="s">
        <v>79</v>
      </c>
      <c r="E234" s="39" t="s">
        <v>86</v>
      </c>
      <c r="F234" s="39" t="s">
        <v>150</v>
      </c>
      <c r="G234" s="39"/>
      <c r="H234" s="40">
        <f>SUMIFS(H235:H1261,$B235:$B1261,$B234,$D235:$D1261,$D235,$E235:$E1261,$E235,$F235:$F1261,$F235)</f>
        <v>2018.8</v>
      </c>
      <c r="I234" s="40">
        <f>SUMIFS(I235:I1261,$B235:$B1261,$B234,$D235:$D1261,$D235,$E235:$E1261,$E235,$F235:$F1261,$F235)</f>
        <v>0</v>
      </c>
      <c r="J234" s="40">
        <f>SUMIFS(J235:J1261,$B235:$B1261,$B234,$D235:$D1261,$D235,$E235:$E1261,$E235,$F235:$F1261,$F235)</f>
        <v>2018.8</v>
      </c>
      <c r="K234" s="40">
        <f>SUMIFS(K235:K1261,$B235:$B1261,$B234,$D235:$D1261,$D235,$E235:$E1261,$E235,$F235:$F1261,$F235)</f>
        <v>0</v>
      </c>
    </row>
    <row r="235" spans="1:11" s="16" customFormat="1" ht="15.6">
      <c r="A235" s="20">
        <v>3</v>
      </c>
      <c r="B235" s="31">
        <v>955</v>
      </c>
      <c r="C235" s="32" t="s">
        <v>46</v>
      </c>
      <c r="D235" s="33" t="s">
        <v>79</v>
      </c>
      <c r="E235" s="33" t="s">
        <v>86</v>
      </c>
      <c r="F235" s="33" t="s">
        <v>150</v>
      </c>
      <c r="G235" s="33" t="s">
        <v>89</v>
      </c>
      <c r="H235" s="24">
        <v>2018.8</v>
      </c>
      <c r="I235" s="24"/>
      <c r="J235" s="24">
        <v>2018.8</v>
      </c>
      <c r="K235" s="24"/>
    </row>
    <row r="236" spans="1:11" s="16" customFormat="1" ht="15.6">
      <c r="A236" s="17">
        <v>1</v>
      </c>
      <c r="B236" s="28">
        <v>955</v>
      </c>
      <c r="C236" s="29" t="s">
        <v>61</v>
      </c>
      <c r="D236" s="30" t="s">
        <v>79</v>
      </c>
      <c r="E236" s="30" t="s">
        <v>76</v>
      </c>
      <c r="F236" s="30"/>
      <c r="G236" s="30"/>
      <c r="H236" s="18">
        <f>SUMIFS(H237:H1264,$B237:$B1264,$B237,$D237:$D1264,$D237,$E237:$E1264,$E237)/2</f>
        <v>50804.6</v>
      </c>
      <c r="I236" s="18">
        <f>SUMIFS(I237:I1264,$B237:$B1264,$B237,$D237:$D1264,$D237,$E237:$E1264,$E237)/2</f>
        <v>26170.3</v>
      </c>
      <c r="J236" s="18">
        <f>SUMIFS(J237:J1264,$B237:$B1264,$B237,$D237:$D1264,$D237,$E237:$E1264,$E237)/2</f>
        <v>50804.6</v>
      </c>
      <c r="K236" s="18">
        <f>SUMIFS(K237:K1264,$B237:$B1264,$B237,$D237:$D1264,$D237,$E237:$E1264,$E237)/2</f>
        <v>26170.3</v>
      </c>
    </row>
    <row r="237" spans="1:11" s="16" customFormat="1" ht="49.8" customHeight="1">
      <c r="A237" s="19">
        <v>2</v>
      </c>
      <c r="B237" s="37">
        <v>955</v>
      </c>
      <c r="C237" s="38" t="s">
        <v>205</v>
      </c>
      <c r="D237" s="39" t="s">
        <v>79</v>
      </c>
      <c r="E237" s="39" t="s">
        <v>76</v>
      </c>
      <c r="F237" s="39" t="s">
        <v>109</v>
      </c>
      <c r="G237" s="39"/>
      <c r="H237" s="40">
        <f>SUMIFS(H238:H1264,$B238:$B1264,$B237,$D238:$D1264,$D238,$E238:$E1264,$E238,$F238:$F1264,$F238)</f>
        <v>50804.6</v>
      </c>
      <c r="I237" s="40">
        <f>SUMIFS(I238:I1264,$B238:$B1264,$B237,$D238:$D1264,$D238,$E238:$E1264,$E238,$F238:$F1264,$F238)</f>
        <v>26170.3</v>
      </c>
      <c r="J237" s="40">
        <f>SUMIFS(J238:J1264,$B238:$B1264,$B237,$D238:$D1264,$D238,$E238:$E1264,$E238,$F238:$F1264,$F238)</f>
        <v>50804.6</v>
      </c>
      <c r="K237" s="40">
        <f>SUMIFS(K238:K1264,$B238:$B1264,$B237,$D238:$D1264,$D238,$E238:$E1264,$E238,$F238:$F1264,$F238)</f>
        <v>26170.3</v>
      </c>
    </row>
    <row r="238" spans="1:11" s="16" customFormat="1" ht="15.6">
      <c r="A238" s="20">
        <v>3</v>
      </c>
      <c r="B238" s="31">
        <v>955</v>
      </c>
      <c r="C238" s="32" t="s">
        <v>46</v>
      </c>
      <c r="D238" s="33" t="s">
        <v>79</v>
      </c>
      <c r="E238" s="33" t="s">
        <v>76</v>
      </c>
      <c r="F238" s="33" t="s">
        <v>109</v>
      </c>
      <c r="G238" s="33" t="s">
        <v>89</v>
      </c>
      <c r="H238" s="24">
        <v>50804.6</v>
      </c>
      <c r="I238" s="24">
        <v>26170.3</v>
      </c>
      <c r="J238" s="24">
        <v>50804.6</v>
      </c>
      <c r="K238" s="24">
        <v>26170.3</v>
      </c>
    </row>
    <row r="239" spans="1:11" s="16" customFormat="1" ht="127.8" customHeight="1">
      <c r="A239" s="20">
        <v>3</v>
      </c>
      <c r="B239" s="31">
        <v>955</v>
      </c>
      <c r="C239" s="32" t="s">
        <v>113</v>
      </c>
      <c r="D239" s="33" t="s">
        <v>79</v>
      </c>
      <c r="E239" s="33" t="s">
        <v>76</v>
      </c>
      <c r="F239" s="33" t="s">
        <v>109</v>
      </c>
      <c r="G239" s="33" t="s">
        <v>111</v>
      </c>
      <c r="H239" s="24"/>
      <c r="I239" s="24"/>
      <c r="J239" s="24"/>
      <c r="K239" s="24"/>
    </row>
    <row r="240" spans="1:11" s="16" customFormat="1" ht="15.6">
      <c r="A240" s="17">
        <v>1</v>
      </c>
      <c r="B240" s="28">
        <v>955</v>
      </c>
      <c r="C240" s="29" t="s">
        <v>129</v>
      </c>
      <c r="D240" s="30" t="s">
        <v>79</v>
      </c>
      <c r="E240" s="30" t="s">
        <v>79</v>
      </c>
      <c r="F240" s="30"/>
      <c r="G240" s="30"/>
      <c r="H240" s="18">
        <f>SUMIFS(H241:H1268,$B241:$B1268,$B241,$D241:$D1268,$D241,$E241:$E1268,$E241)/2</f>
        <v>13755.099999999999</v>
      </c>
      <c r="I240" s="18">
        <f>SUMIFS(I241:I1268,$B241:$B1268,$B241,$D241:$D1268,$D241,$E241:$E1268,$E241)/2</f>
        <v>3866.3</v>
      </c>
      <c r="J240" s="18">
        <f>SUMIFS(J241:J1268,$B241:$B1268,$B241,$D241:$D1268,$D241,$E241:$E1268,$E241)/2</f>
        <v>13755.099999999999</v>
      </c>
      <c r="K240" s="18">
        <f>SUMIFS(K241:K1268,$B241:$B1268,$B241,$D241:$D1268,$D241,$E241:$E1268,$E241)/2</f>
        <v>3866.3</v>
      </c>
    </row>
    <row r="241" spans="1:11" s="16" customFormat="1" ht="31.2">
      <c r="A241" s="19">
        <v>2</v>
      </c>
      <c r="B241" s="37">
        <v>955</v>
      </c>
      <c r="C241" s="38" t="s">
        <v>170</v>
      </c>
      <c r="D241" s="39" t="s">
        <v>79</v>
      </c>
      <c r="E241" s="39" t="s">
        <v>79</v>
      </c>
      <c r="F241" s="39" t="s">
        <v>22</v>
      </c>
      <c r="G241" s="39"/>
      <c r="H241" s="40">
        <f>SUMIFS(H242:H1268,$B242:$B1268,$B241,$D242:$D1268,$D242,$E242:$E1268,$E242,$F242:$F1268,$F242)</f>
        <v>10586.8</v>
      </c>
      <c r="I241" s="40">
        <f>SUMIFS(I242:I1268,$B242:$B1268,$B241,$D242:$D1268,$D242,$E242:$E1268,$E242,$F242:$F1268,$F242)</f>
        <v>698</v>
      </c>
      <c r="J241" s="40">
        <f>SUMIFS(J242:J1268,$B242:$B1268,$B241,$D242:$D1268,$D242,$E242:$E1268,$E242,$F242:$F1268,$F242)</f>
        <v>10586.8</v>
      </c>
      <c r="K241" s="40">
        <f>SUMIFS(K242:K1268,$B242:$B1268,$B241,$D242:$D1268,$D242,$E242:$E1268,$E242,$F242:$F1268,$F242)</f>
        <v>698</v>
      </c>
    </row>
    <row r="242" spans="1:11" s="16" customFormat="1" ht="15.6">
      <c r="A242" s="20">
        <v>3</v>
      </c>
      <c r="B242" s="31">
        <v>955</v>
      </c>
      <c r="C242" s="32" t="s">
        <v>46</v>
      </c>
      <c r="D242" s="33" t="s">
        <v>79</v>
      </c>
      <c r="E242" s="33" t="s">
        <v>79</v>
      </c>
      <c r="F242" s="33" t="s">
        <v>22</v>
      </c>
      <c r="G242" s="33" t="s">
        <v>89</v>
      </c>
      <c r="H242" s="24">
        <v>10586.8</v>
      </c>
      <c r="I242" s="24">
        <v>698</v>
      </c>
      <c r="J242" s="24">
        <v>10586.8</v>
      </c>
      <c r="K242" s="24">
        <v>698</v>
      </c>
    </row>
    <row r="243" spans="1:11" s="16" customFormat="1" ht="31.2">
      <c r="A243" s="19">
        <v>2</v>
      </c>
      <c r="B243" s="37">
        <v>955</v>
      </c>
      <c r="C243" s="38" t="s">
        <v>60</v>
      </c>
      <c r="D243" s="39" t="s">
        <v>79</v>
      </c>
      <c r="E243" s="39" t="s">
        <v>79</v>
      </c>
      <c r="F243" s="39" t="s">
        <v>110</v>
      </c>
      <c r="G243" s="39"/>
      <c r="H243" s="40">
        <f>SUMIFS(H244:H1270,$B244:$B1270,$B243,$D244:$D1270,$D244,$E244:$E1270,$E244,$F244:$F1270,$F244)</f>
        <v>3168.3</v>
      </c>
      <c r="I243" s="40">
        <f>SUMIFS(I244:I1270,$B244:$B1270,$B243,$D244:$D1270,$D244,$E244:$E1270,$E244,$F244:$F1270,$F244)</f>
        <v>3168.3</v>
      </c>
      <c r="J243" s="40">
        <f>SUMIFS(J244:J1270,$B244:$B1270,$B243,$D244:$D1270,$D244,$E244:$E1270,$E244,$F244:$F1270,$F244)</f>
        <v>3168.3</v>
      </c>
      <c r="K243" s="40">
        <f>SUMIFS(K244:K1270,$B244:$B1270,$B243,$D244:$D1270,$D244,$E244:$E1270,$E244,$F244:$F1270,$F244)</f>
        <v>3168.3</v>
      </c>
    </row>
    <row r="244" spans="1:11" s="16" customFormat="1" ht="46.8">
      <c r="A244" s="20">
        <v>3</v>
      </c>
      <c r="B244" s="31">
        <v>955</v>
      </c>
      <c r="C244" s="32" t="s">
        <v>12</v>
      </c>
      <c r="D244" s="33" t="s">
        <v>79</v>
      </c>
      <c r="E244" s="33" t="s">
        <v>79</v>
      </c>
      <c r="F244" s="33" t="s">
        <v>110</v>
      </c>
      <c r="G244" s="33" t="s">
        <v>71</v>
      </c>
      <c r="H244" s="24">
        <v>3168.3</v>
      </c>
      <c r="I244" s="24">
        <v>3168.3</v>
      </c>
      <c r="J244" s="24">
        <v>3168.3</v>
      </c>
      <c r="K244" s="24">
        <v>3168.3</v>
      </c>
    </row>
    <row r="245" spans="1:11" s="16" customFormat="1" ht="15.6">
      <c r="A245" s="17">
        <v>1</v>
      </c>
      <c r="B245" s="28">
        <v>955</v>
      </c>
      <c r="C245" s="29" t="s">
        <v>24</v>
      </c>
      <c r="D245" s="30" t="s">
        <v>81</v>
      </c>
      <c r="E245" s="30" t="s">
        <v>67</v>
      </c>
      <c r="F245" s="30" t="s">
        <v>7</v>
      </c>
      <c r="G245" s="30" t="s">
        <v>69</v>
      </c>
      <c r="H245" s="18">
        <f>SUMIFS(H246:H1273,$B246:$B1273,$B246,$D246:$D1273,$D246,$E246:$E1273,$E246)/2</f>
        <v>99314.9</v>
      </c>
      <c r="I245" s="18">
        <f>SUMIFS(I246:I1273,$B246:$B1273,$B246,$D246:$D1273,$D246,$E246:$E1273,$E246)/2</f>
        <v>34831.799999999996</v>
      </c>
      <c r="J245" s="18">
        <f>SUMIFS(J246:J1273,$B246:$B1273,$B246,$D246:$D1273,$D246,$E246:$E1273,$E246)/2</f>
        <v>99514.9</v>
      </c>
      <c r="K245" s="18">
        <f>SUMIFS(K246:K1273,$B246:$B1273,$B246,$D246:$D1273,$D246,$E246:$E1273,$E246)/2</f>
        <v>34831.799999999996</v>
      </c>
    </row>
    <row r="246" spans="1:11" s="16" customFormat="1" ht="39" customHeight="1">
      <c r="A246" s="19">
        <v>2</v>
      </c>
      <c r="B246" s="37">
        <v>955</v>
      </c>
      <c r="C246" s="38" t="s">
        <v>161</v>
      </c>
      <c r="D246" s="39" t="s">
        <v>81</v>
      </c>
      <c r="E246" s="39" t="s">
        <v>67</v>
      </c>
      <c r="F246" s="39" t="s">
        <v>25</v>
      </c>
      <c r="G246" s="39"/>
      <c r="H246" s="40">
        <f>SUMIFS(H247:H1273,$B247:$B1273,$B246,$D247:$D1273,$D247,$E247:$E1273,$E247,$F247:$F1273,$F247)</f>
        <v>85758.5</v>
      </c>
      <c r="I246" s="40">
        <f>SUMIFS(I247:I1273,$B247:$B1273,$B246,$D247:$D1273,$D247,$E247:$E1273,$E247,$F247:$F1273,$F247)</f>
        <v>34754.9</v>
      </c>
      <c r="J246" s="40">
        <f>SUMIFS(J247:J1273,$B247:$B1273,$B246,$D247:$D1273,$D247,$E247:$E1273,$E247,$F247:$F1273,$F247)</f>
        <v>85958.5</v>
      </c>
      <c r="K246" s="40">
        <f>SUMIFS(K247:K1273,$B247:$B1273,$B246,$D247:$D1273,$D247,$E247:$E1273,$E247,$F247:$F1273,$F247)</f>
        <v>34754.9</v>
      </c>
    </row>
    <row r="247" spans="1:11" s="16" customFormat="1" ht="15.6">
      <c r="A247" s="20">
        <v>3</v>
      </c>
      <c r="B247" s="31">
        <v>955</v>
      </c>
      <c r="C247" s="32" t="s">
        <v>46</v>
      </c>
      <c r="D247" s="33" t="s">
        <v>81</v>
      </c>
      <c r="E247" s="33" t="s">
        <v>67</v>
      </c>
      <c r="F247" s="33" t="s">
        <v>25</v>
      </c>
      <c r="G247" s="33" t="s">
        <v>89</v>
      </c>
      <c r="H247" s="24">
        <v>85758.5</v>
      </c>
      <c r="I247" s="24">
        <v>34754.9</v>
      </c>
      <c r="J247" s="24">
        <v>85958.5</v>
      </c>
      <c r="K247" s="24">
        <v>34754.9</v>
      </c>
    </row>
    <row r="248" spans="1:11" s="16" customFormat="1" ht="46.8">
      <c r="A248" s="19">
        <v>2</v>
      </c>
      <c r="B248" s="37">
        <v>955</v>
      </c>
      <c r="C248" s="38" t="s">
        <v>162</v>
      </c>
      <c r="D248" s="39" t="s">
        <v>81</v>
      </c>
      <c r="E248" s="39" t="s">
        <v>67</v>
      </c>
      <c r="F248" s="39" t="s">
        <v>26</v>
      </c>
      <c r="G248" s="39"/>
      <c r="H248" s="40">
        <f>SUMIFS(H249:H1275,$B249:$B1275,$B248,$D249:$D1275,$D249,$E249:$E1275,$E249,$F249:$F1275,$F249)</f>
        <v>13521.4</v>
      </c>
      <c r="I248" s="40">
        <f>SUMIFS(I249:I1275,$B249:$B1275,$B248,$D249:$D1275,$D249,$E249:$E1275,$E249,$F249:$F1275,$F249)</f>
        <v>76.900000000000006</v>
      </c>
      <c r="J248" s="40">
        <f>SUMIFS(J249:J1275,$B249:$B1275,$B248,$D249:$D1275,$D249,$E249:$E1275,$E249,$F249:$F1275,$F249)</f>
        <v>13521.4</v>
      </c>
      <c r="K248" s="40">
        <f>SUMIFS(K249:K1275,$B249:$B1275,$B248,$D249:$D1275,$D249,$E249:$E1275,$E249,$F249:$F1275,$F249)</f>
        <v>76.900000000000006</v>
      </c>
    </row>
    <row r="249" spans="1:11" s="16" customFormat="1" ht="15.6">
      <c r="A249" s="20">
        <v>3</v>
      </c>
      <c r="B249" s="31">
        <v>955</v>
      </c>
      <c r="C249" s="32" t="s">
        <v>46</v>
      </c>
      <c r="D249" s="33" t="s">
        <v>81</v>
      </c>
      <c r="E249" s="33" t="s">
        <v>67</v>
      </c>
      <c r="F249" s="33" t="s">
        <v>26</v>
      </c>
      <c r="G249" s="33" t="s">
        <v>89</v>
      </c>
      <c r="H249" s="24">
        <v>13521.4</v>
      </c>
      <c r="I249" s="24">
        <v>76.900000000000006</v>
      </c>
      <c r="J249" s="24">
        <v>13521.4</v>
      </c>
      <c r="K249" s="24">
        <v>76.900000000000006</v>
      </c>
    </row>
    <row r="250" spans="1:11" s="16" customFormat="1" ht="54.6" customHeight="1">
      <c r="A250" s="19">
        <v>2</v>
      </c>
      <c r="B250" s="37">
        <v>955</v>
      </c>
      <c r="C250" s="38" t="s">
        <v>194</v>
      </c>
      <c r="D250" s="39" t="s">
        <v>81</v>
      </c>
      <c r="E250" s="39" t="s">
        <v>67</v>
      </c>
      <c r="F250" s="39" t="s">
        <v>121</v>
      </c>
      <c r="G250" s="39"/>
      <c r="H250" s="40">
        <f>SUMIFS(H251:H1277,$B251:$B1277,$B250,$D251:$D1277,$D251,$E251:$E1277,$E251,$F251:$F1277,$F251)</f>
        <v>15</v>
      </c>
      <c r="I250" s="40">
        <f>SUMIFS(I251:I1277,$B251:$B1277,$B250,$D251:$D1277,$D251,$E251:$E1277,$E251,$F251:$F1277,$F251)</f>
        <v>0</v>
      </c>
      <c r="J250" s="40">
        <f>SUMIFS(J251:J1277,$B251:$B1277,$B250,$D251:$D1277,$D251,$E251:$E1277,$E251,$F251:$F1277,$F251)</f>
        <v>15</v>
      </c>
      <c r="K250" s="40">
        <f>SUMIFS(K251:K1277,$B251:$B1277,$B250,$D251:$D1277,$D251,$E251:$E1277,$E251,$F251:$F1277,$F251)</f>
        <v>0</v>
      </c>
    </row>
    <row r="251" spans="1:11" s="16" customFormat="1" ht="15.6">
      <c r="A251" s="20">
        <v>3</v>
      </c>
      <c r="B251" s="31">
        <v>955</v>
      </c>
      <c r="C251" s="32" t="s">
        <v>46</v>
      </c>
      <c r="D251" s="33" t="s">
        <v>81</v>
      </c>
      <c r="E251" s="33" t="s">
        <v>67</v>
      </c>
      <c r="F251" s="33" t="s">
        <v>121</v>
      </c>
      <c r="G251" s="33" t="s">
        <v>89</v>
      </c>
      <c r="H251" s="24">
        <v>15</v>
      </c>
      <c r="I251" s="24"/>
      <c r="J251" s="24">
        <v>15</v>
      </c>
      <c r="K251" s="24"/>
    </row>
    <row r="252" spans="1:11" s="16" customFormat="1" ht="49.8" customHeight="1">
      <c r="A252" s="19">
        <v>2</v>
      </c>
      <c r="B252" s="37">
        <v>955</v>
      </c>
      <c r="C252" s="38" t="s">
        <v>211</v>
      </c>
      <c r="D252" s="39" t="s">
        <v>81</v>
      </c>
      <c r="E252" s="39" t="s">
        <v>67</v>
      </c>
      <c r="F252" s="39" t="s">
        <v>152</v>
      </c>
      <c r="G252" s="39"/>
      <c r="H252" s="40">
        <f>SUMIFS(H253:H1279,$B253:$B1279,$B252,$D253:$D1279,$D253,$E253:$E1279,$E253,$F253:$F1279,$F253)</f>
        <v>20</v>
      </c>
      <c r="I252" s="40">
        <f>SUMIFS(I253:I1279,$B253:$B1279,$B252,$D253:$D1279,$D253,$E253:$E1279,$E253,$F253:$F1279,$F253)</f>
        <v>0</v>
      </c>
      <c r="J252" s="40">
        <f>SUMIFS(J253:J1279,$B253:$B1279,$B252,$D253:$D1279,$D253,$E253:$E1279,$E253,$F253:$F1279,$F253)</f>
        <v>20</v>
      </c>
      <c r="K252" s="40">
        <f>SUMIFS(K253:K1279,$B253:$B1279,$B252,$D253:$D1279,$D253,$E253:$E1279,$E253,$F253:$F1279,$F253)</f>
        <v>0</v>
      </c>
    </row>
    <row r="253" spans="1:11" s="16" customFormat="1" ht="15.6">
      <c r="A253" s="20">
        <v>3</v>
      </c>
      <c r="B253" s="31">
        <v>955</v>
      </c>
      <c r="C253" s="32" t="s">
        <v>46</v>
      </c>
      <c r="D253" s="33" t="s">
        <v>81</v>
      </c>
      <c r="E253" s="33" t="s">
        <v>67</v>
      </c>
      <c r="F253" s="33" t="s">
        <v>152</v>
      </c>
      <c r="G253" s="33" t="s">
        <v>89</v>
      </c>
      <c r="H253" s="24">
        <v>20</v>
      </c>
      <c r="I253" s="24"/>
      <c r="J253" s="24">
        <v>20</v>
      </c>
      <c r="K253" s="24"/>
    </row>
    <row r="254" spans="1:11" s="16" customFormat="1" ht="15.6">
      <c r="A254" s="17">
        <v>1</v>
      </c>
      <c r="B254" s="28">
        <v>955</v>
      </c>
      <c r="C254" s="55" t="s">
        <v>133</v>
      </c>
      <c r="D254" s="30" t="s">
        <v>82</v>
      </c>
      <c r="E254" s="30" t="s">
        <v>67</v>
      </c>
      <c r="F254" s="30" t="s">
        <v>7</v>
      </c>
      <c r="G254" s="30" t="s">
        <v>69</v>
      </c>
      <c r="H254" s="18">
        <f>SUMIFS(H255:H1282,$B255:$B1282,$B255,$D255:$D1282,$D255,$E255:$E1282,$E255)/2</f>
        <v>2746.8</v>
      </c>
      <c r="I254" s="18">
        <f>SUMIFS(I255:I1282,$B255:$B1282,$B255,$D255:$D1282,$D255,$E255:$E1282,$E255)/2</f>
        <v>0</v>
      </c>
      <c r="J254" s="18">
        <f>SUMIFS(J255:J1282,$B255:$B1282,$B255,$D255:$D1282,$D255,$E255:$E1282,$E255)/2</f>
        <v>2746.8</v>
      </c>
      <c r="K254" s="18">
        <f>SUMIFS(K255:K1282,$B255:$B1282,$B255,$D255:$D1282,$D255,$E255:$E1282,$E255)/2</f>
        <v>0</v>
      </c>
    </row>
    <row r="255" spans="1:11" s="16" customFormat="1" ht="31.2">
      <c r="A255" s="19">
        <v>2</v>
      </c>
      <c r="B255" s="37">
        <v>955</v>
      </c>
      <c r="C255" s="52" t="s">
        <v>32</v>
      </c>
      <c r="D255" s="39" t="s">
        <v>82</v>
      </c>
      <c r="E255" s="39" t="s">
        <v>67</v>
      </c>
      <c r="F255" s="53" t="s">
        <v>114</v>
      </c>
      <c r="G255" s="39"/>
      <c r="H255" s="40">
        <f>SUMIFS(H256:H1282,$B256:$B1282,$B255,$D256:$D1282,$D256,$E256:$E1282,$E256,$F256:$F1282,$F256)</f>
        <v>2746.8</v>
      </c>
      <c r="I255" s="40">
        <f>SUMIFS(I256:I1282,$B256:$B1282,$B255,$D256:$D1282,$D256,$E256:$E1282,$E256,$F256:$F1282,$F256)</f>
        <v>0</v>
      </c>
      <c r="J255" s="40">
        <f>SUMIFS(J256:J1282,$B256:$B1282,$B255,$D256:$D1282,$D256,$E256:$E1282,$E256,$F256:$F1282,$F256)</f>
        <v>2746.8</v>
      </c>
      <c r="K255" s="40">
        <f>SUMIFS(K256:K1282,$B256:$B1282,$B255,$D256:$D1282,$D256,$E256:$E1282,$E256,$F256:$F1282,$F256)</f>
        <v>0</v>
      </c>
    </row>
    <row r="256" spans="1:11" s="16" customFormat="1" ht="37.950000000000003" customHeight="1">
      <c r="A256" s="20">
        <v>3</v>
      </c>
      <c r="B256" s="31">
        <v>955</v>
      </c>
      <c r="C256" s="32" t="s">
        <v>173</v>
      </c>
      <c r="D256" s="33" t="s">
        <v>82</v>
      </c>
      <c r="E256" s="33" t="s">
        <v>67</v>
      </c>
      <c r="F256" s="33" t="s">
        <v>114</v>
      </c>
      <c r="G256" s="33" t="s">
        <v>172</v>
      </c>
      <c r="H256" s="24">
        <v>2746.8</v>
      </c>
      <c r="I256" s="24"/>
      <c r="J256" s="24">
        <v>2746.8</v>
      </c>
      <c r="K256" s="24"/>
    </row>
    <row r="257" spans="1:11" s="16" customFormat="1" ht="15.6">
      <c r="A257" s="17">
        <v>1</v>
      </c>
      <c r="B257" s="28">
        <v>955</v>
      </c>
      <c r="C257" s="29" t="s">
        <v>62</v>
      </c>
      <c r="D257" s="30" t="s">
        <v>82</v>
      </c>
      <c r="E257" s="30" t="s">
        <v>76</v>
      </c>
      <c r="F257" s="30" t="s">
        <v>7</v>
      </c>
      <c r="G257" s="30" t="s">
        <v>69</v>
      </c>
      <c r="H257" s="18">
        <f>SUMIFS(H258:H1285,$B258:$B1285,$B258,$D258:$D1285,$D258,$E258:$E1285,$E258)/2</f>
        <v>4343.8999999999996</v>
      </c>
      <c r="I257" s="18">
        <f>SUMIFS(I258:I1285,$B258:$B1285,$B258,$D258:$D1285,$D258,$E258:$E1285,$E258)/2</f>
        <v>3598.3</v>
      </c>
      <c r="J257" s="18">
        <f>SUMIFS(J258:J1285,$B258:$B1285,$B258,$D258:$D1285,$D258,$E258:$E1285,$E258)/2</f>
        <v>4343.8999999999996</v>
      </c>
      <c r="K257" s="18">
        <f>SUMIFS(K258:K1285,$B258:$B1285,$B258,$D258:$D1285,$D258,$E258:$E1285,$E258)/2</f>
        <v>3598.3</v>
      </c>
    </row>
    <row r="258" spans="1:11" s="16" customFormat="1" ht="46.8">
      <c r="A258" s="19">
        <v>2</v>
      </c>
      <c r="B258" s="37">
        <v>955</v>
      </c>
      <c r="C258" s="38" t="s">
        <v>202</v>
      </c>
      <c r="D258" s="39" t="s">
        <v>82</v>
      </c>
      <c r="E258" s="39" t="s">
        <v>76</v>
      </c>
      <c r="F258" s="39" t="s">
        <v>58</v>
      </c>
      <c r="G258" s="39"/>
      <c r="H258" s="40">
        <f>SUMIFS(H259:H1285,$B259:$B1285,$B258,$D259:$D1285,$D259,$E259:$E1285,$E259,$F259:$F1285,$F259)</f>
        <v>3693.9</v>
      </c>
      <c r="I258" s="40">
        <f>SUMIFS(I259:I1285,$B259:$B1285,$B258,$D259:$D1285,$D259,$E259:$E1285,$E259,$F259:$F1285,$F259)</f>
        <v>3598.3</v>
      </c>
      <c r="J258" s="40">
        <f>SUMIFS(J259:J1285,$B259:$B1285,$B258,$D259:$D1285,$D259,$E259:$E1285,$E259,$F259:$F1285,$F259)</f>
        <v>3693.9</v>
      </c>
      <c r="K258" s="40">
        <f>SUMIFS(K259:K1285,$B259:$B1285,$B258,$D259:$D1285,$D259,$E259:$E1285,$E259,$F259:$F1285,$F259)</f>
        <v>3598.3</v>
      </c>
    </row>
    <row r="259" spans="1:11" s="16" customFormat="1" ht="39.6" customHeight="1">
      <c r="A259" s="20">
        <v>3</v>
      </c>
      <c r="B259" s="31">
        <v>955</v>
      </c>
      <c r="C259" s="32" t="s">
        <v>21</v>
      </c>
      <c r="D259" s="33" t="s">
        <v>82</v>
      </c>
      <c r="E259" s="33" t="s">
        <v>76</v>
      </c>
      <c r="F259" s="33" t="s">
        <v>58</v>
      </c>
      <c r="G259" s="33" t="s">
        <v>78</v>
      </c>
      <c r="H259" s="24">
        <v>3693.9</v>
      </c>
      <c r="I259" s="24">
        <v>3598.3</v>
      </c>
      <c r="J259" s="24">
        <v>3693.9</v>
      </c>
      <c r="K259" s="24">
        <v>3598.3</v>
      </c>
    </row>
    <row r="260" spans="1:11" s="16" customFormat="1" ht="46.8">
      <c r="A260" s="19">
        <v>2</v>
      </c>
      <c r="B260" s="37">
        <v>955</v>
      </c>
      <c r="C260" s="38" t="s">
        <v>206</v>
      </c>
      <c r="D260" s="39" t="s">
        <v>82</v>
      </c>
      <c r="E260" s="39" t="s">
        <v>76</v>
      </c>
      <c r="F260" s="39" t="s">
        <v>120</v>
      </c>
      <c r="G260" s="39"/>
      <c r="H260" s="40">
        <f>SUMIFS(H261:H1287,$B261:$B1287,$B260,$D261:$D1287,$D261,$E261:$E1287,$E261,$F261:$F1287,$F261)</f>
        <v>0</v>
      </c>
      <c r="I260" s="40">
        <f>SUMIFS(I261:I1287,$B261:$B1287,$B260,$D261:$D1287,$D261,$E261:$E1287,$E261,$F261:$F1287,$F261)</f>
        <v>0</v>
      </c>
      <c r="J260" s="40">
        <f>SUMIFS(J261:J1287,$B261:$B1287,$B260,$D261:$D1287,$D261,$E261:$E1287,$E261,$F261:$F1287,$F261)</f>
        <v>0</v>
      </c>
      <c r="K260" s="40">
        <f>SUMIFS(K261:K1287,$B261:$B1287,$B260,$D261:$D1287,$D261,$E261:$E1287,$E261,$F261:$F1287,$F261)</f>
        <v>0</v>
      </c>
    </row>
    <row r="261" spans="1:11" s="16" customFormat="1" ht="37.950000000000003" customHeight="1">
      <c r="A261" s="20">
        <v>3</v>
      </c>
      <c r="B261" s="31">
        <v>955</v>
      </c>
      <c r="C261" s="32" t="s">
        <v>21</v>
      </c>
      <c r="D261" s="33" t="s">
        <v>82</v>
      </c>
      <c r="E261" s="33" t="s">
        <v>76</v>
      </c>
      <c r="F261" s="33" t="s">
        <v>120</v>
      </c>
      <c r="G261" s="33" t="s">
        <v>78</v>
      </c>
      <c r="H261" s="24"/>
      <c r="I261" s="24"/>
      <c r="J261" s="24"/>
      <c r="K261" s="24"/>
    </row>
    <row r="262" spans="1:11" s="16" customFormat="1" ht="15.6">
      <c r="A262" s="20">
        <v>3</v>
      </c>
      <c r="B262" s="31">
        <v>955</v>
      </c>
      <c r="C262" s="32" t="s">
        <v>46</v>
      </c>
      <c r="D262" s="33" t="s">
        <v>82</v>
      </c>
      <c r="E262" s="33" t="s">
        <v>76</v>
      </c>
      <c r="F262" s="33" t="s">
        <v>120</v>
      </c>
      <c r="G262" s="33" t="s">
        <v>89</v>
      </c>
      <c r="H262" s="24"/>
      <c r="I262" s="24"/>
      <c r="J262" s="24"/>
      <c r="K262" s="24"/>
    </row>
    <row r="263" spans="1:11" s="16" customFormat="1" ht="51.6" customHeight="1">
      <c r="A263" s="19">
        <v>2</v>
      </c>
      <c r="B263" s="37">
        <v>955</v>
      </c>
      <c r="C263" s="38" t="s">
        <v>211</v>
      </c>
      <c r="D263" s="39" t="s">
        <v>82</v>
      </c>
      <c r="E263" s="39" t="s">
        <v>76</v>
      </c>
      <c r="F263" s="39" t="s">
        <v>152</v>
      </c>
      <c r="G263" s="39"/>
      <c r="H263" s="40">
        <f>SUMIFS(H264:H1290,$B264:$B1290,$B263,$D264:$D1290,$D264,$E264:$E1290,$E264,$F264:$F1290,$F264)</f>
        <v>150</v>
      </c>
      <c r="I263" s="40">
        <f>SUMIFS(I264:I1290,$B264:$B1290,$B263,$D264:$D1290,$D264,$E264:$E1290,$E264,$F264:$F1290,$F264)</f>
        <v>0</v>
      </c>
      <c r="J263" s="40">
        <f>SUMIFS(J264:J1290,$B264:$B1290,$B263,$D264:$D1290,$D264,$E264:$E1290,$E264,$F264:$F1290,$F264)</f>
        <v>150</v>
      </c>
      <c r="K263" s="40">
        <f>SUMIFS(K264:K1290,$B264:$B1290,$B263,$D264:$D1290,$D264,$E264:$E1290,$E264,$F264:$F1290,$F264)</f>
        <v>0</v>
      </c>
    </row>
    <row r="264" spans="1:11" s="16" customFormat="1" ht="37.799999999999997" customHeight="1">
      <c r="A264" s="20">
        <v>3</v>
      </c>
      <c r="B264" s="31">
        <v>955</v>
      </c>
      <c r="C264" s="32" t="s">
        <v>21</v>
      </c>
      <c r="D264" s="33" t="s">
        <v>82</v>
      </c>
      <c r="E264" s="33" t="s">
        <v>76</v>
      </c>
      <c r="F264" s="33" t="s">
        <v>152</v>
      </c>
      <c r="G264" s="33" t="s">
        <v>78</v>
      </c>
      <c r="H264" s="24">
        <v>150</v>
      </c>
      <c r="I264" s="25"/>
      <c r="J264" s="24">
        <v>150</v>
      </c>
      <c r="K264" s="25"/>
    </row>
    <row r="265" spans="1:11" s="16" customFormat="1" ht="46.8">
      <c r="A265" s="19">
        <v>2</v>
      </c>
      <c r="B265" s="37">
        <v>955</v>
      </c>
      <c r="C265" s="38" t="s">
        <v>35</v>
      </c>
      <c r="D265" s="39" t="s">
        <v>82</v>
      </c>
      <c r="E265" s="39" t="s">
        <v>76</v>
      </c>
      <c r="F265" s="39" t="s">
        <v>108</v>
      </c>
      <c r="G265" s="39"/>
      <c r="H265" s="40">
        <f>SUMIFS(H266:H1292,$B266:$B1292,$B265,$D266:$D1292,$D266,$E266:$E1292,$E266,$F266:$F1292,$F266)</f>
        <v>500</v>
      </c>
      <c r="I265" s="40">
        <f>SUMIFS(I266:I1292,$B266:$B1292,$B265,$D266:$D1292,$D266,$E266:$E1292,$E266,$F266:$F1292,$F266)</f>
        <v>0</v>
      </c>
      <c r="J265" s="40">
        <f>SUMIFS(J266:J1292,$B266:$B1292,$B265,$D266:$D1292,$D266,$E266:$E1292,$E266,$F266:$F1292,$F266)</f>
        <v>500</v>
      </c>
      <c r="K265" s="40">
        <f>SUMIFS(K266:K1292,$B266:$B1292,$B265,$D266:$D1292,$D266,$E266:$E1292,$E266,$F266:$F1292,$F266)</f>
        <v>0</v>
      </c>
    </row>
    <row r="266" spans="1:11" s="16" customFormat="1" ht="27.6" customHeight="1">
      <c r="A266" s="20">
        <v>3</v>
      </c>
      <c r="B266" s="31">
        <v>955</v>
      </c>
      <c r="C266" s="32" t="s">
        <v>153</v>
      </c>
      <c r="D266" s="33" t="s">
        <v>82</v>
      </c>
      <c r="E266" s="33" t="s">
        <v>76</v>
      </c>
      <c r="F266" s="33" t="s">
        <v>108</v>
      </c>
      <c r="G266" s="33" t="s">
        <v>125</v>
      </c>
      <c r="H266" s="24">
        <v>500</v>
      </c>
      <c r="I266" s="24"/>
      <c r="J266" s="24">
        <v>500</v>
      </c>
      <c r="K266" s="24"/>
    </row>
    <row r="267" spans="1:11" s="16" customFormat="1" ht="35.4" customHeight="1">
      <c r="A267" s="17">
        <v>1</v>
      </c>
      <c r="B267" s="28">
        <v>955</v>
      </c>
      <c r="C267" s="29" t="s">
        <v>36</v>
      </c>
      <c r="D267" s="30" t="s">
        <v>82</v>
      </c>
      <c r="E267" s="30" t="s">
        <v>84</v>
      </c>
      <c r="F267" s="30"/>
      <c r="G267" s="30"/>
      <c r="H267" s="18">
        <f>SUMIFS(H268:H1295,$B268:$B1295,$B268,$D268:$D1295,$D268,$E268:$E1295,$E268)/2</f>
        <v>12153.6</v>
      </c>
      <c r="I267" s="18">
        <f>SUMIFS(I268:I1295,$B268:$B1295,$B268,$D268:$D1295,$D268,$E268:$E1295,$E268)/2</f>
        <v>9708.9000000000015</v>
      </c>
      <c r="J267" s="18">
        <f>SUMIFS(J268:J1295,$B268:$B1295,$B268,$D268:$D1295,$D268,$E268:$E1295,$E268)/2</f>
        <v>12153.6</v>
      </c>
      <c r="K267" s="18">
        <f>SUMIFS(K268:K1295,$B268:$B1295,$B268,$D268:$D1295,$D268,$E268:$E1295,$E268)/2</f>
        <v>9708.9000000000015</v>
      </c>
    </row>
    <row r="268" spans="1:11" s="16" customFormat="1" ht="31.2">
      <c r="A268" s="19">
        <v>2</v>
      </c>
      <c r="B268" s="37">
        <v>955</v>
      </c>
      <c r="C268" s="38" t="s">
        <v>196</v>
      </c>
      <c r="D268" s="39" t="s">
        <v>82</v>
      </c>
      <c r="E268" s="39" t="s">
        <v>84</v>
      </c>
      <c r="F268" s="39" t="s">
        <v>63</v>
      </c>
      <c r="G268" s="39"/>
      <c r="H268" s="40">
        <f>SUMIFS(H269:H1295,$B269:$B1295,$B268,$D269:$D1295,$D269,$E269:$E1295,$E269,$F269:$F1295,$F269)</f>
        <v>7999</v>
      </c>
      <c r="I268" s="40">
        <f>SUMIFS(I269:I1295,$B269:$B1295,$B268,$D269:$D1295,$D269,$E269:$E1295,$E269,$F269:$F1295,$F269)</f>
        <v>5554.3</v>
      </c>
      <c r="J268" s="40">
        <f>SUMIFS(J269:J1295,$B269:$B1295,$B268,$D269:$D1295,$D269,$E269:$E1295,$E269,$F269:$F1295,$F269)</f>
        <v>7999</v>
      </c>
      <c r="K268" s="40">
        <f>SUMIFS(K269:K1295,$B269:$B1295,$B268,$D269:$D1295,$D269,$E269:$E1295,$E269,$F269:$F1295,$F269)</f>
        <v>5554.3</v>
      </c>
    </row>
    <row r="269" spans="1:11" s="16" customFormat="1" ht="37.200000000000003" customHeight="1">
      <c r="A269" s="20">
        <v>3</v>
      </c>
      <c r="B269" s="31">
        <v>955</v>
      </c>
      <c r="C269" s="32" t="s">
        <v>21</v>
      </c>
      <c r="D269" s="33" t="s">
        <v>82</v>
      </c>
      <c r="E269" s="33" t="s">
        <v>84</v>
      </c>
      <c r="F269" s="33" t="s">
        <v>63</v>
      </c>
      <c r="G269" s="33" t="s">
        <v>78</v>
      </c>
      <c r="H269" s="24">
        <v>7999</v>
      </c>
      <c r="I269" s="24">
        <v>5554.3</v>
      </c>
      <c r="J269" s="24">
        <v>7999</v>
      </c>
      <c r="K269" s="24">
        <v>5554.3</v>
      </c>
    </row>
    <row r="270" spans="1:11" s="16" customFormat="1" ht="62.4">
      <c r="A270" s="19">
        <v>2</v>
      </c>
      <c r="B270" s="37">
        <v>955</v>
      </c>
      <c r="C270" s="38" t="s">
        <v>179</v>
      </c>
      <c r="D270" s="39" t="s">
        <v>82</v>
      </c>
      <c r="E270" s="39" t="s">
        <v>84</v>
      </c>
      <c r="F270" s="39" t="s">
        <v>10</v>
      </c>
      <c r="G270" s="39"/>
      <c r="H270" s="40">
        <f>SUMIFS(H271:H1297,$B271:$B1297,$B270,$D271:$D1297,$D271,$E271:$E1297,$E271,$F271:$F1297,$F271)</f>
        <v>241.6</v>
      </c>
      <c r="I270" s="40">
        <f>SUMIFS(I271:I1297,$B271:$B1297,$B270,$D271:$D1297,$D271,$E271:$E1297,$E271,$F271:$F1297,$F271)</f>
        <v>241.6</v>
      </c>
      <c r="J270" s="40">
        <f>SUMIFS(J271:J1297,$B271:$B1297,$B270,$D271:$D1297,$D271,$E271:$E1297,$E271,$F271:$F1297,$F271)</f>
        <v>241.6</v>
      </c>
      <c r="K270" s="40">
        <f>SUMIFS(K271:K1297,$B271:$B1297,$B270,$D271:$D1297,$D271,$E271:$E1297,$E271,$F271:$F1297,$F271)</f>
        <v>241.6</v>
      </c>
    </row>
    <row r="271" spans="1:11" s="16" customFormat="1" ht="51" customHeight="1">
      <c r="A271" s="20">
        <v>3</v>
      </c>
      <c r="B271" s="31">
        <v>955</v>
      </c>
      <c r="C271" s="32" t="s">
        <v>12</v>
      </c>
      <c r="D271" s="33" t="s">
        <v>82</v>
      </c>
      <c r="E271" s="33" t="s">
        <v>84</v>
      </c>
      <c r="F271" s="33" t="s">
        <v>10</v>
      </c>
      <c r="G271" s="33" t="s">
        <v>71</v>
      </c>
      <c r="H271" s="24"/>
      <c r="I271" s="24"/>
      <c r="J271" s="24"/>
      <c r="K271" s="24"/>
    </row>
    <row r="272" spans="1:11" s="16" customFormat="1" ht="33.6" customHeight="1">
      <c r="A272" s="20">
        <v>3</v>
      </c>
      <c r="B272" s="31">
        <v>955</v>
      </c>
      <c r="C272" s="32" t="s">
        <v>21</v>
      </c>
      <c r="D272" s="33" t="s">
        <v>82</v>
      </c>
      <c r="E272" s="33" t="s">
        <v>84</v>
      </c>
      <c r="F272" s="33" t="s">
        <v>10</v>
      </c>
      <c r="G272" s="33" t="s">
        <v>78</v>
      </c>
      <c r="H272" s="24">
        <v>241.6</v>
      </c>
      <c r="I272" s="24">
        <v>241.6</v>
      </c>
      <c r="J272" s="24">
        <v>241.6</v>
      </c>
      <c r="K272" s="24">
        <v>241.6</v>
      </c>
    </row>
    <row r="273" spans="1:11" s="16" customFormat="1" ht="85.2" customHeight="1">
      <c r="A273" s="19">
        <v>2</v>
      </c>
      <c r="B273" s="37">
        <v>955</v>
      </c>
      <c r="C273" s="38" t="s">
        <v>204</v>
      </c>
      <c r="D273" s="39" t="s">
        <v>82</v>
      </c>
      <c r="E273" s="39" t="s">
        <v>84</v>
      </c>
      <c r="F273" s="39" t="s">
        <v>119</v>
      </c>
      <c r="G273" s="39"/>
      <c r="H273" s="40">
        <f>SUMIFS(H274:H1300,$B274:$B1300,$B273,$D274:$D1300,$D274,$E274:$E1300,$E274,$F274:$F1300,$F274)</f>
        <v>3913</v>
      </c>
      <c r="I273" s="40">
        <f>SUMIFS(I274:I1300,$B274:$B1300,$B273,$D274:$D1300,$D274,$E274:$E1300,$E274,$F274:$F1300,$F274)</f>
        <v>3913</v>
      </c>
      <c r="J273" s="40">
        <f>SUMIFS(J274:J1300,$B274:$B1300,$B273,$D274:$D1300,$D274,$E274:$E1300,$E274,$F274:$F1300,$F274)</f>
        <v>3913</v>
      </c>
      <c r="K273" s="40">
        <f>SUMIFS(K274:K1300,$B274:$B1300,$B273,$D274:$D1300,$D274,$E274:$E1300,$E274,$F274:$F1300,$F274)</f>
        <v>3913</v>
      </c>
    </row>
    <row r="274" spans="1:11" s="16" customFormat="1" ht="31.2">
      <c r="A274" s="20">
        <v>3</v>
      </c>
      <c r="B274" s="31">
        <v>955</v>
      </c>
      <c r="C274" s="32" t="s">
        <v>21</v>
      </c>
      <c r="D274" s="33" t="s">
        <v>82</v>
      </c>
      <c r="E274" s="33" t="s">
        <v>84</v>
      </c>
      <c r="F274" s="33" t="s">
        <v>119</v>
      </c>
      <c r="G274" s="33" t="s">
        <v>78</v>
      </c>
      <c r="H274" s="24">
        <v>3913</v>
      </c>
      <c r="I274" s="24">
        <v>3913</v>
      </c>
      <c r="J274" s="24">
        <v>3913</v>
      </c>
      <c r="K274" s="24">
        <v>3913</v>
      </c>
    </row>
    <row r="275" spans="1:11" s="16" customFormat="1" ht="15.6">
      <c r="A275" s="17">
        <v>1</v>
      </c>
      <c r="B275" s="28">
        <v>955</v>
      </c>
      <c r="C275" s="29" t="s">
        <v>27</v>
      </c>
      <c r="D275" s="30" t="s">
        <v>82</v>
      </c>
      <c r="E275" s="30" t="s">
        <v>68</v>
      </c>
      <c r="F275" s="30"/>
      <c r="G275" s="30"/>
      <c r="H275" s="18">
        <f>SUMIFS(H276:H1303,$B276:$B1303,$B276,$D276:$D1303,$D276,$E276:$E1303,$E276)/2</f>
        <v>2960.3</v>
      </c>
      <c r="I275" s="18">
        <f>SUMIFS(I276:I1303,$B276:$B1303,$B276,$D276:$D1303,$D276,$E276:$E1303,$E276)/2</f>
        <v>1034.2</v>
      </c>
      <c r="J275" s="18">
        <f>SUMIFS(J276:J1303,$B276:$B1303,$B276,$D276:$D1303,$D276,$E276:$E1303,$E276)/2</f>
        <v>2960.3</v>
      </c>
      <c r="K275" s="18">
        <f>SUMIFS(K276:K1303,$B276:$B1303,$B276,$D276:$D1303,$D276,$E276:$E1303,$E276)/2</f>
        <v>1034.2</v>
      </c>
    </row>
    <row r="276" spans="1:11" s="16" customFormat="1" ht="62.4">
      <c r="A276" s="19">
        <v>2</v>
      </c>
      <c r="B276" s="37">
        <v>955</v>
      </c>
      <c r="C276" s="38" t="s">
        <v>197</v>
      </c>
      <c r="D276" s="39" t="s">
        <v>82</v>
      </c>
      <c r="E276" s="39" t="s">
        <v>68</v>
      </c>
      <c r="F276" s="39" t="s">
        <v>28</v>
      </c>
      <c r="G276" s="39"/>
      <c r="H276" s="40">
        <f>SUMIFS(H277:H1303,$B277:$B1303,$B276,$D277:$D1303,$D277,$E277:$E1303,$E277,$F277:$F1303,$F277)</f>
        <v>992</v>
      </c>
      <c r="I276" s="40">
        <f>SUMIFS(I277:I1303,$B277:$B1303,$B276,$D277:$D1303,$D277,$E277:$E1303,$E277,$F277:$F1303,$F277)</f>
        <v>0</v>
      </c>
      <c r="J276" s="40">
        <f>SUMIFS(J277:J1303,$B277:$B1303,$B276,$D277:$D1303,$D277,$E277:$E1303,$E277,$F277:$F1303,$F277)</f>
        <v>992</v>
      </c>
      <c r="K276" s="40">
        <f>SUMIFS(K277:K1303,$B277:$B1303,$B276,$D277:$D1303,$D277,$E277:$E1303,$E277,$F277:$F1303,$F277)</f>
        <v>0</v>
      </c>
    </row>
    <row r="277" spans="1:11" s="16" customFormat="1" ht="15.6">
      <c r="A277" s="20">
        <v>3</v>
      </c>
      <c r="B277" s="31">
        <v>955</v>
      </c>
      <c r="C277" s="32" t="s">
        <v>46</v>
      </c>
      <c r="D277" s="33" t="s">
        <v>82</v>
      </c>
      <c r="E277" s="33" t="s">
        <v>68</v>
      </c>
      <c r="F277" s="33" t="s">
        <v>28</v>
      </c>
      <c r="G277" s="33" t="s">
        <v>89</v>
      </c>
      <c r="H277" s="24">
        <v>992</v>
      </c>
      <c r="I277" s="24"/>
      <c r="J277" s="24">
        <v>992</v>
      </c>
      <c r="K277" s="24"/>
    </row>
    <row r="278" spans="1:11" s="16" customFormat="1" ht="78">
      <c r="A278" s="19">
        <v>2</v>
      </c>
      <c r="B278" s="37">
        <v>955</v>
      </c>
      <c r="C278" s="38" t="s">
        <v>203</v>
      </c>
      <c r="D278" s="39" t="s">
        <v>82</v>
      </c>
      <c r="E278" s="39" t="s">
        <v>68</v>
      </c>
      <c r="F278" s="39" t="s">
        <v>29</v>
      </c>
      <c r="G278" s="39"/>
      <c r="H278" s="40">
        <f>SUMIFS(H279:H1305,$B279:$B1305,$B278,$D279:$D1305,$D279,$E279:$E1305,$E279,$F279:$F1305,$F279)</f>
        <v>384</v>
      </c>
      <c r="I278" s="40">
        <f>SUMIFS(I279:I1305,$B279:$B1305,$B278,$D279:$D1305,$D279,$E279:$E1305,$E279,$F279:$F1305,$F279)</f>
        <v>0</v>
      </c>
      <c r="J278" s="40">
        <f>SUMIFS(J279:J1305,$B279:$B1305,$B278,$D279:$D1305,$D279,$E279:$E1305,$E279,$F279:$F1305,$F279)</f>
        <v>384</v>
      </c>
      <c r="K278" s="40">
        <f>SUMIFS(K279:K1305,$B279:$B1305,$B278,$D279:$D1305,$D279,$E279:$E1305,$E279,$F279:$F1305,$F279)</f>
        <v>0</v>
      </c>
    </row>
    <row r="279" spans="1:11" s="16" customFormat="1" ht="65.400000000000006" customHeight="1">
      <c r="A279" s="20">
        <v>3</v>
      </c>
      <c r="B279" s="31">
        <v>955</v>
      </c>
      <c r="C279" s="32" t="s">
        <v>144</v>
      </c>
      <c r="D279" s="33" t="s">
        <v>82</v>
      </c>
      <c r="E279" s="33" t="s">
        <v>68</v>
      </c>
      <c r="F279" s="33" t="s">
        <v>29</v>
      </c>
      <c r="G279" s="33" t="s">
        <v>92</v>
      </c>
      <c r="H279" s="24">
        <v>384</v>
      </c>
      <c r="I279" s="24"/>
      <c r="J279" s="24">
        <v>384</v>
      </c>
      <c r="K279" s="24"/>
    </row>
    <row r="280" spans="1:11" s="16" customFormat="1" ht="62.4">
      <c r="A280" s="19">
        <v>2</v>
      </c>
      <c r="B280" s="37">
        <v>955</v>
      </c>
      <c r="C280" s="38" t="s">
        <v>184</v>
      </c>
      <c r="D280" s="39" t="s">
        <v>82</v>
      </c>
      <c r="E280" s="39" t="s">
        <v>68</v>
      </c>
      <c r="F280" s="39" t="s">
        <v>33</v>
      </c>
      <c r="G280" s="39"/>
      <c r="H280" s="40">
        <f>SUMIFS(H281:H1307,$B281:$B1307,$B280,$D281:$D1307,$D281,$E281:$E1307,$E281,$F281:$F1307,$F281)</f>
        <v>1584.3000000000002</v>
      </c>
      <c r="I280" s="40">
        <f>SUMIFS(I281:I1307,$B281:$B1307,$B280,$D281:$D1307,$D281,$E281:$E1307,$E281,$F281:$F1307,$F281)</f>
        <v>1034.2</v>
      </c>
      <c r="J280" s="40">
        <f>SUMIFS(J281:J1307,$B281:$B1307,$B280,$D281:$D1307,$D281,$E281:$E1307,$E281,$F281:$F1307,$F281)</f>
        <v>1584.3000000000002</v>
      </c>
      <c r="K280" s="40">
        <f>SUMIFS(K281:K1307,$B281:$B1307,$B280,$D281:$D1307,$D281,$E281:$E1307,$E281,$F281:$F1307,$F281)</f>
        <v>1034.2</v>
      </c>
    </row>
    <row r="281" spans="1:11" s="16" customFormat="1" ht="33.6" customHeight="1">
      <c r="A281" s="20">
        <v>3</v>
      </c>
      <c r="B281" s="31">
        <v>955</v>
      </c>
      <c r="C281" s="32" t="s">
        <v>11</v>
      </c>
      <c r="D281" s="33" t="s">
        <v>82</v>
      </c>
      <c r="E281" s="33" t="s">
        <v>68</v>
      </c>
      <c r="F281" s="33" t="s">
        <v>33</v>
      </c>
      <c r="G281" s="33" t="s">
        <v>70</v>
      </c>
      <c r="H281" s="24">
        <v>1490.4</v>
      </c>
      <c r="I281" s="24">
        <v>940.3</v>
      </c>
      <c r="J281" s="24">
        <v>1490.4</v>
      </c>
      <c r="K281" s="24">
        <v>940.3</v>
      </c>
    </row>
    <row r="282" spans="1:11" s="16" customFormat="1" ht="46.8">
      <c r="A282" s="20">
        <v>3</v>
      </c>
      <c r="B282" s="31">
        <v>955</v>
      </c>
      <c r="C282" s="32" t="s">
        <v>12</v>
      </c>
      <c r="D282" s="33" t="s">
        <v>82</v>
      </c>
      <c r="E282" s="33" t="s">
        <v>68</v>
      </c>
      <c r="F282" s="33" t="s">
        <v>33</v>
      </c>
      <c r="G282" s="33" t="s">
        <v>71</v>
      </c>
      <c r="H282" s="24">
        <v>93.9</v>
      </c>
      <c r="I282" s="24">
        <v>93.9</v>
      </c>
      <c r="J282" s="24">
        <v>93.9</v>
      </c>
      <c r="K282" s="24">
        <v>93.9</v>
      </c>
    </row>
    <row r="283" spans="1:11" s="16" customFormat="1" ht="46.8">
      <c r="A283" s="19">
        <v>2</v>
      </c>
      <c r="B283" s="37">
        <v>955</v>
      </c>
      <c r="C283" s="38" t="s">
        <v>209</v>
      </c>
      <c r="D283" s="39" t="s">
        <v>82</v>
      </c>
      <c r="E283" s="39" t="s">
        <v>68</v>
      </c>
      <c r="F283" s="39" t="s">
        <v>150</v>
      </c>
      <c r="G283" s="39"/>
      <c r="H283" s="40">
        <f>SUMIFS(H284:H1310,$B284:$B1310,$B283,$D284:$D1310,$D284,$E284:$E1310,$E284,$F284:$F1310,$F284)</f>
        <v>0</v>
      </c>
      <c r="I283" s="40">
        <f>SUMIFS(I284:I1310,$B284:$B1310,$B283,$D284:$D1310,$D284,$E284:$E1310,$E284,$F284:$F1310,$F284)</f>
        <v>0</v>
      </c>
      <c r="J283" s="40">
        <f>SUMIFS(J284:J1310,$B284:$B1310,$B283,$D284:$D1310,$D284,$E284:$E1310,$E284,$F284:$F1310,$F284)</f>
        <v>0</v>
      </c>
      <c r="K283" s="40">
        <f>SUMIFS(K284:K1310,$B284:$B1310,$B283,$D284:$D1310,$D284,$E284:$E1310,$E284,$F284:$F1310,$F284)</f>
        <v>0</v>
      </c>
    </row>
    <row r="284" spans="1:11" s="16" customFormat="1" ht="15.6">
      <c r="A284" s="20">
        <v>3</v>
      </c>
      <c r="B284" s="31">
        <v>955</v>
      </c>
      <c r="C284" s="32" t="s">
        <v>46</v>
      </c>
      <c r="D284" s="33" t="s">
        <v>82</v>
      </c>
      <c r="E284" s="33" t="s">
        <v>68</v>
      </c>
      <c r="F284" s="33" t="s">
        <v>150</v>
      </c>
      <c r="G284" s="33" t="s">
        <v>89</v>
      </c>
      <c r="H284" s="24"/>
      <c r="I284" s="24"/>
      <c r="J284" s="24"/>
      <c r="K284" s="24"/>
    </row>
    <row r="285" spans="1:11" s="16" customFormat="1" ht="15.6">
      <c r="A285" s="17">
        <v>1</v>
      </c>
      <c r="B285" s="28">
        <v>955</v>
      </c>
      <c r="C285" s="29" t="s">
        <v>30</v>
      </c>
      <c r="D285" s="30" t="s">
        <v>83</v>
      </c>
      <c r="E285" s="30" t="s">
        <v>67</v>
      </c>
      <c r="F285" s="30" t="s">
        <v>7</v>
      </c>
      <c r="G285" s="30" t="s">
        <v>69</v>
      </c>
      <c r="H285" s="18">
        <f>SUMIFS(H286:H1313,$B286:$B1313,$B286,$D286:$D1313,$D286,$E286:$E1313,$E286)/2</f>
        <v>6088.2</v>
      </c>
      <c r="I285" s="18">
        <f>SUMIFS(I286:I1313,$B286:$B1313,$B286,$D286:$D1313,$D286,$E286:$E1313,$E286)/2</f>
        <v>1000</v>
      </c>
      <c r="J285" s="18">
        <f>SUMIFS(J286:J1313,$B286:$B1313,$B286,$D286:$D1313,$D286,$E286:$E1313,$E286)/2</f>
        <v>6188.2</v>
      </c>
      <c r="K285" s="18">
        <f>SUMIFS(K286:K1313,$B286:$B1313,$B286,$D286:$D1313,$D286,$E286:$E1313,$E286)/2</f>
        <v>1000</v>
      </c>
    </row>
    <row r="286" spans="1:11" s="16" customFormat="1" ht="35.4" customHeight="1">
      <c r="A286" s="19">
        <v>2</v>
      </c>
      <c r="B286" s="37">
        <v>955</v>
      </c>
      <c r="C286" s="38" t="s">
        <v>166</v>
      </c>
      <c r="D286" s="39" t="s">
        <v>83</v>
      </c>
      <c r="E286" s="39" t="s">
        <v>67</v>
      </c>
      <c r="F286" s="39" t="s">
        <v>31</v>
      </c>
      <c r="G286" s="39"/>
      <c r="H286" s="40">
        <f>SUMIFS(H287:H1313,$B287:$B1313,$B286,$D287:$D1313,$D287,$E287:$E1313,$E287,$F287:$F1313,$F287)</f>
        <v>6079.2</v>
      </c>
      <c r="I286" s="40">
        <f>SUMIFS(I287:I1313,$B287:$B1313,$B286,$D287:$D1313,$D287,$E287:$E1313,$E287,$F287:$F1313,$F287)</f>
        <v>1000</v>
      </c>
      <c r="J286" s="40">
        <f>SUMIFS(J287:J1313,$B287:$B1313,$B286,$D287:$D1313,$D287,$E287:$E1313,$E287,$F287:$F1313,$F287)</f>
        <v>6179.2</v>
      </c>
      <c r="K286" s="40">
        <f>SUMIFS(K287:K1313,$B287:$B1313,$B286,$D287:$D1313,$D287,$E287:$E1313,$E287,$F287:$F1313,$F287)</f>
        <v>1000</v>
      </c>
    </row>
    <row r="287" spans="1:11" s="16" customFormat="1" ht="15.6">
      <c r="A287" s="20">
        <v>3</v>
      </c>
      <c r="B287" s="31">
        <v>955</v>
      </c>
      <c r="C287" s="32" t="s">
        <v>46</v>
      </c>
      <c r="D287" s="33" t="s">
        <v>83</v>
      </c>
      <c r="E287" s="33" t="s">
        <v>67</v>
      </c>
      <c r="F287" s="33" t="s">
        <v>31</v>
      </c>
      <c r="G287" s="33" t="s">
        <v>89</v>
      </c>
      <c r="H287" s="24">
        <v>6079.2</v>
      </c>
      <c r="I287" s="24">
        <v>1000</v>
      </c>
      <c r="J287" s="24">
        <v>6179.2</v>
      </c>
      <c r="K287" s="24">
        <v>1000</v>
      </c>
    </row>
    <row r="288" spans="1:11" s="16" customFormat="1" ht="112.2" customHeight="1">
      <c r="A288" s="20">
        <v>3</v>
      </c>
      <c r="B288" s="31">
        <v>955</v>
      </c>
      <c r="C288" s="32" t="s">
        <v>113</v>
      </c>
      <c r="D288" s="33" t="s">
        <v>83</v>
      </c>
      <c r="E288" s="33" t="s">
        <v>67</v>
      </c>
      <c r="F288" s="33" t="s">
        <v>31</v>
      </c>
      <c r="G288" s="33" t="s">
        <v>111</v>
      </c>
      <c r="H288" s="24">
        <v>0</v>
      </c>
      <c r="I288" s="24"/>
      <c r="J288" s="24">
        <v>0</v>
      </c>
      <c r="K288" s="24"/>
    </row>
    <row r="289" spans="1:11" s="16" customFormat="1" ht="46.8">
      <c r="A289" s="19">
        <v>2</v>
      </c>
      <c r="B289" s="37">
        <v>955</v>
      </c>
      <c r="C289" s="38" t="s">
        <v>207</v>
      </c>
      <c r="D289" s="39" t="s">
        <v>83</v>
      </c>
      <c r="E289" s="39" t="s">
        <v>67</v>
      </c>
      <c r="F289" s="39" t="s">
        <v>143</v>
      </c>
      <c r="G289" s="39"/>
      <c r="H289" s="40">
        <f>SUMIFS(H290:H1320,$B290:$B1320,$B289,$D290:$D1320,$D290,$E290:$E1320,$E290,$F290:$F1320,$F290)</f>
        <v>9</v>
      </c>
      <c r="I289" s="40">
        <f>SUMIFS(I290:I1320,$B290:$B1320,$B289,$D290:$D1320,$D290,$E290:$E1320,$E290,$F290:$F1320,$F290)</f>
        <v>0</v>
      </c>
      <c r="J289" s="40">
        <f>SUMIFS(J290:J1320,$B290:$B1320,$B289,$D290:$D1320,$D290,$E290:$E1320,$E290,$F290:$F1320,$F290)</f>
        <v>9</v>
      </c>
      <c r="K289" s="40">
        <f>SUMIFS(K290:K1320,$B290:$B1320,$B289,$D290:$D1320,$D290,$E290:$E1320,$E290,$F290:$F1320,$F290)</f>
        <v>0</v>
      </c>
    </row>
    <row r="290" spans="1:11" s="16" customFormat="1" ht="15.6">
      <c r="A290" s="20">
        <v>3</v>
      </c>
      <c r="B290" s="31">
        <v>955</v>
      </c>
      <c r="C290" s="32" t="s">
        <v>46</v>
      </c>
      <c r="D290" s="33" t="s">
        <v>83</v>
      </c>
      <c r="E290" s="33" t="s">
        <v>67</v>
      </c>
      <c r="F290" s="33" t="s">
        <v>143</v>
      </c>
      <c r="G290" s="33" t="s">
        <v>89</v>
      </c>
      <c r="H290" s="24">
        <v>9</v>
      </c>
      <c r="I290" s="25"/>
      <c r="J290" s="24">
        <v>9</v>
      </c>
      <c r="K290" s="25"/>
    </row>
    <row r="291" spans="1:11" s="16" customFormat="1" ht="15.6">
      <c r="A291" s="17">
        <v>1</v>
      </c>
      <c r="B291" s="28">
        <v>955</v>
      </c>
      <c r="C291" s="29" t="s">
        <v>64</v>
      </c>
      <c r="D291" s="30" t="s">
        <v>85</v>
      </c>
      <c r="E291" s="30" t="s">
        <v>86</v>
      </c>
      <c r="F291" s="30" t="s">
        <v>7</v>
      </c>
      <c r="G291" s="30" t="s">
        <v>69</v>
      </c>
      <c r="H291" s="18">
        <f>SUMIFS(H292:H1323,$B292:$B1323,$B292,$D292:$D1323,$D292,$E292:$E1323,$E292)/2</f>
        <v>8495.2999999999993</v>
      </c>
      <c r="I291" s="18">
        <f>SUMIFS(I292:I1323,$B292:$B1323,$B292,$D292:$D1323,$D292,$E292:$E1323,$E292)/2</f>
        <v>0</v>
      </c>
      <c r="J291" s="18">
        <f>SUMIFS(J292:J1323,$B292:$B1323,$B292,$D292:$D1323,$D292,$E292:$E1323,$E292)/2</f>
        <v>8495.2999999999993</v>
      </c>
      <c r="K291" s="18">
        <f>SUMIFS(K292:K1323,$B292:$B1323,$B292,$D292:$D1323,$D292,$E292:$E1323,$E292)/2</f>
        <v>0</v>
      </c>
    </row>
    <row r="292" spans="1:11" s="16" customFormat="1" ht="62.4">
      <c r="A292" s="19">
        <v>2</v>
      </c>
      <c r="B292" s="37">
        <v>955</v>
      </c>
      <c r="C292" s="47" t="s">
        <v>214</v>
      </c>
      <c r="D292" s="39" t="s">
        <v>85</v>
      </c>
      <c r="E292" s="39" t="s">
        <v>86</v>
      </c>
      <c r="F292" s="39" t="s">
        <v>15</v>
      </c>
      <c r="G292" s="39" t="s">
        <v>69</v>
      </c>
      <c r="H292" s="40">
        <f>SUMIFS(H293:H1323,$B293:$B1323,$B292,$D293:$D1323,$D293,$E293:$E1323,$E293,$F293:$F1323,$F293)</f>
        <v>370</v>
      </c>
      <c r="I292" s="40">
        <f>SUMIFS(I293:I1323,$B293:$B1323,$B292,$D293:$D1323,$D293,$E293:$E1323,$E293,$F293:$F1323,$F293)</f>
        <v>0</v>
      </c>
      <c r="J292" s="40">
        <f>SUMIFS(J293:J1323,$B293:$B1323,$B292,$D293:$D1323,$D293,$E293:$E1323,$E293,$F293:$F1323,$F293)</f>
        <v>370</v>
      </c>
      <c r="K292" s="40">
        <f>SUMIFS(K293:K1323,$B293:$B1323,$B292,$D293:$D1323,$D293,$E293:$E1323,$E293,$F293:$F1323,$F293)</f>
        <v>0</v>
      </c>
    </row>
    <row r="293" spans="1:11" s="16" customFormat="1" ht="15.6">
      <c r="A293" s="20">
        <v>3</v>
      </c>
      <c r="B293" s="31">
        <v>955</v>
      </c>
      <c r="C293" s="32" t="s">
        <v>46</v>
      </c>
      <c r="D293" s="33" t="s">
        <v>85</v>
      </c>
      <c r="E293" s="33" t="s">
        <v>86</v>
      </c>
      <c r="F293" s="33" t="s">
        <v>15</v>
      </c>
      <c r="G293" s="33" t="s">
        <v>89</v>
      </c>
      <c r="H293" s="24">
        <v>370</v>
      </c>
      <c r="I293" s="24"/>
      <c r="J293" s="24">
        <v>370</v>
      </c>
      <c r="K293" s="24"/>
    </row>
    <row r="294" spans="1:11" s="16" customFormat="1" ht="46.8">
      <c r="A294" s="19">
        <v>2</v>
      </c>
      <c r="B294" s="37">
        <v>955</v>
      </c>
      <c r="C294" s="42" t="s">
        <v>159</v>
      </c>
      <c r="D294" s="39" t="s">
        <v>85</v>
      </c>
      <c r="E294" s="39" t="s">
        <v>86</v>
      </c>
      <c r="F294" s="39" t="s">
        <v>65</v>
      </c>
      <c r="G294" s="39"/>
      <c r="H294" s="40">
        <f>SUMIFS(H295:H1325,$B295:$B1325,$B294,$D295:$D1325,$D295,$E295:$E1325,$E295,$F295:$F1325,$F295)</f>
        <v>6074.2</v>
      </c>
      <c r="I294" s="40">
        <f>SUMIFS(I295:I1325,$B295:$B1325,$B294,$D295:$D1325,$D295,$E295:$E1325,$E295,$F295:$F1325,$F295)</f>
        <v>0</v>
      </c>
      <c r="J294" s="40">
        <f>SUMIFS(J295:J1325,$B295:$B1325,$B294,$D295:$D1325,$D295,$E295:$E1325,$E295,$F295:$F1325,$F295)</f>
        <v>6074.2</v>
      </c>
      <c r="K294" s="40">
        <f>SUMIFS(K295:K1325,$B295:$B1325,$B294,$D295:$D1325,$D295,$E295:$E1325,$E295,$F295:$F1325,$F295)</f>
        <v>0</v>
      </c>
    </row>
    <row r="295" spans="1:11" s="16" customFormat="1" ht="15.6">
      <c r="A295" s="20">
        <v>3</v>
      </c>
      <c r="B295" s="31">
        <v>955</v>
      </c>
      <c r="C295" s="32" t="s">
        <v>46</v>
      </c>
      <c r="D295" s="33" t="s">
        <v>85</v>
      </c>
      <c r="E295" s="33" t="s">
        <v>86</v>
      </c>
      <c r="F295" s="33" t="s">
        <v>65</v>
      </c>
      <c r="G295" s="33" t="s">
        <v>89</v>
      </c>
      <c r="H295" s="24">
        <v>6074.2</v>
      </c>
      <c r="I295" s="25"/>
      <c r="J295" s="24">
        <v>6074.2</v>
      </c>
      <c r="K295" s="25"/>
    </row>
    <row r="296" spans="1:11" s="16" customFormat="1" ht="93.6">
      <c r="A296" s="19">
        <v>2</v>
      </c>
      <c r="B296" s="37">
        <v>955</v>
      </c>
      <c r="C296" s="42" t="s">
        <v>160</v>
      </c>
      <c r="D296" s="39" t="s">
        <v>85</v>
      </c>
      <c r="E296" s="39" t="s">
        <v>86</v>
      </c>
      <c r="F296" s="39" t="s">
        <v>122</v>
      </c>
      <c r="G296" s="39" t="s">
        <v>69</v>
      </c>
      <c r="H296" s="40">
        <f>SUMIFS(H297:H1327,$B297:$B1327,$B296,$D297:$D1327,$D297,$E297:$E1327,$E297,$F297:$F1327,$F297)</f>
        <v>1971.1</v>
      </c>
      <c r="I296" s="40">
        <f>SUMIFS(I297:I1327,$B297:$B1327,$B296,$D297:$D1327,$D297,$E297:$E1327,$E297,$F297:$F1327,$F297)</f>
        <v>0</v>
      </c>
      <c r="J296" s="40">
        <f>SUMIFS(J297:J1327,$B297:$B1327,$B296,$D297:$D1327,$D297,$E297:$E1327,$E297,$F297:$F1327,$F297)</f>
        <v>1971.1</v>
      </c>
      <c r="K296" s="40">
        <f>SUMIFS(K297:K1327,$B297:$B1327,$B296,$D297:$D1327,$D297,$E297:$E1327,$E297,$F297:$F1327,$F297)</f>
        <v>0</v>
      </c>
    </row>
    <row r="297" spans="1:11" s="16" customFormat="1" ht="15.6">
      <c r="A297" s="20">
        <v>3</v>
      </c>
      <c r="B297" s="31">
        <v>955</v>
      </c>
      <c r="C297" s="32" t="s">
        <v>46</v>
      </c>
      <c r="D297" s="33" t="s">
        <v>85</v>
      </c>
      <c r="E297" s="33" t="s">
        <v>86</v>
      </c>
      <c r="F297" s="33" t="s">
        <v>122</v>
      </c>
      <c r="G297" s="33" t="s">
        <v>89</v>
      </c>
      <c r="H297" s="24">
        <v>1971.1</v>
      </c>
      <c r="I297" s="25"/>
      <c r="J297" s="24">
        <v>1971.1</v>
      </c>
      <c r="K297" s="25"/>
    </row>
    <row r="298" spans="1:11" s="16" customFormat="1" ht="62.4">
      <c r="A298" s="19">
        <v>2</v>
      </c>
      <c r="B298" s="37">
        <v>955</v>
      </c>
      <c r="C298" s="38" t="s">
        <v>194</v>
      </c>
      <c r="D298" s="39" t="s">
        <v>85</v>
      </c>
      <c r="E298" s="39" t="s">
        <v>86</v>
      </c>
      <c r="F298" s="39" t="s">
        <v>121</v>
      </c>
      <c r="G298" s="39"/>
      <c r="H298" s="40">
        <f>SUMIFS(H299:H1329,$B299:$B1329,$B298,$D299:$D1329,$D299,$E299:$E1329,$E299,$F299:$F1329,$F299)</f>
        <v>80</v>
      </c>
      <c r="I298" s="40">
        <f>SUMIFS(I299:I1329,$B299:$B1329,$B298,$D299:$D1329,$D299,$E299:$E1329,$E299,$F299:$F1329,$F299)</f>
        <v>0</v>
      </c>
      <c r="J298" s="40">
        <f>SUMIFS(J299:J1329,$B299:$B1329,$B298,$D299:$D1329,$D299,$E299:$E1329,$E299,$F299:$F1329,$F299)</f>
        <v>80</v>
      </c>
      <c r="K298" s="40">
        <f>SUMIFS(K299:K1329,$B299:$B1329,$B298,$D299:$D1329,$D299,$E299:$E1329,$E299,$F299:$F1329,$F299)</f>
        <v>0</v>
      </c>
    </row>
    <row r="299" spans="1:11" s="16" customFormat="1" ht="15.6">
      <c r="A299" s="20">
        <v>3</v>
      </c>
      <c r="B299" s="31">
        <v>955</v>
      </c>
      <c r="C299" s="32" t="s">
        <v>46</v>
      </c>
      <c r="D299" s="33" t="s">
        <v>85</v>
      </c>
      <c r="E299" s="33" t="s">
        <v>86</v>
      </c>
      <c r="F299" s="33" t="s">
        <v>121</v>
      </c>
      <c r="G299" s="33" t="s">
        <v>89</v>
      </c>
      <c r="H299" s="24">
        <v>80</v>
      </c>
      <c r="I299" s="25"/>
      <c r="J299" s="24">
        <v>80</v>
      </c>
      <c r="K299" s="25"/>
    </row>
    <row r="300" spans="1:11" s="16" customFormat="1" ht="15.6">
      <c r="A300" s="21"/>
      <c r="B300" s="35"/>
      <c r="C300" s="35" t="s">
        <v>66</v>
      </c>
      <c r="D300" s="36"/>
      <c r="E300" s="36"/>
      <c r="F300" s="36" t="s">
        <v>7</v>
      </c>
      <c r="G300" s="36"/>
      <c r="H300" s="22">
        <f>SUMIF($A14:$A300,$A14,H14:H300)</f>
        <v>1274437.5999999992</v>
      </c>
      <c r="I300" s="22">
        <f>SUMIF($A14:$A300,$A14,I14:I300)</f>
        <v>466108.8</v>
      </c>
      <c r="J300" s="22">
        <f>SUMIF($A14:$A300,$A14,J14:J300)</f>
        <v>1245618.7999999993</v>
      </c>
      <c r="K300" s="22">
        <f>SUMIF($A14:$A300,$A14,K14:K300)</f>
        <v>438509.10000000015</v>
      </c>
    </row>
    <row r="304" spans="1:11">
      <c r="H304" s="23"/>
      <c r="J304" s="23"/>
    </row>
  </sheetData>
  <autoFilter ref="A6:I300">
    <filterColumn colId="7" showButton="0"/>
  </autoFilter>
  <mergeCells count="16">
    <mergeCell ref="J1:K1"/>
    <mergeCell ref="J6:K9"/>
    <mergeCell ref="J10:J13"/>
    <mergeCell ref="K10:K13"/>
    <mergeCell ref="H2:K2"/>
    <mergeCell ref="B4:K4"/>
    <mergeCell ref="B6:B13"/>
    <mergeCell ref="H1:I1"/>
    <mergeCell ref="I10:I13"/>
    <mergeCell ref="C6:C13"/>
    <mergeCell ref="D6:D13"/>
    <mergeCell ref="E6:E13"/>
    <mergeCell ref="F6:F13"/>
    <mergeCell ref="G6:G13"/>
    <mergeCell ref="H10:H13"/>
    <mergeCell ref="H6:I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7"/>
  <sheetViews>
    <sheetView zoomScale="115" zoomScaleNormal="115" workbookViewId="0">
      <selection activeCell="H3" sqref="H3"/>
    </sheetView>
  </sheetViews>
  <sheetFormatPr defaultColWidth="9.109375" defaultRowHeight="14.4"/>
  <cols>
    <col min="1" max="1" width="9.109375" style="5"/>
    <col min="2" max="2" width="24.88671875" style="5" customWidth="1"/>
    <col min="3" max="3" width="9.44140625" style="5" customWidth="1"/>
    <col min="4" max="4" width="19.5546875" style="5" customWidth="1"/>
    <col min="5" max="5" width="20" style="5" customWidth="1"/>
    <col min="6" max="6" width="17.33203125" style="5" customWidth="1"/>
    <col min="7" max="7" width="18.33203125" style="5" customWidth="1"/>
    <col min="8" max="16384" width="9.109375" style="5"/>
  </cols>
  <sheetData>
    <row r="3" spans="2:7" ht="15" customHeight="1">
      <c r="B3" s="78" t="s">
        <v>102</v>
      </c>
      <c r="C3" s="78" t="s">
        <v>100</v>
      </c>
      <c r="D3" s="81" t="s">
        <v>94</v>
      </c>
      <c r="E3" s="81"/>
      <c r="F3" s="81" t="s">
        <v>95</v>
      </c>
      <c r="G3" s="81"/>
    </row>
    <row r="4" spans="2:7">
      <c r="B4" s="79"/>
      <c r="C4" s="79"/>
      <c r="D4" s="81"/>
      <c r="E4" s="81"/>
      <c r="F4" s="81"/>
      <c r="G4" s="81"/>
    </row>
    <row r="5" spans="2:7" ht="0.75" customHeight="1">
      <c r="B5" s="79"/>
      <c r="C5" s="79"/>
      <c r="D5" s="81"/>
      <c r="E5" s="81"/>
      <c r="F5" s="81"/>
      <c r="G5" s="81"/>
    </row>
    <row r="6" spans="2:7" ht="15" hidden="1" customHeight="1">
      <c r="B6" s="79"/>
      <c r="C6" s="79"/>
      <c r="D6" s="81"/>
      <c r="E6" s="81"/>
      <c r="F6" s="81"/>
      <c r="G6" s="81"/>
    </row>
    <row r="7" spans="2:7">
      <c r="B7" s="79"/>
      <c r="C7" s="79"/>
      <c r="D7" s="81" t="s">
        <v>6</v>
      </c>
      <c r="E7" s="81" t="s">
        <v>93</v>
      </c>
      <c r="F7" s="81" t="s">
        <v>6</v>
      </c>
      <c r="G7" s="81" t="s">
        <v>93</v>
      </c>
    </row>
    <row r="8" spans="2:7">
      <c r="B8" s="79"/>
      <c r="C8" s="79"/>
      <c r="D8" s="81"/>
      <c r="E8" s="81"/>
      <c r="F8" s="81"/>
      <c r="G8" s="81"/>
    </row>
    <row r="9" spans="2:7">
      <c r="B9" s="79"/>
      <c r="C9" s="79"/>
      <c r="D9" s="81"/>
      <c r="E9" s="81"/>
      <c r="F9" s="81"/>
      <c r="G9" s="81"/>
    </row>
    <row r="10" spans="2:7" ht="2.25" customHeight="1">
      <c r="B10" s="80"/>
      <c r="C10" s="80"/>
      <c r="D10" s="81"/>
      <c r="E10" s="81"/>
      <c r="F10" s="81"/>
      <c r="G10" s="81"/>
    </row>
    <row r="11" spans="2:7">
      <c r="B11" s="1">
        <v>0</v>
      </c>
      <c r="C11" s="1" t="s">
        <v>97</v>
      </c>
      <c r="D11" s="4">
        <f>SUMIF('Приложение №4'!$A$14:$A1066,0,'Приложение №4'!$H$14:$H1066)</f>
        <v>1274437.5999999992</v>
      </c>
      <c r="E11" s="4">
        <f>SUMIF('Приложение №4'!$A$14:$A1066,0,'Приложение №4'!$I$14:$I1066)</f>
        <v>466108.8</v>
      </c>
      <c r="F11" s="4" t="e">
        <f>SUMIF('Приложение №4'!$A$14:$A1066,0,'Приложение №4'!#REF!)</f>
        <v>#REF!</v>
      </c>
      <c r="G11" s="4" t="e">
        <f>SUMIF('Приложение №4'!$A$14:$A1066,0,'Приложение №4'!#REF!)</f>
        <v>#REF!</v>
      </c>
    </row>
    <row r="12" spans="2:7">
      <c r="B12" s="2">
        <v>1</v>
      </c>
      <c r="C12" s="2" t="s">
        <v>98</v>
      </c>
      <c r="D12" s="6">
        <f>SUMIF('Приложение №4'!$A$14:$A1067,1,'Приложение №4'!$H$14:$H1067)</f>
        <v>1274437.6000000001</v>
      </c>
      <c r="E12" s="6">
        <f>SUMIF('Приложение №4'!$A$14:$A1067,1,'Приложение №4'!$I$14:$I1067)</f>
        <v>466108.8</v>
      </c>
      <c r="F12" s="6" t="e">
        <f>SUMIF('Приложение №4'!$A$14:$A1067,1,'Приложение №4'!#REF!)</f>
        <v>#REF!</v>
      </c>
      <c r="G12" s="6" t="e">
        <f>SUMIF('Приложение №4'!$A$14:$A1067,1,'Приложение №4'!#REF!)</f>
        <v>#REF!</v>
      </c>
    </row>
    <row r="13" spans="2:7">
      <c r="B13" s="3">
        <v>2</v>
      </c>
      <c r="C13" s="3" t="s">
        <v>101</v>
      </c>
      <c r="D13" s="7">
        <f>SUMIF('Приложение №4'!$A$14:$A1068,2,'Приложение №4'!$H$14:$H1068)</f>
        <v>1274437.6000000003</v>
      </c>
      <c r="E13" s="7">
        <f>SUMIF('Приложение №4'!$A$14:$A1068,2,'Приложение №4'!$I$14:$I1068)</f>
        <v>466108.8</v>
      </c>
      <c r="F13" s="7" t="e">
        <f>SUMIF('Приложение №4'!$A$14:$A1068,2,'Приложение №4'!#REF!)</f>
        <v>#REF!</v>
      </c>
      <c r="G13" s="7" t="e">
        <f>SUMIF('Приложение №4'!$A$14:$A1068,2,'Приложение №4'!#REF!)</f>
        <v>#REF!</v>
      </c>
    </row>
    <row r="14" spans="2:7" s="51" customFormat="1" ht="78" customHeight="1">
      <c r="B14" s="49" t="s">
        <v>103</v>
      </c>
      <c r="C14" s="49" t="s">
        <v>99</v>
      </c>
      <c r="D14" s="50">
        <f>SUMIF('Приложение №4'!$A$14:$A1069,3,'Приложение №4'!$H$14:$H1069)</f>
        <v>1274437.6000000001</v>
      </c>
      <c r="E14" s="50">
        <f>SUMIF('Приложение №4'!$A$14:$A1069,3,'Приложение №4'!$I$14:$I1069)</f>
        <v>466108.8</v>
      </c>
      <c r="F14" s="50" t="e">
        <f>SUMIF('Приложение №4'!$A$14:$A1069,3,'Приложение №4'!#REF!)</f>
        <v>#REF!</v>
      </c>
      <c r="G14" s="50" t="e">
        <f>SUMIF('Приложение №4'!$A$14:$A1069,3,'Приложение №4'!#REF!)</f>
        <v>#REF!</v>
      </c>
    </row>
    <row r="15" spans="2:7">
      <c r="B15" s="8">
        <v>0</v>
      </c>
      <c r="C15" s="8" t="s">
        <v>97</v>
      </c>
      <c r="D15" s="9">
        <f>D14-D11</f>
        <v>0</v>
      </c>
      <c r="E15" s="9">
        <f t="shared" ref="E15" si="0">E14-E11</f>
        <v>0</v>
      </c>
      <c r="F15" s="9" t="e">
        <f>F14-F11</f>
        <v>#REF!</v>
      </c>
      <c r="G15" s="9" t="e">
        <f t="shared" ref="G15" si="1">G14-G11</f>
        <v>#REF!</v>
      </c>
    </row>
    <row r="16" spans="2:7">
      <c r="B16" s="8">
        <v>1</v>
      </c>
      <c r="C16" s="8" t="s">
        <v>98</v>
      </c>
      <c r="D16" s="9">
        <f>D14-D12</f>
        <v>0</v>
      </c>
      <c r="E16" s="9">
        <f t="shared" ref="E16" si="2">E14-E12</f>
        <v>0</v>
      </c>
      <c r="F16" s="9" t="e">
        <f>F14-F12</f>
        <v>#REF!</v>
      </c>
      <c r="G16" s="9" t="e">
        <f t="shared" ref="G16" si="3">G14-G12</f>
        <v>#REF!</v>
      </c>
    </row>
    <row r="17" spans="2:7">
      <c r="B17" s="8">
        <v>2</v>
      </c>
      <c r="C17" s="8" t="s">
        <v>101</v>
      </c>
      <c r="D17" s="9">
        <f>D14-D13</f>
        <v>0</v>
      </c>
      <c r="E17" s="9">
        <f t="shared" ref="E17" si="4">E14-E13</f>
        <v>0</v>
      </c>
      <c r="F17" s="9" t="e">
        <f>F14-F13</f>
        <v>#REF!</v>
      </c>
      <c r="G17" s="9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№4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2017-09-28T05:41:57Z</cp:lastPrinted>
  <dcterms:created xsi:type="dcterms:W3CDTF">2017-09-27T09:31:38Z</dcterms:created>
  <dcterms:modified xsi:type="dcterms:W3CDTF">2026-10-19T07:18:29Z</dcterms:modified>
</cp:coreProperties>
</file>