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№4'!$A$6:$I$281</definedName>
  </definedNames>
  <calcPr calcId="145621"/>
</workbook>
</file>

<file path=xl/calcChain.xml><?xml version="1.0" encoding="utf-8"?>
<calcChain xmlns="http://schemas.openxmlformats.org/spreadsheetml/2006/main">
  <c r="J272" i="1" l="1"/>
  <c r="O279" i="1"/>
  <c r="N279" i="1"/>
  <c r="M279" i="1"/>
  <c r="L279" i="1"/>
  <c r="K279" i="1"/>
  <c r="J279" i="1"/>
  <c r="I279" i="1"/>
  <c r="H279" i="1"/>
  <c r="O72" i="1"/>
  <c r="N72" i="1"/>
  <c r="M72" i="1"/>
  <c r="L72" i="1"/>
  <c r="K72" i="1"/>
  <c r="J72" i="1"/>
  <c r="I72" i="1"/>
  <c r="H72" i="1"/>
  <c r="O277" i="1" l="1"/>
  <c r="N277" i="1"/>
  <c r="O275" i="1"/>
  <c r="O274" i="1" s="1"/>
  <c r="N275" i="1"/>
  <c r="O272" i="1"/>
  <c r="N272" i="1"/>
  <c r="O270" i="1"/>
  <c r="N270" i="1"/>
  <c r="O268" i="1"/>
  <c r="N268" i="1"/>
  <c r="O264" i="1"/>
  <c r="N264" i="1"/>
  <c r="O262" i="1"/>
  <c r="N262" i="1"/>
  <c r="O259" i="1"/>
  <c r="N259" i="1"/>
  <c r="O257" i="1"/>
  <c r="N257" i="1"/>
  <c r="O254" i="1"/>
  <c r="N254" i="1"/>
  <c r="O251" i="1"/>
  <c r="N251" i="1"/>
  <c r="O249" i="1"/>
  <c r="N249" i="1"/>
  <c r="O246" i="1"/>
  <c r="O245" i="1" s="1"/>
  <c r="N246" i="1"/>
  <c r="N245" i="1" s="1"/>
  <c r="O243" i="1"/>
  <c r="O242" i="1" s="1"/>
  <c r="N243" i="1"/>
  <c r="N242" i="1" s="1"/>
  <c r="O240" i="1"/>
  <c r="N240" i="1"/>
  <c r="O238" i="1"/>
  <c r="N238" i="1"/>
  <c r="O235" i="1"/>
  <c r="O234" i="1" s="1"/>
  <c r="N235" i="1"/>
  <c r="N234" i="1" s="1"/>
  <c r="O231" i="1"/>
  <c r="O230" i="1" s="1"/>
  <c r="N231" i="1"/>
  <c r="N230" i="1" s="1"/>
  <c r="O228" i="1"/>
  <c r="N228" i="1"/>
  <c r="O226" i="1"/>
  <c r="N226" i="1"/>
  <c r="O223" i="1"/>
  <c r="N223" i="1"/>
  <c r="O221" i="1"/>
  <c r="N221" i="1"/>
  <c r="O219" i="1"/>
  <c r="N219" i="1"/>
  <c r="O216" i="1"/>
  <c r="N216" i="1"/>
  <c r="O214" i="1"/>
  <c r="N214" i="1"/>
  <c r="O212" i="1"/>
  <c r="N212" i="1"/>
  <c r="O209" i="1"/>
  <c r="N209" i="1"/>
  <c r="O206" i="1"/>
  <c r="N206" i="1"/>
  <c r="O203" i="1"/>
  <c r="N203" i="1"/>
  <c r="O200" i="1"/>
  <c r="N200" i="1"/>
  <c r="O198" i="1"/>
  <c r="N198" i="1"/>
  <c r="O196" i="1"/>
  <c r="N196" i="1"/>
  <c r="O193" i="1"/>
  <c r="O192" i="1" s="1"/>
  <c r="N193" i="1"/>
  <c r="N192" i="1" s="1"/>
  <c r="O190" i="1"/>
  <c r="O189" i="1" s="1"/>
  <c r="N190" i="1"/>
  <c r="N189" i="1" s="1"/>
  <c r="O187" i="1"/>
  <c r="O186" i="1" s="1"/>
  <c r="N187" i="1"/>
  <c r="N186" i="1" s="1"/>
  <c r="O184" i="1"/>
  <c r="O183" i="1" s="1"/>
  <c r="N184" i="1"/>
  <c r="N183" i="1" s="1"/>
  <c r="O177" i="1"/>
  <c r="N177" i="1"/>
  <c r="O175" i="1"/>
  <c r="N175" i="1"/>
  <c r="O172" i="1"/>
  <c r="N172" i="1"/>
  <c r="O170" i="1"/>
  <c r="N170" i="1"/>
  <c r="O167" i="1"/>
  <c r="O166" i="1" s="1"/>
  <c r="N167" i="1"/>
  <c r="N166" i="1" s="1"/>
  <c r="O163" i="1"/>
  <c r="N163" i="1"/>
  <c r="O161" i="1"/>
  <c r="N161" i="1"/>
  <c r="O159" i="1"/>
  <c r="N159" i="1"/>
  <c r="O157" i="1"/>
  <c r="N157" i="1"/>
  <c r="O155" i="1"/>
  <c r="N155" i="1"/>
  <c r="O153" i="1"/>
  <c r="N153" i="1"/>
  <c r="O151" i="1"/>
  <c r="N151" i="1"/>
  <c r="O148" i="1"/>
  <c r="O147" i="1" s="1"/>
  <c r="N148" i="1"/>
  <c r="N147" i="1" s="1"/>
  <c r="O145" i="1"/>
  <c r="O144" i="1" s="1"/>
  <c r="N145" i="1"/>
  <c r="N144" i="1" s="1"/>
  <c r="O139" i="1"/>
  <c r="N139" i="1"/>
  <c r="O137" i="1"/>
  <c r="N137" i="1"/>
  <c r="O135" i="1"/>
  <c r="N135" i="1"/>
  <c r="O132" i="1"/>
  <c r="O131" i="1" s="1"/>
  <c r="N132" i="1"/>
  <c r="N131" i="1" s="1"/>
  <c r="O128" i="1"/>
  <c r="O127" i="1" s="1"/>
  <c r="N128" i="1"/>
  <c r="N127" i="1" s="1"/>
  <c r="O125" i="1"/>
  <c r="N125" i="1"/>
  <c r="O123" i="1"/>
  <c r="N123" i="1"/>
  <c r="O119" i="1"/>
  <c r="N119" i="1"/>
  <c r="O117" i="1"/>
  <c r="N117" i="1"/>
  <c r="O114" i="1"/>
  <c r="O113" i="1" s="1"/>
  <c r="N114" i="1"/>
  <c r="N113" i="1" s="1"/>
  <c r="O111" i="1"/>
  <c r="O110" i="1" s="1"/>
  <c r="N111" i="1"/>
  <c r="N110" i="1" s="1"/>
  <c r="O108" i="1"/>
  <c r="O107" i="1" s="1"/>
  <c r="N108" i="1"/>
  <c r="N107" i="1" s="1"/>
  <c r="O101" i="1"/>
  <c r="N101" i="1"/>
  <c r="O99" i="1"/>
  <c r="N99" i="1"/>
  <c r="O97" i="1"/>
  <c r="N97" i="1"/>
  <c r="O91" i="1"/>
  <c r="O90" i="1" s="1"/>
  <c r="N91" i="1"/>
  <c r="N90" i="1" s="1"/>
  <c r="O88" i="1"/>
  <c r="O87" i="1" s="1"/>
  <c r="N88" i="1"/>
  <c r="N87" i="1" s="1"/>
  <c r="O84" i="1"/>
  <c r="N84" i="1"/>
  <c r="O81" i="1"/>
  <c r="N81" i="1"/>
  <c r="O78" i="1"/>
  <c r="N78" i="1"/>
  <c r="O75" i="1"/>
  <c r="N75" i="1"/>
  <c r="O69" i="1"/>
  <c r="N69" i="1"/>
  <c r="O64" i="1"/>
  <c r="N64" i="1"/>
  <c r="O61" i="1"/>
  <c r="N61" i="1"/>
  <c r="N56" i="1" s="1"/>
  <c r="O57" i="1"/>
  <c r="N57" i="1"/>
  <c r="O54" i="1"/>
  <c r="O53" i="1" s="1"/>
  <c r="N54" i="1"/>
  <c r="N53" i="1" s="1"/>
  <c r="O49" i="1"/>
  <c r="N49" i="1"/>
  <c r="O47" i="1"/>
  <c r="N47" i="1"/>
  <c r="O45" i="1"/>
  <c r="N45" i="1"/>
  <c r="O40" i="1"/>
  <c r="N40" i="1"/>
  <c r="O38" i="1"/>
  <c r="N38" i="1"/>
  <c r="O34" i="1"/>
  <c r="O32" i="1" s="1"/>
  <c r="N34" i="1"/>
  <c r="N32" i="1" s="1"/>
  <c r="O29" i="1"/>
  <c r="O28" i="1" s="1"/>
  <c r="N29" i="1"/>
  <c r="N28" i="1" s="1"/>
  <c r="O26" i="1"/>
  <c r="O25" i="1" s="1"/>
  <c r="N26" i="1"/>
  <c r="N25" i="1" s="1"/>
  <c r="O23" i="1"/>
  <c r="O22" i="1" s="1"/>
  <c r="N23" i="1"/>
  <c r="N22" i="1" s="1"/>
  <c r="O18" i="1"/>
  <c r="N18" i="1"/>
  <c r="O16" i="1"/>
  <c r="N16" i="1"/>
  <c r="K277" i="1"/>
  <c r="J277" i="1"/>
  <c r="K275" i="1"/>
  <c r="J275" i="1"/>
  <c r="K272" i="1"/>
  <c r="K270" i="1"/>
  <c r="J270" i="1"/>
  <c r="K268" i="1"/>
  <c r="J268" i="1"/>
  <c r="K264" i="1"/>
  <c r="J264" i="1"/>
  <c r="K262" i="1"/>
  <c r="J262" i="1"/>
  <c r="K259" i="1"/>
  <c r="J259" i="1"/>
  <c r="K257" i="1"/>
  <c r="J257" i="1"/>
  <c r="K254" i="1"/>
  <c r="J254" i="1"/>
  <c r="K251" i="1"/>
  <c r="J251" i="1"/>
  <c r="K249" i="1"/>
  <c r="J249" i="1"/>
  <c r="K246" i="1"/>
  <c r="K245" i="1" s="1"/>
  <c r="J246" i="1"/>
  <c r="J245" i="1" s="1"/>
  <c r="K243" i="1"/>
  <c r="K242" i="1" s="1"/>
  <c r="J243" i="1"/>
  <c r="J242" i="1" s="1"/>
  <c r="K240" i="1"/>
  <c r="J240" i="1"/>
  <c r="K238" i="1"/>
  <c r="J238" i="1"/>
  <c r="K235" i="1"/>
  <c r="K234" i="1" s="1"/>
  <c r="J235" i="1"/>
  <c r="J234" i="1" s="1"/>
  <c r="K231" i="1"/>
  <c r="K230" i="1" s="1"/>
  <c r="J231" i="1"/>
  <c r="J230" i="1" s="1"/>
  <c r="K228" i="1"/>
  <c r="J228" i="1"/>
  <c r="K226" i="1"/>
  <c r="J226" i="1"/>
  <c r="K223" i="1"/>
  <c r="J223" i="1"/>
  <c r="K221" i="1"/>
  <c r="J221" i="1"/>
  <c r="K219" i="1"/>
  <c r="J219" i="1"/>
  <c r="K216" i="1"/>
  <c r="J216" i="1"/>
  <c r="K214" i="1"/>
  <c r="J214" i="1"/>
  <c r="K212" i="1"/>
  <c r="J212" i="1"/>
  <c r="K209" i="1"/>
  <c r="J209" i="1"/>
  <c r="K206" i="1"/>
  <c r="J206" i="1"/>
  <c r="K203" i="1"/>
  <c r="J203" i="1"/>
  <c r="K200" i="1"/>
  <c r="J200" i="1"/>
  <c r="K198" i="1"/>
  <c r="J198" i="1"/>
  <c r="K196" i="1"/>
  <c r="J196" i="1"/>
  <c r="K193" i="1"/>
  <c r="K192" i="1" s="1"/>
  <c r="J193" i="1"/>
  <c r="J192" i="1" s="1"/>
  <c r="K190" i="1"/>
  <c r="K189" i="1" s="1"/>
  <c r="J190" i="1"/>
  <c r="J189" i="1" s="1"/>
  <c r="K187" i="1"/>
  <c r="K186" i="1" s="1"/>
  <c r="J187" i="1"/>
  <c r="J186" i="1" s="1"/>
  <c r="K184" i="1"/>
  <c r="K183" i="1" s="1"/>
  <c r="J184" i="1"/>
  <c r="J183" i="1" s="1"/>
  <c r="K177" i="1"/>
  <c r="J177" i="1"/>
  <c r="K175" i="1"/>
  <c r="J175" i="1"/>
  <c r="K172" i="1"/>
  <c r="J172" i="1"/>
  <c r="K170" i="1"/>
  <c r="J170" i="1"/>
  <c r="K167" i="1"/>
  <c r="K166" i="1" s="1"/>
  <c r="J167" i="1"/>
  <c r="J166" i="1" s="1"/>
  <c r="K163" i="1"/>
  <c r="J163" i="1"/>
  <c r="K161" i="1"/>
  <c r="J161" i="1"/>
  <c r="K159" i="1"/>
  <c r="J159" i="1"/>
  <c r="K157" i="1"/>
  <c r="J157" i="1"/>
  <c r="K155" i="1"/>
  <c r="J155" i="1"/>
  <c r="K153" i="1"/>
  <c r="J153" i="1"/>
  <c r="K151" i="1"/>
  <c r="J151" i="1"/>
  <c r="K148" i="1"/>
  <c r="K147" i="1" s="1"/>
  <c r="J148" i="1"/>
  <c r="J147" i="1" s="1"/>
  <c r="K145" i="1"/>
  <c r="K144" i="1" s="1"/>
  <c r="J145" i="1"/>
  <c r="J144" i="1" s="1"/>
  <c r="K139" i="1"/>
  <c r="J139" i="1"/>
  <c r="K137" i="1"/>
  <c r="J137" i="1"/>
  <c r="K135" i="1"/>
  <c r="J135" i="1"/>
  <c r="K132" i="1"/>
  <c r="K131" i="1" s="1"/>
  <c r="J132" i="1"/>
  <c r="J131" i="1" s="1"/>
  <c r="K128" i="1"/>
  <c r="K127" i="1" s="1"/>
  <c r="J128" i="1"/>
  <c r="J127" i="1" s="1"/>
  <c r="K125" i="1"/>
  <c r="J125" i="1"/>
  <c r="K123" i="1"/>
  <c r="J123" i="1"/>
  <c r="K119" i="1"/>
  <c r="J119" i="1"/>
  <c r="K117" i="1"/>
  <c r="J117" i="1"/>
  <c r="K114" i="1"/>
  <c r="K113" i="1" s="1"/>
  <c r="J114" i="1"/>
  <c r="J113" i="1" s="1"/>
  <c r="K111" i="1"/>
  <c r="K110" i="1" s="1"/>
  <c r="J111" i="1"/>
  <c r="J110" i="1" s="1"/>
  <c r="K108" i="1"/>
  <c r="K107" i="1" s="1"/>
  <c r="J108" i="1"/>
  <c r="J107" i="1" s="1"/>
  <c r="K101" i="1"/>
  <c r="J101" i="1"/>
  <c r="K99" i="1"/>
  <c r="J99" i="1"/>
  <c r="K97" i="1"/>
  <c r="J97" i="1"/>
  <c r="K91" i="1"/>
  <c r="K90" i="1" s="1"/>
  <c r="J91" i="1"/>
  <c r="J90" i="1" s="1"/>
  <c r="K88" i="1"/>
  <c r="K87" i="1" s="1"/>
  <c r="J88" i="1"/>
  <c r="J87" i="1" s="1"/>
  <c r="K84" i="1"/>
  <c r="J84" i="1"/>
  <c r="K81" i="1"/>
  <c r="J81" i="1"/>
  <c r="K78" i="1"/>
  <c r="J78" i="1"/>
  <c r="K75" i="1"/>
  <c r="J75" i="1"/>
  <c r="K69" i="1"/>
  <c r="J69" i="1"/>
  <c r="K64" i="1"/>
  <c r="J64" i="1"/>
  <c r="K61" i="1"/>
  <c r="J61" i="1"/>
  <c r="K57" i="1"/>
  <c r="J57" i="1"/>
  <c r="K54" i="1"/>
  <c r="K53" i="1" s="1"/>
  <c r="J54" i="1"/>
  <c r="J53" i="1" s="1"/>
  <c r="K49" i="1"/>
  <c r="J49" i="1"/>
  <c r="K47" i="1"/>
  <c r="J47" i="1"/>
  <c r="K45" i="1"/>
  <c r="J45" i="1"/>
  <c r="K40" i="1"/>
  <c r="J40" i="1"/>
  <c r="K38" i="1"/>
  <c r="J38" i="1"/>
  <c r="K34" i="1"/>
  <c r="J34" i="1"/>
  <c r="K29" i="1"/>
  <c r="K28" i="1" s="1"/>
  <c r="J29" i="1"/>
  <c r="J28" i="1" s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M277" i="1"/>
  <c r="L277" i="1"/>
  <c r="M275" i="1"/>
  <c r="L275" i="1"/>
  <c r="M272" i="1"/>
  <c r="L272" i="1"/>
  <c r="M270" i="1"/>
  <c r="L270" i="1"/>
  <c r="M268" i="1"/>
  <c r="L268" i="1"/>
  <c r="M264" i="1"/>
  <c r="L264" i="1"/>
  <c r="M262" i="1"/>
  <c r="L262" i="1"/>
  <c r="M259" i="1"/>
  <c r="L259" i="1"/>
  <c r="M257" i="1"/>
  <c r="L257" i="1"/>
  <c r="M254" i="1"/>
  <c r="L254" i="1"/>
  <c r="M251" i="1"/>
  <c r="L251" i="1"/>
  <c r="M249" i="1"/>
  <c r="L249" i="1"/>
  <c r="M246" i="1"/>
  <c r="M245" i="1" s="1"/>
  <c r="L246" i="1"/>
  <c r="L245" i="1" s="1"/>
  <c r="M243" i="1"/>
  <c r="M242" i="1" s="1"/>
  <c r="L243" i="1"/>
  <c r="L242" i="1" s="1"/>
  <c r="M240" i="1"/>
  <c r="L240" i="1"/>
  <c r="M238" i="1"/>
  <c r="L238" i="1"/>
  <c r="M235" i="1"/>
  <c r="M234" i="1" s="1"/>
  <c r="L235" i="1"/>
  <c r="L234" i="1" s="1"/>
  <c r="M231" i="1"/>
  <c r="M230" i="1" s="1"/>
  <c r="L231" i="1"/>
  <c r="L230" i="1" s="1"/>
  <c r="M228" i="1"/>
  <c r="L228" i="1"/>
  <c r="M226" i="1"/>
  <c r="L226" i="1"/>
  <c r="M223" i="1"/>
  <c r="L223" i="1"/>
  <c r="M221" i="1"/>
  <c r="L221" i="1"/>
  <c r="M219" i="1"/>
  <c r="L219" i="1"/>
  <c r="M216" i="1"/>
  <c r="L216" i="1"/>
  <c r="M214" i="1"/>
  <c r="L214" i="1"/>
  <c r="M212" i="1"/>
  <c r="L212" i="1"/>
  <c r="M209" i="1"/>
  <c r="L209" i="1"/>
  <c r="M206" i="1"/>
  <c r="L206" i="1"/>
  <c r="M203" i="1"/>
  <c r="L203" i="1"/>
  <c r="M200" i="1"/>
  <c r="L200" i="1"/>
  <c r="M198" i="1"/>
  <c r="L198" i="1"/>
  <c r="M196" i="1"/>
  <c r="L196" i="1"/>
  <c r="M193" i="1"/>
  <c r="M192" i="1" s="1"/>
  <c r="L193" i="1"/>
  <c r="L192" i="1" s="1"/>
  <c r="M190" i="1"/>
  <c r="L190" i="1"/>
  <c r="M187" i="1"/>
  <c r="M186" i="1" s="1"/>
  <c r="L187" i="1"/>
  <c r="L186" i="1" s="1"/>
  <c r="M184" i="1"/>
  <c r="M183" i="1" s="1"/>
  <c r="L184" i="1"/>
  <c r="L183" i="1" s="1"/>
  <c r="M177" i="1"/>
  <c r="L177" i="1"/>
  <c r="M175" i="1"/>
  <c r="L175" i="1"/>
  <c r="M172" i="1"/>
  <c r="L172" i="1"/>
  <c r="M170" i="1"/>
  <c r="L170" i="1"/>
  <c r="M167" i="1"/>
  <c r="M166" i="1" s="1"/>
  <c r="L167" i="1"/>
  <c r="L166" i="1" s="1"/>
  <c r="M163" i="1"/>
  <c r="L163" i="1"/>
  <c r="M161" i="1"/>
  <c r="L161" i="1"/>
  <c r="M159" i="1"/>
  <c r="L159" i="1"/>
  <c r="M157" i="1"/>
  <c r="L157" i="1"/>
  <c r="M155" i="1"/>
  <c r="L155" i="1"/>
  <c r="M153" i="1"/>
  <c r="L153" i="1"/>
  <c r="M151" i="1"/>
  <c r="L151" i="1"/>
  <c r="M148" i="1"/>
  <c r="M147" i="1" s="1"/>
  <c r="L148" i="1"/>
  <c r="L147" i="1" s="1"/>
  <c r="M145" i="1"/>
  <c r="M144" i="1" s="1"/>
  <c r="L145" i="1"/>
  <c r="L144" i="1" s="1"/>
  <c r="M139" i="1"/>
  <c r="L139" i="1"/>
  <c r="M137" i="1"/>
  <c r="L137" i="1"/>
  <c r="M135" i="1"/>
  <c r="L135" i="1"/>
  <c r="M132" i="1"/>
  <c r="M131" i="1" s="1"/>
  <c r="L132" i="1"/>
  <c r="L131" i="1" s="1"/>
  <c r="M128" i="1"/>
  <c r="M127" i="1" s="1"/>
  <c r="L128" i="1"/>
  <c r="L127" i="1" s="1"/>
  <c r="M125" i="1"/>
  <c r="L125" i="1"/>
  <c r="M123" i="1"/>
  <c r="L123" i="1"/>
  <c r="M119" i="1"/>
  <c r="L119" i="1"/>
  <c r="M117" i="1"/>
  <c r="L117" i="1"/>
  <c r="M114" i="1"/>
  <c r="M113" i="1" s="1"/>
  <c r="L114" i="1"/>
  <c r="L113" i="1" s="1"/>
  <c r="M111" i="1"/>
  <c r="M110" i="1" s="1"/>
  <c r="L111" i="1"/>
  <c r="L110" i="1" s="1"/>
  <c r="M108" i="1"/>
  <c r="M107" i="1" s="1"/>
  <c r="L108" i="1"/>
  <c r="L107" i="1" s="1"/>
  <c r="M101" i="1"/>
  <c r="L101" i="1"/>
  <c r="M99" i="1"/>
  <c r="L99" i="1"/>
  <c r="M97" i="1"/>
  <c r="L97" i="1"/>
  <c r="M91" i="1"/>
  <c r="M90" i="1" s="1"/>
  <c r="L91" i="1"/>
  <c r="L90" i="1" s="1"/>
  <c r="M88" i="1"/>
  <c r="M87" i="1" s="1"/>
  <c r="L88" i="1"/>
  <c r="L87" i="1" s="1"/>
  <c r="M84" i="1"/>
  <c r="L84" i="1"/>
  <c r="M81" i="1"/>
  <c r="L81" i="1"/>
  <c r="M78" i="1"/>
  <c r="L78" i="1"/>
  <c r="M75" i="1"/>
  <c r="L75" i="1"/>
  <c r="M69" i="1"/>
  <c r="L69" i="1"/>
  <c r="M64" i="1"/>
  <c r="L64" i="1"/>
  <c r="M61" i="1"/>
  <c r="L61" i="1"/>
  <c r="M57" i="1"/>
  <c r="L57" i="1"/>
  <c r="M54" i="1"/>
  <c r="M53" i="1" s="1"/>
  <c r="L54" i="1"/>
  <c r="L53" i="1" s="1"/>
  <c r="M49" i="1"/>
  <c r="L49" i="1"/>
  <c r="M47" i="1"/>
  <c r="L47" i="1"/>
  <c r="M45" i="1"/>
  <c r="L45" i="1"/>
  <c r="M40" i="1"/>
  <c r="L40" i="1"/>
  <c r="M38" i="1"/>
  <c r="L38" i="1"/>
  <c r="M34" i="1"/>
  <c r="L34" i="1"/>
  <c r="M29" i="1"/>
  <c r="M28" i="1" s="1"/>
  <c r="L29" i="1"/>
  <c r="L28" i="1" s="1"/>
  <c r="M26" i="1"/>
  <c r="M25" i="1" s="1"/>
  <c r="L26" i="1"/>
  <c r="L25" i="1" s="1"/>
  <c r="M23" i="1"/>
  <c r="M22" i="1" s="1"/>
  <c r="L23" i="1"/>
  <c r="L22" i="1" s="1"/>
  <c r="M18" i="1"/>
  <c r="L18" i="1"/>
  <c r="M16" i="1"/>
  <c r="L16" i="1"/>
  <c r="O63" i="1" l="1"/>
  <c r="O80" i="1"/>
  <c r="O122" i="1"/>
  <c r="N225" i="1"/>
  <c r="O134" i="1"/>
  <c r="O174" i="1"/>
  <c r="O202" i="1"/>
  <c r="O56" i="1"/>
  <c r="N122" i="1"/>
  <c r="N134" i="1"/>
  <c r="N174" i="1"/>
  <c r="N202" i="1"/>
  <c r="N274" i="1"/>
  <c r="N80" i="1"/>
  <c r="N63" i="1"/>
  <c r="J174" i="1"/>
  <c r="K261" i="1"/>
  <c r="O261" i="1"/>
  <c r="J261" i="1"/>
  <c r="N195" i="1"/>
  <c r="N267" i="1"/>
  <c r="O218" i="1"/>
  <c r="O225" i="1"/>
  <c r="O248" i="1"/>
  <c r="N218" i="1"/>
  <c r="N248" i="1"/>
  <c r="O211" i="1"/>
  <c r="K56" i="1"/>
  <c r="N211" i="1"/>
  <c r="O195" i="1"/>
  <c r="O267" i="1"/>
  <c r="M32" i="1"/>
  <c r="M31" i="1" s="1"/>
  <c r="K169" i="1"/>
  <c r="M15" i="1"/>
  <c r="J63" i="1"/>
  <c r="J80" i="1"/>
  <c r="J96" i="1"/>
  <c r="K116" i="1"/>
  <c r="K174" i="1"/>
  <c r="K211" i="1"/>
  <c r="J274" i="1"/>
  <c r="N31" i="1"/>
  <c r="N44" i="1"/>
  <c r="N96" i="1"/>
  <c r="N116" i="1"/>
  <c r="N150" i="1"/>
  <c r="N261" i="1"/>
  <c r="K32" i="1"/>
  <c r="J32" i="1"/>
  <c r="K74" i="1"/>
  <c r="J116" i="1"/>
  <c r="O15" i="1"/>
  <c r="O169" i="1"/>
  <c r="K15" i="1"/>
  <c r="N15" i="1"/>
  <c r="N237" i="1"/>
  <c r="N256" i="1"/>
  <c r="L237" i="1"/>
  <c r="J195" i="1"/>
  <c r="J225" i="1"/>
  <c r="K256" i="1"/>
  <c r="O31" i="1"/>
  <c r="O74" i="1"/>
  <c r="O86" i="1"/>
  <c r="L32" i="1"/>
  <c r="O37" i="1"/>
  <c r="K44" i="1"/>
  <c r="J237" i="1"/>
  <c r="N37" i="1"/>
  <c r="N169" i="1"/>
  <c r="K122" i="1"/>
  <c r="K134" i="1"/>
  <c r="J256" i="1"/>
  <c r="N74" i="1"/>
  <c r="N86" i="1"/>
  <c r="O237" i="1"/>
  <c r="O256" i="1"/>
  <c r="J56" i="1"/>
  <c r="K274" i="1"/>
  <c r="O44" i="1"/>
  <c r="O96" i="1"/>
  <c r="O116" i="1"/>
  <c r="O150" i="1"/>
  <c r="K96" i="1"/>
  <c r="K202" i="1"/>
  <c r="K80" i="1"/>
  <c r="K37" i="1"/>
  <c r="K237" i="1"/>
  <c r="K248" i="1"/>
  <c r="K218" i="1"/>
  <c r="K195" i="1"/>
  <c r="K225" i="1"/>
  <c r="K267" i="1"/>
  <c r="K63" i="1"/>
  <c r="K150" i="1"/>
  <c r="J169" i="1"/>
  <c r="J15" i="1"/>
  <c r="J44" i="1"/>
  <c r="J86" i="1"/>
  <c r="J211" i="1"/>
  <c r="J37" i="1"/>
  <c r="J202" i="1"/>
  <c r="J74" i="1"/>
  <c r="J122" i="1"/>
  <c r="J134" i="1"/>
  <c r="J150" i="1"/>
  <c r="J218" i="1"/>
  <c r="J248" i="1"/>
  <c r="J267" i="1"/>
  <c r="K86" i="1"/>
  <c r="L256" i="1"/>
  <c r="M56" i="1"/>
  <c r="M116" i="1"/>
  <c r="L116" i="1"/>
  <c r="L63" i="1"/>
  <c r="L80" i="1"/>
  <c r="M37" i="1"/>
  <c r="M237" i="1"/>
  <c r="M189" i="1"/>
  <c r="M218" i="1"/>
  <c r="M274" i="1"/>
  <c r="M122" i="1"/>
  <c r="M134" i="1"/>
  <c r="M74" i="1"/>
  <c r="M169" i="1"/>
  <c r="L261" i="1"/>
  <c r="L56" i="1"/>
  <c r="L189" i="1"/>
  <c r="L218" i="1"/>
  <c r="L274" i="1"/>
  <c r="L134" i="1"/>
  <c r="L96" i="1"/>
  <c r="L248" i="1"/>
  <c r="L37" i="1"/>
  <c r="M86" i="1"/>
  <c r="L169" i="1"/>
  <c r="L225" i="1"/>
  <c r="L74" i="1"/>
  <c r="L86" i="1"/>
  <c r="M202" i="1"/>
  <c r="M256" i="1"/>
  <c r="M267" i="1"/>
  <c r="L122" i="1"/>
  <c r="M225" i="1"/>
  <c r="L195" i="1"/>
  <c r="M248" i="1"/>
  <c r="M96" i="1"/>
  <c r="L202" i="1"/>
  <c r="L267" i="1"/>
  <c r="M44" i="1"/>
  <c r="M150" i="1"/>
  <c r="M174" i="1"/>
  <c r="M211" i="1"/>
  <c r="M261" i="1"/>
  <c r="M195" i="1"/>
  <c r="L15" i="1"/>
  <c r="L44" i="1"/>
  <c r="M63" i="1"/>
  <c r="M80" i="1"/>
  <c r="L150" i="1"/>
  <c r="L174" i="1"/>
  <c r="L211" i="1"/>
  <c r="I198" i="1"/>
  <c r="H198" i="1"/>
  <c r="N52" i="1" l="1"/>
  <c r="J95" i="1"/>
  <c r="O52" i="1"/>
  <c r="J36" i="1"/>
  <c r="M14" i="1"/>
  <c r="K36" i="1"/>
  <c r="O36" i="1"/>
  <c r="O130" i="1"/>
  <c r="N95" i="1"/>
  <c r="N14" i="1"/>
  <c r="N36" i="1"/>
  <c r="J130" i="1"/>
  <c r="O95" i="1"/>
  <c r="N130" i="1"/>
  <c r="O14" i="1"/>
  <c r="J52" i="1"/>
  <c r="K130" i="1"/>
  <c r="L31" i="1"/>
  <c r="L14" i="1" s="1"/>
  <c r="K95" i="1"/>
  <c r="J31" i="1"/>
  <c r="J14" i="1" s="1"/>
  <c r="K52" i="1"/>
  <c r="K31" i="1"/>
  <c r="K14" i="1" s="1"/>
  <c r="M95" i="1"/>
  <c r="M36" i="1"/>
  <c r="L95" i="1"/>
  <c r="M52" i="1"/>
  <c r="M130" i="1"/>
  <c r="L52" i="1"/>
  <c r="L36" i="1"/>
  <c r="L130" i="1"/>
  <c r="I277" i="1"/>
  <c r="H277" i="1"/>
  <c r="I275" i="1"/>
  <c r="H275" i="1"/>
  <c r="I272" i="1"/>
  <c r="H272" i="1"/>
  <c r="I270" i="1"/>
  <c r="H270" i="1"/>
  <c r="I268" i="1"/>
  <c r="H268" i="1"/>
  <c r="I264" i="1"/>
  <c r="H264" i="1"/>
  <c r="I262" i="1"/>
  <c r="H262" i="1"/>
  <c r="I259" i="1"/>
  <c r="H259" i="1"/>
  <c r="I257" i="1"/>
  <c r="H257" i="1"/>
  <c r="I254" i="1"/>
  <c r="H254" i="1"/>
  <c r="I251" i="1"/>
  <c r="H251" i="1"/>
  <c r="I249" i="1"/>
  <c r="H249" i="1"/>
  <c r="I246" i="1"/>
  <c r="I245" i="1" s="1"/>
  <c r="H246" i="1"/>
  <c r="H245" i="1" s="1"/>
  <c r="I243" i="1"/>
  <c r="I242" i="1" s="1"/>
  <c r="H243" i="1"/>
  <c r="H242" i="1" s="1"/>
  <c r="I240" i="1"/>
  <c r="H240" i="1"/>
  <c r="I238" i="1"/>
  <c r="H238" i="1"/>
  <c r="I235" i="1"/>
  <c r="I234" i="1" s="1"/>
  <c r="H235" i="1"/>
  <c r="H234" i="1" s="1"/>
  <c r="I231" i="1"/>
  <c r="I230" i="1" s="1"/>
  <c r="H231" i="1"/>
  <c r="H230" i="1" s="1"/>
  <c r="I228" i="1"/>
  <c r="H228" i="1"/>
  <c r="I226" i="1"/>
  <c r="H226" i="1"/>
  <c r="I223" i="1"/>
  <c r="H223" i="1"/>
  <c r="I221" i="1"/>
  <c r="H221" i="1"/>
  <c r="I219" i="1"/>
  <c r="H219" i="1"/>
  <c r="I216" i="1"/>
  <c r="H216" i="1"/>
  <c r="I214" i="1"/>
  <c r="H214" i="1"/>
  <c r="I212" i="1"/>
  <c r="H212" i="1"/>
  <c r="I209" i="1"/>
  <c r="H209" i="1"/>
  <c r="I206" i="1"/>
  <c r="H206" i="1"/>
  <c r="I203" i="1"/>
  <c r="H203" i="1"/>
  <c r="I200" i="1"/>
  <c r="H200" i="1"/>
  <c r="I196" i="1"/>
  <c r="H196" i="1"/>
  <c r="I193" i="1"/>
  <c r="I192" i="1" s="1"/>
  <c r="H193" i="1"/>
  <c r="H192" i="1" s="1"/>
  <c r="I190" i="1"/>
  <c r="H190" i="1"/>
  <c r="I187" i="1"/>
  <c r="I186" i="1" s="1"/>
  <c r="H187" i="1"/>
  <c r="H186" i="1" s="1"/>
  <c r="I184" i="1"/>
  <c r="I183" i="1" s="1"/>
  <c r="H184" i="1"/>
  <c r="H183" i="1" s="1"/>
  <c r="I177" i="1"/>
  <c r="H177" i="1"/>
  <c r="I175" i="1"/>
  <c r="H175" i="1"/>
  <c r="I172" i="1"/>
  <c r="H172" i="1"/>
  <c r="I170" i="1"/>
  <c r="H170" i="1"/>
  <c r="I167" i="1"/>
  <c r="H167" i="1"/>
  <c r="I163" i="1"/>
  <c r="H163" i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8" i="1"/>
  <c r="I147" i="1" s="1"/>
  <c r="H148" i="1"/>
  <c r="H147" i="1" s="1"/>
  <c r="I145" i="1"/>
  <c r="I144" i="1" s="1"/>
  <c r="H145" i="1"/>
  <c r="H144" i="1" s="1"/>
  <c r="I139" i="1"/>
  <c r="H139" i="1"/>
  <c r="I137" i="1"/>
  <c r="H137" i="1"/>
  <c r="I135" i="1"/>
  <c r="H135" i="1"/>
  <c r="I132" i="1"/>
  <c r="I131" i="1" s="1"/>
  <c r="H132" i="1"/>
  <c r="H131" i="1" s="1"/>
  <c r="I128" i="1"/>
  <c r="I127" i="1" s="1"/>
  <c r="H128" i="1"/>
  <c r="H127" i="1" s="1"/>
  <c r="I125" i="1"/>
  <c r="H125" i="1"/>
  <c r="I123" i="1"/>
  <c r="H123" i="1"/>
  <c r="I119" i="1"/>
  <c r="H119" i="1"/>
  <c r="I117" i="1"/>
  <c r="H117" i="1"/>
  <c r="I114" i="1"/>
  <c r="I113" i="1" s="1"/>
  <c r="H114" i="1"/>
  <c r="H113" i="1" s="1"/>
  <c r="I111" i="1"/>
  <c r="I110" i="1" s="1"/>
  <c r="H111" i="1"/>
  <c r="H110" i="1" s="1"/>
  <c r="I108" i="1"/>
  <c r="I107" i="1" s="1"/>
  <c r="H108" i="1"/>
  <c r="H107" i="1" s="1"/>
  <c r="I101" i="1"/>
  <c r="H101" i="1"/>
  <c r="I99" i="1"/>
  <c r="H99" i="1"/>
  <c r="I97" i="1"/>
  <c r="H97" i="1"/>
  <c r="I91" i="1"/>
  <c r="I90" i="1" s="1"/>
  <c r="H91" i="1"/>
  <c r="H90" i="1" s="1"/>
  <c r="I88" i="1"/>
  <c r="I87" i="1" s="1"/>
  <c r="H88" i="1"/>
  <c r="H87" i="1" s="1"/>
  <c r="I84" i="1"/>
  <c r="H84" i="1"/>
  <c r="I81" i="1"/>
  <c r="H81" i="1"/>
  <c r="I78" i="1"/>
  <c r="H78" i="1"/>
  <c r="I75" i="1"/>
  <c r="H75" i="1"/>
  <c r="I69" i="1"/>
  <c r="H69" i="1"/>
  <c r="I64" i="1"/>
  <c r="H64" i="1"/>
  <c r="I61" i="1"/>
  <c r="H61" i="1"/>
  <c r="I57" i="1"/>
  <c r="H57" i="1"/>
  <c r="I54" i="1"/>
  <c r="I53" i="1" s="1"/>
  <c r="H54" i="1"/>
  <c r="H53" i="1" s="1"/>
  <c r="I49" i="1"/>
  <c r="H49" i="1"/>
  <c r="I47" i="1"/>
  <c r="H47" i="1"/>
  <c r="I45" i="1"/>
  <c r="H45" i="1"/>
  <c r="I40" i="1"/>
  <c r="H40" i="1"/>
  <c r="I38" i="1"/>
  <c r="H38" i="1"/>
  <c r="I34" i="1"/>
  <c r="H34" i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O281" i="1" l="1"/>
  <c r="O283" i="1" s="1"/>
  <c r="K281" i="1"/>
  <c r="K283" i="1" s="1"/>
  <c r="J281" i="1"/>
  <c r="J283" i="1" s="1"/>
  <c r="N281" i="1"/>
  <c r="N283" i="1" s="1"/>
  <c r="I32" i="1"/>
  <c r="H32" i="1"/>
  <c r="M281" i="1"/>
  <c r="M283" i="1" s="1"/>
  <c r="L281" i="1"/>
  <c r="L283" i="1" s="1"/>
  <c r="I37" i="1"/>
  <c r="I166" i="1"/>
  <c r="H166" i="1"/>
  <c r="H202" i="1"/>
  <c r="H256" i="1"/>
  <c r="H267" i="1"/>
  <c r="I274" i="1"/>
  <c r="H261" i="1"/>
  <c r="H74" i="1"/>
  <c r="I74" i="1"/>
  <c r="I169" i="1"/>
  <c r="I15" i="1"/>
  <c r="H237" i="1"/>
  <c r="I256" i="1"/>
  <c r="H15" i="1"/>
  <c r="H116" i="1"/>
  <c r="H195" i="1"/>
  <c r="H248" i="1"/>
  <c r="H56" i="1"/>
  <c r="H169" i="1"/>
  <c r="I211" i="1"/>
  <c r="I63" i="1"/>
  <c r="I96" i="1"/>
  <c r="H122" i="1"/>
  <c r="I189" i="1"/>
  <c r="H37" i="1"/>
  <c r="H63" i="1"/>
  <c r="H96" i="1"/>
  <c r="I116" i="1"/>
  <c r="H189" i="1"/>
  <c r="I218" i="1"/>
  <c r="I237" i="1"/>
  <c r="I56" i="1"/>
  <c r="I195" i="1"/>
  <c r="I150" i="1"/>
  <c r="I261" i="1"/>
  <c r="H150" i="1"/>
  <c r="I174" i="1"/>
  <c r="H211" i="1"/>
  <c r="H274" i="1"/>
  <c r="I44" i="1"/>
  <c r="I36" i="1" s="1"/>
  <c r="I80" i="1"/>
  <c r="H134" i="1"/>
  <c r="H174" i="1"/>
  <c r="I225" i="1"/>
  <c r="H218" i="1"/>
  <c r="H44" i="1"/>
  <c r="H80" i="1"/>
  <c r="I122" i="1"/>
  <c r="H225" i="1"/>
  <c r="I248" i="1"/>
  <c r="I134" i="1"/>
  <c r="I202" i="1"/>
  <c r="I267" i="1"/>
  <c r="I86" i="1"/>
  <c r="H86" i="1"/>
  <c r="H31" i="1" l="1"/>
  <c r="H14" i="1" s="1"/>
  <c r="I31" i="1"/>
  <c r="I14" i="1" s="1"/>
  <c r="I130" i="1"/>
  <c r="H36" i="1"/>
  <c r="H95" i="1"/>
  <c r="I52" i="1"/>
  <c r="H130" i="1"/>
  <c r="H52" i="1"/>
  <c r="I95" i="1"/>
  <c r="H281" i="1" l="1"/>
  <c r="H283" i="1" s="1"/>
  <c r="I281" i="1"/>
  <c r="I283" i="1" s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<sst xmlns="http://schemas.openxmlformats.org/spreadsheetml/2006/main" count="1266" uniqueCount="215">
  <si>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</si>
  <si>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</si>
  <si>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</si>
  <si>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</si>
  <si>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</si>
  <si>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</si>
  <si>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</si>
  <si>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</si>
  <si>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</si>
  <si>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</si>
  <si>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</si>
  <si>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</si>
  <si>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</si>
  <si>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</si>
  <si>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</si>
  <si>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</si>
  <si>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</si>
  <si>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</si>
  <si>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</si>
  <si>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</si>
  <si>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</si>
  <si>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</si>
  <si>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</si>
  <si>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</si>
  <si>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</si>
  <si>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</si>
  <si>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</si>
  <si>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</si>
  <si>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</si>
  <si>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</si>
  <si>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</si>
  <si>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</si>
  <si>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</si>
  <si>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</si>
  <si>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</si>
  <si>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</si>
  <si>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</si>
  <si>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</si>
  <si>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</si>
  <si>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</si>
  <si>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</si>
  <si>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</si>
  <si>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</si>
  <si>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</si>
  <si>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</si>
  <si>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</si>
  <si>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</si>
  <si>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</si>
  <si>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</si>
  <si>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</si>
  <si>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</si>
  <si>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</si>
  <si>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</si>
  <si>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</si>
  <si>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</si>
  <si>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</si>
  <si>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</si>
  <si>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</si>
  <si>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</si>
  <si>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</si>
  <si>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</si>
  <si>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</si>
  <si>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</si>
  <si>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</si>
  <si>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</si>
  <si>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</si>
  <si>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</si>
  <si>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</si>
  <si>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</si>
  <si>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</si>
  <si>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</si>
  <si>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</si>
  <si>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</si>
  <si>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</si>
  <si>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</si>
  <si>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</si>
  <si>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</si>
  <si>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</si>
  <si>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</si>
  <si>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</si>
  <si>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</si>
  <si>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</si>
  <si>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</si>
  <si>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</si>
  <si>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</si>
  <si>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</si>
  <si>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</si>
  <si>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</si>
  <si>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</si>
  <si>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</si>
  <si>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</si>
  <si>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</si>
  <si>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</si>
  <si>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</si>
  <si>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</si>
  <si>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</si>
  <si>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</si>
  <si>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</si>
  <si>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</si>
  <si>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</si>
  <si>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</si>
  <si>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</si>
  <si>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</si>
  <si>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</si>
  <si>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</si>
  <si>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</si>
  <si>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</si>
  <si>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</si>
  <si>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</si>
  <si>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</si>
  <si>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</si>
  <si>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</si>
  <si>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</si>
  <si>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</si>
  <si>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</si>
  <si>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</si>
  <si>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</si>
  <si>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</si>
  <si>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</si>
  <si>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</si>
  <si>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</si>
  <si>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</si>
  <si>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</si>
  <si>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</si>
  <si>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</si>
  <si>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</si>
  <si>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</si>
  <si>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</si>
  <si>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</si>
  <si>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</si>
  <si>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</si>
  <si>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</si>
  <si>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</si>
  <si>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</si>
  <si>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</si>
  <si>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</si>
  <si>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</si>
  <si>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</si>
  <si>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</si>
  <si>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</si>
  <si>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</si>
  <si>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</si>
  <si>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</si>
  <si>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</si>
  <si>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</si>
  <si>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</si>
  <si>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</si>
  <si>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</si>
  <si>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</si>
  <si>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</si>
  <si>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</si>
  <si>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</si>
  <si>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</si>
  <si>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</si>
  <si>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</si>
  <si>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</si>
  <si>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</si>
  <si>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</si>
  <si>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</si>
  <si>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</si>
  <si>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</si>
  <si>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</si>
  <si>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</si>
  <si>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</si>
  <si>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</si>
  <si>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</si>
  <si>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</si>
  <si>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</si>
  <si>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</si>
  <si>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</si>
  <si>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</si>
  <si>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</si>
  <si>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</si>
  <si>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</si>
  <si>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</si>
  <si>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</si>
  <si>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</si>
  <si>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</si>
  <si>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Приложение 5</t>
  </si>
  <si>
    <t xml:space="preserve">Ведомственная структура расходов
бюджета муниципального  района Кинельский на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</si>
  <si>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</si>
  <si>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</si>
  <si>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</si>
  <si>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</si>
  <si>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</si>
  <si>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</si>
  <si>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</si>
  <si>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</si>
  <si>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</si>
  <si>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</si>
  <si>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</si>
  <si>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</si>
  <si>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</si>
  <si>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</si>
  <si>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</si>
  <si>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</si>
  <si>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</si>
  <si>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</si>
  <si>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</si>
  <si>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</si>
  <si>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</si>
  <si>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</si>
  <si>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</si>
  <si>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</si>
  <si>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</si>
  <si>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</si>
  <si>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</si>
  <si>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</si>
  <si>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</si>
  <si>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</si>
  <si>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</si>
  <si>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</si>
  <si>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</si>
  <si>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Уточнённая сумма на 2022 год,
  тыс.  рублей</t>
  </si>
  <si>
    <t>Уточнённая сумма на 2023 год,
  тыс.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</si>
</sst>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5"/>
  <sheetViews>
    <sheetView tabSelected="1" topLeftCell="B272" zoomScale="85" zoomScaleNormal="85" workbookViewId="0">
      <selection activeCell="B1" sqref="B1:O283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11.7109375" style="13" customWidth="1"/>
    <col min="13" max="13" width="13.42578125" style="13" customWidth="1"/>
    <col min="14" max="14" width="11.7109375" style="13" customWidth="1"/>
    <col min="15" max="15" width="13.42578125" style="13" customWidth="1"/>
    <col min="16" max="16384" width="9.140625" style="13"/>
  </cols>
  <sheetData>
    <row r="1" spans="1:15" s="11" customFormat="1" ht="34.5" customHeight="1" x14ac:dyDescent="0.3">
      <c r="A1" s="10"/>
      <c r="H1" s="64"/>
      <c r="I1" s="64"/>
      <c r="J1" s="64"/>
      <c r="K1" s="64"/>
      <c r="L1" s="64"/>
      <c r="M1" s="64"/>
      <c r="N1" s="64" t="s">
        <v>178</v>
      </c>
      <c r="O1" s="64"/>
    </row>
    <row r="2" spans="1:15" ht="97.15" customHeight="1" x14ac:dyDescent="0.25">
      <c r="F2" s="54"/>
      <c r="G2" s="54"/>
      <c r="H2" s="54"/>
      <c r="I2" s="54"/>
      <c r="J2" s="54"/>
      <c r="K2" s="76" t="s">
        <v>176</v>
      </c>
      <c r="L2" s="76"/>
      <c r="M2" s="76"/>
      <c r="N2" s="76"/>
      <c r="O2" s="76"/>
    </row>
    <row r="3" spans="1:15" ht="18.600000000000001" customHeight="1" x14ac:dyDescent="0.25">
      <c r="F3" s="57"/>
      <c r="G3" s="57"/>
      <c r="H3" s="57"/>
      <c r="I3" s="57"/>
      <c r="J3" s="63"/>
      <c r="K3" s="63"/>
      <c r="L3" s="58"/>
      <c r="M3" s="58"/>
      <c r="N3" s="63"/>
      <c r="O3" s="63"/>
    </row>
    <row r="4" spans="1:15" s="12" customFormat="1" ht="34.5" customHeight="1" x14ac:dyDescent="0.2">
      <c r="B4" s="75" t="s">
        <v>179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6" spans="1:15" ht="15" customHeight="1" x14ac:dyDescent="0.25">
      <c r="B6" s="71" t="s">
        <v>0</v>
      </c>
      <c r="C6" s="74" t="s">
        <v>1</v>
      </c>
      <c r="D6" s="74" t="s">
        <v>2</v>
      </c>
      <c r="E6" s="74" t="s">
        <v>3</v>
      </c>
      <c r="F6" s="74" t="s">
        <v>4</v>
      </c>
      <c r="G6" s="74" t="s">
        <v>5</v>
      </c>
      <c r="H6" s="65" t="s">
        <v>180</v>
      </c>
      <c r="I6" s="66"/>
      <c r="J6" s="65" t="s">
        <v>213</v>
      </c>
      <c r="K6" s="66"/>
      <c r="L6" s="65" t="s">
        <v>181</v>
      </c>
      <c r="M6" s="66"/>
      <c r="N6" s="65" t="s">
        <v>214</v>
      </c>
      <c r="O6" s="66"/>
    </row>
    <row r="7" spans="1:15" x14ac:dyDescent="0.25">
      <c r="B7" s="72"/>
      <c r="C7" s="74"/>
      <c r="D7" s="74"/>
      <c r="E7" s="74"/>
      <c r="F7" s="74"/>
      <c r="G7" s="74"/>
      <c r="H7" s="67"/>
      <c r="I7" s="68"/>
      <c r="J7" s="67"/>
      <c r="K7" s="68"/>
      <c r="L7" s="67"/>
      <c r="M7" s="68"/>
      <c r="N7" s="67"/>
      <c r="O7" s="68"/>
    </row>
    <row r="8" spans="1:15" x14ac:dyDescent="0.25">
      <c r="B8" s="72"/>
      <c r="C8" s="74"/>
      <c r="D8" s="74"/>
      <c r="E8" s="74"/>
      <c r="F8" s="74"/>
      <c r="G8" s="74"/>
      <c r="H8" s="67"/>
      <c r="I8" s="68"/>
      <c r="J8" s="67"/>
      <c r="K8" s="68"/>
      <c r="L8" s="67"/>
      <c r="M8" s="68"/>
      <c r="N8" s="67"/>
      <c r="O8" s="68"/>
    </row>
    <row r="9" spans="1:15" x14ac:dyDescent="0.25">
      <c r="B9" s="72"/>
      <c r="C9" s="74"/>
      <c r="D9" s="74"/>
      <c r="E9" s="74"/>
      <c r="F9" s="74"/>
      <c r="G9" s="74"/>
      <c r="H9" s="69"/>
      <c r="I9" s="70"/>
      <c r="J9" s="69"/>
      <c r="K9" s="70"/>
      <c r="L9" s="69"/>
      <c r="M9" s="70"/>
      <c r="N9" s="69"/>
      <c r="O9" s="70"/>
    </row>
    <row r="10" spans="1:15" ht="15" customHeight="1" x14ac:dyDescent="0.25">
      <c r="B10" s="72"/>
      <c r="C10" s="74"/>
      <c r="D10" s="74"/>
      <c r="E10" s="74"/>
      <c r="F10" s="74"/>
      <c r="G10" s="74"/>
      <c r="H10" s="71" t="s">
        <v>6</v>
      </c>
      <c r="I10" s="74" t="s">
        <v>99</v>
      </c>
      <c r="J10" s="71" t="s">
        <v>6</v>
      </c>
      <c r="K10" s="74" t="s">
        <v>99</v>
      </c>
      <c r="L10" s="71" t="s">
        <v>6</v>
      </c>
      <c r="M10" s="74" t="s">
        <v>99</v>
      </c>
      <c r="N10" s="71" t="s">
        <v>6</v>
      </c>
      <c r="O10" s="74" t="s">
        <v>99</v>
      </c>
    </row>
    <row r="11" spans="1:15" x14ac:dyDescent="0.25">
      <c r="B11" s="72"/>
      <c r="C11" s="74"/>
      <c r="D11" s="74"/>
      <c r="E11" s="74"/>
      <c r="F11" s="74"/>
      <c r="G11" s="74"/>
      <c r="H11" s="72"/>
      <c r="I11" s="74"/>
      <c r="J11" s="72"/>
      <c r="K11" s="74"/>
      <c r="L11" s="72"/>
      <c r="M11" s="74"/>
      <c r="N11" s="72"/>
      <c r="O11" s="74"/>
    </row>
    <row r="12" spans="1:15" x14ac:dyDescent="0.25">
      <c r="B12" s="72"/>
      <c r="C12" s="74"/>
      <c r="D12" s="74"/>
      <c r="E12" s="74"/>
      <c r="F12" s="74"/>
      <c r="G12" s="74"/>
      <c r="H12" s="72"/>
      <c r="I12" s="74"/>
      <c r="J12" s="72"/>
      <c r="K12" s="74"/>
      <c r="L12" s="72"/>
      <c r="M12" s="74"/>
      <c r="N12" s="72"/>
      <c r="O12" s="74"/>
    </row>
    <row r="13" spans="1:15" x14ac:dyDescent="0.25">
      <c r="B13" s="73"/>
      <c r="C13" s="74"/>
      <c r="D13" s="74"/>
      <c r="E13" s="74"/>
      <c r="F13" s="74"/>
      <c r="G13" s="74"/>
      <c r="H13" s="73"/>
      <c r="I13" s="74"/>
      <c r="J13" s="73"/>
      <c r="K13" s="74"/>
      <c r="L13" s="73"/>
      <c r="M13" s="74"/>
      <c r="N13" s="73"/>
      <c r="O13" s="74"/>
    </row>
    <row r="14" spans="1:15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 t="shared" ref="H14:O14" si="0">SUMIFS(H15:H1035,$B15:$B1035,$B15)/3</f>
        <v>30070.399999999998</v>
      </c>
      <c r="I14" s="15">
        <f t="shared" si="0"/>
        <v>868</v>
      </c>
      <c r="J14" s="15">
        <f t="shared" si="0"/>
        <v>37066.500000000007</v>
      </c>
      <c r="K14" s="15">
        <f t="shared" si="0"/>
        <v>868</v>
      </c>
      <c r="L14" s="15">
        <f t="shared" si="0"/>
        <v>29765.399999999998</v>
      </c>
      <c r="M14" s="15">
        <f t="shared" si="0"/>
        <v>868</v>
      </c>
      <c r="N14" s="15">
        <f t="shared" si="0"/>
        <v>29765.399999999998</v>
      </c>
      <c r="O14" s="15">
        <f t="shared" si="0"/>
        <v>868</v>
      </c>
    </row>
    <row r="15" spans="1:15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 t="shared" ref="H15:O15" si="1">SUMIFS(H16:H1030,$B16:$B1030,$B16,$D16:$D1030,$D16,$E16:$E1030,$E16)/2</f>
        <v>11580.2</v>
      </c>
      <c r="I15" s="18">
        <f t="shared" si="1"/>
        <v>0</v>
      </c>
      <c r="J15" s="18">
        <f t="shared" si="1"/>
        <v>11580.2</v>
      </c>
      <c r="K15" s="18">
        <f t="shared" si="1"/>
        <v>0</v>
      </c>
      <c r="L15" s="18">
        <f t="shared" si="1"/>
        <v>11580.2</v>
      </c>
      <c r="M15" s="18">
        <f t="shared" si="1"/>
        <v>0</v>
      </c>
      <c r="N15" s="18">
        <f t="shared" si="1"/>
        <v>11580.2</v>
      </c>
      <c r="O15" s="18">
        <f t="shared" si="1"/>
        <v>0</v>
      </c>
    </row>
    <row r="16" spans="1:15" s="16" customFormat="1" ht="63" x14ac:dyDescent="0.25">
      <c r="A16" s="19">
        <v>2</v>
      </c>
      <c r="B16" s="43">
        <v>920</v>
      </c>
      <c r="C16" s="47" t="s">
        <v>131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 t="shared" ref="H16:O16" si="2">SUMIFS(H17:H1030,$B17:$B1030,$B16,$D17:$D1030,$D17,$E17:$E1030,$E17,$F17:$F1030,$F17)</f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  <c r="L16" s="40">
        <f t="shared" si="2"/>
        <v>0</v>
      </c>
      <c r="M16" s="40">
        <f t="shared" si="2"/>
        <v>0</v>
      </c>
      <c r="N16" s="40">
        <f t="shared" si="2"/>
        <v>0</v>
      </c>
      <c r="O16" s="40">
        <f t="shared" si="2"/>
        <v>0</v>
      </c>
    </row>
    <row r="17" spans="1:15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  <c r="J17" s="24"/>
      <c r="K17" s="24"/>
      <c r="L17" s="24"/>
      <c r="M17" s="24"/>
      <c r="N17" s="24"/>
      <c r="O17" s="24"/>
    </row>
    <row r="18" spans="1:15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112</v>
      </c>
      <c r="G18" s="39" t="s">
        <v>75</v>
      </c>
      <c r="H18" s="40">
        <f t="shared" ref="H18:O18" si="3">SUMIFS(H19:H1032,$B19:$B1032,$B18,$D19:$D1032,$D19,$E19:$E1032,$E19,$F19:$F1032,$F19)</f>
        <v>11580.2</v>
      </c>
      <c r="I18" s="40">
        <f t="shared" si="3"/>
        <v>0</v>
      </c>
      <c r="J18" s="40">
        <f t="shared" si="3"/>
        <v>11580.2</v>
      </c>
      <c r="K18" s="40">
        <f t="shared" si="3"/>
        <v>0</v>
      </c>
      <c r="L18" s="40">
        <f t="shared" si="3"/>
        <v>11580.2</v>
      </c>
      <c r="M18" s="40">
        <f t="shared" si="3"/>
        <v>0</v>
      </c>
      <c r="N18" s="40">
        <f t="shared" si="3"/>
        <v>11580.2</v>
      </c>
      <c r="O18" s="40">
        <f t="shared" si="3"/>
        <v>0</v>
      </c>
    </row>
    <row r="19" spans="1:15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112</v>
      </c>
      <c r="G19" s="33" t="s">
        <v>76</v>
      </c>
      <c r="H19" s="24">
        <v>11174.7</v>
      </c>
      <c r="I19" s="24"/>
      <c r="J19" s="24">
        <v>11174.7</v>
      </c>
      <c r="K19" s="24"/>
      <c r="L19" s="24">
        <v>11174.7</v>
      </c>
      <c r="M19" s="24"/>
      <c r="N19" s="24">
        <v>11174.7</v>
      </c>
      <c r="O19" s="24"/>
    </row>
    <row r="20" spans="1:15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112</v>
      </c>
      <c r="G20" s="33" t="s">
        <v>77</v>
      </c>
      <c r="H20" s="24">
        <v>405.5</v>
      </c>
      <c r="I20" s="24"/>
      <c r="J20" s="24">
        <v>405.5</v>
      </c>
      <c r="K20" s="24"/>
      <c r="L20" s="24">
        <v>405.5</v>
      </c>
      <c r="M20" s="24"/>
      <c r="N20" s="24">
        <v>405.5</v>
      </c>
      <c r="O20" s="24"/>
    </row>
    <row r="21" spans="1:15" s="16" customFormat="1" ht="31.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112</v>
      </c>
      <c r="G21" s="33" t="s">
        <v>78</v>
      </c>
      <c r="H21" s="24"/>
      <c r="I21" s="24"/>
      <c r="J21" s="24"/>
      <c r="K21" s="24"/>
      <c r="L21" s="24"/>
      <c r="M21" s="24"/>
      <c r="N21" s="24"/>
      <c r="O21" s="24"/>
    </row>
    <row r="22" spans="1:15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 t="shared" ref="H22:O22" si="4">SUMIFS(H23:H1032,$B23:$B1032,$B23,$D23:$D1032,$D23,$E23:$E1032,$E23)/2</f>
        <v>0</v>
      </c>
      <c r="I22" s="18">
        <f t="shared" si="4"/>
        <v>0</v>
      </c>
      <c r="J22" s="18">
        <f t="shared" si="4"/>
        <v>0</v>
      </c>
      <c r="K22" s="18">
        <f t="shared" si="4"/>
        <v>0</v>
      </c>
      <c r="L22" s="18">
        <f t="shared" si="4"/>
        <v>0</v>
      </c>
      <c r="M22" s="18">
        <f t="shared" si="4"/>
        <v>0</v>
      </c>
      <c r="N22" s="18">
        <f t="shared" si="4"/>
        <v>0</v>
      </c>
      <c r="O22" s="18">
        <f t="shared" si="4"/>
        <v>0</v>
      </c>
    </row>
    <row r="23" spans="1:15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114</v>
      </c>
      <c r="G23" s="39" t="s">
        <v>75</v>
      </c>
      <c r="H23" s="40">
        <f t="shared" ref="H23:O23" si="5">SUMIFS(H24:H1032,$B24:$B1032,$B23,$D24:$D1032,$D24,$E24:$E1032,$E24,$F24:$F1032,$F24)</f>
        <v>0</v>
      </c>
      <c r="I23" s="40">
        <f t="shared" si="5"/>
        <v>0</v>
      </c>
      <c r="J23" s="40">
        <f t="shared" si="5"/>
        <v>0</v>
      </c>
      <c r="K23" s="40">
        <f t="shared" si="5"/>
        <v>0</v>
      </c>
      <c r="L23" s="40">
        <f t="shared" si="5"/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</row>
    <row r="24" spans="1:15" s="16" customFormat="1" ht="15.75" x14ac:dyDescent="0.25">
      <c r="A24" s="20">
        <v>3</v>
      </c>
      <c r="B24" s="31">
        <v>920</v>
      </c>
      <c r="C24" s="32" t="s">
        <v>143</v>
      </c>
      <c r="D24" s="33" t="s">
        <v>73</v>
      </c>
      <c r="E24" s="33" t="s">
        <v>79</v>
      </c>
      <c r="F24" s="33" t="s">
        <v>114</v>
      </c>
      <c r="G24" s="33" t="s">
        <v>142</v>
      </c>
      <c r="H24" s="24"/>
      <c r="I24" s="24"/>
      <c r="J24" s="24"/>
      <c r="K24" s="24"/>
      <c r="L24" s="24"/>
      <c r="M24" s="24"/>
      <c r="N24" s="24"/>
      <c r="O24" s="24"/>
    </row>
    <row r="25" spans="1:15" s="16" customFormat="1" ht="30" customHeight="1" x14ac:dyDescent="0.25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 t="shared" ref="H25:O25" si="6">SUMIFS(H26:H1035,$B26:$B1035,$B26,$D26:$D1035,$D26,$E26:$E1035,$E26)/2</f>
        <v>45</v>
      </c>
      <c r="I25" s="18">
        <f t="shared" si="6"/>
        <v>0</v>
      </c>
      <c r="J25" s="18">
        <f t="shared" si="6"/>
        <v>45</v>
      </c>
      <c r="K25" s="18">
        <f t="shared" si="6"/>
        <v>0</v>
      </c>
      <c r="L25" s="18">
        <f t="shared" si="6"/>
        <v>45</v>
      </c>
      <c r="M25" s="18">
        <f t="shared" si="6"/>
        <v>0</v>
      </c>
      <c r="N25" s="18">
        <f t="shared" si="6"/>
        <v>45</v>
      </c>
      <c r="O25" s="18">
        <f t="shared" si="6"/>
        <v>0</v>
      </c>
    </row>
    <row r="26" spans="1:15" s="16" customFormat="1" ht="63" x14ac:dyDescent="0.25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 t="shared" ref="H26:O26" si="7">SUMIFS(H27:H1035,$B27:$B1035,$B26,$D27:$D1035,$D27,$E27:$E1035,$E27,$F27:$F1035,$F27)</f>
        <v>45</v>
      </c>
      <c r="I26" s="40">
        <f t="shared" si="7"/>
        <v>0</v>
      </c>
      <c r="J26" s="40">
        <f t="shared" si="7"/>
        <v>45</v>
      </c>
      <c r="K26" s="40">
        <f t="shared" si="7"/>
        <v>0</v>
      </c>
      <c r="L26" s="40">
        <f t="shared" si="7"/>
        <v>45</v>
      </c>
      <c r="M26" s="40">
        <f t="shared" si="7"/>
        <v>0</v>
      </c>
      <c r="N26" s="40">
        <f t="shared" si="7"/>
        <v>45</v>
      </c>
      <c r="O26" s="40">
        <f t="shared" si="7"/>
        <v>0</v>
      </c>
    </row>
    <row r="27" spans="1:15" s="16" customFormat="1" ht="21.6" customHeight="1" x14ac:dyDescent="0.25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45</v>
      </c>
      <c r="I27" s="24"/>
      <c r="J27" s="24">
        <v>45</v>
      </c>
      <c r="K27" s="24"/>
      <c r="L27" s="24">
        <v>45</v>
      </c>
      <c r="M27" s="24"/>
      <c r="N27" s="24">
        <v>45</v>
      </c>
      <c r="O27" s="24"/>
    </row>
    <row r="28" spans="1:15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 t="shared" ref="H28:O28" si="8">SUMIFS(H29:H1037,$B29:$B1037,$B29,$D29:$D1037,$D29,$E29:$E1037,$E29)/2</f>
        <v>7900</v>
      </c>
      <c r="I28" s="18">
        <f t="shared" si="8"/>
        <v>868</v>
      </c>
      <c r="J28" s="18">
        <f t="shared" si="8"/>
        <v>7900</v>
      </c>
      <c r="K28" s="18">
        <f t="shared" si="8"/>
        <v>868</v>
      </c>
      <c r="L28" s="18">
        <f t="shared" si="8"/>
        <v>7900</v>
      </c>
      <c r="M28" s="18">
        <f t="shared" si="8"/>
        <v>868</v>
      </c>
      <c r="N28" s="18">
        <f t="shared" si="8"/>
        <v>7900</v>
      </c>
      <c r="O28" s="18">
        <f t="shared" si="8"/>
        <v>868</v>
      </c>
    </row>
    <row r="29" spans="1:15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113</v>
      </c>
      <c r="G29" s="39" t="s">
        <v>75</v>
      </c>
      <c r="H29" s="40">
        <f t="shared" ref="H29:O29" si="9">SUMIFS(H30:H1037,$B30:$B1037,$B29,$D30:$D1037,$D30,$E30:$E1037,$E30,$F30:$F1037,$F30)</f>
        <v>7900</v>
      </c>
      <c r="I29" s="40">
        <f t="shared" si="9"/>
        <v>868</v>
      </c>
      <c r="J29" s="40">
        <f t="shared" si="9"/>
        <v>7900</v>
      </c>
      <c r="K29" s="40">
        <f t="shared" si="9"/>
        <v>868</v>
      </c>
      <c r="L29" s="40">
        <f t="shared" si="9"/>
        <v>7900</v>
      </c>
      <c r="M29" s="40">
        <f t="shared" si="9"/>
        <v>868</v>
      </c>
      <c r="N29" s="40">
        <f t="shared" si="9"/>
        <v>7900</v>
      </c>
      <c r="O29" s="40">
        <f t="shared" si="9"/>
        <v>868</v>
      </c>
    </row>
    <row r="30" spans="1:15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113</v>
      </c>
      <c r="G30" s="33" t="s">
        <v>81</v>
      </c>
      <c r="H30" s="24">
        <v>7900</v>
      </c>
      <c r="I30" s="24">
        <v>868</v>
      </c>
      <c r="J30" s="24">
        <v>7900</v>
      </c>
      <c r="K30" s="24">
        <v>868</v>
      </c>
      <c r="L30" s="24">
        <v>7900</v>
      </c>
      <c r="M30" s="24">
        <v>868</v>
      </c>
      <c r="N30" s="24">
        <v>7900</v>
      </c>
      <c r="O30" s="24">
        <v>868</v>
      </c>
    </row>
    <row r="31" spans="1:15" s="16" customFormat="1" ht="31.5" x14ac:dyDescent="0.25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 t="shared" ref="H31:O31" si="10">SUMIFS(H32:H1040,$B32:$B1040,$B32,$D32:$D1040,$D32,$E32:$E1040,$E32)/2</f>
        <v>10545.2</v>
      </c>
      <c r="I31" s="18">
        <f t="shared" si="10"/>
        <v>0</v>
      </c>
      <c r="J31" s="18">
        <f t="shared" si="10"/>
        <v>17541.3</v>
      </c>
      <c r="K31" s="18">
        <f t="shared" si="10"/>
        <v>0</v>
      </c>
      <c r="L31" s="18">
        <f t="shared" si="10"/>
        <v>10240.200000000001</v>
      </c>
      <c r="M31" s="18">
        <f t="shared" si="10"/>
        <v>0</v>
      </c>
      <c r="N31" s="18">
        <f t="shared" si="10"/>
        <v>10240.200000000001</v>
      </c>
      <c r="O31" s="18">
        <f t="shared" si="10"/>
        <v>0</v>
      </c>
    </row>
    <row r="32" spans="1:15" s="16" customFormat="1" ht="47.25" x14ac:dyDescent="0.25">
      <c r="A32" s="19">
        <v>2</v>
      </c>
      <c r="B32" s="37">
        <v>920</v>
      </c>
      <c r="C32" s="38" t="s">
        <v>211</v>
      </c>
      <c r="D32" s="39" t="s">
        <v>80</v>
      </c>
      <c r="E32" s="39" t="s">
        <v>82</v>
      </c>
      <c r="F32" s="39" t="s">
        <v>177</v>
      </c>
      <c r="G32" s="39"/>
      <c r="H32" s="40">
        <f t="shared" ref="H32:O32" si="11">SUMIFS(H33:H1040,$B33:$B1040,$B32,$D33:$D1040,$D33,$E33:$E1040,$E33,$F33:$F1040,$F33)</f>
        <v>10545.2</v>
      </c>
      <c r="I32" s="40">
        <f t="shared" si="11"/>
        <v>0</v>
      </c>
      <c r="J32" s="40">
        <f t="shared" si="11"/>
        <v>10545.2</v>
      </c>
      <c r="K32" s="40">
        <f t="shared" si="11"/>
        <v>0</v>
      </c>
      <c r="L32" s="40">
        <f t="shared" si="11"/>
        <v>10240.200000000001</v>
      </c>
      <c r="M32" s="40">
        <f t="shared" si="11"/>
        <v>0</v>
      </c>
      <c r="N32" s="40">
        <f t="shared" si="11"/>
        <v>10240.200000000001</v>
      </c>
      <c r="O32" s="40">
        <f t="shared" si="11"/>
        <v>0</v>
      </c>
    </row>
    <row r="33" spans="1:15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177</v>
      </c>
      <c r="G33" s="33" t="s">
        <v>83</v>
      </c>
      <c r="H33" s="24">
        <v>10545.2</v>
      </c>
      <c r="I33" s="24"/>
      <c r="J33" s="24">
        <v>10545.2</v>
      </c>
      <c r="K33" s="24"/>
      <c r="L33" s="24">
        <v>10240.200000000001</v>
      </c>
      <c r="M33" s="24"/>
      <c r="N33" s="24">
        <v>10240.200000000001</v>
      </c>
      <c r="O33" s="24"/>
    </row>
    <row r="34" spans="1:15" s="16" customFormat="1" ht="31.5" x14ac:dyDescent="0.25">
      <c r="A34" s="19">
        <v>2</v>
      </c>
      <c r="B34" s="37">
        <v>920</v>
      </c>
      <c r="C34" s="38" t="s">
        <v>17</v>
      </c>
      <c r="D34" s="39" t="s">
        <v>80</v>
      </c>
      <c r="E34" s="39" t="s">
        <v>82</v>
      </c>
      <c r="F34" s="39" t="s">
        <v>113</v>
      </c>
      <c r="G34" s="39"/>
      <c r="H34" s="40">
        <f t="shared" ref="H34:O34" si="12">SUMIFS(H35:H1043,$B35:$B1043,$B34,$D35:$D1043,$D35,$E35:$E1043,$E35,$F35:$F1043,$F35)</f>
        <v>0</v>
      </c>
      <c r="I34" s="40">
        <f t="shared" si="12"/>
        <v>0</v>
      </c>
      <c r="J34" s="40">
        <f t="shared" si="12"/>
        <v>6996.1</v>
      </c>
      <c r="K34" s="40">
        <f t="shared" si="12"/>
        <v>0</v>
      </c>
      <c r="L34" s="40">
        <f t="shared" si="12"/>
        <v>0</v>
      </c>
      <c r="M34" s="40">
        <f t="shared" si="12"/>
        <v>0</v>
      </c>
      <c r="N34" s="40">
        <f t="shared" si="12"/>
        <v>0</v>
      </c>
      <c r="O34" s="40">
        <f t="shared" si="12"/>
        <v>0</v>
      </c>
    </row>
    <row r="35" spans="1:15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113</v>
      </c>
      <c r="G35" s="33" t="s">
        <v>83</v>
      </c>
      <c r="H35" s="24"/>
      <c r="I35" s="24"/>
      <c r="J35" s="24">
        <v>6996.1</v>
      </c>
      <c r="K35" s="24"/>
      <c r="L35" s="24"/>
      <c r="M35" s="24"/>
      <c r="N35" s="24"/>
      <c r="O35" s="24"/>
    </row>
    <row r="36" spans="1:15" s="16" customFormat="1" ht="47.25" x14ac:dyDescent="0.25">
      <c r="A36" s="14">
        <v>0</v>
      </c>
      <c r="B36" s="26">
        <v>933</v>
      </c>
      <c r="C36" s="27" t="s">
        <v>163</v>
      </c>
      <c r="D36" s="34" t="s">
        <v>75</v>
      </c>
      <c r="E36" s="34" t="s">
        <v>75</v>
      </c>
      <c r="F36" s="34" t="s">
        <v>7</v>
      </c>
      <c r="G36" s="34" t="s">
        <v>75</v>
      </c>
      <c r="H36" s="15">
        <f t="shared" ref="H36:O36" si="13">SUMIFS(H37:H1052,$B37:$B1052,$B37)/3</f>
        <v>1810.3999999999999</v>
      </c>
      <c r="I36" s="15">
        <f t="shared" si="13"/>
        <v>0</v>
      </c>
      <c r="J36" s="15">
        <f t="shared" si="13"/>
        <v>1810.3999999999999</v>
      </c>
      <c r="K36" s="15">
        <f t="shared" si="13"/>
        <v>0</v>
      </c>
      <c r="L36" s="15">
        <f t="shared" si="13"/>
        <v>1810.3999999999999</v>
      </c>
      <c r="M36" s="15">
        <f t="shared" si="13"/>
        <v>0</v>
      </c>
      <c r="N36" s="15">
        <f t="shared" si="13"/>
        <v>1810.3999999999999</v>
      </c>
      <c r="O36" s="15">
        <f t="shared" si="13"/>
        <v>0</v>
      </c>
    </row>
    <row r="37" spans="1:15" s="16" customFormat="1" ht="70.900000000000006" customHeight="1" x14ac:dyDescent="0.25">
      <c r="A37" s="17">
        <v>1</v>
      </c>
      <c r="B37" s="28">
        <v>933</v>
      </c>
      <c r="C37" s="29" t="s">
        <v>20</v>
      </c>
      <c r="D37" s="30" t="s">
        <v>73</v>
      </c>
      <c r="E37" s="30" t="s">
        <v>82</v>
      </c>
      <c r="F37" s="30" t="s">
        <v>7</v>
      </c>
      <c r="G37" s="30" t="s">
        <v>75</v>
      </c>
      <c r="H37" s="18">
        <f t="shared" ref="H37:O37" si="14">SUMIFS(H38:H1047,$B38:$B1047,$B38,$D38:$D1047,$D38,$E38:$E1047,$E38)/2</f>
        <v>614.4</v>
      </c>
      <c r="I37" s="18">
        <f t="shared" si="14"/>
        <v>0</v>
      </c>
      <c r="J37" s="18">
        <f t="shared" si="14"/>
        <v>614.4</v>
      </c>
      <c r="K37" s="18">
        <f t="shared" si="14"/>
        <v>0</v>
      </c>
      <c r="L37" s="18">
        <f t="shared" si="14"/>
        <v>614.4</v>
      </c>
      <c r="M37" s="18">
        <f t="shared" si="14"/>
        <v>0</v>
      </c>
      <c r="N37" s="18">
        <f t="shared" si="14"/>
        <v>614.4</v>
      </c>
      <c r="O37" s="18">
        <f t="shared" si="14"/>
        <v>0</v>
      </c>
    </row>
    <row r="38" spans="1:15" s="16" customFormat="1" ht="63" x14ac:dyDescent="0.25">
      <c r="A38" s="19">
        <v>2</v>
      </c>
      <c r="B38" s="37">
        <v>933</v>
      </c>
      <c r="C38" s="47" t="s">
        <v>131</v>
      </c>
      <c r="D38" s="39" t="s">
        <v>73</v>
      </c>
      <c r="E38" s="39" t="s">
        <v>82</v>
      </c>
      <c r="F38" s="39" t="s">
        <v>15</v>
      </c>
      <c r="G38" s="39" t="s">
        <v>75</v>
      </c>
      <c r="H38" s="40">
        <f t="shared" ref="H38:O38" si="15">SUMIFS(H39:H1047,$B39:$B1047,$B38,$D39:$D1047,$D39,$E39:$E1047,$E39,$F39:$F1047,$F39)</f>
        <v>0</v>
      </c>
      <c r="I38" s="40">
        <f t="shared" si="15"/>
        <v>0</v>
      </c>
      <c r="J38" s="40">
        <f t="shared" si="15"/>
        <v>0</v>
      </c>
      <c r="K38" s="40">
        <f t="shared" si="15"/>
        <v>0</v>
      </c>
      <c r="L38" s="40">
        <f t="shared" si="15"/>
        <v>0</v>
      </c>
      <c r="M38" s="40">
        <f t="shared" si="15"/>
        <v>0</v>
      </c>
      <c r="N38" s="40">
        <f t="shared" si="15"/>
        <v>0</v>
      </c>
      <c r="O38" s="40">
        <f t="shared" si="15"/>
        <v>0</v>
      </c>
    </row>
    <row r="39" spans="1:15" s="16" customFormat="1" ht="51.6" customHeight="1" x14ac:dyDescent="0.25">
      <c r="A39" s="20">
        <v>3</v>
      </c>
      <c r="B39" s="31">
        <v>933</v>
      </c>
      <c r="C39" s="32" t="s">
        <v>12</v>
      </c>
      <c r="D39" s="33" t="s">
        <v>73</v>
      </c>
      <c r="E39" s="33" t="s">
        <v>82</v>
      </c>
      <c r="F39" s="33" t="s">
        <v>15</v>
      </c>
      <c r="G39" s="33" t="s">
        <v>77</v>
      </c>
      <c r="H39" s="24"/>
      <c r="I39" s="24"/>
      <c r="J39" s="24"/>
      <c r="K39" s="24"/>
      <c r="L39" s="24"/>
      <c r="M39" s="24"/>
      <c r="N39" s="24"/>
      <c r="O39" s="24"/>
    </row>
    <row r="40" spans="1:15" s="16" customFormat="1" ht="78.75" x14ac:dyDescent="0.25">
      <c r="A40" s="19">
        <v>2</v>
      </c>
      <c r="B40" s="37">
        <v>933</v>
      </c>
      <c r="C40" s="38" t="s">
        <v>9</v>
      </c>
      <c r="D40" s="39" t="s">
        <v>73</v>
      </c>
      <c r="E40" s="39" t="s">
        <v>82</v>
      </c>
      <c r="F40" s="39" t="s">
        <v>112</v>
      </c>
      <c r="G40" s="39" t="s">
        <v>75</v>
      </c>
      <c r="H40" s="40">
        <f t="shared" ref="H40:O40" si="16">SUMIFS(H41:H1049,$B41:$B1049,$B40,$D41:$D1049,$D41,$E41:$E1049,$E41,$F41:$F1049,$F41)</f>
        <v>614.4</v>
      </c>
      <c r="I40" s="40">
        <f t="shared" si="16"/>
        <v>0</v>
      </c>
      <c r="J40" s="40">
        <f t="shared" si="16"/>
        <v>614.4</v>
      </c>
      <c r="K40" s="40">
        <f t="shared" si="16"/>
        <v>0</v>
      </c>
      <c r="L40" s="40">
        <f t="shared" si="16"/>
        <v>614.4</v>
      </c>
      <c r="M40" s="40">
        <f t="shared" si="16"/>
        <v>0</v>
      </c>
      <c r="N40" s="40">
        <f t="shared" si="16"/>
        <v>614.4</v>
      </c>
      <c r="O40" s="40">
        <f t="shared" si="16"/>
        <v>0</v>
      </c>
    </row>
    <row r="41" spans="1:15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73</v>
      </c>
      <c r="E41" s="33" t="s">
        <v>82</v>
      </c>
      <c r="F41" s="33" t="s">
        <v>112</v>
      </c>
      <c r="G41" s="33" t="s">
        <v>76</v>
      </c>
      <c r="H41" s="24"/>
      <c r="I41" s="24"/>
      <c r="J41" s="24"/>
      <c r="K41" s="24"/>
      <c r="L41" s="24"/>
      <c r="M41" s="24"/>
      <c r="N41" s="24"/>
      <c r="O41" s="24"/>
    </row>
    <row r="42" spans="1:15" s="16" customFormat="1" ht="47.25" x14ac:dyDescent="0.25">
      <c r="A42" s="20">
        <v>3</v>
      </c>
      <c r="B42" s="31">
        <v>933</v>
      </c>
      <c r="C42" s="32" t="s">
        <v>12</v>
      </c>
      <c r="D42" s="33" t="s">
        <v>73</v>
      </c>
      <c r="E42" s="33" t="s">
        <v>82</v>
      </c>
      <c r="F42" s="33" t="s">
        <v>112</v>
      </c>
      <c r="G42" s="33" t="s">
        <v>77</v>
      </c>
      <c r="H42" s="24">
        <v>614.4</v>
      </c>
      <c r="I42" s="24"/>
      <c r="J42" s="24">
        <v>614.4</v>
      </c>
      <c r="K42" s="24"/>
      <c r="L42" s="24">
        <v>614.4</v>
      </c>
      <c r="M42" s="24"/>
      <c r="N42" s="24">
        <v>614.4</v>
      </c>
      <c r="O42" s="24"/>
    </row>
    <row r="43" spans="1:15" s="16" customFormat="1" ht="31.5" x14ac:dyDescent="0.25">
      <c r="A43" s="20">
        <v>3</v>
      </c>
      <c r="B43" s="31">
        <v>933</v>
      </c>
      <c r="C43" s="32" t="s">
        <v>13</v>
      </c>
      <c r="D43" s="33" t="s">
        <v>73</v>
      </c>
      <c r="E43" s="33" t="s">
        <v>82</v>
      </c>
      <c r="F43" s="33" t="s">
        <v>112</v>
      </c>
      <c r="G43" s="33" t="s">
        <v>78</v>
      </c>
      <c r="H43" s="24"/>
      <c r="I43" s="24"/>
      <c r="J43" s="24"/>
      <c r="K43" s="24"/>
      <c r="L43" s="24"/>
      <c r="M43" s="24"/>
      <c r="N43" s="24"/>
      <c r="O43" s="24"/>
    </row>
    <row r="44" spans="1:15" s="16" customFormat="1" ht="63" x14ac:dyDescent="0.25">
      <c r="A44" s="17">
        <v>1</v>
      </c>
      <c r="B44" s="28">
        <v>933</v>
      </c>
      <c r="C44" s="29" t="s">
        <v>8</v>
      </c>
      <c r="D44" s="30" t="s">
        <v>73</v>
      </c>
      <c r="E44" s="30" t="s">
        <v>74</v>
      </c>
      <c r="F44" s="30" t="s">
        <v>7</v>
      </c>
      <c r="G44" s="30" t="s">
        <v>75</v>
      </c>
      <c r="H44" s="18">
        <f t="shared" ref="H44:O44" si="17">SUMIFS(H45:H1054,$B45:$B1054,$B45,$D45:$D1054,$D45,$E45:$E1054,$E45)/2</f>
        <v>1196</v>
      </c>
      <c r="I44" s="18">
        <f t="shared" si="17"/>
        <v>0</v>
      </c>
      <c r="J44" s="18">
        <f t="shared" si="17"/>
        <v>1196</v>
      </c>
      <c r="K44" s="18">
        <f t="shared" si="17"/>
        <v>0</v>
      </c>
      <c r="L44" s="18">
        <f t="shared" si="17"/>
        <v>1196</v>
      </c>
      <c r="M44" s="18">
        <f t="shared" si="17"/>
        <v>0</v>
      </c>
      <c r="N44" s="18">
        <f t="shared" si="17"/>
        <v>1196</v>
      </c>
      <c r="O44" s="18">
        <f t="shared" si="17"/>
        <v>0</v>
      </c>
    </row>
    <row r="45" spans="1:15" s="16" customFormat="1" ht="63" x14ac:dyDescent="0.25">
      <c r="A45" s="19">
        <v>2</v>
      </c>
      <c r="B45" s="37">
        <v>933</v>
      </c>
      <c r="C45" s="47" t="s">
        <v>131</v>
      </c>
      <c r="D45" s="39" t="s">
        <v>73</v>
      </c>
      <c r="E45" s="39" t="s">
        <v>74</v>
      </c>
      <c r="F45" s="39" t="s">
        <v>15</v>
      </c>
      <c r="G45" s="39" t="s">
        <v>75</v>
      </c>
      <c r="H45" s="40">
        <f t="shared" ref="H45:O45" si="18">SUMIFS(H46:H1054,$B46:$B1054,$B45,$D46:$D1054,$D46,$E46:$E1054,$E46,$F46:$F1054,$F46)</f>
        <v>0</v>
      </c>
      <c r="I45" s="40">
        <f t="shared" si="18"/>
        <v>0</v>
      </c>
      <c r="J45" s="40">
        <f t="shared" si="18"/>
        <v>0</v>
      </c>
      <c r="K45" s="40">
        <f t="shared" si="18"/>
        <v>0</v>
      </c>
      <c r="L45" s="40">
        <f t="shared" si="18"/>
        <v>0</v>
      </c>
      <c r="M45" s="40">
        <f t="shared" si="18"/>
        <v>0</v>
      </c>
      <c r="N45" s="40">
        <f t="shared" si="18"/>
        <v>0</v>
      </c>
      <c r="O45" s="40">
        <f t="shared" si="18"/>
        <v>0</v>
      </c>
    </row>
    <row r="46" spans="1:15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15</v>
      </c>
      <c r="G46" s="33" t="s">
        <v>77</v>
      </c>
      <c r="H46" s="24"/>
      <c r="I46" s="24"/>
      <c r="J46" s="24"/>
      <c r="K46" s="24"/>
      <c r="L46" s="24"/>
      <c r="M46" s="24"/>
      <c r="N46" s="24"/>
      <c r="O46" s="24"/>
    </row>
    <row r="47" spans="1:15" s="16" customFormat="1" ht="63" x14ac:dyDescent="0.25">
      <c r="A47" s="19">
        <v>2</v>
      </c>
      <c r="B47" s="37">
        <v>933</v>
      </c>
      <c r="C47" s="47" t="s">
        <v>133</v>
      </c>
      <c r="D47" s="39" t="s">
        <v>73</v>
      </c>
      <c r="E47" s="39" t="s">
        <v>74</v>
      </c>
      <c r="F47" s="39" t="s">
        <v>42</v>
      </c>
      <c r="G47" s="39" t="s">
        <v>75</v>
      </c>
      <c r="H47" s="40">
        <f t="shared" ref="H47:O47" si="19">SUMIFS(H48:H1056,$B48:$B1056,$B47,$D48:$D1056,$D48,$E48:$E1056,$E48,$F48:$F1056,$F48)</f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</row>
    <row r="48" spans="1:15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42</v>
      </c>
      <c r="G48" s="33" t="s">
        <v>77</v>
      </c>
      <c r="H48" s="24"/>
      <c r="I48" s="24"/>
      <c r="J48" s="24"/>
      <c r="K48" s="24"/>
      <c r="L48" s="24"/>
      <c r="M48" s="24"/>
      <c r="N48" s="24"/>
      <c r="O48" s="24"/>
    </row>
    <row r="49" spans="1:15" s="16" customFormat="1" ht="78.75" x14ac:dyDescent="0.25">
      <c r="A49" s="19">
        <v>2</v>
      </c>
      <c r="B49" s="37">
        <v>933</v>
      </c>
      <c r="C49" s="38" t="s">
        <v>9</v>
      </c>
      <c r="D49" s="39" t="s">
        <v>73</v>
      </c>
      <c r="E49" s="39" t="s">
        <v>74</v>
      </c>
      <c r="F49" s="39" t="s">
        <v>112</v>
      </c>
      <c r="G49" s="39" t="s">
        <v>75</v>
      </c>
      <c r="H49" s="40">
        <f t="shared" ref="H49:O49" si="20">SUMIFS(H50:H1058,$B50:$B1058,$B49,$D50:$D1058,$D50,$E50:$E1058,$E50,$F50:$F1058,$F50)</f>
        <v>1196</v>
      </c>
      <c r="I49" s="40">
        <f t="shared" si="20"/>
        <v>0</v>
      </c>
      <c r="J49" s="40">
        <f t="shared" si="20"/>
        <v>1196</v>
      </c>
      <c r="K49" s="40">
        <f t="shared" si="20"/>
        <v>0</v>
      </c>
      <c r="L49" s="40">
        <f t="shared" si="20"/>
        <v>1196</v>
      </c>
      <c r="M49" s="40">
        <f t="shared" si="20"/>
        <v>0</v>
      </c>
      <c r="N49" s="40">
        <f t="shared" si="20"/>
        <v>1196</v>
      </c>
      <c r="O49" s="40">
        <f t="shared" si="20"/>
        <v>0</v>
      </c>
    </row>
    <row r="50" spans="1:15" s="16" customFormat="1" ht="47.25" x14ac:dyDescent="0.25">
      <c r="A50" s="20">
        <v>3</v>
      </c>
      <c r="B50" s="31">
        <v>933</v>
      </c>
      <c r="C50" s="32" t="s">
        <v>11</v>
      </c>
      <c r="D50" s="33" t="s">
        <v>73</v>
      </c>
      <c r="E50" s="33" t="s">
        <v>74</v>
      </c>
      <c r="F50" s="33" t="s">
        <v>112</v>
      </c>
      <c r="G50" s="33" t="s">
        <v>76</v>
      </c>
      <c r="H50" s="24">
        <v>1156.8</v>
      </c>
      <c r="I50" s="24"/>
      <c r="J50" s="24">
        <v>1156.8</v>
      </c>
      <c r="K50" s="24"/>
      <c r="L50" s="24">
        <v>1156.8</v>
      </c>
      <c r="M50" s="24"/>
      <c r="N50" s="24">
        <v>1156.8</v>
      </c>
      <c r="O50" s="24"/>
    </row>
    <row r="51" spans="1:15" s="16" customFormat="1" ht="47.25" x14ac:dyDescent="0.25">
      <c r="A51" s="20">
        <v>3</v>
      </c>
      <c r="B51" s="31">
        <v>933</v>
      </c>
      <c r="C51" s="32" t="s">
        <v>12</v>
      </c>
      <c r="D51" s="33" t="s">
        <v>73</v>
      </c>
      <c r="E51" s="33" t="s">
        <v>74</v>
      </c>
      <c r="F51" s="33" t="s">
        <v>112</v>
      </c>
      <c r="G51" s="33" t="s">
        <v>77</v>
      </c>
      <c r="H51" s="24">
        <v>39.200000000000003</v>
      </c>
      <c r="I51" s="24"/>
      <c r="J51" s="24">
        <v>39.200000000000003</v>
      </c>
      <c r="K51" s="24"/>
      <c r="L51" s="24">
        <v>39.200000000000003</v>
      </c>
      <c r="M51" s="24"/>
      <c r="N51" s="24">
        <v>39.200000000000003</v>
      </c>
      <c r="O51" s="24"/>
    </row>
    <row r="52" spans="1:15" s="16" customFormat="1" ht="78.75" x14ac:dyDescent="0.25">
      <c r="A52" s="14">
        <v>0</v>
      </c>
      <c r="B52" s="26">
        <v>935</v>
      </c>
      <c r="C52" s="27" t="s">
        <v>162</v>
      </c>
      <c r="D52" s="34" t="s">
        <v>75</v>
      </c>
      <c r="E52" s="34" t="s">
        <v>75</v>
      </c>
      <c r="F52" s="34" t="s">
        <v>7</v>
      </c>
      <c r="G52" s="34" t="s">
        <v>75</v>
      </c>
      <c r="H52" s="15">
        <f t="shared" ref="H52:O52" si="21">SUMIFS(H53:H1068,$B53:$B1068,$B53)/3</f>
        <v>38561.800000000003</v>
      </c>
      <c r="I52" s="15">
        <f t="shared" si="21"/>
        <v>0</v>
      </c>
      <c r="J52" s="15">
        <f t="shared" si="21"/>
        <v>38611.800000000003</v>
      </c>
      <c r="K52" s="15">
        <f t="shared" si="21"/>
        <v>0</v>
      </c>
      <c r="L52" s="15">
        <f t="shared" si="21"/>
        <v>38561.800000000003</v>
      </c>
      <c r="M52" s="15">
        <f t="shared" si="21"/>
        <v>0</v>
      </c>
      <c r="N52" s="15">
        <f t="shared" si="21"/>
        <v>38631.800000000003</v>
      </c>
      <c r="O52" s="15">
        <f t="shared" si="21"/>
        <v>0</v>
      </c>
    </row>
    <row r="53" spans="1:15" s="16" customFormat="1" ht="47.25" x14ac:dyDescent="0.25">
      <c r="A53" s="17">
        <v>1</v>
      </c>
      <c r="B53" s="28">
        <v>935</v>
      </c>
      <c r="C53" s="29" t="s">
        <v>36</v>
      </c>
      <c r="D53" s="30" t="s">
        <v>82</v>
      </c>
      <c r="E53" s="30" t="s">
        <v>80</v>
      </c>
      <c r="F53" s="30"/>
      <c r="G53" s="30"/>
      <c r="H53" s="18">
        <f t="shared" ref="H53:O53" si="22">SUMIFS(H54:H1063,$B54:$B1063,$B54,$D54:$D1063,$D54,$E54:$E1063,$E54)/2</f>
        <v>483.2</v>
      </c>
      <c r="I53" s="18">
        <f t="shared" si="22"/>
        <v>0</v>
      </c>
      <c r="J53" s="18">
        <f t="shared" si="22"/>
        <v>483.2</v>
      </c>
      <c r="K53" s="18">
        <f t="shared" si="22"/>
        <v>0</v>
      </c>
      <c r="L53" s="18">
        <f t="shared" si="22"/>
        <v>483.2</v>
      </c>
      <c r="M53" s="18">
        <f t="shared" si="22"/>
        <v>0</v>
      </c>
      <c r="N53" s="18">
        <f t="shared" si="22"/>
        <v>483.2</v>
      </c>
      <c r="O53" s="18">
        <f t="shared" si="22"/>
        <v>0</v>
      </c>
    </row>
    <row r="54" spans="1:15" s="16" customFormat="1" ht="94.5" x14ac:dyDescent="0.25">
      <c r="A54" s="19">
        <v>2</v>
      </c>
      <c r="B54" s="37">
        <v>935</v>
      </c>
      <c r="C54" s="38" t="s">
        <v>184</v>
      </c>
      <c r="D54" s="39" t="s">
        <v>82</v>
      </c>
      <c r="E54" s="39" t="s">
        <v>80</v>
      </c>
      <c r="F54" s="39" t="s">
        <v>53</v>
      </c>
      <c r="G54" s="39"/>
      <c r="H54" s="40">
        <f t="shared" ref="H54:O54" si="23">SUMIFS(H55:H1063,$B55:$B1063,$B54,$D55:$D1063,$D55,$E55:$E1063,$E55,$F55:$F1063,$F55)</f>
        <v>483.2</v>
      </c>
      <c r="I54" s="40">
        <f t="shared" si="23"/>
        <v>0</v>
      </c>
      <c r="J54" s="40">
        <f t="shared" si="23"/>
        <v>483.2</v>
      </c>
      <c r="K54" s="40">
        <f t="shared" si="23"/>
        <v>0</v>
      </c>
      <c r="L54" s="40">
        <f t="shared" si="23"/>
        <v>483.2</v>
      </c>
      <c r="M54" s="40">
        <f t="shared" si="23"/>
        <v>0</v>
      </c>
      <c r="N54" s="40">
        <f t="shared" si="23"/>
        <v>483.2</v>
      </c>
      <c r="O54" s="40">
        <f t="shared" si="23"/>
        <v>0</v>
      </c>
    </row>
    <row r="55" spans="1:15" s="16" customFormat="1" ht="15.75" x14ac:dyDescent="0.25">
      <c r="A55" s="20">
        <v>3</v>
      </c>
      <c r="B55" s="31">
        <v>935</v>
      </c>
      <c r="C55" s="32" t="s">
        <v>46</v>
      </c>
      <c r="D55" s="33" t="s">
        <v>82</v>
      </c>
      <c r="E55" s="33" t="s">
        <v>80</v>
      </c>
      <c r="F55" s="33" t="s">
        <v>53</v>
      </c>
      <c r="G55" s="33" t="s">
        <v>95</v>
      </c>
      <c r="H55" s="24">
        <v>483.2</v>
      </c>
      <c r="I55" s="24"/>
      <c r="J55" s="24">
        <v>483.2</v>
      </c>
      <c r="K55" s="24"/>
      <c r="L55" s="24">
        <v>483.2</v>
      </c>
      <c r="M55" s="24"/>
      <c r="N55" s="24">
        <v>483.2</v>
      </c>
      <c r="O55" s="24"/>
    </row>
    <row r="56" spans="1:15" s="16" customFormat="1" ht="15.75" x14ac:dyDescent="0.25">
      <c r="A56" s="17">
        <v>1</v>
      </c>
      <c r="B56" s="28">
        <v>935</v>
      </c>
      <c r="C56" s="29" t="s">
        <v>149</v>
      </c>
      <c r="D56" s="30" t="s">
        <v>85</v>
      </c>
      <c r="E56" s="30" t="s">
        <v>85</v>
      </c>
      <c r="F56" s="30" t="s">
        <v>7</v>
      </c>
      <c r="G56" s="30" t="s">
        <v>75</v>
      </c>
      <c r="H56" s="18">
        <f t="shared" ref="H56:O56" si="24">SUMIFS(H57:H1066,$B57:$B1066,$B57,$D57:$D1066,$D57,$E57:$E1066,$E57)/2</f>
        <v>5960.4</v>
      </c>
      <c r="I56" s="18">
        <f t="shared" si="24"/>
        <v>0</v>
      </c>
      <c r="J56" s="18">
        <f t="shared" si="24"/>
        <v>5960.4</v>
      </c>
      <c r="K56" s="18">
        <f t="shared" si="24"/>
        <v>0</v>
      </c>
      <c r="L56" s="18">
        <f t="shared" si="24"/>
        <v>5960.4</v>
      </c>
      <c r="M56" s="18">
        <f t="shared" si="24"/>
        <v>0</v>
      </c>
      <c r="N56" s="18">
        <f t="shared" si="24"/>
        <v>5960.4</v>
      </c>
      <c r="O56" s="18">
        <f t="shared" si="24"/>
        <v>0</v>
      </c>
    </row>
    <row r="57" spans="1:15" s="16" customFormat="1" ht="31.5" x14ac:dyDescent="0.25">
      <c r="A57" s="19">
        <v>2</v>
      </c>
      <c r="B57" s="37">
        <v>935</v>
      </c>
      <c r="C57" s="38" t="s">
        <v>185</v>
      </c>
      <c r="D57" s="39" t="s">
        <v>85</v>
      </c>
      <c r="E57" s="39" t="s">
        <v>85</v>
      </c>
      <c r="F57" s="39" t="s">
        <v>22</v>
      </c>
      <c r="G57" s="39"/>
      <c r="H57" s="40">
        <f t="shared" ref="H57:O57" si="25">SUMIFS(H58:H1066,$B58:$B1066,$B57,$D58:$D1066,$D58,$E58:$E1066,$E58,$F58:$F1066,$F58)</f>
        <v>4561.3999999999996</v>
      </c>
      <c r="I57" s="40">
        <f t="shared" si="25"/>
        <v>0</v>
      </c>
      <c r="J57" s="40">
        <f t="shared" si="25"/>
        <v>4561.3999999999996</v>
      </c>
      <c r="K57" s="40">
        <f t="shared" si="25"/>
        <v>0</v>
      </c>
      <c r="L57" s="40">
        <f t="shared" si="25"/>
        <v>4561.3999999999996</v>
      </c>
      <c r="M57" s="40">
        <f t="shared" si="25"/>
        <v>0</v>
      </c>
      <c r="N57" s="40">
        <f t="shared" si="25"/>
        <v>4561.3999999999996</v>
      </c>
      <c r="O57" s="40">
        <f t="shared" si="25"/>
        <v>0</v>
      </c>
    </row>
    <row r="58" spans="1:15" s="16" customFormat="1" ht="31.5" x14ac:dyDescent="0.25">
      <c r="A58" s="20">
        <v>3</v>
      </c>
      <c r="B58" s="31">
        <v>935</v>
      </c>
      <c r="C58" s="32" t="s">
        <v>23</v>
      </c>
      <c r="D58" s="33" t="s">
        <v>85</v>
      </c>
      <c r="E58" s="33" t="s">
        <v>85</v>
      </c>
      <c r="F58" s="33" t="s">
        <v>22</v>
      </c>
      <c r="G58" s="33" t="s">
        <v>86</v>
      </c>
      <c r="H58" s="24">
        <v>74.900000000000006</v>
      </c>
      <c r="I58" s="24"/>
      <c r="J58" s="24">
        <v>74.900000000000006</v>
      </c>
      <c r="K58" s="24"/>
      <c r="L58" s="24">
        <v>74.900000000000006</v>
      </c>
      <c r="M58" s="24"/>
      <c r="N58" s="24">
        <v>74.900000000000006</v>
      </c>
      <c r="O58" s="24"/>
    </row>
    <row r="59" spans="1:15" s="16" customFormat="1" ht="47.25" x14ac:dyDescent="0.25">
      <c r="A59" s="20">
        <v>3</v>
      </c>
      <c r="B59" s="31">
        <v>935</v>
      </c>
      <c r="C59" s="32" t="s">
        <v>12</v>
      </c>
      <c r="D59" s="33" t="s">
        <v>85</v>
      </c>
      <c r="E59" s="33" t="s">
        <v>85</v>
      </c>
      <c r="F59" s="33" t="s">
        <v>22</v>
      </c>
      <c r="G59" s="33" t="s">
        <v>77</v>
      </c>
      <c r="H59" s="24">
        <v>50.1</v>
      </c>
      <c r="I59" s="24"/>
      <c r="J59" s="24">
        <v>50.1</v>
      </c>
      <c r="K59" s="24"/>
      <c r="L59" s="24">
        <v>50.1</v>
      </c>
      <c r="M59" s="24"/>
      <c r="N59" s="24">
        <v>50.1</v>
      </c>
      <c r="O59" s="24"/>
    </row>
    <row r="60" spans="1:15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22</v>
      </c>
      <c r="G60" s="33" t="s">
        <v>95</v>
      </c>
      <c r="H60" s="24">
        <v>4436.3999999999996</v>
      </c>
      <c r="I60" s="24"/>
      <c r="J60" s="24">
        <v>4436.3999999999996</v>
      </c>
      <c r="K60" s="24"/>
      <c r="L60" s="24">
        <v>4436.3999999999996</v>
      </c>
      <c r="M60" s="24"/>
      <c r="N60" s="24">
        <v>4436.3999999999996</v>
      </c>
      <c r="O60" s="24"/>
    </row>
    <row r="61" spans="1:15" s="16" customFormat="1" ht="47.25" x14ac:dyDescent="0.25">
      <c r="A61" s="19">
        <v>2</v>
      </c>
      <c r="B61" s="37">
        <v>935</v>
      </c>
      <c r="C61" s="42" t="s">
        <v>186</v>
      </c>
      <c r="D61" s="39" t="s">
        <v>85</v>
      </c>
      <c r="E61" s="39" t="s">
        <v>85</v>
      </c>
      <c r="F61" s="39" t="s">
        <v>67</v>
      </c>
      <c r="G61" s="39"/>
      <c r="H61" s="40">
        <f t="shared" ref="H61:O61" si="26">SUMIFS(H62:H1070,$B62:$B1070,$B61,$D62:$D1070,$D62,$E62:$E1070,$E62,$F62:$F1070,$F62)</f>
        <v>1399</v>
      </c>
      <c r="I61" s="40">
        <f t="shared" si="26"/>
        <v>0</v>
      </c>
      <c r="J61" s="40">
        <f t="shared" si="26"/>
        <v>1399</v>
      </c>
      <c r="K61" s="40">
        <f t="shared" si="26"/>
        <v>0</v>
      </c>
      <c r="L61" s="40">
        <f t="shared" si="26"/>
        <v>1399</v>
      </c>
      <c r="M61" s="40">
        <f t="shared" si="26"/>
        <v>0</v>
      </c>
      <c r="N61" s="40">
        <f t="shared" si="26"/>
        <v>1399</v>
      </c>
      <c r="O61" s="40">
        <f t="shared" si="26"/>
        <v>0</v>
      </c>
    </row>
    <row r="62" spans="1:15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67</v>
      </c>
      <c r="G62" s="33" t="s">
        <v>95</v>
      </c>
      <c r="H62" s="24">
        <v>1399</v>
      </c>
      <c r="I62" s="24"/>
      <c r="J62" s="24">
        <v>1399</v>
      </c>
      <c r="K62" s="24"/>
      <c r="L62" s="24">
        <v>1399</v>
      </c>
      <c r="M62" s="24"/>
      <c r="N62" s="24">
        <v>1399</v>
      </c>
      <c r="O62" s="24"/>
    </row>
    <row r="63" spans="1:15" s="16" customFormat="1" ht="15.75" x14ac:dyDescent="0.25">
      <c r="A63" s="17">
        <v>1</v>
      </c>
      <c r="B63" s="28">
        <v>935</v>
      </c>
      <c r="C63" s="29" t="s">
        <v>24</v>
      </c>
      <c r="D63" s="30" t="s">
        <v>87</v>
      </c>
      <c r="E63" s="30" t="s">
        <v>73</v>
      </c>
      <c r="F63" s="30" t="s">
        <v>7</v>
      </c>
      <c r="G63" s="30" t="s">
        <v>75</v>
      </c>
      <c r="H63" s="18">
        <f t="shared" ref="H63:O63" si="27">SUMIFS(H64:H1073,$B64:$B1073,$B64,$D64:$D1073,$D64,$E64:$E1073,$E64)/2</f>
        <v>29003.600000000002</v>
      </c>
      <c r="I63" s="18">
        <f t="shared" si="27"/>
        <v>0</v>
      </c>
      <c r="J63" s="18">
        <f t="shared" si="27"/>
        <v>29053.600000000002</v>
      </c>
      <c r="K63" s="18">
        <f t="shared" si="27"/>
        <v>0</v>
      </c>
      <c r="L63" s="18">
        <f t="shared" si="27"/>
        <v>29003.600000000002</v>
      </c>
      <c r="M63" s="18">
        <f t="shared" si="27"/>
        <v>0</v>
      </c>
      <c r="N63" s="18">
        <f t="shared" si="27"/>
        <v>29073.600000000002</v>
      </c>
      <c r="O63" s="18">
        <f t="shared" si="27"/>
        <v>0</v>
      </c>
    </row>
    <row r="64" spans="1:15" s="16" customFormat="1" ht="39" customHeight="1" x14ac:dyDescent="0.25">
      <c r="A64" s="19">
        <v>2</v>
      </c>
      <c r="B64" s="37">
        <v>935</v>
      </c>
      <c r="C64" s="38" t="s">
        <v>187</v>
      </c>
      <c r="D64" s="39" t="s">
        <v>87</v>
      </c>
      <c r="E64" s="39" t="s">
        <v>73</v>
      </c>
      <c r="F64" s="39" t="s">
        <v>25</v>
      </c>
      <c r="G64" s="39"/>
      <c r="H64" s="40">
        <f t="shared" ref="H64:O64" si="28">SUMIFS(H65:H1073,$B65:$B1073,$B64,$D65:$D1073,$D65,$E65:$E1073,$E65,$F65:$F1073,$F65)</f>
        <v>23227.5</v>
      </c>
      <c r="I64" s="40">
        <f t="shared" si="28"/>
        <v>0</v>
      </c>
      <c r="J64" s="40">
        <f t="shared" si="28"/>
        <v>23227.5</v>
      </c>
      <c r="K64" s="40">
        <f t="shared" si="28"/>
        <v>0</v>
      </c>
      <c r="L64" s="40">
        <f t="shared" si="28"/>
        <v>23227.5</v>
      </c>
      <c r="M64" s="40">
        <f t="shared" si="28"/>
        <v>0</v>
      </c>
      <c r="N64" s="40">
        <f t="shared" si="28"/>
        <v>23227.5</v>
      </c>
      <c r="O64" s="40">
        <f t="shared" si="28"/>
        <v>0</v>
      </c>
    </row>
    <row r="65" spans="1:15" s="16" customFormat="1" ht="31.5" x14ac:dyDescent="0.25">
      <c r="A65" s="20">
        <v>3</v>
      </c>
      <c r="B65" s="31">
        <v>935</v>
      </c>
      <c r="C65" s="32" t="s">
        <v>23</v>
      </c>
      <c r="D65" s="33" t="s">
        <v>87</v>
      </c>
      <c r="E65" s="33" t="s">
        <v>73</v>
      </c>
      <c r="F65" s="33" t="s">
        <v>25</v>
      </c>
      <c r="G65" s="33" t="s">
        <v>86</v>
      </c>
      <c r="H65" s="24">
        <v>19987.3</v>
      </c>
      <c r="I65" s="24"/>
      <c r="J65" s="24">
        <v>19987.3</v>
      </c>
      <c r="K65" s="24"/>
      <c r="L65" s="24">
        <v>19987.3</v>
      </c>
      <c r="M65" s="24"/>
      <c r="N65" s="24">
        <v>19987.3</v>
      </c>
      <c r="O65" s="24"/>
    </row>
    <row r="66" spans="1:15" s="16" customFormat="1" ht="47.25" x14ac:dyDescent="0.25">
      <c r="A66" s="20">
        <v>3</v>
      </c>
      <c r="B66" s="31">
        <v>935</v>
      </c>
      <c r="C66" s="32" t="s">
        <v>12</v>
      </c>
      <c r="D66" s="33" t="s">
        <v>87</v>
      </c>
      <c r="E66" s="33" t="s">
        <v>73</v>
      </c>
      <c r="F66" s="33" t="s">
        <v>25</v>
      </c>
      <c r="G66" s="33" t="s">
        <v>77</v>
      </c>
      <c r="H66" s="24">
        <v>3219.9</v>
      </c>
      <c r="I66" s="24"/>
      <c r="J66" s="24">
        <v>3219.9</v>
      </c>
      <c r="K66" s="24"/>
      <c r="L66" s="24">
        <v>3219.9</v>
      </c>
      <c r="M66" s="24"/>
      <c r="N66" s="24">
        <v>3219.9</v>
      </c>
      <c r="O66" s="24"/>
    </row>
    <row r="67" spans="1:15" s="16" customFormat="1" ht="15.75" x14ac:dyDescent="0.25">
      <c r="A67" s="20">
        <v>3</v>
      </c>
      <c r="B67" s="31">
        <v>935</v>
      </c>
      <c r="C67" s="32" t="s">
        <v>46</v>
      </c>
      <c r="D67" s="33" t="s">
        <v>87</v>
      </c>
      <c r="E67" s="33" t="s">
        <v>73</v>
      </c>
      <c r="F67" s="33" t="s">
        <v>25</v>
      </c>
      <c r="G67" s="33" t="s">
        <v>95</v>
      </c>
      <c r="H67" s="24"/>
      <c r="I67" s="24"/>
      <c r="J67" s="24"/>
      <c r="K67" s="24"/>
      <c r="L67" s="24"/>
      <c r="M67" s="24"/>
      <c r="N67" s="24"/>
      <c r="O67" s="24"/>
    </row>
    <row r="68" spans="1:15" s="16" customFormat="1" ht="31.5" x14ac:dyDescent="0.25">
      <c r="A68" s="20">
        <v>3</v>
      </c>
      <c r="B68" s="31">
        <v>935</v>
      </c>
      <c r="C68" s="32" t="s">
        <v>13</v>
      </c>
      <c r="D68" s="33" t="s">
        <v>87</v>
      </c>
      <c r="E68" s="33" t="s">
        <v>73</v>
      </c>
      <c r="F68" s="33" t="s">
        <v>25</v>
      </c>
      <c r="G68" s="33" t="s">
        <v>78</v>
      </c>
      <c r="H68" s="24">
        <v>20.3</v>
      </c>
      <c r="I68" s="24"/>
      <c r="J68" s="24">
        <v>20.3</v>
      </c>
      <c r="K68" s="24"/>
      <c r="L68" s="24">
        <v>20.3</v>
      </c>
      <c r="M68" s="24"/>
      <c r="N68" s="24">
        <v>20.3</v>
      </c>
      <c r="O68" s="24"/>
    </row>
    <row r="69" spans="1:15" s="16" customFormat="1" ht="47.25" x14ac:dyDescent="0.25">
      <c r="A69" s="19">
        <v>2</v>
      </c>
      <c r="B69" s="37">
        <v>935</v>
      </c>
      <c r="C69" s="38" t="s">
        <v>188</v>
      </c>
      <c r="D69" s="39" t="s">
        <v>87</v>
      </c>
      <c r="E69" s="39" t="s">
        <v>73</v>
      </c>
      <c r="F69" s="39" t="s">
        <v>26</v>
      </c>
      <c r="G69" s="39"/>
      <c r="H69" s="40">
        <f t="shared" ref="H69:O69" si="29">SUMIFS(H70:H1078,$B70:$B1078,$B69,$D70:$D1078,$D70,$E70:$E1078,$E70,$F70:$F1078,$F70)</f>
        <v>5776.0999999999995</v>
      </c>
      <c r="I69" s="40">
        <f t="shared" si="29"/>
        <v>0</v>
      </c>
      <c r="J69" s="40">
        <f t="shared" si="29"/>
        <v>5776.0999999999995</v>
      </c>
      <c r="K69" s="40">
        <f t="shared" si="29"/>
        <v>0</v>
      </c>
      <c r="L69" s="40">
        <f t="shared" si="29"/>
        <v>5776.0999999999995</v>
      </c>
      <c r="M69" s="40">
        <f t="shared" si="29"/>
        <v>0</v>
      </c>
      <c r="N69" s="40">
        <f t="shared" si="29"/>
        <v>5776.0999999999995</v>
      </c>
      <c r="O69" s="40">
        <f t="shared" si="29"/>
        <v>0</v>
      </c>
    </row>
    <row r="70" spans="1:15" s="16" customFormat="1" ht="31.5" x14ac:dyDescent="0.25">
      <c r="A70" s="20">
        <v>3</v>
      </c>
      <c r="B70" s="31">
        <v>935</v>
      </c>
      <c r="C70" s="32" t="s">
        <v>23</v>
      </c>
      <c r="D70" s="33" t="s">
        <v>87</v>
      </c>
      <c r="E70" s="33" t="s">
        <v>73</v>
      </c>
      <c r="F70" s="33" t="s">
        <v>26</v>
      </c>
      <c r="G70" s="33" t="s">
        <v>86</v>
      </c>
      <c r="H70" s="24">
        <v>5260.7</v>
      </c>
      <c r="I70" s="24"/>
      <c r="J70" s="24">
        <v>5260.7</v>
      </c>
      <c r="K70" s="24"/>
      <c r="L70" s="24">
        <v>5260.7</v>
      </c>
      <c r="M70" s="24"/>
      <c r="N70" s="24">
        <v>5260.7</v>
      </c>
      <c r="O70" s="24"/>
    </row>
    <row r="71" spans="1:15" s="16" customFormat="1" ht="47.25" x14ac:dyDescent="0.25">
      <c r="A71" s="20">
        <v>3</v>
      </c>
      <c r="B71" s="31">
        <v>935</v>
      </c>
      <c r="C71" s="32" t="s">
        <v>12</v>
      </c>
      <c r="D71" s="33" t="s">
        <v>87</v>
      </c>
      <c r="E71" s="33" t="s">
        <v>73</v>
      </c>
      <c r="F71" s="33" t="s">
        <v>26</v>
      </c>
      <c r="G71" s="33" t="s">
        <v>77</v>
      </c>
      <c r="H71" s="24">
        <v>515.4</v>
      </c>
      <c r="I71" s="24"/>
      <c r="J71" s="24">
        <v>515.4</v>
      </c>
      <c r="K71" s="24"/>
      <c r="L71" s="24">
        <v>515.4</v>
      </c>
      <c r="M71" s="24"/>
      <c r="N71" s="24">
        <v>515.4</v>
      </c>
      <c r="O71" s="24"/>
    </row>
    <row r="72" spans="1:15" s="16" customFormat="1" ht="67.150000000000006" customHeight="1" x14ac:dyDescent="0.25">
      <c r="A72" s="19">
        <v>2</v>
      </c>
      <c r="B72" s="37">
        <v>935</v>
      </c>
      <c r="C72" s="38" t="s">
        <v>130</v>
      </c>
      <c r="D72" s="39" t="s">
        <v>87</v>
      </c>
      <c r="E72" s="39" t="s">
        <v>73</v>
      </c>
      <c r="F72" s="39" t="s">
        <v>132</v>
      </c>
      <c r="G72" s="39"/>
      <c r="H72" s="40">
        <f t="shared" ref="H72:O72" si="30">SUMIFS(H73:H1082,$B73:$B1082,$B72,$D73:$D1082,$D73,$E73:$E1082,$E73,$F73:$F1082,$F73)</f>
        <v>0</v>
      </c>
      <c r="I72" s="40">
        <f t="shared" si="30"/>
        <v>0</v>
      </c>
      <c r="J72" s="40">
        <f t="shared" si="30"/>
        <v>50</v>
      </c>
      <c r="K72" s="40">
        <f t="shared" si="30"/>
        <v>0</v>
      </c>
      <c r="L72" s="40">
        <f t="shared" si="30"/>
        <v>0</v>
      </c>
      <c r="M72" s="40">
        <f t="shared" si="30"/>
        <v>0</v>
      </c>
      <c r="N72" s="40">
        <f t="shared" si="30"/>
        <v>70</v>
      </c>
      <c r="O72" s="40">
        <f t="shared" si="30"/>
        <v>0</v>
      </c>
    </row>
    <row r="73" spans="1:15" s="16" customFormat="1" ht="47.25" x14ac:dyDescent="0.25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132</v>
      </c>
      <c r="G73" s="33" t="s">
        <v>77</v>
      </c>
      <c r="H73" s="24"/>
      <c r="I73" s="24"/>
      <c r="J73" s="24">
        <v>50</v>
      </c>
      <c r="K73" s="24"/>
      <c r="L73" s="24"/>
      <c r="M73" s="24"/>
      <c r="N73" s="24">
        <v>70</v>
      </c>
      <c r="O73" s="24"/>
    </row>
    <row r="74" spans="1:15" s="16" customFormat="1" ht="31.5" x14ac:dyDescent="0.25">
      <c r="A74" s="17">
        <v>1</v>
      </c>
      <c r="B74" s="28">
        <v>935</v>
      </c>
      <c r="C74" s="29" t="s">
        <v>27</v>
      </c>
      <c r="D74" s="30" t="s">
        <v>88</v>
      </c>
      <c r="E74" s="30" t="s">
        <v>74</v>
      </c>
      <c r="F74" s="30"/>
      <c r="G74" s="30"/>
      <c r="H74" s="18">
        <f t="shared" ref="H74:O74" si="31">SUMIFS(H75:H1082,$B75:$B1082,$B75,$D75:$D1082,$D75,$E75:$E1082,$E75)/2</f>
        <v>0</v>
      </c>
      <c r="I74" s="18">
        <f t="shared" si="31"/>
        <v>0</v>
      </c>
      <c r="J74" s="18">
        <f t="shared" si="31"/>
        <v>0</v>
      </c>
      <c r="K74" s="18">
        <f t="shared" si="31"/>
        <v>0</v>
      </c>
      <c r="L74" s="18">
        <f t="shared" si="31"/>
        <v>0</v>
      </c>
      <c r="M74" s="18">
        <f t="shared" si="31"/>
        <v>0</v>
      </c>
      <c r="N74" s="18">
        <f t="shared" si="31"/>
        <v>0</v>
      </c>
      <c r="O74" s="18">
        <f t="shared" si="31"/>
        <v>0</v>
      </c>
    </row>
    <row r="75" spans="1:15" s="16" customFormat="1" ht="78.75" x14ac:dyDescent="0.25">
      <c r="A75" s="19">
        <v>2</v>
      </c>
      <c r="B75" s="37">
        <v>935</v>
      </c>
      <c r="C75" s="38" t="s">
        <v>129</v>
      </c>
      <c r="D75" s="39" t="s">
        <v>88</v>
      </c>
      <c r="E75" s="39" t="s">
        <v>74</v>
      </c>
      <c r="F75" s="39" t="s">
        <v>28</v>
      </c>
      <c r="G75" s="39"/>
      <c r="H75" s="40">
        <f t="shared" ref="H75:O75" si="32">SUMIFS(H76:H1082,$B76:$B1082,$B75,$D76:$D1082,$D76,$E76:$E1082,$E76,$F76:$F1082,$F76)</f>
        <v>0</v>
      </c>
      <c r="I75" s="40">
        <f t="shared" si="32"/>
        <v>0</v>
      </c>
      <c r="J75" s="40">
        <f t="shared" si="32"/>
        <v>0</v>
      </c>
      <c r="K75" s="40">
        <f t="shared" si="32"/>
        <v>0</v>
      </c>
      <c r="L75" s="40">
        <f t="shared" si="32"/>
        <v>0</v>
      </c>
      <c r="M75" s="40">
        <f t="shared" si="32"/>
        <v>0</v>
      </c>
      <c r="N75" s="40">
        <f t="shared" si="32"/>
        <v>0</v>
      </c>
      <c r="O75" s="40">
        <f t="shared" si="32"/>
        <v>0</v>
      </c>
    </row>
    <row r="76" spans="1:15" s="16" customFormat="1" ht="47.25" x14ac:dyDescent="0.25">
      <c r="A76" s="20">
        <v>3</v>
      </c>
      <c r="B76" s="31">
        <v>935</v>
      </c>
      <c r="C76" s="32" t="s">
        <v>12</v>
      </c>
      <c r="D76" s="33" t="s">
        <v>88</v>
      </c>
      <c r="E76" s="33" t="s">
        <v>74</v>
      </c>
      <c r="F76" s="33" t="s">
        <v>28</v>
      </c>
      <c r="G76" s="33" t="s">
        <v>77</v>
      </c>
      <c r="H76" s="24"/>
      <c r="I76" s="25"/>
      <c r="J76" s="24"/>
      <c r="K76" s="25"/>
      <c r="L76" s="24"/>
      <c r="M76" s="25"/>
      <c r="N76" s="24"/>
      <c r="O76" s="25"/>
    </row>
    <row r="77" spans="1:15" s="16" customFormat="1" ht="15.75" x14ac:dyDescent="0.25">
      <c r="A77" s="20">
        <v>3</v>
      </c>
      <c r="B77" s="31">
        <v>935</v>
      </c>
      <c r="C77" s="32" t="s">
        <v>46</v>
      </c>
      <c r="D77" s="33" t="s">
        <v>88</v>
      </c>
      <c r="E77" s="33" t="s">
        <v>74</v>
      </c>
      <c r="F77" s="33" t="s">
        <v>28</v>
      </c>
      <c r="G77" s="33" t="s">
        <v>95</v>
      </c>
      <c r="H77" s="24"/>
      <c r="I77" s="25"/>
      <c r="J77" s="24"/>
      <c r="K77" s="25"/>
      <c r="L77" s="24"/>
      <c r="M77" s="25"/>
      <c r="N77" s="24"/>
      <c r="O77" s="25"/>
    </row>
    <row r="78" spans="1:15" s="16" customFormat="1" ht="94.5" x14ac:dyDescent="0.25">
      <c r="A78" s="19">
        <v>2</v>
      </c>
      <c r="B78" s="37">
        <v>935</v>
      </c>
      <c r="C78" s="38" t="s">
        <v>145</v>
      </c>
      <c r="D78" s="39" t="s">
        <v>88</v>
      </c>
      <c r="E78" s="39" t="s">
        <v>74</v>
      </c>
      <c r="F78" s="39" t="s">
        <v>29</v>
      </c>
      <c r="G78" s="39"/>
      <c r="H78" s="40">
        <f t="shared" ref="H78:O78" si="33">SUMIFS(H79:H1085,$B79:$B1085,$B78,$D79:$D1085,$D79,$E79:$E1085,$E79,$F79:$F1085,$F79)</f>
        <v>0</v>
      </c>
      <c r="I78" s="40">
        <f t="shared" si="33"/>
        <v>0</v>
      </c>
      <c r="J78" s="40">
        <f t="shared" si="33"/>
        <v>0</v>
      </c>
      <c r="K78" s="40">
        <f t="shared" si="33"/>
        <v>0</v>
      </c>
      <c r="L78" s="40">
        <f t="shared" si="33"/>
        <v>0</v>
      </c>
      <c r="M78" s="40">
        <f t="shared" si="33"/>
        <v>0</v>
      </c>
      <c r="N78" s="40">
        <f t="shared" si="33"/>
        <v>0</v>
      </c>
      <c r="O78" s="40">
        <f t="shared" si="33"/>
        <v>0</v>
      </c>
    </row>
    <row r="79" spans="1:15" s="16" customFormat="1" ht="94.5" x14ac:dyDescent="0.25">
      <c r="A79" s="20">
        <v>3</v>
      </c>
      <c r="B79" s="31">
        <v>935</v>
      </c>
      <c r="C79" s="32" t="s">
        <v>170</v>
      </c>
      <c r="D79" s="33" t="s">
        <v>88</v>
      </c>
      <c r="E79" s="33" t="s">
        <v>74</v>
      </c>
      <c r="F79" s="33" t="s">
        <v>29</v>
      </c>
      <c r="G79" s="33" t="s">
        <v>98</v>
      </c>
      <c r="H79" s="24"/>
      <c r="I79" s="25"/>
      <c r="J79" s="24"/>
      <c r="K79" s="25"/>
      <c r="L79" s="24"/>
      <c r="M79" s="25"/>
      <c r="N79" s="24"/>
      <c r="O79" s="25"/>
    </row>
    <row r="80" spans="1:15" s="16" customFormat="1" ht="15.75" x14ac:dyDescent="0.25">
      <c r="A80" s="17">
        <v>1</v>
      </c>
      <c r="B80" s="28">
        <v>935</v>
      </c>
      <c r="C80" s="29" t="s">
        <v>30</v>
      </c>
      <c r="D80" s="30" t="s">
        <v>89</v>
      </c>
      <c r="E80" s="30" t="s">
        <v>73</v>
      </c>
      <c r="F80" s="30" t="s">
        <v>7</v>
      </c>
      <c r="G80" s="30" t="s">
        <v>75</v>
      </c>
      <c r="H80" s="18">
        <f t="shared" ref="H80:O80" si="34">SUMIFS(H81:H1088,$B81:$B1088,$B81,$D81:$D1088,$D81,$E81:$E1088,$E81)/2</f>
        <v>3114.6</v>
      </c>
      <c r="I80" s="18">
        <f t="shared" si="34"/>
        <v>0</v>
      </c>
      <c r="J80" s="18">
        <f t="shared" si="34"/>
        <v>3114.6</v>
      </c>
      <c r="K80" s="18">
        <f t="shared" si="34"/>
        <v>0</v>
      </c>
      <c r="L80" s="18">
        <f t="shared" si="34"/>
        <v>3114.6</v>
      </c>
      <c r="M80" s="18">
        <f t="shared" si="34"/>
        <v>0</v>
      </c>
      <c r="N80" s="18">
        <f t="shared" si="34"/>
        <v>3114.6</v>
      </c>
      <c r="O80" s="18">
        <f t="shared" si="34"/>
        <v>0</v>
      </c>
    </row>
    <row r="81" spans="1:15" s="16" customFormat="1" ht="47.25" x14ac:dyDescent="0.25">
      <c r="A81" s="19">
        <v>2</v>
      </c>
      <c r="B81" s="37">
        <v>935</v>
      </c>
      <c r="C81" s="38" t="s">
        <v>189</v>
      </c>
      <c r="D81" s="39" t="s">
        <v>89</v>
      </c>
      <c r="E81" s="39" t="s">
        <v>73</v>
      </c>
      <c r="F81" s="39" t="s">
        <v>31</v>
      </c>
      <c r="G81" s="39"/>
      <c r="H81" s="40">
        <f t="shared" ref="H81:O81" si="35">SUMIFS(H82:H1088,$B82:$B1088,$B81,$D82:$D1088,$D82,$E82:$E1088,$E82,$F82:$F1088,$F82)</f>
        <v>3104.6</v>
      </c>
      <c r="I81" s="40">
        <f t="shared" si="35"/>
        <v>0</v>
      </c>
      <c r="J81" s="40">
        <f t="shared" si="35"/>
        <v>3104.6</v>
      </c>
      <c r="K81" s="40">
        <f t="shared" si="35"/>
        <v>0</v>
      </c>
      <c r="L81" s="40">
        <f t="shared" si="35"/>
        <v>3104.6</v>
      </c>
      <c r="M81" s="40">
        <f t="shared" si="35"/>
        <v>0</v>
      </c>
      <c r="N81" s="40">
        <f t="shared" si="35"/>
        <v>3104.6</v>
      </c>
      <c r="O81" s="40">
        <f t="shared" si="35"/>
        <v>0</v>
      </c>
    </row>
    <row r="82" spans="1:15" s="16" customFormat="1" ht="31.5" x14ac:dyDescent="0.25">
      <c r="A82" s="20">
        <v>3</v>
      </c>
      <c r="B82" s="31">
        <v>935</v>
      </c>
      <c r="C82" s="32" t="s">
        <v>23</v>
      </c>
      <c r="D82" s="33" t="s">
        <v>89</v>
      </c>
      <c r="E82" s="33" t="s">
        <v>73</v>
      </c>
      <c r="F82" s="33" t="s">
        <v>31</v>
      </c>
      <c r="G82" s="33" t="s">
        <v>86</v>
      </c>
      <c r="H82" s="24"/>
      <c r="I82" s="25"/>
      <c r="J82" s="24"/>
      <c r="K82" s="25"/>
      <c r="L82" s="24"/>
      <c r="M82" s="25"/>
      <c r="N82" s="24"/>
      <c r="O82" s="25"/>
    </row>
    <row r="83" spans="1:15" s="16" customFormat="1" ht="15.75" x14ac:dyDescent="0.25">
      <c r="A83" s="20">
        <v>3</v>
      </c>
      <c r="B83" s="31">
        <v>935</v>
      </c>
      <c r="C83" s="32" t="s">
        <v>46</v>
      </c>
      <c r="D83" s="33" t="s">
        <v>89</v>
      </c>
      <c r="E83" s="33" t="s">
        <v>73</v>
      </c>
      <c r="F83" s="33" t="s">
        <v>31</v>
      </c>
      <c r="G83" s="33" t="s">
        <v>95</v>
      </c>
      <c r="H83" s="24">
        <v>3104.6</v>
      </c>
      <c r="I83" s="25"/>
      <c r="J83" s="24">
        <v>3104.6</v>
      </c>
      <c r="K83" s="25"/>
      <c r="L83" s="24">
        <v>3104.6</v>
      </c>
      <c r="M83" s="25"/>
      <c r="N83" s="24">
        <v>3104.6</v>
      </c>
      <c r="O83" s="25"/>
    </row>
    <row r="84" spans="1:15" s="16" customFormat="1" ht="47.25" x14ac:dyDescent="0.25">
      <c r="A84" s="19">
        <v>2</v>
      </c>
      <c r="B84" s="37">
        <v>935</v>
      </c>
      <c r="C84" s="38" t="s">
        <v>169</v>
      </c>
      <c r="D84" s="39" t="s">
        <v>89</v>
      </c>
      <c r="E84" s="39" t="s">
        <v>73</v>
      </c>
      <c r="F84" s="39" t="s">
        <v>168</v>
      </c>
      <c r="G84" s="39"/>
      <c r="H84" s="40">
        <f t="shared" ref="H84:O84" si="36">SUMIFS(H85:H1092,$B85:$B1092,$B84,$D85:$D1092,$D85,$E85:$E1092,$E85,$F85:$F1092,$F85)</f>
        <v>10</v>
      </c>
      <c r="I84" s="40">
        <f t="shared" si="36"/>
        <v>0</v>
      </c>
      <c r="J84" s="40">
        <f t="shared" si="36"/>
        <v>10</v>
      </c>
      <c r="K84" s="40">
        <f t="shared" si="36"/>
        <v>0</v>
      </c>
      <c r="L84" s="40">
        <f t="shared" si="36"/>
        <v>10</v>
      </c>
      <c r="M84" s="40">
        <f t="shared" si="36"/>
        <v>0</v>
      </c>
      <c r="N84" s="40">
        <f t="shared" si="36"/>
        <v>10</v>
      </c>
      <c r="O84" s="40">
        <f t="shared" si="36"/>
        <v>0</v>
      </c>
    </row>
    <row r="85" spans="1:15" s="16" customFormat="1" ht="15.75" x14ac:dyDescent="0.25">
      <c r="A85" s="20">
        <v>3</v>
      </c>
      <c r="B85" s="31">
        <v>935</v>
      </c>
      <c r="C85" s="32" t="s">
        <v>46</v>
      </c>
      <c r="D85" s="33" t="s">
        <v>89</v>
      </c>
      <c r="E85" s="33" t="s">
        <v>73</v>
      </c>
      <c r="F85" s="33" t="s">
        <v>168</v>
      </c>
      <c r="G85" s="33" t="s">
        <v>95</v>
      </c>
      <c r="H85" s="24">
        <v>10</v>
      </c>
      <c r="I85" s="25"/>
      <c r="J85" s="24">
        <v>10</v>
      </c>
      <c r="K85" s="25"/>
      <c r="L85" s="24">
        <v>10</v>
      </c>
      <c r="M85" s="25"/>
      <c r="N85" s="24">
        <v>10</v>
      </c>
      <c r="O85" s="25"/>
    </row>
    <row r="86" spans="1:15" s="16" customFormat="1" ht="78" customHeight="1" x14ac:dyDescent="0.25">
      <c r="A86" s="14">
        <v>0</v>
      </c>
      <c r="B86" s="26">
        <v>943</v>
      </c>
      <c r="C86" s="27" t="s">
        <v>161</v>
      </c>
      <c r="D86" s="34"/>
      <c r="E86" s="34"/>
      <c r="F86" s="34"/>
      <c r="G86" s="34"/>
      <c r="H86" s="15">
        <f t="shared" ref="H86:O86" si="37">SUMIFS(H87:H1098,$B87:$B1098,$B87)/3</f>
        <v>0</v>
      </c>
      <c r="I86" s="15">
        <f t="shared" si="37"/>
        <v>0</v>
      </c>
      <c r="J86" s="15">
        <f t="shared" si="37"/>
        <v>0</v>
      </c>
      <c r="K86" s="15">
        <f t="shared" si="37"/>
        <v>0</v>
      </c>
      <c r="L86" s="15">
        <f t="shared" si="37"/>
        <v>0</v>
      </c>
      <c r="M86" s="15">
        <f t="shared" si="37"/>
        <v>0</v>
      </c>
      <c r="N86" s="15">
        <f t="shared" si="37"/>
        <v>0</v>
      </c>
      <c r="O86" s="15">
        <f t="shared" si="37"/>
        <v>0</v>
      </c>
    </row>
    <row r="87" spans="1:15" s="16" customFormat="1" ht="15.75" x14ac:dyDescent="0.25">
      <c r="A87" s="17">
        <v>1</v>
      </c>
      <c r="B87" s="28">
        <v>943</v>
      </c>
      <c r="C87" s="29" t="s">
        <v>150</v>
      </c>
      <c r="D87" s="30" t="s">
        <v>88</v>
      </c>
      <c r="E87" s="30" t="s">
        <v>90</v>
      </c>
      <c r="F87" s="30" t="s">
        <v>7</v>
      </c>
      <c r="G87" s="30" t="s">
        <v>75</v>
      </c>
      <c r="H87" s="18">
        <f t="shared" ref="H87:O87" si="38">SUMIFS(H88:H1093,$B88:$B1093,$B88,$D88:$D1093,$D88,$E88:$E1093,$E88)/2</f>
        <v>0</v>
      </c>
      <c r="I87" s="18">
        <f t="shared" si="38"/>
        <v>0</v>
      </c>
      <c r="J87" s="18">
        <f t="shared" si="38"/>
        <v>0</v>
      </c>
      <c r="K87" s="18">
        <f t="shared" si="38"/>
        <v>0</v>
      </c>
      <c r="L87" s="18">
        <f t="shared" si="38"/>
        <v>0</v>
      </c>
      <c r="M87" s="18">
        <f t="shared" si="38"/>
        <v>0</v>
      </c>
      <c r="N87" s="18">
        <f t="shared" si="38"/>
        <v>0</v>
      </c>
      <c r="O87" s="18">
        <f t="shared" si="38"/>
        <v>0</v>
      </c>
    </row>
    <row r="88" spans="1:15" s="16" customFormat="1" ht="63" x14ac:dyDescent="0.25">
      <c r="A88" s="19">
        <v>2</v>
      </c>
      <c r="B88" s="37">
        <v>943</v>
      </c>
      <c r="C88" s="38" t="s">
        <v>207</v>
      </c>
      <c r="D88" s="39" t="s">
        <v>88</v>
      </c>
      <c r="E88" s="39" t="s">
        <v>90</v>
      </c>
      <c r="F88" s="39" t="s">
        <v>10</v>
      </c>
      <c r="G88" s="39"/>
      <c r="H88" s="40">
        <f t="shared" ref="H88:O88" si="39">SUMIFS(H89:H1093,$B89:$B1093,$B88,$D89:$D1093,$D89,$E89:$E1093,$E89,$F89:$F1093,$F89)</f>
        <v>0</v>
      </c>
      <c r="I88" s="40">
        <f t="shared" si="39"/>
        <v>0</v>
      </c>
      <c r="J88" s="40">
        <f t="shared" si="39"/>
        <v>0</v>
      </c>
      <c r="K88" s="40">
        <f t="shared" si="39"/>
        <v>0</v>
      </c>
      <c r="L88" s="40">
        <f t="shared" si="39"/>
        <v>0</v>
      </c>
      <c r="M88" s="40">
        <f t="shared" si="39"/>
        <v>0</v>
      </c>
      <c r="N88" s="40">
        <f t="shared" si="39"/>
        <v>0</v>
      </c>
      <c r="O88" s="40">
        <f t="shared" si="39"/>
        <v>0</v>
      </c>
    </row>
    <row r="89" spans="1:15" s="16" customFormat="1" ht="33.6" customHeight="1" x14ac:dyDescent="0.25">
      <c r="A89" s="20">
        <v>3</v>
      </c>
      <c r="B89" s="31">
        <v>943</v>
      </c>
      <c r="C89" s="32" t="s">
        <v>21</v>
      </c>
      <c r="D89" s="33" t="s">
        <v>88</v>
      </c>
      <c r="E89" s="33" t="s">
        <v>90</v>
      </c>
      <c r="F89" s="33" t="s">
        <v>10</v>
      </c>
      <c r="G89" s="33" t="s">
        <v>84</v>
      </c>
      <c r="H89" s="24"/>
      <c r="I89" s="24"/>
      <c r="J89" s="24"/>
      <c r="K89" s="24"/>
      <c r="L89" s="24"/>
      <c r="M89" s="24"/>
      <c r="N89" s="24"/>
      <c r="O89" s="24"/>
    </row>
    <row r="90" spans="1:15" s="16" customFormat="1" ht="31.5" x14ac:dyDescent="0.25">
      <c r="A90" s="17">
        <v>1</v>
      </c>
      <c r="B90" s="28">
        <v>943</v>
      </c>
      <c r="C90" s="29" t="s">
        <v>27</v>
      </c>
      <c r="D90" s="30" t="s">
        <v>88</v>
      </c>
      <c r="E90" s="30" t="s">
        <v>74</v>
      </c>
      <c r="F90" s="30"/>
      <c r="G90" s="30"/>
      <c r="H90" s="18">
        <f t="shared" ref="H90:O90" si="40">SUMIFS(H91:H1096,$B91:$B1096,$B91,$D91:$D1096,$D91,$E91:$E1096,$E91)/2</f>
        <v>0</v>
      </c>
      <c r="I90" s="18">
        <f t="shared" si="40"/>
        <v>0</v>
      </c>
      <c r="J90" s="18">
        <f t="shared" si="40"/>
        <v>0</v>
      </c>
      <c r="K90" s="18">
        <f t="shared" si="40"/>
        <v>0</v>
      </c>
      <c r="L90" s="18">
        <f t="shared" si="40"/>
        <v>0</v>
      </c>
      <c r="M90" s="18">
        <f t="shared" si="40"/>
        <v>0</v>
      </c>
      <c r="N90" s="18">
        <f t="shared" si="40"/>
        <v>0</v>
      </c>
      <c r="O90" s="18">
        <f t="shared" si="40"/>
        <v>0</v>
      </c>
    </row>
    <row r="91" spans="1:15" s="16" customFormat="1" ht="63" x14ac:dyDescent="0.25">
      <c r="A91" s="19">
        <v>2</v>
      </c>
      <c r="B91" s="37">
        <v>943</v>
      </c>
      <c r="C91" s="38" t="s">
        <v>207</v>
      </c>
      <c r="D91" s="39" t="s">
        <v>88</v>
      </c>
      <c r="E91" s="39" t="s">
        <v>74</v>
      </c>
      <c r="F91" s="39" t="s">
        <v>10</v>
      </c>
      <c r="G91" s="39"/>
      <c r="H91" s="40">
        <f t="shared" ref="H91:O91" si="41">SUMIFS(H92:H1096,$B92:$B1096,$B91,$D92:$D1096,$D92,$E92:$E1096,$E92,$F92:$F1096,$F92)</f>
        <v>0</v>
      </c>
      <c r="I91" s="40">
        <f t="shared" si="41"/>
        <v>0</v>
      </c>
      <c r="J91" s="40">
        <f t="shared" si="41"/>
        <v>0</v>
      </c>
      <c r="K91" s="40">
        <f t="shared" si="41"/>
        <v>0</v>
      </c>
      <c r="L91" s="40">
        <f t="shared" si="41"/>
        <v>0</v>
      </c>
      <c r="M91" s="40">
        <f t="shared" si="41"/>
        <v>0</v>
      </c>
      <c r="N91" s="40">
        <f t="shared" si="41"/>
        <v>0</v>
      </c>
      <c r="O91" s="40">
        <f t="shared" si="41"/>
        <v>0</v>
      </c>
    </row>
    <row r="92" spans="1:15" s="16" customFormat="1" ht="31.5" x14ac:dyDescent="0.25">
      <c r="A92" s="20">
        <v>3</v>
      </c>
      <c r="B92" s="31">
        <v>943</v>
      </c>
      <c r="C92" s="32" t="s">
        <v>23</v>
      </c>
      <c r="D92" s="33" t="s">
        <v>88</v>
      </c>
      <c r="E92" s="33" t="s">
        <v>74</v>
      </c>
      <c r="F92" s="33" t="s">
        <v>10</v>
      </c>
      <c r="G92" s="33" t="s">
        <v>86</v>
      </c>
      <c r="H92" s="24"/>
      <c r="I92" s="24"/>
      <c r="J92" s="24"/>
      <c r="K92" s="24"/>
      <c r="L92" s="24"/>
      <c r="M92" s="24"/>
      <c r="N92" s="24"/>
      <c r="O92" s="24"/>
    </row>
    <row r="93" spans="1:15" s="16" customFormat="1" ht="47.25" x14ac:dyDescent="0.25">
      <c r="A93" s="20">
        <v>3</v>
      </c>
      <c r="B93" s="31">
        <v>943</v>
      </c>
      <c r="C93" s="32" t="s">
        <v>12</v>
      </c>
      <c r="D93" s="33" t="s">
        <v>88</v>
      </c>
      <c r="E93" s="33" t="s">
        <v>74</v>
      </c>
      <c r="F93" s="33" t="s">
        <v>10</v>
      </c>
      <c r="G93" s="33" t="s">
        <v>77</v>
      </c>
      <c r="H93" s="24"/>
      <c r="I93" s="24"/>
      <c r="J93" s="24"/>
      <c r="K93" s="24"/>
      <c r="L93" s="24"/>
      <c r="M93" s="24"/>
      <c r="N93" s="24"/>
      <c r="O93" s="24"/>
    </row>
    <row r="94" spans="1:15" s="16" customFormat="1" ht="31.5" x14ac:dyDescent="0.25">
      <c r="A94" s="20">
        <v>3</v>
      </c>
      <c r="B94" s="31">
        <v>943</v>
      </c>
      <c r="C94" s="32" t="s">
        <v>13</v>
      </c>
      <c r="D94" s="33" t="s">
        <v>88</v>
      </c>
      <c r="E94" s="33" t="s">
        <v>74</v>
      </c>
      <c r="F94" s="33" t="s">
        <v>10</v>
      </c>
      <c r="G94" s="33" t="s">
        <v>78</v>
      </c>
      <c r="H94" s="24"/>
      <c r="I94" s="24"/>
      <c r="J94" s="24"/>
      <c r="K94" s="24"/>
      <c r="L94" s="24"/>
      <c r="M94" s="24"/>
      <c r="N94" s="24"/>
      <c r="O94" s="24"/>
    </row>
    <row r="95" spans="1:15" s="16" customFormat="1" ht="63" x14ac:dyDescent="0.25">
      <c r="A95" s="14">
        <v>0</v>
      </c>
      <c r="B95" s="26">
        <v>950</v>
      </c>
      <c r="C95" s="27" t="s">
        <v>160</v>
      </c>
      <c r="D95" s="34"/>
      <c r="E95" s="34"/>
      <c r="F95" s="34"/>
      <c r="G95" s="34"/>
      <c r="H95" s="15">
        <f t="shared" ref="H95:O95" si="42">SUMIFS(H96:H1107,$B96:$B1107,$B96)/3</f>
        <v>27905.699999999997</v>
      </c>
      <c r="I95" s="15">
        <f t="shared" si="42"/>
        <v>0</v>
      </c>
      <c r="J95" s="15">
        <f t="shared" si="42"/>
        <v>61567.000000000007</v>
      </c>
      <c r="K95" s="15">
        <f t="shared" si="42"/>
        <v>26116.799999999999</v>
      </c>
      <c r="L95" s="15">
        <f t="shared" si="42"/>
        <v>27905.699999999997</v>
      </c>
      <c r="M95" s="15">
        <f t="shared" si="42"/>
        <v>0</v>
      </c>
      <c r="N95" s="15">
        <f t="shared" si="42"/>
        <v>27905.699999999997</v>
      </c>
      <c r="O95" s="15">
        <f t="shared" si="42"/>
        <v>0</v>
      </c>
    </row>
    <row r="96" spans="1:15" s="16" customFormat="1" ht="94.5" x14ac:dyDescent="0.25">
      <c r="A96" s="17">
        <v>1</v>
      </c>
      <c r="B96" s="28">
        <v>950</v>
      </c>
      <c r="C96" s="29" t="s">
        <v>34</v>
      </c>
      <c r="D96" s="30" t="s">
        <v>73</v>
      </c>
      <c r="E96" s="30" t="s">
        <v>90</v>
      </c>
      <c r="F96" s="30" t="s">
        <v>7</v>
      </c>
      <c r="G96" s="30" t="s">
        <v>75</v>
      </c>
      <c r="H96" s="18">
        <f t="shared" ref="H96:O96" si="43">SUMIFS(H97:H1102,$B97:$B1102,$B97,$D97:$D1102,$D97,$E97:$E1102,$E97)/2</f>
        <v>5062</v>
      </c>
      <c r="I96" s="18">
        <f t="shared" si="43"/>
        <v>0</v>
      </c>
      <c r="J96" s="18">
        <f t="shared" si="43"/>
        <v>5062</v>
      </c>
      <c r="K96" s="18">
        <f t="shared" si="43"/>
        <v>0</v>
      </c>
      <c r="L96" s="18">
        <f t="shared" si="43"/>
        <v>5062</v>
      </c>
      <c r="M96" s="18">
        <f t="shared" si="43"/>
        <v>0</v>
      </c>
      <c r="N96" s="18">
        <f t="shared" si="43"/>
        <v>5062</v>
      </c>
      <c r="O96" s="18">
        <f t="shared" si="43"/>
        <v>0</v>
      </c>
    </row>
    <row r="97" spans="1:15" s="16" customFormat="1" ht="63" x14ac:dyDescent="0.25">
      <c r="A97" s="19">
        <v>2</v>
      </c>
      <c r="B97" s="37">
        <v>950</v>
      </c>
      <c r="C97" s="47" t="s">
        <v>131</v>
      </c>
      <c r="D97" s="39" t="s">
        <v>73</v>
      </c>
      <c r="E97" s="39" t="s">
        <v>90</v>
      </c>
      <c r="F97" s="39" t="s">
        <v>15</v>
      </c>
      <c r="G97" s="39" t="s">
        <v>75</v>
      </c>
      <c r="H97" s="40">
        <f t="shared" ref="H97:O97" si="44">SUMIFS(H98:H1102,$B98:$B1102,$B97,$D98:$D1102,$D98,$E98:$E1102,$E98,$F98:$F1102,$F98)</f>
        <v>0</v>
      </c>
      <c r="I97" s="40">
        <f t="shared" si="44"/>
        <v>0</v>
      </c>
      <c r="J97" s="40">
        <f t="shared" si="44"/>
        <v>0</v>
      </c>
      <c r="K97" s="40">
        <f t="shared" si="44"/>
        <v>0</v>
      </c>
      <c r="L97" s="40">
        <f t="shared" si="44"/>
        <v>0</v>
      </c>
      <c r="M97" s="40">
        <f t="shared" si="44"/>
        <v>0</v>
      </c>
      <c r="N97" s="40">
        <f t="shared" si="44"/>
        <v>0</v>
      </c>
      <c r="O97" s="40">
        <f t="shared" si="44"/>
        <v>0</v>
      </c>
    </row>
    <row r="98" spans="1:15" s="16" customFormat="1" ht="47.25" x14ac:dyDescent="0.25">
      <c r="A98" s="20">
        <v>3</v>
      </c>
      <c r="B98" s="31">
        <v>950</v>
      </c>
      <c r="C98" s="32" t="s">
        <v>12</v>
      </c>
      <c r="D98" s="33" t="s">
        <v>73</v>
      </c>
      <c r="E98" s="33" t="s">
        <v>90</v>
      </c>
      <c r="F98" s="33" t="s">
        <v>15</v>
      </c>
      <c r="G98" s="33" t="s">
        <v>77</v>
      </c>
      <c r="H98" s="24"/>
      <c r="I98" s="24"/>
      <c r="J98" s="24"/>
      <c r="K98" s="24"/>
      <c r="L98" s="24"/>
      <c r="M98" s="24"/>
      <c r="N98" s="24"/>
      <c r="O98" s="24"/>
    </row>
    <row r="99" spans="1:15" s="16" customFormat="1" ht="63" x14ac:dyDescent="0.25">
      <c r="A99" s="19">
        <v>2</v>
      </c>
      <c r="B99" s="37">
        <v>950</v>
      </c>
      <c r="C99" s="47" t="s">
        <v>133</v>
      </c>
      <c r="D99" s="39" t="s">
        <v>73</v>
      </c>
      <c r="E99" s="39" t="s">
        <v>90</v>
      </c>
      <c r="F99" s="39" t="s">
        <v>42</v>
      </c>
      <c r="G99" s="39" t="s">
        <v>75</v>
      </c>
      <c r="H99" s="40">
        <f t="shared" ref="H99:O99" si="45">SUMIFS(H100:H1104,$B100:$B1104,$B99,$D100:$D1104,$D100,$E100:$E1104,$E100,$F100:$F1104,$F100)</f>
        <v>0</v>
      </c>
      <c r="I99" s="40">
        <f t="shared" si="45"/>
        <v>0</v>
      </c>
      <c r="J99" s="40">
        <f t="shared" si="45"/>
        <v>0</v>
      </c>
      <c r="K99" s="40">
        <f t="shared" si="45"/>
        <v>0</v>
      </c>
      <c r="L99" s="40">
        <f t="shared" si="45"/>
        <v>0</v>
      </c>
      <c r="M99" s="40">
        <f t="shared" si="45"/>
        <v>0</v>
      </c>
      <c r="N99" s="40">
        <f t="shared" si="45"/>
        <v>0</v>
      </c>
      <c r="O99" s="40">
        <f t="shared" si="45"/>
        <v>0</v>
      </c>
    </row>
    <row r="100" spans="1:15" s="16" customFormat="1" ht="47.25" x14ac:dyDescent="0.25">
      <c r="A100" s="20">
        <v>3</v>
      </c>
      <c r="B100" s="31">
        <v>950</v>
      </c>
      <c r="C100" s="32" t="s">
        <v>12</v>
      </c>
      <c r="D100" s="33" t="s">
        <v>73</v>
      </c>
      <c r="E100" s="33" t="s">
        <v>90</v>
      </c>
      <c r="F100" s="33" t="s">
        <v>42</v>
      </c>
      <c r="G100" s="33" t="s">
        <v>77</v>
      </c>
      <c r="H100" s="24"/>
      <c r="I100" s="24"/>
      <c r="J100" s="24"/>
      <c r="K100" s="24"/>
      <c r="L100" s="24"/>
      <c r="M100" s="24"/>
      <c r="N100" s="24"/>
      <c r="O100" s="24"/>
    </row>
    <row r="101" spans="1:15" s="16" customFormat="1" ht="78.75" x14ac:dyDescent="0.25">
      <c r="A101" s="19">
        <v>2</v>
      </c>
      <c r="B101" s="37">
        <v>950</v>
      </c>
      <c r="C101" s="38" t="s">
        <v>9</v>
      </c>
      <c r="D101" s="39" t="s">
        <v>73</v>
      </c>
      <c r="E101" s="39" t="s">
        <v>90</v>
      </c>
      <c r="F101" s="39" t="s">
        <v>112</v>
      </c>
      <c r="G101" s="39" t="s">
        <v>75</v>
      </c>
      <c r="H101" s="40">
        <f t="shared" ref="H101:O101" si="46">SUMIFS(H102:H1106,$B102:$B1106,$B101,$D102:$D1106,$D102,$E102:$E1106,$E102,$F102:$F1106,$F102)</f>
        <v>5062</v>
      </c>
      <c r="I101" s="40">
        <f t="shared" si="46"/>
        <v>0</v>
      </c>
      <c r="J101" s="40">
        <f t="shared" si="46"/>
        <v>5062</v>
      </c>
      <c r="K101" s="40">
        <f t="shared" si="46"/>
        <v>0</v>
      </c>
      <c r="L101" s="40">
        <f t="shared" si="46"/>
        <v>5062</v>
      </c>
      <c r="M101" s="40">
        <f t="shared" si="46"/>
        <v>0</v>
      </c>
      <c r="N101" s="40">
        <f t="shared" si="46"/>
        <v>5062</v>
      </c>
      <c r="O101" s="40">
        <f t="shared" si="46"/>
        <v>0</v>
      </c>
    </row>
    <row r="102" spans="1:15" s="16" customFormat="1" ht="47.25" x14ac:dyDescent="0.25">
      <c r="A102" s="20">
        <v>3</v>
      </c>
      <c r="B102" s="31">
        <v>950</v>
      </c>
      <c r="C102" s="32" t="s">
        <v>11</v>
      </c>
      <c r="D102" s="33" t="s">
        <v>73</v>
      </c>
      <c r="E102" s="33" t="s">
        <v>90</v>
      </c>
      <c r="F102" s="33" t="s">
        <v>112</v>
      </c>
      <c r="G102" s="33" t="s">
        <v>76</v>
      </c>
      <c r="H102" s="24">
        <v>4708</v>
      </c>
      <c r="I102" s="24"/>
      <c r="J102" s="24">
        <v>4708</v>
      </c>
      <c r="K102" s="24"/>
      <c r="L102" s="24">
        <v>4708</v>
      </c>
      <c r="M102" s="24"/>
      <c r="N102" s="24">
        <v>4708</v>
      </c>
      <c r="O102" s="24"/>
    </row>
    <row r="103" spans="1:15" s="16" customFormat="1" ht="47.25" x14ac:dyDescent="0.25">
      <c r="A103" s="20">
        <v>3</v>
      </c>
      <c r="B103" s="31">
        <v>950</v>
      </c>
      <c r="C103" s="32" t="s">
        <v>12</v>
      </c>
      <c r="D103" s="33" t="s">
        <v>73</v>
      </c>
      <c r="E103" s="33" t="s">
        <v>90</v>
      </c>
      <c r="F103" s="33" t="s">
        <v>112</v>
      </c>
      <c r="G103" s="33" t="s">
        <v>77</v>
      </c>
      <c r="H103" s="24">
        <v>352.5</v>
      </c>
      <c r="I103" s="24"/>
      <c r="J103" s="24">
        <v>352.5</v>
      </c>
      <c r="K103" s="24"/>
      <c r="L103" s="24">
        <v>352.5</v>
      </c>
      <c r="M103" s="24"/>
      <c r="N103" s="24">
        <v>352.5</v>
      </c>
      <c r="O103" s="24"/>
    </row>
    <row r="104" spans="1:15" s="16" customFormat="1" ht="39" customHeight="1" x14ac:dyDescent="0.25">
      <c r="A104" s="20">
        <v>3</v>
      </c>
      <c r="B104" s="31">
        <v>950</v>
      </c>
      <c r="C104" s="32" t="s">
        <v>21</v>
      </c>
      <c r="D104" s="33" t="s">
        <v>73</v>
      </c>
      <c r="E104" s="33" t="s">
        <v>90</v>
      </c>
      <c r="F104" s="33" t="s">
        <v>112</v>
      </c>
      <c r="G104" s="33" t="s">
        <v>84</v>
      </c>
      <c r="H104" s="24"/>
      <c r="I104" s="24"/>
      <c r="J104" s="24"/>
      <c r="K104" s="24"/>
      <c r="L104" s="24"/>
      <c r="M104" s="24"/>
      <c r="N104" s="24"/>
      <c r="O104" s="24"/>
    </row>
    <row r="105" spans="1:15" s="16" customFormat="1" ht="15.75" x14ac:dyDescent="0.25">
      <c r="A105" s="20">
        <v>3</v>
      </c>
      <c r="B105" s="31">
        <v>950</v>
      </c>
      <c r="C105" s="32" t="s">
        <v>143</v>
      </c>
      <c r="D105" s="33" t="s">
        <v>73</v>
      </c>
      <c r="E105" s="33" t="s">
        <v>90</v>
      </c>
      <c r="F105" s="33" t="s">
        <v>112</v>
      </c>
      <c r="G105" s="33" t="s">
        <v>142</v>
      </c>
      <c r="H105" s="24"/>
      <c r="I105" s="24"/>
      <c r="J105" s="24"/>
      <c r="K105" s="24"/>
      <c r="L105" s="24"/>
      <c r="M105" s="24"/>
      <c r="N105" s="24"/>
      <c r="O105" s="24"/>
    </row>
    <row r="106" spans="1:15" s="16" customFormat="1" ht="21" customHeight="1" x14ac:dyDescent="0.25">
      <c r="A106" s="20">
        <v>3</v>
      </c>
      <c r="B106" s="31">
        <v>950</v>
      </c>
      <c r="C106" s="32" t="s">
        <v>13</v>
      </c>
      <c r="D106" s="33" t="s">
        <v>73</v>
      </c>
      <c r="E106" s="33" t="s">
        <v>90</v>
      </c>
      <c r="F106" s="33" t="s">
        <v>112</v>
      </c>
      <c r="G106" s="33" t="s">
        <v>78</v>
      </c>
      <c r="H106" s="24">
        <v>1.5</v>
      </c>
      <c r="I106" s="25"/>
      <c r="J106" s="24">
        <v>1.5</v>
      </c>
      <c r="K106" s="25"/>
      <c r="L106" s="24">
        <v>1.5</v>
      </c>
      <c r="M106" s="25"/>
      <c r="N106" s="24">
        <v>1.5</v>
      </c>
      <c r="O106" s="25"/>
    </row>
    <row r="107" spans="1:15" s="16" customFormat="1" ht="15" customHeight="1" x14ac:dyDescent="0.25">
      <c r="A107" s="17">
        <v>1</v>
      </c>
      <c r="B107" s="28">
        <v>950</v>
      </c>
      <c r="C107" s="29" t="s">
        <v>14</v>
      </c>
      <c r="D107" s="30" t="s">
        <v>73</v>
      </c>
      <c r="E107" s="30" t="s">
        <v>79</v>
      </c>
      <c r="F107" s="30"/>
      <c r="G107" s="30"/>
      <c r="H107" s="18">
        <f t="shared" ref="H107:O107" si="47">SUMIFS(H108:H1113,$B108:$B1113,$B108,$D108:$D1113,$D108,$E108:$E1113,$E108)/2</f>
        <v>600</v>
      </c>
      <c r="I107" s="18">
        <f t="shared" si="47"/>
        <v>0</v>
      </c>
      <c r="J107" s="18">
        <f t="shared" si="47"/>
        <v>600</v>
      </c>
      <c r="K107" s="18">
        <f t="shared" si="47"/>
        <v>0</v>
      </c>
      <c r="L107" s="18">
        <f t="shared" si="47"/>
        <v>600</v>
      </c>
      <c r="M107" s="18">
        <f t="shared" si="47"/>
        <v>0</v>
      </c>
      <c r="N107" s="18">
        <f t="shared" si="47"/>
        <v>600</v>
      </c>
      <c r="O107" s="18">
        <f t="shared" si="47"/>
        <v>0</v>
      </c>
    </row>
    <row r="108" spans="1:15" s="16" customFormat="1" ht="78.75" x14ac:dyDescent="0.25">
      <c r="A108" s="19">
        <v>2</v>
      </c>
      <c r="B108" s="37">
        <v>950</v>
      </c>
      <c r="C108" s="38" t="s">
        <v>190</v>
      </c>
      <c r="D108" s="39" t="s">
        <v>73</v>
      </c>
      <c r="E108" s="39" t="s">
        <v>79</v>
      </c>
      <c r="F108" s="39" t="s">
        <v>50</v>
      </c>
      <c r="G108" s="39" t="s">
        <v>75</v>
      </c>
      <c r="H108" s="40">
        <f t="shared" ref="H108:O108" si="48">SUMIFS(H109:H1113,$B109:$B1113,$B108,$D109:$D1113,$D109,$E109:$E1113,$E109,$F109:$F1113,$F109)</f>
        <v>600</v>
      </c>
      <c r="I108" s="40">
        <f t="shared" si="48"/>
        <v>0</v>
      </c>
      <c r="J108" s="40">
        <f t="shared" si="48"/>
        <v>600</v>
      </c>
      <c r="K108" s="40">
        <f t="shared" si="48"/>
        <v>0</v>
      </c>
      <c r="L108" s="40">
        <f t="shared" si="48"/>
        <v>600</v>
      </c>
      <c r="M108" s="40">
        <f t="shared" si="48"/>
        <v>0</v>
      </c>
      <c r="N108" s="40">
        <f t="shared" si="48"/>
        <v>600</v>
      </c>
      <c r="O108" s="40">
        <f t="shared" si="48"/>
        <v>0</v>
      </c>
    </row>
    <row r="109" spans="1:15" s="16" customFormat="1" ht="47.25" x14ac:dyDescent="0.25">
      <c r="A109" s="20">
        <v>3</v>
      </c>
      <c r="B109" s="31">
        <v>950</v>
      </c>
      <c r="C109" s="32" t="s">
        <v>12</v>
      </c>
      <c r="D109" s="33" t="s">
        <v>73</v>
      </c>
      <c r="E109" s="33" t="s">
        <v>79</v>
      </c>
      <c r="F109" s="33" t="s">
        <v>50</v>
      </c>
      <c r="G109" s="33" t="s">
        <v>77</v>
      </c>
      <c r="H109" s="24">
        <v>600</v>
      </c>
      <c r="I109" s="24"/>
      <c r="J109" s="24">
        <v>600</v>
      </c>
      <c r="K109" s="24"/>
      <c r="L109" s="24">
        <v>600</v>
      </c>
      <c r="M109" s="24"/>
      <c r="N109" s="24">
        <v>600</v>
      </c>
      <c r="O109" s="24"/>
    </row>
    <row r="110" spans="1:15" s="16" customFormat="1" ht="47.25" x14ac:dyDescent="0.25">
      <c r="A110" s="17">
        <v>1</v>
      </c>
      <c r="B110" s="28">
        <v>950</v>
      </c>
      <c r="C110" s="29" t="s">
        <v>36</v>
      </c>
      <c r="D110" s="30" t="s">
        <v>82</v>
      </c>
      <c r="E110" s="30" t="s">
        <v>80</v>
      </c>
      <c r="F110" s="30"/>
      <c r="G110" s="30"/>
      <c r="H110" s="18">
        <f t="shared" ref="H110:O110" si="49">SUMIFS(H111:H1116,$B111:$B1116,$B111,$D111:$D1116,$D111,$E111:$E1116,$E111)/2</f>
        <v>280</v>
      </c>
      <c r="I110" s="18">
        <f t="shared" si="49"/>
        <v>0</v>
      </c>
      <c r="J110" s="18">
        <f t="shared" si="49"/>
        <v>280</v>
      </c>
      <c r="K110" s="18">
        <f t="shared" si="49"/>
        <v>0</v>
      </c>
      <c r="L110" s="18">
        <f t="shared" si="49"/>
        <v>280</v>
      </c>
      <c r="M110" s="18">
        <f t="shared" si="49"/>
        <v>0</v>
      </c>
      <c r="N110" s="18">
        <f t="shared" si="49"/>
        <v>280</v>
      </c>
      <c r="O110" s="18">
        <f t="shared" si="49"/>
        <v>0</v>
      </c>
    </row>
    <row r="111" spans="1:15" s="16" customFormat="1" ht="63" x14ac:dyDescent="0.25">
      <c r="A111" s="19">
        <v>2</v>
      </c>
      <c r="B111" s="37">
        <v>950</v>
      </c>
      <c r="C111" s="38" t="s">
        <v>191</v>
      </c>
      <c r="D111" s="39" t="s">
        <v>82</v>
      </c>
      <c r="E111" s="39" t="s">
        <v>80</v>
      </c>
      <c r="F111" s="39" t="s">
        <v>139</v>
      </c>
      <c r="G111" s="39"/>
      <c r="H111" s="40">
        <f t="shared" ref="H111:O111" si="50">SUMIFS(H112:H1116,$B112:$B1116,$B111,$D112:$D1116,$D112,$E112:$E1116,$E112,$F112:$F1116,$F112)</f>
        <v>280</v>
      </c>
      <c r="I111" s="40">
        <f t="shared" si="50"/>
        <v>0</v>
      </c>
      <c r="J111" s="40">
        <f t="shared" si="50"/>
        <v>280</v>
      </c>
      <c r="K111" s="40">
        <f t="shared" si="50"/>
        <v>0</v>
      </c>
      <c r="L111" s="40">
        <f t="shared" si="50"/>
        <v>280</v>
      </c>
      <c r="M111" s="40">
        <f t="shared" si="50"/>
        <v>0</v>
      </c>
      <c r="N111" s="40">
        <f t="shared" si="50"/>
        <v>280</v>
      </c>
      <c r="O111" s="40">
        <f t="shared" si="50"/>
        <v>0</v>
      </c>
    </row>
    <row r="112" spans="1:15" s="16" customFormat="1" ht="47.25" x14ac:dyDescent="0.25">
      <c r="A112" s="20">
        <v>3</v>
      </c>
      <c r="B112" s="31">
        <v>950</v>
      </c>
      <c r="C112" s="32" t="s">
        <v>12</v>
      </c>
      <c r="D112" s="33" t="s">
        <v>82</v>
      </c>
      <c r="E112" s="33" t="s">
        <v>80</v>
      </c>
      <c r="F112" s="33" t="s">
        <v>139</v>
      </c>
      <c r="G112" s="33" t="s">
        <v>77</v>
      </c>
      <c r="H112" s="24">
        <v>280</v>
      </c>
      <c r="I112" s="24"/>
      <c r="J112" s="24">
        <v>280</v>
      </c>
      <c r="K112" s="24"/>
      <c r="L112" s="24">
        <v>280</v>
      </c>
      <c r="M112" s="24"/>
      <c r="N112" s="24">
        <v>280</v>
      </c>
      <c r="O112" s="24"/>
    </row>
    <row r="113" spans="1:15" s="16" customFormat="1" ht="31.5" x14ac:dyDescent="0.25">
      <c r="A113" s="17">
        <v>1</v>
      </c>
      <c r="B113" s="28">
        <v>950</v>
      </c>
      <c r="C113" s="29" t="s">
        <v>37</v>
      </c>
      <c r="D113" s="30" t="s">
        <v>90</v>
      </c>
      <c r="E113" s="30" t="s">
        <v>91</v>
      </c>
      <c r="F113" s="30"/>
      <c r="G113" s="30"/>
      <c r="H113" s="18">
        <f t="shared" ref="H113:O113" si="51">SUMIFS(H114:H1119,$B114:$B1119,$B114,$D114:$D1119,$D114,$E114:$E1119,$E114)/2</f>
        <v>0</v>
      </c>
      <c r="I113" s="18">
        <f t="shared" si="51"/>
        <v>0</v>
      </c>
      <c r="J113" s="18">
        <f t="shared" si="51"/>
        <v>33661.300000000003</v>
      </c>
      <c r="K113" s="18">
        <f t="shared" si="51"/>
        <v>26116.799999999999</v>
      </c>
      <c r="L113" s="18">
        <f t="shared" si="51"/>
        <v>0</v>
      </c>
      <c r="M113" s="18">
        <f t="shared" si="51"/>
        <v>0</v>
      </c>
      <c r="N113" s="18">
        <f t="shared" si="51"/>
        <v>0</v>
      </c>
      <c r="O113" s="18">
        <f t="shared" si="51"/>
        <v>0</v>
      </c>
    </row>
    <row r="114" spans="1:15" s="16" customFormat="1" ht="78.75" x14ac:dyDescent="0.25">
      <c r="A114" s="19">
        <v>2</v>
      </c>
      <c r="B114" s="37">
        <v>950</v>
      </c>
      <c r="C114" s="38" t="s">
        <v>190</v>
      </c>
      <c r="D114" s="39" t="s">
        <v>90</v>
      </c>
      <c r="E114" s="39" t="s">
        <v>91</v>
      </c>
      <c r="F114" s="39" t="s">
        <v>50</v>
      </c>
      <c r="G114" s="39"/>
      <c r="H114" s="40">
        <f t="shared" ref="H114:O114" si="52">SUMIFS(H115:H1119,$B115:$B1119,$B114,$D115:$D1119,$D115,$E115:$E1119,$E115,$F115:$F1119,$F115)</f>
        <v>0</v>
      </c>
      <c r="I114" s="40">
        <f t="shared" si="52"/>
        <v>0</v>
      </c>
      <c r="J114" s="40">
        <f t="shared" si="52"/>
        <v>33661.300000000003</v>
      </c>
      <c r="K114" s="40">
        <f t="shared" si="52"/>
        <v>26116.799999999999</v>
      </c>
      <c r="L114" s="40">
        <f t="shared" si="52"/>
        <v>0</v>
      </c>
      <c r="M114" s="40">
        <f t="shared" si="52"/>
        <v>0</v>
      </c>
      <c r="N114" s="40">
        <f t="shared" si="52"/>
        <v>0</v>
      </c>
      <c r="O114" s="40">
        <f t="shared" si="52"/>
        <v>0</v>
      </c>
    </row>
    <row r="115" spans="1:15" s="16" customFormat="1" ht="47.25" x14ac:dyDescent="0.25">
      <c r="A115" s="20">
        <v>3</v>
      </c>
      <c r="B115" s="31">
        <v>950</v>
      </c>
      <c r="C115" s="32" t="s">
        <v>12</v>
      </c>
      <c r="D115" s="33" t="s">
        <v>90</v>
      </c>
      <c r="E115" s="33" t="s">
        <v>91</v>
      </c>
      <c r="F115" s="33" t="s">
        <v>50</v>
      </c>
      <c r="G115" s="33" t="s">
        <v>77</v>
      </c>
      <c r="H115" s="24"/>
      <c r="I115" s="24"/>
      <c r="J115" s="24">
        <v>33661.300000000003</v>
      </c>
      <c r="K115" s="24">
        <v>26116.799999999999</v>
      </c>
      <c r="L115" s="24"/>
      <c r="M115" s="24"/>
      <c r="N115" s="24"/>
      <c r="O115" s="24"/>
    </row>
    <row r="116" spans="1:15" s="16" customFormat="1" ht="15.75" x14ac:dyDescent="0.25">
      <c r="A116" s="17">
        <v>1</v>
      </c>
      <c r="B116" s="28">
        <v>950</v>
      </c>
      <c r="C116" s="29" t="s">
        <v>59</v>
      </c>
      <c r="D116" s="30" t="s">
        <v>96</v>
      </c>
      <c r="E116" s="30" t="s">
        <v>73</v>
      </c>
      <c r="F116" s="30"/>
      <c r="G116" s="30"/>
      <c r="H116" s="18">
        <f t="shared" ref="H116:O116" si="53">SUMIFS(H117:H1116,$B117:$B1116,$B117,$D117:$D1116,$D117,$E117:$E1116,$E117)/2</f>
        <v>0</v>
      </c>
      <c r="I116" s="18">
        <f t="shared" si="53"/>
        <v>0</v>
      </c>
      <c r="J116" s="18">
        <f t="shared" si="53"/>
        <v>0</v>
      </c>
      <c r="K116" s="18">
        <f t="shared" si="53"/>
        <v>0</v>
      </c>
      <c r="L116" s="18">
        <f t="shared" si="53"/>
        <v>0</v>
      </c>
      <c r="M116" s="18">
        <f t="shared" si="53"/>
        <v>0</v>
      </c>
      <c r="N116" s="18">
        <f t="shared" si="53"/>
        <v>0</v>
      </c>
      <c r="O116" s="18">
        <f t="shared" si="53"/>
        <v>0</v>
      </c>
    </row>
    <row r="117" spans="1:15" s="16" customFormat="1" ht="78.75" x14ac:dyDescent="0.25">
      <c r="A117" s="19">
        <v>2</v>
      </c>
      <c r="B117" s="37">
        <v>950</v>
      </c>
      <c r="C117" s="38" t="s">
        <v>190</v>
      </c>
      <c r="D117" s="39" t="s">
        <v>96</v>
      </c>
      <c r="E117" s="39" t="s">
        <v>73</v>
      </c>
      <c r="F117" s="39" t="s">
        <v>50</v>
      </c>
      <c r="G117" s="39"/>
      <c r="H117" s="40">
        <f t="shared" ref="H117:O117" si="54">SUMIFS(H118:H1123,$B118:$B1123,$B117,$D118:$D1123,$D118,$E118:$E1123,$E118,$F118:$F1123,$F118)</f>
        <v>0</v>
      </c>
      <c r="I117" s="40">
        <f t="shared" si="54"/>
        <v>0</v>
      </c>
      <c r="J117" s="40">
        <f t="shared" si="54"/>
        <v>0</v>
      </c>
      <c r="K117" s="40">
        <f t="shared" si="54"/>
        <v>0</v>
      </c>
      <c r="L117" s="40">
        <f t="shared" si="54"/>
        <v>0</v>
      </c>
      <c r="M117" s="40">
        <f t="shared" si="54"/>
        <v>0</v>
      </c>
      <c r="N117" s="40">
        <f t="shared" si="54"/>
        <v>0</v>
      </c>
      <c r="O117" s="40">
        <f t="shared" si="54"/>
        <v>0</v>
      </c>
    </row>
    <row r="118" spans="1:15" s="16" customFormat="1" ht="47.25" x14ac:dyDescent="0.25">
      <c r="A118" s="20">
        <v>3</v>
      </c>
      <c r="B118" s="31">
        <v>950</v>
      </c>
      <c r="C118" s="32" t="s">
        <v>12</v>
      </c>
      <c r="D118" s="33" t="s">
        <v>96</v>
      </c>
      <c r="E118" s="33" t="s">
        <v>73</v>
      </c>
      <c r="F118" s="33" t="s">
        <v>50</v>
      </c>
      <c r="G118" s="33" t="s">
        <v>77</v>
      </c>
      <c r="H118" s="24"/>
      <c r="I118" s="24"/>
      <c r="J118" s="24"/>
      <c r="K118" s="24"/>
      <c r="L118" s="24"/>
      <c r="M118" s="24"/>
      <c r="N118" s="24"/>
      <c r="O118" s="24"/>
    </row>
    <row r="119" spans="1:15" s="16" customFormat="1" ht="66" customHeight="1" x14ac:dyDescent="0.25">
      <c r="A119" s="19">
        <v>2</v>
      </c>
      <c r="B119" s="37">
        <v>950</v>
      </c>
      <c r="C119" s="42" t="s">
        <v>138</v>
      </c>
      <c r="D119" s="39" t="s">
        <v>96</v>
      </c>
      <c r="E119" s="39" t="s">
        <v>73</v>
      </c>
      <c r="F119" s="39" t="s">
        <v>137</v>
      </c>
      <c r="G119" s="39" t="s">
        <v>75</v>
      </c>
      <c r="H119" s="40">
        <f t="shared" ref="H119:O119" si="55">SUMIFS(H120:H1113,$B120:$B1113,$B119,$D120:$D1113,$D120,$E120:$E1113,$E120,$F120:$F1113,$F120)</f>
        <v>0</v>
      </c>
      <c r="I119" s="40">
        <f t="shared" si="55"/>
        <v>0</v>
      </c>
      <c r="J119" s="40">
        <f t="shared" si="55"/>
        <v>0</v>
      </c>
      <c r="K119" s="40">
        <f t="shared" si="55"/>
        <v>0</v>
      </c>
      <c r="L119" s="40">
        <f t="shared" si="55"/>
        <v>0</v>
      </c>
      <c r="M119" s="40">
        <f t="shared" si="55"/>
        <v>0</v>
      </c>
      <c r="N119" s="40">
        <f t="shared" si="55"/>
        <v>0</v>
      </c>
      <c r="O119" s="40">
        <f t="shared" si="55"/>
        <v>0</v>
      </c>
    </row>
    <row r="120" spans="1:15" s="16" customFormat="1" ht="15.75" x14ac:dyDescent="0.25">
      <c r="A120" s="20">
        <v>3</v>
      </c>
      <c r="B120" s="31">
        <v>950</v>
      </c>
      <c r="C120" s="32" t="s">
        <v>141</v>
      </c>
      <c r="D120" s="33" t="s">
        <v>96</v>
      </c>
      <c r="E120" s="33" t="s">
        <v>73</v>
      </c>
      <c r="F120" s="33" t="s">
        <v>137</v>
      </c>
      <c r="G120" s="33" t="s">
        <v>140</v>
      </c>
      <c r="H120" s="24"/>
      <c r="I120" s="24"/>
      <c r="J120" s="24"/>
      <c r="K120" s="24"/>
      <c r="L120" s="24"/>
      <c r="M120" s="24"/>
      <c r="N120" s="24"/>
      <c r="O120" s="24"/>
    </row>
    <row r="121" spans="1:15" s="16" customFormat="1" ht="24" customHeight="1" x14ac:dyDescent="0.25">
      <c r="A121" s="20">
        <v>3</v>
      </c>
      <c r="B121" s="31">
        <v>950</v>
      </c>
      <c r="C121" s="32" t="s">
        <v>123</v>
      </c>
      <c r="D121" s="33" t="s">
        <v>96</v>
      </c>
      <c r="E121" s="33" t="s">
        <v>73</v>
      </c>
      <c r="F121" s="33" t="s">
        <v>137</v>
      </c>
      <c r="G121" s="33" t="s">
        <v>124</v>
      </c>
      <c r="H121" s="24"/>
      <c r="I121" s="24"/>
      <c r="J121" s="24"/>
      <c r="K121" s="24"/>
      <c r="L121" s="24"/>
      <c r="M121" s="24"/>
      <c r="N121" s="24"/>
      <c r="O121" s="24"/>
    </row>
    <row r="122" spans="1:15" s="16" customFormat="1" ht="15.75" x14ac:dyDescent="0.25">
      <c r="A122" s="17">
        <v>1</v>
      </c>
      <c r="B122" s="28">
        <v>950</v>
      </c>
      <c r="C122" s="29" t="s">
        <v>38</v>
      </c>
      <c r="D122" s="30" t="s">
        <v>85</v>
      </c>
      <c r="E122" s="30" t="s">
        <v>92</v>
      </c>
      <c r="F122" s="30"/>
      <c r="G122" s="30"/>
      <c r="H122" s="18">
        <f t="shared" ref="H122:O122" si="56">SUMIFS(H123:H1122,$B123:$B1122,$B123,$D123:$D1122,$D123,$E123:$E1122,$E123)/2</f>
        <v>21963.7</v>
      </c>
      <c r="I122" s="18">
        <f t="shared" si="56"/>
        <v>0</v>
      </c>
      <c r="J122" s="18">
        <f t="shared" si="56"/>
        <v>21963.7</v>
      </c>
      <c r="K122" s="18">
        <f t="shared" si="56"/>
        <v>0</v>
      </c>
      <c r="L122" s="18">
        <f t="shared" si="56"/>
        <v>21963.7</v>
      </c>
      <c r="M122" s="18">
        <f t="shared" si="56"/>
        <v>0</v>
      </c>
      <c r="N122" s="18">
        <f t="shared" si="56"/>
        <v>21963.7</v>
      </c>
      <c r="O122" s="18">
        <f t="shared" si="56"/>
        <v>0</v>
      </c>
    </row>
    <row r="123" spans="1:15" s="16" customFormat="1" ht="78.75" x14ac:dyDescent="0.25">
      <c r="A123" s="19">
        <v>2</v>
      </c>
      <c r="B123" s="37">
        <v>950</v>
      </c>
      <c r="C123" s="41" t="s">
        <v>159</v>
      </c>
      <c r="D123" s="39" t="s">
        <v>85</v>
      </c>
      <c r="E123" s="39" t="s">
        <v>92</v>
      </c>
      <c r="F123" s="39" t="s">
        <v>39</v>
      </c>
      <c r="G123" s="39"/>
      <c r="H123" s="40">
        <f t="shared" ref="H123:O123" si="57">SUMIFS(H124:H1122,$B124:$B1122,$B123,$D124:$D1122,$D124,$E124:$E1122,$E124,$F124:$F1122,$F124)</f>
        <v>0</v>
      </c>
      <c r="I123" s="40">
        <f t="shared" si="57"/>
        <v>0</v>
      </c>
      <c r="J123" s="40">
        <f t="shared" si="57"/>
        <v>0</v>
      </c>
      <c r="K123" s="40">
        <f t="shared" si="57"/>
        <v>0</v>
      </c>
      <c r="L123" s="40">
        <f t="shared" si="57"/>
        <v>0</v>
      </c>
      <c r="M123" s="40">
        <f t="shared" si="57"/>
        <v>0</v>
      </c>
      <c r="N123" s="40">
        <f t="shared" si="57"/>
        <v>0</v>
      </c>
      <c r="O123" s="40">
        <f t="shared" si="57"/>
        <v>0</v>
      </c>
    </row>
    <row r="124" spans="1:15" s="16" customFormat="1" ht="47.25" x14ac:dyDescent="0.25">
      <c r="A124" s="20">
        <v>3</v>
      </c>
      <c r="B124" s="31">
        <v>950</v>
      </c>
      <c r="C124" s="32" t="s">
        <v>12</v>
      </c>
      <c r="D124" s="33" t="s">
        <v>85</v>
      </c>
      <c r="E124" s="33" t="s">
        <v>92</v>
      </c>
      <c r="F124" s="33" t="s">
        <v>39</v>
      </c>
      <c r="G124" s="33" t="s">
        <v>77</v>
      </c>
      <c r="H124" s="24"/>
      <c r="I124" s="24"/>
      <c r="J124" s="24"/>
      <c r="K124" s="24"/>
      <c r="L124" s="24"/>
      <c r="M124" s="24"/>
      <c r="N124" s="24"/>
      <c r="O124" s="24"/>
    </row>
    <row r="125" spans="1:15" s="16" customFormat="1" ht="78.75" x14ac:dyDescent="0.25">
      <c r="A125" s="19">
        <v>2</v>
      </c>
      <c r="B125" s="37">
        <v>950</v>
      </c>
      <c r="C125" s="38" t="s">
        <v>190</v>
      </c>
      <c r="D125" s="39" t="s">
        <v>85</v>
      </c>
      <c r="E125" s="39" t="s">
        <v>92</v>
      </c>
      <c r="F125" s="39" t="s">
        <v>50</v>
      </c>
      <c r="G125" s="39"/>
      <c r="H125" s="40">
        <f t="shared" ref="H125:O125" si="58">SUMIFS(H126:H1124,$B126:$B1124,$B125,$D126:$D1124,$D126,$E126:$E1124,$E126,$F126:$F1124,$F126)</f>
        <v>21963.7</v>
      </c>
      <c r="I125" s="40">
        <f t="shared" si="58"/>
        <v>0</v>
      </c>
      <c r="J125" s="40">
        <f t="shared" si="58"/>
        <v>21963.7</v>
      </c>
      <c r="K125" s="40">
        <f t="shared" si="58"/>
        <v>0</v>
      </c>
      <c r="L125" s="40">
        <f t="shared" si="58"/>
        <v>21963.7</v>
      </c>
      <c r="M125" s="40">
        <f t="shared" si="58"/>
        <v>0</v>
      </c>
      <c r="N125" s="40">
        <f t="shared" si="58"/>
        <v>21963.7</v>
      </c>
      <c r="O125" s="40">
        <f t="shared" si="58"/>
        <v>0</v>
      </c>
    </row>
    <row r="126" spans="1:15" s="16" customFormat="1" ht="47.25" x14ac:dyDescent="0.25">
      <c r="A126" s="20">
        <v>3</v>
      </c>
      <c r="B126" s="31">
        <v>950</v>
      </c>
      <c r="C126" s="32" t="s">
        <v>12</v>
      </c>
      <c r="D126" s="33" t="s">
        <v>85</v>
      </c>
      <c r="E126" s="33" t="s">
        <v>92</v>
      </c>
      <c r="F126" s="33" t="s">
        <v>50</v>
      </c>
      <c r="G126" s="33" t="s">
        <v>77</v>
      </c>
      <c r="H126" s="24">
        <v>21963.7</v>
      </c>
      <c r="I126" s="24"/>
      <c r="J126" s="24">
        <v>21963.7</v>
      </c>
      <c r="K126" s="24"/>
      <c r="L126" s="24">
        <v>21963.7</v>
      </c>
      <c r="M126" s="24"/>
      <c r="N126" s="24">
        <v>21963.7</v>
      </c>
      <c r="O126" s="24"/>
    </row>
    <row r="127" spans="1:15" s="16" customFormat="1" ht="15.75" x14ac:dyDescent="0.25">
      <c r="A127" s="17">
        <v>1</v>
      </c>
      <c r="B127" s="28">
        <v>950</v>
      </c>
      <c r="C127" s="29" t="s">
        <v>150</v>
      </c>
      <c r="D127" s="30" t="s">
        <v>88</v>
      </c>
      <c r="E127" s="30" t="s">
        <v>90</v>
      </c>
      <c r="F127" s="30"/>
      <c r="G127" s="30"/>
      <c r="H127" s="18">
        <f t="shared" ref="H127:O127" si="59">SUMIFS(H128:H1127,$B128:$B1127,$B128,$D128:$D1127,$D128,$E128:$E1127,$E128)/2</f>
        <v>0</v>
      </c>
      <c r="I127" s="18">
        <f t="shared" si="59"/>
        <v>0</v>
      </c>
      <c r="J127" s="18">
        <f t="shared" si="59"/>
        <v>0</v>
      </c>
      <c r="K127" s="18">
        <f t="shared" si="59"/>
        <v>0</v>
      </c>
      <c r="L127" s="18">
        <f t="shared" si="59"/>
        <v>0</v>
      </c>
      <c r="M127" s="18">
        <f t="shared" si="59"/>
        <v>0</v>
      </c>
      <c r="N127" s="18">
        <f t="shared" si="59"/>
        <v>0</v>
      </c>
      <c r="O127" s="18">
        <f t="shared" si="59"/>
        <v>0</v>
      </c>
    </row>
    <row r="128" spans="1:15" s="16" customFormat="1" ht="104.25" customHeight="1" x14ac:dyDescent="0.25">
      <c r="A128" s="19">
        <v>2</v>
      </c>
      <c r="B128" s="37">
        <v>950</v>
      </c>
      <c r="C128" s="38" t="s">
        <v>128</v>
      </c>
      <c r="D128" s="39" t="s">
        <v>88</v>
      </c>
      <c r="E128" s="39" t="s">
        <v>90</v>
      </c>
      <c r="F128" s="39" t="s">
        <v>125</v>
      </c>
      <c r="G128" s="39"/>
      <c r="H128" s="40">
        <f t="shared" ref="H128:O128" si="60">SUMIFS(H129:H1120,$B129:$B1120,$B128,$D129:$D1120,$D129,$E129:$E1120,$E129,$F129:$F1120,$F129)</f>
        <v>0</v>
      </c>
      <c r="I128" s="40">
        <f t="shared" si="60"/>
        <v>0</v>
      </c>
      <c r="J128" s="40">
        <f t="shared" si="60"/>
        <v>0</v>
      </c>
      <c r="K128" s="40">
        <f t="shared" si="60"/>
        <v>0</v>
      </c>
      <c r="L128" s="40">
        <f t="shared" si="60"/>
        <v>0</v>
      </c>
      <c r="M128" s="40">
        <f t="shared" si="60"/>
        <v>0</v>
      </c>
      <c r="N128" s="40">
        <f t="shared" si="60"/>
        <v>0</v>
      </c>
      <c r="O128" s="40">
        <f t="shared" si="60"/>
        <v>0</v>
      </c>
    </row>
    <row r="129" spans="1:15" s="16" customFormat="1" ht="15.75" x14ac:dyDescent="0.25">
      <c r="A129" s="20">
        <v>3</v>
      </c>
      <c r="B129" s="31">
        <v>950</v>
      </c>
      <c r="C129" s="32" t="s">
        <v>123</v>
      </c>
      <c r="D129" s="33" t="s">
        <v>88</v>
      </c>
      <c r="E129" s="33" t="s">
        <v>90</v>
      </c>
      <c r="F129" s="33" t="s">
        <v>125</v>
      </c>
      <c r="G129" s="33" t="s">
        <v>124</v>
      </c>
      <c r="H129" s="24"/>
      <c r="I129" s="24"/>
      <c r="J129" s="24"/>
      <c r="K129" s="24"/>
      <c r="L129" s="24"/>
      <c r="M129" s="24"/>
      <c r="N129" s="24"/>
      <c r="O129" s="24"/>
    </row>
    <row r="130" spans="1:15" s="16" customFormat="1" ht="31.5" x14ac:dyDescent="0.25">
      <c r="A130" s="14">
        <v>0</v>
      </c>
      <c r="B130" s="26">
        <v>955</v>
      </c>
      <c r="C130" s="27" t="s">
        <v>40</v>
      </c>
      <c r="D130" s="34" t="s">
        <v>75</v>
      </c>
      <c r="E130" s="34" t="s">
        <v>75</v>
      </c>
      <c r="F130" s="34" t="s">
        <v>7</v>
      </c>
      <c r="G130" s="34" t="s">
        <v>75</v>
      </c>
      <c r="H130" s="15">
        <f t="shared" ref="H130:O130" si="61">SUMIFS(H131:H1133,$B131:$B1133,$B131)/3</f>
        <v>133629.39999999997</v>
      </c>
      <c r="I130" s="15">
        <f t="shared" si="61"/>
        <v>9740</v>
      </c>
      <c r="J130" s="15">
        <f t="shared" si="61"/>
        <v>127579.39999999997</v>
      </c>
      <c r="K130" s="15">
        <f t="shared" si="61"/>
        <v>9740</v>
      </c>
      <c r="L130" s="15">
        <f t="shared" si="61"/>
        <v>127528.59999999998</v>
      </c>
      <c r="M130" s="15">
        <f t="shared" si="61"/>
        <v>9740</v>
      </c>
      <c r="N130" s="15">
        <f t="shared" si="61"/>
        <v>127458.59999999998</v>
      </c>
      <c r="O130" s="15">
        <f t="shared" si="61"/>
        <v>9740</v>
      </c>
    </row>
    <row r="131" spans="1:15" s="16" customFormat="1" ht="63" x14ac:dyDescent="0.25">
      <c r="A131" s="17">
        <v>1</v>
      </c>
      <c r="B131" s="28">
        <v>955</v>
      </c>
      <c r="C131" s="29" t="s">
        <v>41</v>
      </c>
      <c r="D131" s="30" t="s">
        <v>73</v>
      </c>
      <c r="E131" s="30" t="s">
        <v>92</v>
      </c>
      <c r="F131" s="30" t="s">
        <v>7</v>
      </c>
      <c r="G131" s="30" t="s">
        <v>75</v>
      </c>
      <c r="H131" s="18">
        <f t="shared" ref="H131:O131" si="62">SUMIFS(H132:H1128,$B132:$B1128,$B132,$D132:$D1128,$D132,$E132:$E1128,$E132)/2</f>
        <v>2351.5</v>
      </c>
      <c r="I131" s="18">
        <f t="shared" si="62"/>
        <v>0</v>
      </c>
      <c r="J131" s="18">
        <f t="shared" si="62"/>
        <v>2351.5</v>
      </c>
      <c r="K131" s="18">
        <f t="shared" si="62"/>
        <v>0</v>
      </c>
      <c r="L131" s="18">
        <f t="shared" si="62"/>
        <v>2351.5</v>
      </c>
      <c r="M131" s="18">
        <f t="shared" si="62"/>
        <v>0</v>
      </c>
      <c r="N131" s="18">
        <f t="shared" si="62"/>
        <v>2351.5</v>
      </c>
      <c r="O131" s="18">
        <f t="shared" si="62"/>
        <v>0</v>
      </c>
    </row>
    <row r="132" spans="1:15" s="16" customFormat="1" ht="78.75" x14ac:dyDescent="0.25">
      <c r="A132" s="19">
        <v>2</v>
      </c>
      <c r="B132" s="37">
        <v>955</v>
      </c>
      <c r="C132" s="38" t="s">
        <v>9</v>
      </c>
      <c r="D132" s="39" t="s">
        <v>73</v>
      </c>
      <c r="E132" s="39" t="s">
        <v>92</v>
      </c>
      <c r="F132" s="39" t="s">
        <v>112</v>
      </c>
      <c r="G132" s="39" t="s">
        <v>75</v>
      </c>
      <c r="H132" s="40">
        <f t="shared" ref="H132:O132" si="63">SUMIFS(H133:H1128,$B133:$B1128,$B132,$D133:$D1128,$D133,$E133:$E1128,$E133,$F133:$F1128,$F133)</f>
        <v>2351.5</v>
      </c>
      <c r="I132" s="40">
        <f t="shared" si="63"/>
        <v>0</v>
      </c>
      <c r="J132" s="40">
        <f t="shared" si="63"/>
        <v>2351.5</v>
      </c>
      <c r="K132" s="40">
        <f t="shared" si="63"/>
        <v>0</v>
      </c>
      <c r="L132" s="40">
        <f t="shared" si="63"/>
        <v>2351.5</v>
      </c>
      <c r="M132" s="40">
        <f t="shared" si="63"/>
        <v>0</v>
      </c>
      <c r="N132" s="40">
        <f t="shared" si="63"/>
        <v>2351.5</v>
      </c>
      <c r="O132" s="40">
        <f t="shared" si="63"/>
        <v>0</v>
      </c>
    </row>
    <row r="133" spans="1:15" s="16" customFormat="1" ht="47.25" x14ac:dyDescent="0.25">
      <c r="A133" s="20">
        <v>3</v>
      </c>
      <c r="B133" s="31">
        <v>955</v>
      </c>
      <c r="C133" s="32" t="s">
        <v>11</v>
      </c>
      <c r="D133" s="33" t="s">
        <v>73</v>
      </c>
      <c r="E133" s="33" t="s">
        <v>92</v>
      </c>
      <c r="F133" s="33" t="s">
        <v>112</v>
      </c>
      <c r="G133" s="33" t="s">
        <v>76</v>
      </c>
      <c r="H133" s="24">
        <v>2351.5</v>
      </c>
      <c r="I133" s="24"/>
      <c r="J133" s="24">
        <v>2351.5</v>
      </c>
      <c r="K133" s="24"/>
      <c r="L133" s="24">
        <v>2351.5</v>
      </c>
      <c r="M133" s="24"/>
      <c r="N133" s="24">
        <v>2351.5</v>
      </c>
      <c r="O133" s="24"/>
    </row>
    <row r="134" spans="1:15" s="16" customFormat="1" ht="94.5" x14ac:dyDescent="0.25">
      <c r="A134" s="17">
        <v>1</v>
      </c>
      <c r="B134" s="28">
        <v>955</v>
      </c>
      <c r="C134" s="29" t="s">
        <v>34</v>
      </c>
      <c r="D134" s="30" t="s">
        <v>73</v>
      </c>
      <c r="E134" s="30" t="s">
        <v>90</v>
      </c>
      <c r="F134" s="30" t="s">
        <v>7</v>
      </c>
      <c r="G134" s="30" t="s">
        <v>75</v>
      </c>
      <c r="H134" s="18">
        <f t="shared" ref="H134:O134" si="64">SUMIFS(H135:H1131,$B135:$B1131,$B135,$D135:$D1131,$D135,$E135:$E1131,$E135)/2</f>
        <v>19545.299999999996</v>
      </c>
      <c r="I134" s="18">
        <f t="shared" si="64"/>
        <v>0</v>
      </c>
      <c r="J134" s="18">
        <f t="shared" si="64"/>
        <v>19545.299999999996</v>
      </c>
      <c r="K134" s="18">
        <f t="shared" si="64"/>
        <v>0</v>
      </c>
      <c r="L134" s="18">
        <f t="shared" si="64"/>
        <v>19545.299999999996</v>
      </c>
      <c r="M134" s="18">
        <f t="shared" si="64"/>
        <v>0</v>
      </c>
      <c r="N134" s="18">
        <f t="shared" si="64"/>
        <v>19545.299999999996</v>
      </c>
      <c r="O134" s="18">
        <f t="shared" si="64"/>
        <v>0</v>
      </c>
    </row>
    <row r="135" spans="1:15" s="16" customFormat="1" ht="63" x14ac:dyDescent="0.25">
      <c r="A135" s="19">
        <v>2</v>
      </c>
      <c r="B135" s="37">
        <v>955</v>
      </c>
      <c r="C135" s="47" t="s">
        <v>131</v>
      </c>
      <c r="D135" s="39" t="s">
        <v>73</v>
      </c>
      <c r="E135" s="39" t="s">
        <v>90</v>
      </c>
      <c r="F135" s="39" t="s">
        <v>15</v>
      </c>
      <c r="G135" s="39" t="s">
        <v>75</v>
      </c>
      <c r="H135" s="40">
        <f t="shared" ref="H135:O135" si="65">SUMIFS(H136:H1131,$B136:$B1131,$B135,$D136:$D1131,$D136,$E136:$E1131,$E136,$F136:$F1131,$F136)</f>
        <v>0</v>
      </c>
      <c r="I135" s="40">
        <f t="shared" si="65"/>
        <v>0</v>
      </c>
      <c r="J135" s="40">
        <f t="shared" si="65"/>
        <v>0</v>
      </c>
      <c r="K135" s="40">
        <f t="shared" si="65"/>
        <v>0</v>
      </c>
      <c r="L135" s="40">
        <f t="shared" si="65"/>
        <v>0</v>
      </c>
      <c r="M135" s="40">
        <f t="shared" si="65"/>
        <v>0</v>
      </c>
      <c r="N135" s="40">
        <f t="shared" si="65"/>
        <v>0</v>
      </c>
      <c r="O135" s="40">
        <f t="shared" si="65"/>
        <v>0</v>
      </c>
    </row>
    <row r="136" spans="1:15" s="16" customFormat="1" ht="47.25" x14ac:dyDescent="0.25">
      <c r="A136" s="20">
        <v>3</v>
      </c>
      <c r="B136" s="31">
        <v>955</v>
      </c>
      <c r="C136" s="45" t="s">
        <v>12</v>
      </c>
      <c r="D136" s="33" t="s">
        <v>73</v>
      </c>
      <c r="E136" s="33" t="s">
        <v>90</v>
      </c>
      <c r="F136" s="33" t="s">
        <v>15</v>
      </c>
      <c r="G136" s="33" t="s">
        <v>77</v>
      </c>
      <c r="H136" s="24"/>
      <c r="I136" s="24"/>
      <c r="J136" s="24"/>
      <c r="K136" s="24"/>
      <c r="L136" s="24"/>
      <c r="M136" s="24"/>
      <c r="N136" s="24"/>
      <c r="O136" s="24"/>
    </row>
    <row r="137" spans="1:15" s="16" customFormat="1" ht="63" x14ac:dyDescent="0.25">
      <c r="A137" s="19">
        <v>2</v>
      </c>
      <c r="B137" s="43">
        <v>955</v>
      </c>
      <c r="C137" s="47" t="s">
        <v>133</v>
      </c>
      <c r="D137" s="44" t="s">
        <v>73</v>
      </c>
      <c r="E137" s="39" t="s">
        <v>90</v>
      </c>
      <c r="F137" s="39" t="s">
        <v>42</v>
      </c>
      <c r="G137" s="39" t="s">
        <v>75</v>
      </c>
      <c r="H137" s="40">
        <f t="shared" ref="H137:O137" si="66">SUMIFS(H138:H1133,$B138:$B1133,$B137,$D138:$D1133,$D138,$E138:$E1133,$E138,$F138:$F1133,$F138)</f>
        <v>0</v>
      </c>
      <c r="I137" s="40">
        <f t="shared" si="66"/>
        <v>0</v>
      </c>
      <c r="J137" s="40">
        <f t="shared" si="66"/>
        <v>0</v>
      </c>
      <c r="K137" s="40">
        <f t="shared" si="66"/>
        <v>0</v>
      </c>
      <c r="L137" s="40">
        <f t="shared" si="66"/>
        <v>0</v>
      </c>
      <c r="M137" s="40">
        <f t="shared" si="66"/>
        <v>0</v>
      </c>
      <c r="N137" s="40">
        <f t="shared" si="66"/>
        <v>0</v>
      </c>
      <c r="O137" s="40">
        <f t="shared" si="66"/>
        <v>0</v>
      </c>
    </row>
    <row r="138" spans="1:15" s="16" customFormat="1" ht="47.25" x14ac:dyDescent="0.25">
      <c r="A138" s="20">
        <v>3</v>
      </c>
      <c r="B138" s="31">
        <v>955</v>
      </c>
      <c r="C138" s="46" t="s">
        <v>12</v>
      </c>
      <c r="D138" s="33" t="s">
        <v>73</v>
      </c>
      <c r="E138" s="33" t="s">
        <v>90</v>
      </c>
      <c r="F138" s="33" t="s">
        <v>42</v>
      </c>
      <c r="G138" s="33" t="s">
        <v>77</v>
      </c>
      <c r="H138" s="24"/>
      <c r="I138" s="24"/>
      <c r="J138" s="24"/>
      <c r="K138" s="24"/>
      <c r="L138" s="24"/>
      <c r="M138" s="24"/>
      <c r="N138" s="24"/>
      <c r="O138" s="24"/>
    </row>
    <row r="139" spans="1:15" s="16" customFormat="1" ht="78.75" x14ac:dyDescent="0.25">
      <c r="A139" s="19">
        <v>2</v>
      </c>
      <c r="B139" s="37">
        <v>955</v>
      </c>
      <c r="C139" s="38" t="s">
        <v>9</v>
      </c>
      <c r="D139" s="39" t="s">
        <v>73</v>
      </c>
      <c r="E139" s="39" t="s">
        <v>90</v>
      </c>
      <c r="F139" s="39" t="s">
        <v>112</v>
      </c>
      <c r="G139" s="39" t="s">
        <v>75</v>
      </c>
      <c r="H139" s="40">
        <f t="shared" ref="H139:O139" si="67">SUMIFS(H140:H1135,$B140:$B1135,$B139,$D140:$D1135,$D140,$E140:$E1135,$E140,$F140:$F1135,$F140)</f>
        <v>19545.3</v>
      </c>
      <c r="I139" s="40">
        <f t="shared" si="67"/>
        <v>0</v>
      </c>
      <c r="J139" s="40">
        <f t="shared" si="67"/>
        <v>19545.3</v>
      </c>
      <c r="K139" s="40">
        <f t="shared" si="67"/>
        <v>0</v>
      </c>
      <c r="L139" s="40">
        <f t="shared" si="67"/>
        <v>19545.3</v>
      </c>
      <c r="M139" s="40">
        <f t="shared" si="67"/>
        <v>0</v>
      </c>
      <c r="N139" s="40">
        <f t="shared" si="67"/>
        <v>19545.3</v>
      </c>
      <c r="O139" s="40">
        <f t="shared" si="67"/>
        <v>0</v>
      </c>
    </row>
    <row r="140" spans="1:15" s="16" customFormat="1" ht="47.25" x14ac:dyDescent="0.25">
      <c r="A140" s="20">
        <v>3</v>
      </c>
      <c r="B140" s="31">
        <v>955</v>
      </c>
      <c r="C140" s="32" t="s">
        <v>11</v>
      </c>
      <c r="D140" s="33" t="s">
        <v>73</v>
      </c>
      <c r="E140" s="33" t="s">
        <v>90</v>
      </c>
      <c r="F140" s="33" t="s">
        <v>112</v>
      </c>
      <c r="G140" s="33" t="s">
        <v>76</v>
      </c>
      <c r="H140" s="24">
        <v>17797.599999999999</v>
      </c>
      <c r="I140" s="24"/>
      <c r="J140" s="24">
        <v>17797.599999999999</v>
      </c>
      <c r="K140" s="24"/>
      <c r="L140" s="24">
        <v>17797.599999999999</v>
      </c>
      <c r="M140" s="24"/>
      <c r="N140" s="24">
        <v>17797.599999999999</v>
      </c>
      <c r="O140" s="24"/>
    </row>
    <row r="141" spans="1:15" s="16" customFormat="1" ht="47.25" x14ac:dyDescent="0.25">
      <c r="A141" s="20">
        <v>3</v>
      </c>
      <c r="B141" s="31">
        <v>955</v>
      </c>
      <c r="C141" s="32" t="s">
        <v>12</v>
      </c>
      <c r="D141" s="33" t="s">
        <v>73</v>
      </c>
      <c r="E141" s="33" t="s">
        <v>90</v>
      </c>
      <c r="F141" s="33" t="s">
        <v>112</v>
      </c>
      <c r="G141" s="33" t="s">
        <v>77</v>
      </c>
      <c r="H141" s="24">
        <v>1687.7</v>
      </c>
      <c r="I141" s="24"/>
      <c r="J141" s="24">
        <v>1687.7</v>
      </c>
      <c r="K141" s="24"/>
      <c r="L141" s="24">
        <v>1687.7</v>
      </c>
      <c r="M141" s="24"/>
      <c r="N141" s="24">
        <v>1687.7</v>
      </c>
      <c r="O141" s="24"/>
    </row>
    <row r="142" spans="1:15" s="16" customFormat="1" ht="15.75" x14ac:dyDescent="0.25">
      <c r="A142" s="20">
        <v>3</v>
      </c>
      <c r="B142" s="31">
        <v>955</v>
      </c>
      <c r="C142" s="32" t="s">
        <v>143</v>
      </c>
      <c r="D142" s="33" t="s">
        <v>73</v>
      </c>
      <c r="E142" s="33" t="s">
        <v>90</v>
      </c>
      <c r="F142" s="33" t="s">
        <v>112</v>
      </c>
      <c r="G142" s="33" t="s">
        <v>142</v>
      </c>
      <c r="H142" s="24"/>
      <c r="I142" s="24"/>
      <c r="J142" s="24"/>
      <c r="K142" s="24"/>
      <c r="L142" s="24"/>
      <c r="M142" s="24"/>
      <c r="N142" s="24"/>
      <c r="O142" s="24"/>
    </row>
    <row r="143" spans="1:15" s="16" customFormat="1" ht="31.5" x14ac:dyDescent="0.25">
      <c r="A143" s="20">
        <v>3</v>
      </c>
      <c r="B143" s="31">
        <v>955</v>
      </c>
      <c r="C143" s="32" t="s">
        <v>13</v>
      </c>
      <c r="D143" s="33" t="s">
        <v>73</v>
      </c>
      <c r="E143" s="33" t="s">
        <v>90</v>
      </c>
      <c r="F143" s="33" t="s">
        <v>112</v>
      </c>
      <c r="G143" s="33" t="s">
        <v>78</v>
      </c>
      <c r="H143" s="24">
        <v>60</v>
      </c>
      <c r="I143" s="24"/>
      <c r="J143" s="24">
        <v>60</v>
      </c>
      <c r="K143" s="24"/>
      <c r="L143" s="24">
        <v>60</v>
      </c>
      <c r="M143" s="24"/>
      <c r="N143" s="24">
        <v>60</v>
      </c>
      <c r="O143" s="24"/>
    </row>
    <row r="144" spans="1:15" s="16" customFormat="1" ht="15.75" x14ac:dyDescent="0.25">
      <c r="A144" s="17">
        <v>1</v>
      </c>
      <c r="B144" s="28">
        <v>955</v>
      </c>
      <c r="C144" s="29" t="s">
        <v>154</v>
      </c>
      <c r="D144" s="30" t="s">
        <v>73</v>
      </c>
      <c r="E144" s="30" t="s">
        <v>96</v>
      </c>
      <c r="F144" s="30" t="s">
        <v>7</v>
      </c>
      <c r="G144" s="30" t="s">
        <v>75</v>
      </c>
      <c r="H144" s="18">
        <f t="shared" ref="H144:O144" si="68">SUMIFS(H145:H1141,$B145:$B1141,$B145,$D145:$D1141,$D145,$E145:$E1141,$E145)/2</f>
        <v>0</v>
      </c>
      <c r="I144" s="18">
        <f t="shared" si="68"/>
        <v>0</v>
      </c>
      <c r="J144" s="18">
        <f t="shared" si="68"/>
        <v>0</v>
      </c>
      <c r="K144" s="18">
        <f t="shared" si="68"/>
        <v>0</v>
      </c>
      <c r="L144" s="18">
        <f t="shared" si="68"/>
        <v>0</v>
      </c>
      <c r="M144" s="18">
        <f t="shared" si="68"/>
        <v>0</v>
      </c>
      <c r="N144" s="18">
        <f t="shared" si="68"/>
        <v>0</v>
      </c>
      <c r="O144" s="18">
        <f t="shared" si="68"/>
        <v>0</v>
      </c>
    </row>
    <row r="145" spans="1:15" s="16" customFormat="1" ht="47.25" x14ac:dyDescent="0.25">
      <c r="A145" s="19">
        <v>2</v>
      </c>
      <c r="B145" s="37">
        <v>955</v>
      </c>
      <c r="C145" s="47" t="s">
        <v>155</v>
      </c>
      <c r="D145" s="39" t="s">
        <v>73</v>
      </c>
      <c r="E145" s="39" t="s">
        <v>96</v>
      </c>
      <c r="F145" s="39" t="s">
        <v>156</v>
      </c>
      <c r="G145" s="39" t="s">
        <v>75</v>
      </c>
      <c r="H145" s="40">
        <f t="shared" ref="H145:O145" si="69">SUMIFS(H146:H1141,$B146:$B1141,$B145,$D146:$D1141,$D146,$E146:$E1141,$E146,$F146:$F1141,$F146)</f>
        <v>0</v>
      </c>
      <c r="I145" s="40">
        <f t="shared" si="69"/>
        <v>0</v>
      </c>
      <c r="J145" s="40">
        <f t="shared" si="69"/>
        <v>0</v>
      </c>
      <c r="K145" s="40">
        <f t="shared" si="69"/>
        <v>0</v>
      </c>
      <c r="L145" s="40">
        <f t="shared" si="69"/>
        <v>0</v>
      </c>
      <c r="M145" s="40">
        <f t="shared" si="69"/>
        <v>0</v>
      </c>
      <c r="N145" s="40">
        <f t="shared" si="69"/>
        <v>0</v>
      </c>
      <c r="O145" s="40">
        <f t="shared" si="69"/>
        <v>0</v>
      </c>
    </row>
    <row r="146" spans="1:15" s="16" customFormat="1" ht="47.25" x14ac:dyDescent="0.25">
      <c r="A146" s="20">
        <v>3</v>
      </c>
      <c r="B146" s="31">
        <v>955</v>
      </c>
      <c r="C146" s="45" t="s">
        <v>12</v>
      </c>
      <c r="D146" s="33" t="s">
        <v>73</v>
      </c>
      <c r="E146" s="33" t="s">
        <v>96</v>
      </c>
      <c r="F146" s="33" t="s">
        <v>156</v>
      </c>
      <c r="G146" s="33" t="s">
        <v>77</v>
      </c>
      <c r="H146" s="24"/>
      <c r="I146" s="24"/>
      <c r="J146" s="24"/>
      <c r="K146" s="24"/>
      <c r="L146" s="24"/>
      <c r="M146" s="24"/>
      <c r="N146" s="24"/>
      <c r="O146" s="24"/>
    </row>
    <row r="147" spans="1:15" s="16" customFormat="1" ht="15.75" x14ac:dyDescent="0.25">
      <c r="A147" s="17">
        <v>1</v>
      </c>
      <c r="B147" s="28">
        <v>955</v>
      </c>
      <c r="C147" s="29" t="s">
        <v>43</v>
      </c>
      <c r="D147" s="30" t="s">
        <v>73</v>
      </c>
      <c r="E147" s="30" t="s">
        <v>89</v>
      </c>
      <c r="F147" s="30" t="s">
        <v>7</v>
      </c>
      <c r="G147" s="30" t="s">
        <v>75</v>
      </c>
      <c r="H147" s="18">
        <f t="shared" ref="H147:O147" si="70">SUMIFS(H148:H1144,$B148:$B1144,$B148,$D148:$D1144,$D148,$E148:$E1144,$E148)/2</f>
        <v>100</v>
      </c>
      <c r="I147" s="18">
        <f t="shared" si="70"/>
        <v>0</v>
      </c>
      <c r="J147" s="18">
        <f t="shared" si="70"/>
        <v>100</v>
      </c>
      <c r="K147" s="18">
        <f t="shared" si="70"/>
        <v>0</v>
      </c>
      <c r="L147" s="18">
        <f t="shared" si="70"/>
        <v>100</v>
      </c>
      <c r="M147" s="18">
        <f t="shared" si="70"/>
        <v>0</v>
      </c>
      <c r="N147" s="18">
        <f t="shared" si="70"/>
        <v>100</v>
      </c>
      <c r="O147" s="18">
        <f t="shared" si="70"/>
        <v>0</v>
      </c>
    </row>
    <row r="148" spans="1:15" s="16" customFormat="1" ht="47.25" x14ac:dyDescent="0.25">
      <c r="A148" s="19">
        <v>2</v>
      </c>
      <c r="B148" s="37">
        <v>955</v>
      </c>
      <c r="C148" s="38" t="s">
        <v>35</v>
      </c>
      <c r="D148" s="39" t="s">
        <v>73</v>
      </c>
      <c r="E148" s="39" t="s">
        <v>89</v>
      </c>
      <c r="F148" s="39" t="s">
        <v>114</v>
      </c>
      <c r="G148" s="39" t="s">
        <v>75</v>
      </c>
      <c r="H148" s="40">
        <f t="shared" ref="H148:O148" si="71">SUMIFS(H149:H1144,$B149:$B1144,$B148,$D149:$D1144,$D149,$E149:$E1144,$E149,$F149:$F1144,$F149)</f>
        <v>100</v>
      </c>
      <c r="I148" s="40">
        <f t="shared" si="71"/>
        <v>0</v>
      </c>
      <c r="J148" s="40">
        <f t="shared" si="71"/>
        <v>100</v>
      </c>
      <c r="K148" s="40">
        <f t="shared" si="71"/>
        <v>0</v>
      </c>
      <c r="L148" s="40">
        <f t="shared" si="71"/>
        <v>100</v>
      </c>
      <c r="M148" s="40">
        <f t="shared" si="71"/>
        <v>0</v>
      </c>
      <c r="N148" s="40">
        <f t="shared" si="71"/>
        <v>100</v>
      </c>
      <c r="O148" s="40">
        <f t="shared" si="71"/>
        <v>0</v>
      </c>
    </row>
    <row r="149" spans="1:15" s="16" customFormat="1" ht="15.75" x14ac:dyDescent="0.25">
      <c r="A149" s="20">
        <v>3</v>
      </c>
      <c r="B149" s="31">
        <v>955</v>
      </c>
      <c r="C149" s="32" t="s">
        <v>44</v>
      </c>
      <c r="D149" s="33" t="s">
        <v>73</v>
      </c>
      <c r="E149" s="33" t="s">
        <v>89</v>
      </c>
      <c r="F149" s="33" t="s">
        <v>114</v>
      </c>
      <c r="G149" s="33" t="s">
        <v>94</v>
      </c>
      <c r="H149" s="24">
        <v>100</v>
      </c>
      <c r="I149" s="24"/>
      <c r="J149" s="24">
        <v>100</v>
      </c>
      <c r="K149" s="24"/>
      <c r="L149" s="24">
        <v>100</v>
      </c>
      <c r="M149" s="24"/>
      <c r="N149" s="24">
        <v>100</v>
      </c>
      <c r="O149" s="24"/>
    </row>
    <row r="150" spans="1:15" s="16" customFormat="1" ht="15.75" x14ac:dyDescent="0.25">
      <c r="A150" s="17">
        <v>1</v>
      </c>
      <c r="B150" s="28">
        <v>955</v>
      </c>
      <c r="C150" s="29" t="s">
        <v>14</v>
      </c>
      <c r="D150" s="30" t="s">
        <v>73</v>
      </c>
      <c r="E150" s="30" t="s">
        <v>79</v>
      </c>
      <c r="F150" s="30"/>
      <c r="G150" s="30"/>
      <c r="H150" s="18">
        <f t="shared" ref="H150:O150" si="72">SUMIFS(H151:H1147,$B151:$B1147,$B151,$D151:$D1147,$D151,$E151:$E1147,$E151)/2</f>
        <v>40140.400000000001</v>
      </c>
      <c r="I150" s="18">
        <f t="shared" si="72"/>
        <v>0</v>
      </c>
      <c r="J150" s="18">
        <f t="shared" si="72"/>
        <v>40140.400000000001</v>
      </c>
      <c r="K150" s="18">
        <f t="shared" si="72"/>
        <v>0</v>
      </c>
      <c r="L150" s="18">
        <f t="shared" si="72"/>
        <v>40140.400000000001</v>
      </c>
      <c r="M150" s="18">
        <f t="shared" si="72"/>
        <v>0</v>
      </c>
      <c r="N150" s="18">
        <f t="shared" si="72"/>
        <v>40140.400000000001</v>
      </c>
      <c r="O150" s="18">
        <f t="shared" si="72"/>
        <v>0</v>
      </c>
    </row>
    <row r="151" spans="1:15" s="16" customFormat="1" ht="94.5" x14ac:dyDescent="0.25">
      <c r="A151" s="19">
        <v>2</v>
      </c>
      <c r="B151" s="37">
        <v>955</v>
      </c>
      <c r="C151" s="38" t="s">
        <v>192</v>
      </c>
      <c r="D151" s="39" t="s">
        <v>73</v>
      </c>
      <c r="E151" s="39" t="s">
        <v>79</v>
      </c>
      <c r="F151" s="39" t="s">
        <v>45</v>
      </c>
      <c r="G151" s="39"/>
      <c r="H151" s="40">
        <f t="shared" ref="H151:O151" si="73">SUMIFS(H152:H1147,$B152:$B1147,$B151,$D152:$D1147,$D152,$E152:$E1147,$E152,$F152:$F1147,$F152)</f>
        <v>15189.9</v>
      </c>
      <c r="I151" s="40">
        <f t="shared" si="73"/>
        <v>0</v>
      </c>
      <c r="J151" s="40">
        <f t="shared" si="73"/>
        <v>15189.9</v>
      </c>
      <c r="K151" s="40">
        <f t="shared" si="73"/>
        <v>0</v>
      </c>
      <c r="L151" s="40">
        <f t="shared" si="73"/>
        <v>15189.9</v>
      </c>
      <c r="M151" s="40">
        <f t="shared" si="73"/>
        <v>0</v>
      </c>
      <c r="N151" s="40">
        <f t="shared" si="73"/>
        <v>15189.9</v>
      </c>
      <c r="O151" s="40">
        <f t="shared" si="73"/>
        <v>0</v>
      </c>
    </row>
    <row r="152" spans="1:15" s="16" customFormat="1" ht="15.75" x14ac:dyDescent="0.25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45</v>
      </c>
      <c r="G152" s="33" t="s">
        <v>95</v>
      </c>
      <c r="H152" s="24">
        <v>15189.9</v>
      </c>
      <c r="I152" s="24"/>
      <c r="J152" s="24">
        <v>15189.9</v>
      </c>
      <c r="K152" s="24"/>
      <c r="L152" s="24">
        <v>15189.9</v>
      </c>
      <c r="M152" s="24"/>
      <c r="N152" s="24">
        <v>15189.9</v>
      </c>
      <c r="O152" s="24"/>
    </row>
    <row r="153" spans="1:15" s="16" customFormat="1" ht="63" x14ac:dyDescent="0.25">
      <c r="A153" s="19">
        <v>2</v>
      </c>
      <c r="B153" s="37">
        <v>955</v>
      </c>
      <c r="C153" s="42" t="s">
        <v>193</v>
      </c>
      <c r="D153" s="39" t="s">
        <v>73</v>
      </c>
      <c r="E153" s="39" t="s">
        <v>79</v>
      </c>
      <c r="F153" s="39" t="s">
        <v>47</v>
      </c>
      <c r="G153" s="39"/>
      <c r="H153" s="40">
        <f t="shared" ref="H153:O153" si="74">SUMIFS(H154:H1149,$B154:$B1149,$B153,$D154:$D1149,$D154,$E154:$E1149,$E154,$F154:$F1149,$F154)</f>
        <v>6433.3</v>
      </c>
      <c r="I153" s="40">
        <f t="shared" si="74"/>
        <v>0</v>
      </c>
      <c r="J153" s="40">
        <f t="shared" si="74"/>
        <v>6433.3</v>
      </c>
      <c r="K153" s="40">
        <f t="shared" si="74"/>
        <v>0</v>
      </c>
      <c r="L153" s="40">
        <f t="shared" si="74"/>
        <v>6433.3</v>
      </c>
      <c r="M153" s="40">
        <f t="shared" si="74"/>
        <v>0</v>
      </c>
      <c r="N153" s="40">
        <f t="shared" si="74"/>
        <v>6433.3</v>
      </c>
      <c r="O153" s="40">
        <f t="shared" si="74"/>
        <v>0</v>
      </c>
    </row>
    <row r="154" spans="1:15" s="16" customFormat="1" ht="15.75" x14ac:dyDescent="0.25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47</v>
      </c>
      <c r="G154" s="33" t="s">
        <v>95</v>
      </c>
      <c r="H154" s="24">
        <v>6433.3</v>
      </c>
      <c r="I154" s="24"/>
      <c r="J154" s="24">
        <v>6433.3</v>
      </c>
      <c r="K154" s="24"/>
      <c r="L154" s="24">
        <v>6433.3</v>
      </c>
      <c r="M154" s="24"/>
      <c r="N154" s="24">
        <v>6433.3</v>
      </c>
      <c r="O154" s="24"/>
    </row>
    <row r="155" spans="1:15" s="16" customFormat="1" ht="94.5" x14ac:dyDescent="0.25">
      <c r="A155" s="19">
        <v>2</v>
      </c>
      <c r="B155" s="37">
        <v>955</v>
      </c>
      <c r="C155" s="38" t="s">
        <v>194</v>
      </c>
      <c r="D155" s="39" t="s">
        <v>73</v>
      </c>
      <c r="E155" s="39" t="s">
        <v>79</v>
      </c>
      <c r="F155" s="39" t="s">
        <v>48</v>
      </c>
      <c r="G155" s="39"/>
      <c r="H155" s="40">
        <f t="shared" ref="H155:O155" si="75">SUMIFS(H156:H1151,$B156:$B1151,$B155,$D156:$D1151,$D156,$E156:$E1151,$E156,$F156:$F1151,$F156)</f>
        <v>2457.8000000000002</v>
      </c>
      <c r="I155" s="40">
        <f t="shared" si="75"/>
        <v>0</v>
      </c>
      <c r="J155" s="40">
        <f t="shared" si="75"/>
        <v>2457.8000000000002</v>
      </c>
      <c r="K155" s="40">
        <f t="shared" si="75"/>
        <v>0</v>
      </c>
      <c r="L155" s="40">
        <f t="shared" si="75"/>
        <v>2457.8000000000002</v>
      </c>
      <c r="M155" s="40">
        <f t="shared" si="75"/>
        <v>0</v>
      </c>
      <c r="N155" s="40">
        <f t="shared" si="75"/>
        <v>2457.8000000000002</v>
      </c>
      <c r="O155" s="40">
        <f t="shared" si="75"/>
        <v>0</v>
      </c>
    </row>
    <row r="156" spans="1:15" s="16" customFormat="1" ht="15.75" x14ac:dyDescent="0.25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48</v>
      </c>
      <c r="G156" s="33" t="s">
        <v>95</v>
      </c>
      <c r="H156" s="24">
        <v>2457.8000000000002</v>
      </c>
      <c r="I156" s="24"/>
      <c r="J156" s="24">
        <v>2457.8000000000002</v>
      </c>
      <c r="K156" s="24"/>
      <c r="L156" s="24">
        <v>2457.8000000000002</v>
      </c>
      <c r="M156" s="24"/>
      <c r="N156" s="24">
        <v>2457.8000000000002</v>
      </c>
      <c r="O156" s="24"/>
    </row>
    <row r="157" spans="1:15" s="16" customFormat="1" ht="79.900000000000006" customHeight="1" x14ac:dyDescent="0.25">
      <c r="A157" s="19">
        <v>2</v>
      </c>
      <c r="B157" s="37">
        <v>955</v>
      </c>
      <c r="C157" s="42" t="s">
        <v>195</v>
      </c>
      <c r="D157" s="39" t="s">
        <v>73</v>
      </c>
      <c r="E157" s="39" t="s">
        <v>79</v>
      </c>
      <c r="F157" s="39" t="s">
        <v>49</v>
      </c>
      <c r="G157" s="39" t="s">
        <v>75</v>
      </c>
      <c r="H157" s="40">
        <f t="shared" ref="H157:O157" si="76">SUMIFS(H158:H1153,$B158:$B1153,$B157,$D158:$D1153,$D158,$E158:$E1153,$E158,$F158:$F1153,$F158)</f>
        <v>9495.4</v>
      </c>
      <c r="I157" s="40">
        <f t="shared" si="76"/>
        <v>0</v>
      </c>
      <c r="J157" s="40">
        <f t="shared" si="76"/>
        <v>9495.4</v>
      </c>
      <c r="K157" s="40">
        <f t="shared" si="76"/>
        <v>0</v>
      </c>
      <c r="L157" s="40">
        <f t="shared" si="76"/>
        <v>9495.4</v>
      </c>
      <c r="M157" s="40">
        <f t="shared" si="76"/>
        <v>0</v>
      </c>
      <c r="N157" s="40">
        <f t="shared" si="76"/>
        <v>9495.4</v>
      </c>
      <c r="O157" s="40">
        <f t="shared" si="76"/>
        <v>0</v>
      </c>
    </row>
    <row r="158" spans="1:15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49</v>
      </c>
      <c r="G158" s="33" t="s">
        <v>95</v>
      </c>
      <c r="H158" s="24">
        <v>9495.4</v>
      </c>
      <c r="I158" s="24"/>
      <c r="J158" s="24">
        <v>9495.4</v>
      </c>
      <c r="K158" s="24"/>
      <c r="L158" s="24">
        <v>9495.4</v>
      </c>
      <c r="M158" s="24"/>
      <c r="N158" s="24">
        <v>9495.4</v>
      </c>
      <c r="O158" s="24"/>
    </row>
    <row r="159" spans="1:15" s="16" customFormat="1" ht="78.75" x14ac:dyDescent="0.25">
      <c r="A159" s="19">
        <v>2</v>
      </c>
      <c r="B159" s="37">
        <v>955</v>
      </c>
      <c r="C159" s="38" t="s">
        <v>190</v>
      </c>
      <c r="D159" s="39" t="s">
        <v>73</v>
      </c>
      <c r="E159" s="39" t="s">
        <v>79</v>
      </c>
      <c r="F159" s="39" t="s">
        <v>50</v>
      </c>
      <c r="G159" s="39" t="s">
        <v>75</v>
      </c>
      <c r="H159" s="40">
        <f t="shared" ref="H159:O159" si="77">SUMIFS(H160:H1155,$B160:$B1155,$B159,$D160:$D1155,$D160,$E160:$E1155,$E160,$F160:$F1155,$F160)</f>
        <v>0</v>
      </c>
      <c r="I159" s="40">
        <f t="shared" si="77"/>
        <v>0</v>
      </c>
      <c r="J159" s="40">
        <f t="shared" si="77"/>
        <v>0</v>
      </c>
      <c r="K159" s="40">
        <f t="shared" si="77"/>
        <v>0</v>
      </c>
      <c r="L159" s="40">
        <f t="shared" si="77"/>
        <v>0</v>
      </c>
      <c r="M159" s="40">
        <f t="shared" si="77"/>
        <v>0</v>
      </c>
      <c r="N159" s="40">
        <f t="shared" si="77"/>
        <v>0</v>
      </c>
      <c r="O159" s="40">
        <f t="shared" si="77"/>
        <v>0</v>
      </c>
    </row>
    <row r="160" spans="1:15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50</v>
      </c>
      <c r="G160" s="33" t="s">
        <v>95</v>
      </c>
      <c r="H160" s="24"/>
      <c r="I160" s="24"/>
      <c r="J160" s="24"/>
      <c r="K160" s="24"/>
      <c r="L160" s="24"/>
      <c r="M160" s="24"/>
      <c r="N160" s="24"/>
      <c r="O160" s="24"/>
    </row>
    <row r="161" spans="1:15" s="16" customFormat="1" ht="47.25" x14ac:dyDescent="0.25">
      <c r="A161" s="19">
        <v>2</v>
      </c>
      <c r="B161" s="37">
        <v>955</v>
      </c>
      <c r="C161" s="38" t="s">
        <v>165</v>
      </c>
      <c r="D161" s="39" t="s">
        <v>73</v>
      </c>
      <c r="E161" s="39" t="s">
        <v>79</v>
      </c>
      <c r="F161" s="39" t="s">
        <v>144</v>
      </c>
      <c r="G161" s="39"/>
      <c r="H161" s="40">
        <f t="shared" ref="H161:O161" si="78">SUMIFS(H162:H1158,$B162:$B1158,$B161,$D162:$D1158,$D162,$E162:$E1158,$E162,$F162:$F1158,$F162)</f>
        <v>0</v>
      </c>
      <c r="I161" s="40">
        <f t="shared" si="78"/>
        <v>0</v>
      </c>
      <c r="J161" s="40">
        <f t="shared" si="78"/>
        <v>0</v>
      </c>
      <c r="K161" s="40">
        <f t="shared" si="78"/>
        <v>0</v>
      </c>
      <c r="L161" s="40">
        <f t="shared" si="78"/>
        <v>0</v>
      </c>
      <c r="M161" s="40">
        <f t="shared" si="78"/>
        <v>0</v>
      </c>
      <c r="N161" s="40">
        <f t="shared" si="78"/>
        <v>0</v>
      </c>
      <c r="O161" s="40">
        <f t="shared" si="78"/>
        <v>0</v>
      </c>
    </row>
    <row r="162" spans="1:15" s="16" customFormat="1" ht="15.75" x14ac:dyDescent="0.25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144</v>
      </c>
      <c r="G162" s="33" t="s">
        <v>95</v>
      </c>
      <c r="H162" s="24"/>
      <c r="I162" s="24"/>
      <c r="J162" s="24"/>
      <c r="K162" s="24"/>
      <c r="L162" s="24"/>
      <c r="M162" s="24"/>
      <c r="N162" s="24"/>
      <c r="O162" s="24"/>
    </row>
    <row r="163" spans="1:15" s="16" customFormat="1" ht="47.25" x14ac:dyDescent="0.25">
      <c r="A163" s="19">
        <v>2</v>
      </c>
      <c r="B163" s="37">
        <v>955</v>
      </c>
      <c r="C163" s="38" t="s">
        <v>167</v>
      </c>
      <c r="D163" s="39" t="s">
        <v>73</v>
      </c>
      <c r="E163" s="39" t="s">
        <v>79</v>
      </c>
      <c r="F163" s="39" t="s">
        <v>166</v>
      </c>
      <c r="G163" s="39"/>
      <c r="H163" s="40">
        <f t="shared" ref="H163:O163" si="79">SUMIFS(H164:H1160,$B164:$B1160,$B163,$D164:$D1160,$D164,$E164:$E1160,$E164,$F164:$F1160,$F164)</f>
        <v>6564</v>
      </c>
      <c r="I163" s="40">
        <f t="shared" si="79"/>
        <v>0</v>
      </c>
      <c r="J163" s="40">
        <f t="shared" si="79"/>
        <v>6564</v>
      </c>
      <c r="K163" s="40">
        <f t="shared" si="79"/>
        <v>0</v>
      </c>
      <c r="L163" s="40">
        <f t="shared" si="79"/>
        <v>6564</v>
      </c>
      <c r="M163" s="40">
        <f t="shared" si="79"/>
        <v>0</v>
      </c>
      <c r="N163" s="40">
        <f t="shared" si="79"/>
        <v>6564</v>
      </c>
      <c r="O163" s="40">
        <f t="shared" si="79"/>
        <v>0</v>
      </c>
    </row>
    <row r="164" spans="1:15" s="16" customFormat="1" ht="31.5" x14ac:dyDescent="0.25">
      <c r="A164" s="20">
        <v>3</v>
      </c>
      <c r="B164" s="31">
        <v>955</v>
      </c>
      <c r="C164" s="32" t="s">
        <v>23</v>
      </c>
      <c r="D164" s="33" t="s">
        <v>73</v>
      </c>
      <c r="E164" s="33" t="s">
        <v>79</v>
      </c>
      <c r="F164" s="33" t="s">
        <v>166</v>
      </c>
      <c r="G164" s="33" t="s">
        <v>86</v>
      </c>
      <c r="H164" s="24">
        <v>6349.3</v>
      </c>
      <c r="I164" s="24"/>
      <c r="J164" s="24">
        <v>6349.3</v>
      </c>
      <c r="K164" s="24"/>
      <c r="L164" s="24">
        <v>6349.3</v>
      </c>
      <c r="M164" s="24"/>
      <c r="N164" s="24">
        <v>6349.3</v>
      </c>
      <c r="O164" s="24"/>
    </row>
    <row r="165" spans="1:15" s="16" customFormat="1" ht="47.25" x14ac:dyDescent="0.25">
      <c r="A165" s="20">
        <v>3</v>
      </c>
      <c r="B165" s="31">
        <v>955</v>
      </c>
      <c r="C165" s="32" t="s">
        <v>12</v>
      </c>
      <c r="D165" s="33" t="s">
        <v>73</v>
      </c>
      <c r="E165" s="33" t="s">
        <v>79</v>
      </c>
      <c r="F165" s="33" t="s">
        <v>166</v>
      </c>
      <c r="G165" s="33" t="s">
        <v>77</v>
      </c>
      <c r="H165" s="24">
        <v>214.7</v>
      </c>
      <c r="I165" s="24"/>
      <c r="J165" s="24">
        <v>214.7</v>
      </c>
      <c r="K165" s="24"/>
      <c r="L165" s="24">
        <v>214.7</v>
      </c>
      <c r="M165" s="24"/>
      <c r="N165" s="24">
        <v>214.7</v>
      </c>
      <c r="O165" s="24"/>
    </row>
    <row r="166" spans="1:15" s="16" customFormat="1" ht="31.5" x14ac:dyDescent="0.25">
      <c r="A166" s="17">
        <v>1</v>
      </c>
      <c r="B166" s="28">
        <v>955</v>
      </c>
      <c r="C166" s="29" t="s">
        <v>51</v>
      </c>
      <c r="D166" s="30" t="s">
        <v>92</v>
      </c>
      <c r="E166" s="30" t="s">
        <v>90</v>
      </c>
      <c r="F166" s="30" t="s">
        <v>7</v>
      </c>
      <c r="G166" s="30" t="s">
        <v>75</v>
      </c>
      <c r="H166" s="18">
        <f t="shared" ref="H166:O166" si="80">SUMIFS(H167:H1158,$B167:$B1158,$B167,$D167:$D1158,$D167,$E167:$E1158,$E167)/2</f>
        <v>155</v>
      </c>
      <c r="I166" s="18">
        <f t="shared" si="80"/>
        <v>0</v>
      </c>
      <c r="J166" s="18">
        <f t="shared" si="80"/>
        <v>155</v>
      </c>
      <c r="K166" s="18">
        <f t="shared" si="80"/>
        <v>0</v>
      </c>
      <c r="L166" s="18">
        <f t="shared" si="80"/>
        <v>155</v>
      </c>
      <c r="M166" s="18">
        <f t="shared" si="80"/>
        <v>0</v>
      </c>
      <c r="N166" s="18">
        <f t="shared" si="80"/>
        <v>155</v>
      </c>
      <c r="O166" s="18">
        <f t="shared" si="80"/>
        <v>0</v>
      </c>
    </row>
    <row r="167" spans="1:15" s="16" customFormat="1" ht="54" customHeight="1" x14ac:dyDescent="0.25">
      <c r="A167" s="19">
        <v>2</v>
      </c>
      <c r="B167" s="37">
        <v>955</v>
      </c>
      <c r="C167" s="38" t="s">
        <v>196</v>
      </c>
      <c r="D167" s="39" t="s">
        <v>92</v>
      </c>
      <c r="E167" s="39" t="s">
        <v>90</v>
      </c>
      <c r="F167" s="39" t="s">
        <v>110</v>
      </c>
      <c r="G167" s="39" t="s">
        <v>75</v>
      </c>
      <c r="H167" s="40">
        <f t="shared" ref="H167:O167" si="81">SUMIFS(H168:H1158,$B168:$B1158,$B167,$D168:$D1158,$D168,$E168:$E1158,$E168,$F168:$F1158,$F168)</f>
        <v>155</v>
      </c>
      <c r="I167" s="40">
        <f t="shared" si="81"/>
        <v>0</v>
      </c>
      <c r="J167" s="40">
        <f t="shared" si="81"/>
        <v>155</v>
      </c>
      <c r="K167" s="40">
        <f t="shared" si="81"/>
        <v>0</v>
      </c>
      <c r="L167" s="40">
        <f t="shared" si="81"/>
        <v>155</v>
      </c>
      <c r="M167" s="40">
        <f t="shared" si="81"/>
        <v>0</v>
      </c>
      <c r="N167" s="40">
        <f t="shared" si="81"/>
        <v>155</v>
      </c>
      <c r="O167" s="40">
        <f t="shared" si="81"/>
        <v>0</v>
      </c>
    </row>
    <row r="168" spans="1:15" s="16" customFormat="1" ht="47.25" x14ac:dyDescent="0.25">
      <c r="A168" s="20">
        <v>3</v>
      </c>
      <c r="B168" s="31">
        <v>955</v>
      </c>
      <c r="C168" s="32" t="s">
        <v>12</v>
      </c>
      <c r="D168" s="33" t="s">
        <v>92</v>
      </c>
      <c r="E168" s="33" t="s">
        <v>90</v>
      </c>
      <c r="F168" s="33" t="s">
        <v>110</v>
      </c>
      <c r="G168" s="33" t="s">
        <v>77</v>
      </c>
      <c r="H168" s="24">
        <v>155</v>
      </c>
      <c r="I168" s="24"/>
      <c r="J168" s="24">
        <v>155</v>
      </c>
      <c r="K168" s="24"/>
      <c r="L168" s="24">
        <v>155</v>
      </c>
      <c r="M168" s="24"/>
      <c r="N168" s="24">
        <v>155</v>
      </c>
      <c r="O168" s="24"/>
    </row>
    <row r="169" spans="1:15" s="16" customFormat="1" ht="63" x14ac:dyDescent="0.25">
      <c r="A169" s="17">
        <v>1</v>
      </c>
      <c r="B169" s="28">
        <v>955</v>
      </c>
      <c r="C169" s="29" t="s">
        <v>52</v>
      </c>
      <c r="D169" s="30" t="s">
        <v>82</v>
      </c>
      <c r="E169" s="30" t="s">
        <v>93</v>
      </c>
      <c r="F169" s="30" t="s">
        <v>7</v>
      </c>
      <c r="G169" s="30" t="s">
        <v>75</v>
      </c>
      <c r="H169" s="18">
        <f t="shared" ref="H169:O169" si="82">SUMIFS(H170:H1161,$B170:$B1161,$B170,$D170:$D1161,$D170,$E170:$E1161,$E170)/2</f>
        <v>1524.3</v>
      </c>
      <c r="I169" s="18">
        <f t="shared" si="82"/>
        <v>0</v>
      </c>
      <c r="J169" s="18">
        <f t="shared" si="82"/>
        <v>1524.3</v>
      </c>
      <c r="K169" s="18">
        <f t="shared" si="82"/>
        <v>0</v>
      </c>
      <c r="L169" s="18">
        <f t="shared" si="82"/>
        <v>1524.3</v>
      </c>
      <c r="M169" s="18">
        <f t="shared" si="82"/>
        <v>0</v>
      </c>
      <c r="N169" s="18">
        <f t="shared" si="82"/>
        <v>1524.3</v>
      </c>
      <c r="O169" s="18">
        <f t="shared" si="82"/>
        <v>0</v>
      </c>
    </row>
    <row r="170" spans="1:15" s="16" customFormat="1" ht="94.5" x14ac:dyDescent="0.25">
      <c r="A170" s="19">
        <v>2</v>
      </c>
      <c r="B170" s="37">
        <v>955</v>
      </c>
      <c r="C170" s="38" t="s">
        <v>192</v>
      </c>
      <c r="D170" s="39" t="s">
        <v>82</v>
      </c>
      <c r="E170" s="39" t="s">
        <v>93</v>
      </c>
      <c r="F170" s="39" t="s">
        <v>45</v>
      </c>
      <c r="G170" s="39"/>
      <c r="H170" s="40">
        <f t="shared" ref="H170:O170" si="83">SUMIFS(H171:H1161,$B171:$B1161,$B170,$D171:$D1161,$D171,$E171:$E1161,$E171,$F171:$F1161,$F171)</f>
        <v>1448.3</v>
      </c>
      <c r="I170" s="40">
        <f t="shared" si="83"/>
        <v>0</v>
      </c>
      <c r="J170" s="40">
        <f t="shared" si="83"/>
        <v>1448.3</v>
      </c>
      <c r="K170" s="40">
        <f t="shared" si="83"/>
        <v>0</v>
      </c>
      <c r="L170" s="40">
        <f t="shared" si="83"/>
        <v>1448.3</v>
      </c>
      <c r="M170" s="40">
        <f t="shared" si="83"/>
        <v>0</v>
      </c>
      <c r="N170" s="40">
        <f t="shared" si="83"/>
        <v>1448.3</v>
      </c>
      <c r="O170" s="40">
        <f t="shared" si="83"/>
        <v>0</v>
      </c>
    </row>
    <row r="171" spans="1:15" s="16" customFormat="1" ht="15.75" x14ac:dyDescent="0.25">
      <c r="A171" s="20">
        <v>3</v>
      </c>
      <c r="B171" s="31">
        <v>955</v>
      </c>
      <c r="C171" s="32" t="s">
        <v>46</v>
      </c>
      <c r="D171" s="33" t="s">
        <v>82</v>
      </c>
      <c r="E171" s="33" t="s">
        <v>93</v>
      </c>
      <c r="F171" s="33" t="s">
        <v>45</v>
      </c>
      <c r="G171" s="33" t="s">
        <v>95</v>
      </c>
      <c r="H171" s="24">
        <v>1448.3</v>
      </c>
      <c r="I171" s="24"/>
      <c r="J171" s="24">
        <v>1448.3</v>
      </c>
      <c r="K171" s="24"/>
      <c r="L171" s="24">
        <v>1448.3</v>
      </c>
      <c r="M171" s="24"/>
      <c r="N171" s="24">
        <v>1448.3</v>
      </c>
      <c r="O171" s="24"/>
    </row>
    <row r="172" spans="1:15" s="16" customFormat="1" ht="94.5" x14ac:dyDescent="0.25">
      <c r="A172" s="19">
        <v>2</v>
      </c>
      <c r="B172" s="37">
        <v>955</v>
      </c>
      <c r="C172" s="38" t="s">
        <v>197</v>
      </c>
      <c r="D172" s="39" t="s">
        <v>82</v>
      </c>
      <c r="E172" s="39" t="s">
        <v>93</v>
      </c>
      <c r="F172" s="39" t="s">
        <v>111</v>
      </c>
      <c r="G172" s="39" t="s">
        <v>75</v>
      </c>
      <c r="H172" s="40">
        <f t="shared" ref="H172:O172" si="84">SUMIFS(H173:H1163,$B173:$B1163,$B172,$D173:$D1163,$D173,$E173:$E1163,$E173,$F173:$F1163,$F173)</f>
        <v>76</v>
      </c>
      <c r="I172" s="40">
        <f t="shared" si="84"/>
        <v>0</v>
      </c>
      <c r="J172" s="40">
        <f t="shared" si="84"/>
        <v>76</v>
      </c>
      <c r="K172" s="40">
        <f t="shared" si="84"/>
        <v>0</v>
      </c>
      <c r="L172" s="40">
        <f t="shared" si="84"/>
        <v>76</v>
      </c>
      <c r="M172" s="40">
        <f t="shared" si="84"/>
        <v>0</v>
      </c>
      <c r="N172" s="40">
        <f t="shared" si="84"/>
        <v>76</v>
      </c>
      <c r="O172" s="40">
        <f t="shared" si="84"/>
        <v>0</v>
      </c>
    </row>
    <row r="173" spans="1:15" s="16" customFormat="1" ht="47.25" x14ac:dyDescent="0.25">
      <c r="A173" s="20">
        <v>3</v>
      </c>
      <c r="B173" s="31">
        <v>955</v>
      </c>
      <c r="C173" s="32" t="s">
        <v>12</v>
      </c>
      <c r="D173" s="33" t="s">
        <v>82</v>
      </c>
      <c r="E173" s="33" t="s">
        <v>93</v>
      </c>
      <c r="F173" s="33" t="s">
        <v>111</v>
      </c>
      <c r="G173" s="33" t="s">
        <v>77</v>
      </c>
      <c r="H173" s="24">
        <v>76</v>
      </c>
      <c r="I173" s="24"/>
      <c r="J173" s="24">
        <v>76</v>
      </c>
      <c r="K173" s="24"/>
      <c r="L173" s="24">
        <v>76</v>
      </c>
      <c r="M173" s="24"/>
      <c r="N173" s="24">
        <v>76</v>
      </c>
      <c r="O173" s="24"/>
    </row>
    <row r="174" spans="1:15" s="16" customFormat="1" ht="15.75" x14ac:dyDescent="0.25">
      <c r="A174" s="17">
        <v>1</v>
      </c>
      <c r="B174" s="28">
        <v>955</v>
      </c>
      <c r="C174" s="29" t="s">
        <v>54</v>
      </c>
      <c r="D174" s="30" t="s">
        <v>90</v>
      </c>
      <c r="E174" s="30" t="s">
        <v>96</v>
      </c>
      <c r="F174" s="30"/>
      <c r="G174" s="30"/>
      <c r="H174" s="18">
        <f t="shared" ref="H174:O174" si="85">SUMIFS(H175:H1166,$B175:$B1166,$B175,$D175:$D1166,$D175,$E175:$E1166,$E175)/2</f>
        <v>926</v>
      </c>
      <c r="I174" s="18">
        <f t="shared" si="85"/>
        <v>180</v>
      </c>
      <c r="J174" s="18">
        <f t="shared" si="85"/>
        <v>926</v>
      </c>
      <c r="K174" s="18">
        <f t="shared" si="85"/>
        <v>180</v>
      </c>
      <c r="L174" s="18">
        <f t="shared" si="85"/>
        <v>926</v>
      </c>
      <c r="M174" s="18">
        <f t="shared" si="85"/>
        <v>180</v>
      </c>
      <c r="N174" s="18">
        <f t="shared" si="85"/>
        <v>926</v>
      </c>
      <c r="O174" s="18">
        <f t="shared" si="85"/>
        <v>180</v>
      </c>
    </row>
    <row r="175" spans="1:15" s="16" customFormat="1" ht="63" x14ac:dyDescent="0.25">
      <c r="A175" s="19">
        <v>2</v>
      </c>
      <c r="B175" s="37">
        <v>955</v>
      </c>
      <c r="C175" s="47" t="s">
        <v>131</v>
      </c>
      <c r="D175" s="39" t="s">
        <v>90</v>
      </c>
      <c r="E175" s="39" t="s">
        <v>96</v>
      </c>
      <c r="F175" s="39" t="s">
        <v>15</v>
      </c>
      <c r="G175" s="39" t="s">
        <v>75</v>
      </c>
      <c r="H175" s="40">
        <f t="shared" ref="H175:O175" si="86">SUMIFS(H176:H1166,$B176:$B1166,$B175,$D176:$D1166,$D176,$E176:$E1166,$E176,$F176:$F1166,$F176)</f>
        <v>0</v>
      </c>
      <c r="I175" s="40">
        <f t="shared" si="86"/>
        <v>0</v>
      </c>
      <c r="J175" s="40">
        <f t="shared" si="86"/>
        <v>0</v>
      </c>
      <c r="K175" s="40">
        <f t="shared" si="86"/>
        <v>0</v>
      </c>
      <c r="L175" s="40">
        <f t="shared" si="86"/>
        <v>0</v>
      </c>
      <c r="M175" s="40">
        <f t="shared" si="86"/>
        <v>0</v>
      </c>
      <c r="N175" s="40">
        <f t="shared" si="86"/>
        <v>0</v>
      </c>
      <c r="O175" s="40">
        <f t="shared" si="86"/>
        <v>0</v>
      </c>
    </row>
    <row r="176" spans="1:15" s="16" customFormat="1" ht="47.25" x14ac:dyDescent="0.25">
      <c r="A176" s="20">
        <v>3</v>
      </c>
      <c r="B176" s="31">
        <v>955</v>
      </c>
      <c r="C176" s="45" t="s">
        <v>12</v>
      </c>
      <c r="D176" s="33" t="s">
        <v>90</v>
      </c>
      <c r="E176" s="33" t="s">
        <v>96</v>
      </c>
      <c r="F176" s="33" t="s">
        <v>15</v>
      </c>
      <c r="G176" s="33" t="s">
        <v>77</v>
      </c>
      <c r="H176" s="24"/>
      <c r="I176" s="24"/>
      <c r="J176" s="24"/>
      <c r="K176" s="24"/>
      <c r="L176" s="24"/>
      <c r="M176" s="24"/>
      <c r="N176" s="24"/>
      <c r="O176" s="24"/>
    </row>
    <row r="177" spans="1:15" s="16" customFormat="1" ht="94.5" x14ac:dyDescent="0.25">
      <c r="A177" s="19">
        <v>2</v>
      </c>
      <c r="B177" s="37">
        <v>955</v>
      </c>
      <c r="C177" s="38" t="s">
        <v>198</v>
      </c>
      <c r="D177" s="39" t="s">
        <v>90</v>
      </c>
      <c r="E177" s="39" t="s">
        <v>96</v>
      </c>
      <c r="F177" s="39" t="s">
        <v>55</v>
      </c>
      <c r="G177" s="39"/>
      <c r="H177" s="40">
        <f t="shared" ref="H177:O177" si="87">SUMIFS(H178:H1168,$B178:$B1168,$B177,$D178:$D1168,$D178,$E178:$E1168,$E178,$F178:$F1168,$F178)</f>
        <v>926</v>
      </c>
      <c r="I177" s="40">
        <f t="shared" si="87"/>
        <v>180</v>
      </c>
      <c r="J177" s="40">
        <f t="shared" si="87"/>
        <v>926</v>
      </c>
      <c r="K177" s="40">
        <f t="shared" si="87"/>
        <v>180</v>
      </c>
      <c r="L177" s="40">
        <f t="shared" si="87"/>
        <v>926</v>
      </c>
      <c r="M177" s="40">
        <f t="shared" si="87"/>
        <v>180</v>
      </c>
      <c r="N177" s="40">
        <f t="shared" si="87"/>
        <v>926</v>
      </c>
      <c r="O177" s="40">
        <f t="shared" si="87"/>
        <v>180</v>
      </c>
    </row>
    <row r="178" spans="1:15" s="16" customFormat="1" ht="31.5" x14ac:dyDescent="0.25">
      <c r="A178" s="20">
        <v>3</v>
      </c>
      <c r="B178" s="31">
        <v>955</v>
      </c>
      <c r="C178" s="32" t="s">
        <v>23</v>
      </c>
      <c r="D178" s="33" t="s">
        <v>90</v>
      </c>
      <c r="E178" s="33" t="s">
        <v>96</v>
      </c>
      <c r="F178" s="33" t="s">
        <v>55</v>
      </c>
      <c r="G178" s="33" t="s">
        <v>86</v>
      </c>
      <c r="H178" s="24">
        <v>700</v>
      </c>
      <c r="I178" s="24"/>
      <c r="J178" s="24">
        <v>700</v>
      </c>
      <c r="K178" s="24"/>
      <c r="L178" s="24">
        <v>700</v>
      </c>
      <c r="M178" s="24"/>
      <c r="N178" s="24">
        <v>700</v>
      </c>
      <c r="O178" s="24"/>
    </row>
    <row r="179" spans="1:15" s="16" customFormat="1" ht="47.25" x14ac:dyDescent="0.25">
      <c r="A179" s="20">
        <v>3</v>
      </c>
      <c r="B179" s="31">
        <v>955</v>
      </c>
      <c r="C179" s="32" t="s">
        <v>12</v>
      </c>
      <c r="D179" s="33" t="s">
        <v>90</v>
      </c>
      <c r="E179" s="33" t="s">
        <v>96</v>
      </c>
      <c r="F179" s="33" t="s">
        <v>55</v>
      </c>
      <c r="G179" s="33" t="s">
        <v>77</v>
      </c>
      <c r="H179" s="24">
        <v>226</v>
      </c>
      <c r="I179" s="24">
        <v>180</v>
      </c>
      <c r="J179" s="24">
        <v>226</v>
      </c>
      <c r="K179" s="24">
        <v>180</v>
      </c>
      <c r="L179" s="24">
        <v>226</v>
      </c>
      <c r="M179" s="24">
        <v>180</v>
      </c>
      <c r="N179" s="24">
        <v>226</v>
      </c>
      <c r="O179" s="24">
        <v>180</v>
      </c>
    </row>
    <row r="180" spans="1:15" s="16" customFormat="1" ht="15.75" x14ac:dyDescent="0.25">
      <c r="A180" s="20">
        <v>3</v>
      </c>
      <c r="B180" s="31">
        <v>955</v>
      </c>
      <c r="C180" s="32" t="s">
        <v>46</v>
      </c>
      <c r="D180" s="33" t="s">
        <v>90</v>
      </c>
      <c r="E180" s="33" t="s">
        <v>96</v>
      </c>
      <c r="F180" s="33" t="s">
        <v>55</v>
      </c>
      <c r="G180" s="33" t="s">
        <v>95</v>
      </c>
      <c r="H180" s="24"/>
      <c r="I180" s="24"/>
      <c r="J180" s="24"/>
      <c r="K180" s="24"/>
      <c r="L180" s="24"/>
      <c r="M180" s="24"/>
      <c r="N180" s="24"/>
      <c r="O180" s="24"/>
    </row>
    <row r="181" spans="1:15" s="16" customFormat="1" ht="78.75" x14ac:dyDescent="0.25">
      <c r="A181" s="20">
        <v>3</v>
      </c>
      <c r="B181" s="31">
        <v>955</v>
      </c>
      <c r="C181" s="32" t="s">
        <v>152</v>
      </c>
      <c r="D181" s="33" t="s">
        <v>90</v>
      </c>
      <c r="E181" s="33" t="s">
        <v>96</v>
      </c>
      <c r="F181" s="33" t="s">
        <v>55</v>
      </c>
      <c r="G181" s="33" t="s">
        <v>97</v>
      </c>
      <c r="H181" s="24"/>
      <c r="I181" s="24"/>
      <c r="J181" s="24"/>
      <c r="K181" s="24"/>
      <c r="L181" s="24"/>
      <c r="M181" s="24"/>
      <c r="N181" s="24"/>
      <c r="O181" s="24"/>
    </row>
    <row r="182" spans="1:15" s="16" customFormat="1" ht="21" customHeight="1" x14ac:dyDescent="0.25">
      <c r="A182" s="20">
        <v>3</v>
      </c>
      <c r="B182" s="31">
        <v>955</v>
      </c>
      <c r="C182" s="32" t="s">
        <v>13</v>
      </c>
      <c r="D182" s="33" t="s">
        <v>90</v>
      </c>
      <c r="E182" s="33" t="s">
        <v>96</v>
      </c>
      <c r="F182" s="33" t="s">
        <v>55</v>
      </c>
      <c r="G182" s="33" t="s">
        <v>78</v>
      </c>
      <c r="H182" s="24"/>
      <c r="I182" s="24"/>
      <c r="J182" s="24"/>
      <c r="K182" s="24"/>
      <c r="L182" s="24"/>
      <c r="M182" s="24"/>
      <c r="N182" s="24"/>
      <c r="O182" s="24"/>
    </row>
    <row r="183" spans="1:15" s="16" customFormat="1" ht="15.75" x14ac:dyDescent="0.25">
      <c r="A183" s="17">
        <v>1</v>
      </c>
      <c r="B183" s="28">
        <v>955</v>
      </c>
      <c r="C183" s="29" t="s">
        <v>56</v>
      </c>
      <c r="D183" s="30" t="s">
        <v>90</v>
      </c>
      <c r="E183" s="30" t="s">
        <v>87</v>
      </c>
      <c r="F183" s="30" t="s">
        <v>7</v>
      </c>
      <c r="G183" s="30" t="s">
        <v>75</v>
      </c>
      <c r="H183" s="18">
        <f t="shared" ref="H183:O183" si="88">SUMIFS(H184:H1175,$B184:$B1175,$B184,$D184:$D1175,$D184,$E184:$E1175,$E184)/2</f>
        <v>2066.8000000000002</v>
      </c>
      <c r="I183" s="18">
        <f t="shared" si="88"/>
        <v>0</v>
      </c>
      <c r="J183" s="18">
        <f t="shared" si="88"/>
        <v>2066.8000000000002</v>
      </c>
      <c r="K183" s="18">
        <f t="shared" si="88"/>
        <v>0</v>
      </c>
      <c r="L183" s="18">
        <f t="shared" si="88"/>
        <v>2166</v>
      </c>
      <c r="M183" s="18">
        <f t="shared" si="88"/>
        <v>0</v>
      </c>
      <c r="N183" s="18">
        <f t="shared" si="88"/>
        <v>2166</v>
      </c>
      <c r="O183" s="18">
        <f t="shared" si="88"/>
        <v>0</v>
      </c>
    </row>
    <row r="184" spans="1:15" s="16" customFormat="1" ht="63" x14ac:dyDescent="0.25">
      <c r="A184" s="19">
        <v>2</v>
      </c>
      <c r="B184" s="37">
        <v>955</v>
      </c>
      <c r="C184" s="38" t="s">
        <v>130</v>
      </c>
      <c r="D184" s="39" t="s">
        <v>90</v>
      </c>
      <c r="E184" s="39" t="s">
        <v>87</v>
      </c>
      <c r="F184" s="39" t="s">
        <v>132</v>
      </c>
      <c r="G184" s="39"/>
      <c r="H184" s="40">
        <f t="shared" ref="H184:O184" si="89">SUMIFS(H185:H1175,$B185:$B1175,$B184,$D185:$D1175,$D185,$E185:$E1175,$E185,$F185:$F1175,$F185)</f>
        <v>2066.8000000000002</v>
      </c>
      <c r="I184" s="40">
        <f t="shared" si="89"/>
        <v>0</v>
      </c>
      <c r="J184" s="40">
        <f t="shared" si="89"/>
        <v>2066.8000000000002</v>
      </c>
      <c r="K184" s="40">
        <f t="shared" si="89"/>
        <v>0</v>
      </c>
      <c r="L184" s="40">
        <f t="shared" si="89"/>
        <v>2166</v>
      </c>
      <c r="M184" s="40">
        <f t="shared" si="89"/>
        <v>0</v>
      </c>
      <c r="N184" s="40">
        <f t="shared" si="89"/>
        <v>2166</v>
      </c>
      <c r="O184" s="40">
        <f t="shared" si="89"/>
        <v>0</v>
      </c>
    </row>
    <row r="185" spans="1:15" s="16" customFormat="1" ht="78.75" x14ac:dyDescent="0.25">
      <c r="A185" s="20">
        <v>3</v>
      </c>
      <c r="B185" s="31">
        <v>955</v>
      </c>
      <c r="C185" s="32" t="s">
        <v>152</v>
      </c>
      <c r="D185" s="33" t="s">
        <v>90</v>
      </c>
      <c r="E185" s="33" t="s">
        <v>87</v>
      </c>
      <c r="F185" s="33" t="s">
        <v>132</v>
      </c>
      <c r="G185" s="33" t="s">
        <v>97</v>
      </c>
      <c r="H185" s="24">
        <v>2066.8000000000002</v>
      </c>
      <c r="I185" s="24"/>
      <c r="J185" s="24">
        <v>2066.8000000000002</v>
      </c>
      <c r="K185" s="24"/>
      <c r="L185" s="24">
        <v>2166</v>
      </c>
      <c r="M185" s="24"/>
      <c r="N185" s="24">
        <v>2166</v>
      </c>
      <c r="O185" s="24"/>
    </row>
    <row r="186" spans="1:15" s="16" customFormat="1" ht="15.75" x14ac:dyDescent="0.25">
      <c r="A186" s="17">
        <v>1</v>
      </c>
      <c r="B186" s="28">
        <v>955</v>
      </c>
      <c r="C186" s="29" t="s">
        <v>148</v>
      </c>
      <c r="D186" s="30" t="s">
        <v>90</v>
      </c>
      <c r="E186" s="30" t="s">
        <v>93</v>
      </c>
      <c r="F186" s="30"/>
      <c r="G186" s="30"/>
      <c r="H186" s="18">
        <f t="shared" ref="H186:O186" si="90">SUMIFS(H187:H1178,$B187:$B1178,$B187,$D187:$D1178,$D187,$E187:$E1178,$E187)/2</f>
        <v>1800</v>
      </c>
      <c r="I186" s="18">
        <f t="shared" si="90"/>
        <v>0</v>
      </c>
      <c r="J186" s="18">
        <f t="shared" si="90"/>
        <v>1800</v>
      </c>
      <c r="K186" s="18">
        <f t="shared" si="90"/>
        <v>0</v>
      </c>
      <c r="L186" s="18">
        <f t="shared" si="90"/>
        <v>1800</v>
      </c>
      <c r="M186" s="18">
        <f t="shared" si="90"/>
        <v>0</v>
      </c>
      <c r="N186" s="18">
        <f t="shared" si="90"/>
        <v>1800</v>
      </c>
      <c r="O186" s="18">
        <f t="shared" si="90"/>
        <v>0</v>
      </c>
    </row>
    <row r="187" spans="1:15" s="16" customFormat="1" ht="78.75" x14ac:dyDescent="0.25">
      <c r="A187" s="19">
        <v>2</v>
      </c>
      <c r="B187" s="37">
        <v>955</v>
      </c>
      <c r="C187" s="38" t="s">
        <v>199</v>
      </c>
      <c r="D187" s="39" t="s">
        <v>90</v>
      </c>
      <c r="E187" s="39" t="s">
        <v>93</v>
      </c>
      <c r="F187" s="39" t="s">
        <v>57</v>
      </c>
      <c r="G187" s="39"/>
      <c r="H187" s="40">
        <f t="shared" ref="H187:O187" si="91">SUMIFS(H188:H1178,$B188:$B1178,$B187,$D188:$D1178,$D188,$E188:$E1178,$E188,$F188:$F1178,$F188)</f>
        <v>1800</v>
      </c>
      <c r="I187" s="40">
        <f t="shared" si="91"/>
        <v>0</v>
      </c>
      <c r="J187" s="40">
        <f t="shared" si="91"/>
        <v>1800</v>
      </c>
      <c r="K187" s="40">
        <f t="shared" si="91"/>
        <v>0</v>
      </c>
      <c r="L187" s="40">
        <f t="shared" si="91"/>
        <v>1800</v>
      </c>
      <c r="M187" s="40">
        <f t="shared" si="91"/>
        <v>0</v>
      </c>
      <c r="N187" s="40">
        <f t="shared" si="91"/>
        <v>1800</v>
      </c>
      <c r="O187" s="40">
        <f t="shared" si="91"/>
        <v>0</v>
      </c>
    </row>
    <row r="188" spans="1:15" s="16" customFormat="1" ht="15.75" x14ac:dyDescent="0.25">
      <c r="A188" s="20">
        <v>3</v>
      </c>
      <c r="B188" s="31">
        <v>955</v>
      </c>
      <c r="C188" s="32" t="s">
        <v>46</v>
      </c>
      <c r="D188" s="33" t="s">
        <v>90</v>
      </c>
      <c r="E188" s="33" t="s">
        <v>93</v>
      </c>
      <c r="F188" s="33" t="s">
        <v>57</v>
      </c>
      <c r="G188" s="33" t="s">
        <v>95</v>
      </c>
      <c r="H188" s="24">
        <v>1800</v>
      </c>
      <c r="I188" s="24"/>
      <c r="J188" s="24">
        <v>1800</v>
      </c>
      <c r="K188" s="24"/>
      <c r="L188" s="24">
        <v>1800</v>
      </c>
      <c r="M188" s="24"/>
      <c r="N188" s="24">
        <v>1800</v>
      </c>
      <c r="O188" s="24"/>
    </row>
    <row r="189" spans="1:15" s="16" customFormat="1" ht="15.75" x14ac:dyDescent="0.25">
      <c r="A189" s="17">
        <v>1</v>
      </c>
      <c r="B189" s="28">
        <v>955</v>
      </c>
      <c r="C189" s="29" t="s">
        <v>136</v>
      </c>
      <c r="D189" s="30" t="s">
        <v>90</v>
      </c>
      <c r="E189" s="30" t="s">
        <v>88</v>
      </c>
      <c r="F189" s="30" t="s">
        <v>7</v>
      </c>
      <c r="G189" s="30" t="s">
        <v>75</v>
      </c>
      <c r="H189" s="18">
        <f t="shared" ref="H189:O189" si="92">SUMIFS(H190:H1181,$B190:$B1181,$B190,$D190:$D1181,$D190,$E190:$E1181,$E190)/2</f>
        <v>0</v>
      </c>
      <c r="I189" s="18">
        <f t="shared" si="92"/>
        <v>0</v>
      </c>
      <c r="J189" s="18">
        <f t="shared" si="92"/>
        <v>0</v>
      </c>
      <c r="K189" s="18">
        <f t="shared" si="92"/>
        <v>0</v>
      </c>
      <c r="L189" s="18">
        <f t="shared" si="92"/>
        <v>0</v>
      </c>
      <c r="M189" s="18">
        <f t="shared" si="92"/>
        <v>0</v>
      </c>
      <c r="N189" s="18">
        <f t="shared" si="92"/>
        <v>0</v>
      </c>
      <c r="O189" s="18">
        <f t="shared" si="92"/>
        <v>0</v>
      </c>
    </row>
    <row r="190" spans="1:15" s="16" customFormat="1" ht="78.75" x14ac:dyDescent="0.25">
      <c r="A190" s="19">
        <v>2</v>
      </c>
      <c r="B190" s="37">
        <v>955</v>
      </c>
      <c r="C190" s="38" t="s">
        <v>190</v>
      </c>
      <c r="D190" s="39" t="s">
        <v>90</v>
      </c>
      <c r="E190" s="39" t="s">
        <v>88</v>
      </c>
      <c r="F190" s="39" t="s">
        <v>50</v>
      </c>
      <c r="G190" s="39"/>
      <c r="H190" s="40">
        <f t="shared" ref="H190:O190" si="93">SUMIFS(H191:H1181,$B191:$B1181,$B190,$D191:$D1181,$D191,$E191:$E1181,$E191,$F191:$F1181,$F191)</f>
        <v>0</v>
      </c>
      <c r="I190" s="40">
        <f t="shared" si="93"/>
        <v>0</v>
      </c>
      <c r="J190" s="40">
        <f t="shared" si="93"/>
        <v>0</v>
      </c>
      <c r="K190" s="40">
        <f t="shared" si="93"/>
        <v>0</v>
      </c>
      <c r="L190" s="40">
        <f t="shared" si="93"/>
        <v>0</v>
      </c>
      <c r="M190" s="40">
        <f t="shared" si="93"/>
        <v>0</v>
      </c>
      <c r="N190" s="40">
        <f t="shared" si="93"/>
        <v>0</v>
      </c>
      <c r="O190" s="40">
        <f t="shared" si="93"/>
        <v>0</v>
      </c>
    </row>
    <row r="191" spans="1:15" s="16" customFormat="1" ht="15.75" x14ac:dyDescent="0.25">
      <c r="A191" s="20">
        <v>3</v>
      </c>
      <c r="B191" s="31">
        <v>955</v>
      </c>
      <c r="C191" s="32" t="s">
        <v>46</v>
      </c>
      <c r="D191" s="33" t="s">
        <v>90</v>
      </c>
      <c r="E191" s="33" t="s">
        <v>88</v>
      </c>
      <c r="F191" s="33" t="s">
        <v>50</v>
      </c>
      <c r="G191" s="33" t="s">
        <v>95</v>
      </c>
      <c r="H191" s="24"/>
      <c r="I191" s="24"/>
      <c r="J191" s="24"/>
      <c r="K191" s="24"/>
      <c r="L191" s="24"/>
      <c r="M191" s="24"/>
      <c r="N191" s="24"/>
      <c r="O191" s="24"/>
    </row>
    <row r="192" spans="1:15" s="16" customFormat="1" ht="31.5" x14ac:dyDescent="0.25">
      <c r="A192" s="17">
        <v>1</v>
      </c>
      <c r="B192" s="28">
        <v>955</v>
      </c>
      <c r="C192" s="29" t="s">
        <v>37</v>
      </c>
      <c r="D192" s="30" t="s">
        <v>90</v>
      </c>
      <c r="E192" s="30" t="s">
        <v>91</v>
      </c>
      <c r="F192" s="30"/>
      <c r="G192" s="30"/>
      <c r="H192" s="18">
        <f t="shared" ref="H192:O192" si="94">SUMIFS(H193:H1186,$B193:$B1186,$B193,$D193:$D1186,$D193,$E193:$E1186,$E193)/2</f>
        <v>4433.1000000000004</v>
      </c>
      <c r="I192" s="18">
        <f t="shared" si="94"/>
        <v>0</v>
      </c>
      <c r="J192" s="18">
        <f t="shared" si="94"/>
        <v>4433.1000000000004</v>
      </c>
      <c r="K192" s="18">
        <f t="shared" si="94"/>
        <v>0</v>
      </c>
      <c r="L192" s="18">
        <f t="shared" si="94"/>
        <v>4433.1000000000004</v>
      </c>
      <c r="M192" s="18">
        <f t="shared" si="94"/>
        <v>0</v>
      </c>
      <c r="N192" s="18">
        <f t="shared" si="94"/>
        <v>4433.1000000000004</v>
      </c>
      <c r="O192" s="18">
        <f t="shared" si="94"/>
        <v>0</v>
      </c>
    </row>
    <row r="193" spans="1:15" s="16" customFormat="1" ht="67.150000000000006" customHeight="1" x14ac:dyDescent="0.25">
      <c r="A193" s="19">
        <v>2</v>
      </c>
      <c r="B193" s="37">
        <v>955</v>
      </c>
      <c r="C193" s="38" t="s">
        <v>210</v>
      </c>
      <c r="D193" s="39" t="s">
        <v>90</v>
      </c>
      <c r="E193" s="39" t="s">
        <v>91</v>
      </c>
      <c r="F193" s="39" t="s">
        <v>58</v>
      </c>
      <c r="G193" s="39"/>
      <c r="H193" s="40">
        <f t="shared" ref="H193:O193" si="95">SUMIFS(H194:H1186,$B194:$B1186,$B193,$D194:$D1186,$D194,$E194:$E1186,$E194,$F194:$F1186,$F194)</f>
        <v>4433.1000000000004</v>
      </c>
      <c r="I193" s="40">
        <f t="shared" si="95"/>
        <v>0</v>
      </c>
      <c r="J193" s="40">
        <f t="shared" si="95"/>
        <v>4433.1000000000004</v>
      </c>
      <c r="K193" s="40">
        <f t="shared" si="95"/>
        <v>0</v>
      </c>
      <c r="L193" s="40">
        <f t="shared" si="95"/>
        <v>4433.1000000000004</v>
      </c>
      <c r="M193" s="40">
        <f t="shared" si="95"/>
        <v>0</v>
      </c>
      <c r="N193" s="40">
        <f t="shared" si="95"/>
        <v>4433.1000000000004</v>
      </c>
      <c r="O193" s="40">
        <f t="shared" si="95"/>
        <v>0</v>
      </c>
    </row>
    <row r="194" spans="1:15" s="16" customFormat="1" ht="94.5" x14ac:dyDescent="0.25">
      <c r="A194" s="20">
        <v>3</v>
      </c>
      <c r="B194" s="31">
        <v>955</v>
      </c>
      <c r="C194" s="32" t="s">
        <v>170</v>
      </c>
      <c r="D194" s="33" t="s">
        <v>90</v>
      </c>
      <c r="E194" s="33" t="s">
        <v>91</v>
      </c>
      <c r="F194" s="33" t="s">
        <v>58</v>
      </c>
      <c r="G194" s="33" t="s">
        <v>98</v>
      </c>
      <c r="H194" s="24">
        <v>4433.1000000000004</v>
      </c>
      <c r="I194" s="24"/>
      <c r="J194" s="24">
        <v>4433.1000000000004</v>
      </c>
      <c r="K194" s="24"/>
      <c r="L194" s="24">
        <v>4433.1000000000004</v>
      </c>
      <c r="M194" s="24"/>
      <c r="N194" s="24">
        <v>4433.1000000000004</v>
      </c>
      <c r="O194" s="24"/>
    </row>
    <row r="195" spans="1:15" s="16" customFormat="1" ht="15.75" x14ac:dyDescent="0.25">
      <c r="A195" s="17">
        <v>1</v>
      </c>
      <c r="B195" s="28">
        <v>955</v>
      </c>
      <c r="C195" s="29" t="s">
        <v>59</v>
      </c>
      <c r="D195" s="30" t="s">
        <v>96</v>
      </c>
      <c r="E195" s="30" t="s">
        <v>73</v>
      </c>
      <c r="F195" s="30"/>
      <c r="G195" s="30"/>
      <c r="H195" s="18">
        <f t="shared" ref="H195:O195" si="96">SUMIFS(H196:H1189,$B196:$B1189,$B196,$D196:$D1189,$D196,$E196:$E1189,$E196)/2</f>
        <v>2998.5</v>
      </c>
      <c r="I195" s="18">
        <f t="shared" si="96"/>
        <v>0</v>
      </c>
      <c r="J195" s="18">
        <f t="shared" si="96"/>
        <v>2998.5</v>
      </c>
      <c r="K195" s="18">
        <f t="shared" si="96"/>
        <v>0</v>
      </c>
      <c r="L195" s="18">
        <f t="shared" si="96"/>
        <v>2998.5</v>
      </c>
      <c r="M195" s="18">
        <f t="shared" si="96"/>
        <v>0</v>
      </c>
      <c r="N195" s="18">
        <f t="shared" si="96"/>
        <v>2998.5</v>
      </c>
      <c r="O195" s="18">
        <f t="shared" si="96"/>
        <v>0</v>
      </c>
    </row>
    <row r="196" spans="1:15" s="16" customFormat="1" ht="82.15" customHeight="1" x14ac:dyDescent="0.25">
      <c r="A196" s="19">
        <v>2</v>
      </c>
      <c r="B196" s="37">
        <v>955</v>
      </c>
      <c r="C196" s="42" t="s">
        <v>195</v>
      </c>
      <c r="D196" s="39" t="s">
        <v>96</v>
      </c>
      <c r="E196" s="39" t="s">
        <v>73</v>
      </c>
      <c r="F196" s="39" t="s">
        <v>49</v>
      </c>
      <c r="G196" s="39" t="s">
        <v>75</v>
      </c>
      <c r="H196" s="40">
        <f t="shared" ref="H196:O196" si="97">SUMIFS(H197:H1189,$B197:$B1189,$B196,$D197:$D1189,$D197,$E197:$E1189,$E197,$F197:$F1189,$F197)</f>
        <v>2998.5</v>
      </c>
      <c r="I196" s="40">
        <f t="shared" si="97"/>
        <v>0</v>
      </c>
      <c r="J196" s="40">
        <f t="shared" si="97"/>
        <v>2998.5</v>
      </c>
      <c r="K196" s="40">
        <f t="shared" si="97"/>
        <v>0</v>
      </c>
      <c r="L196" s="40">
        <f t="shared" si="97"/>
        <v>2998.5</v>
      </c>
      <c r="M196" s="40">
        <f t="shared" si="97"/>
        <v>0</v>
      </c>
      <c r="N196" s="40">
        <f t="shared" si="97"/>
        <v>2998.5</v>
      </c>
      <c r="O196" s="40">
        <f t="shared" si="97"/>
        <v>0</v>
      </c>
    </row>
    <row r="197" spans="1:15" s="16" customFormat="1" ht="15.75" x14ac:dyDescent="0.25">
      <c r="A197" s="20">
        <v>3</v>
      </c>
      <c r="B197" s="31">
        <v>955</v>
      </c>
      <c r="C197" s="32" t="s">
        <v>46</v>
      </c>
      <c r="D197" s="33" t="s">
        <v>96</v>
      </c>
      <c r="E197" s="33" t="s">
        <v>73</v>
      </c>
      <c r="F197" s="33" t="s">
        <v>49</v>
      </c>
      <c r="G197" s="33" t="s">
        <v>95</v>
      </c>
      <c r="H197" s="24">
        <v>2998.5</v>
      </c>
      <c r="I197" s="24"/>
      <c r="J197" s="24">
        <v>2998.5</v>
      </c>
      <c r="K197" s="24"/>
      <c r="L197" s="24">
        <v>2998.5</v>
      </c>
      <c r="M197" s="24"/>
      <c r="N197" s="24">
        <v>2998.5</v>
      </c>
      <c r="O197" s="24"/>
    </row>
    <row r="198" spans="1:15" s="16" customFormat="1" ht="82.15" customHeight="1" x14ac:dyDescent="0.25">
      <c r="A198" s="19">
        <v>2</v>
      </c>
      <c r="B198" s="37">
        <v>955</v>
      </c>
      <c r="C198" s="38" t="s">
        <v>190</v>
      </c>
      <c r="D198" s="39" t="s">
        <v>96</v>
      </c>
      <c r="E198" s="39" t="s">
        <v>73</v>
      </c>
      <c r="F198" s="39" t="s">
        <v>50</v>
      </c>
      <c r="G198" s="39" t="s">
        <v>75</v>
      </c>
      <c r="H198" s="40">
        <f t="shared" ref="H198:O198" si="98">SUMIFS(H199:H1192,$B199:$B1192,$B198,$D199:$D1192,$D199,$E199:$E1192,$E199,$F199:$F1192,$F199)</f>
        <v>0</v>
      </c>
      <c r="I198" s="40">
        <f t="shared" si="98"/>
        <v>0</v>
      </c>
      <c r="J198" s="40">
        <f t="shared" si="98"/>
        <v>0</v>
      </c>
      <c r="K198" s="40">
        <f t="shared" si="98"/>
        <v>0</v>
      </c>
      <c r="L198" s="40">
        <f t="shared" si="98"/>
        <v>0</v>
      </c>
      <c r="M198" s="40">
        <f t="shared" si="98"/>
        <v>0</v>
      </c>
      <c r="N198" s="40">
        <f t="shared" si="98"/>
        <v>0</v>
      </c>
      <c r="O198" s="40">
        <f t="shared" si="98"/>
        <v>0</v>
      </c>
    </row>
    <row r="199" spans="1:15" s="16" customFormat="1" ht="15.75" x14ac:dyDescent="0.25">
      <c r="A199" s="20">
        <v>3</v>
      </c>
      <c r="B199" s="31">
        <v>955</v>
      </c>
      <c r="C199" s="32" t="s">
        <v>46</v>
      </c>
      <c r="D199" s="33" t="s">
        <v>96</v>
      </c>
      <c r="E199" s="33" t="s">
        <v>73</v>
      </c>
      <c r="F199" s="33" t="s">
        <v>50</v>
      </c>
      <c r="G199" s="33" t="s">
        <v>95</v>
      </c>
      <c r="H199" s="24"/>
      <c r="I199" s="24"/>
      <c r="J199" s="24"/>
      <c r="K199" s="24"/>
      <c r="L199" s="24"/>
      <c r="M199" s="24"/>
      <c r="N199" s="24"/>
      <c r="O199" s="24"/>
    </row>
    <row r="200" spans="1:15" s="16" customFormat="1" ht="66" customHeight="1" x14ac:dyDescent="0.25">
      <c r="A200" s="19">
        <v>2</v>
      </c>
      <c r="B200" s="37">
        <v>955</v>
      </c>
      <c r="C200" s="42" t="s">
        <v>138</v>
      </c>
      <c r="D200" s="39" t="s">
        <v>96</v>
      </c>
      <c r="E200" s="39" t="s">
        <v>73</v>
      </c>
      <c r="F200" s="39" t="s">
        <v>137</v>
      </c>
      <c r="G200" s="39" t="s">
        <v>75</v>
      </c>
      <c r="H200" s="40">
        <f t="shared" ref="H200:O200" si="99">SUMIFS(H201:H1191,$B201:$B1191,$B200,$D201:$D1191,$D201,$E201:$E1191,$E201,$F201:$F1191,$F201)</f>
        <v>0</v>
      </c>
      <c r="I200" s="40">
        <f t="shared" si="99"/>
        <v>0</v>
      </c>
      <c r="J200" s="40">
        <f t="shared" si="99"/>
        <v>0</v>
      </c>
      <c r="K200" s="40">
        <f t="shared" si="99"/>
        <v>0</v>
      </c>
      <c r="L200" s="40">
        <f t="shared" si="99"/>
        <v>0</v>
      </c>
      <c r="M200" s="40">
        <f t="shared" si="99"/>
        <v>0</v>
      </c>
      <c r="N200" s="40">
        <f t="shared" si="99"/>
        <v>0</v>
      </c>
      <c r="O200" s="40">
        <f t="shared" si="99"/>
        <v>0</v>
      </c>
    </row>
    <row r="201" spans="1:15" s="16" customFormat="1" ht="142.9" customHeight="1" x14ac:dyDescent="0.25">
      <c r="A201" s="20">
        <v>3</v>
      </c>
      <c r="B201" s="31">
        <v>955</v>
      </c>
      <c r="C201" s="32" t="s">
        <v>119</v>
      </c>
      <c r="D201" s="33" t="s">
        <v>96</v>
      </c>
      <c r="E201" s="33" t="s">
        <v>73</v>
      </c>
      <c r="F201" s="33" t="s">
        <v>137</v>
      </c>
      <c r="G201" s="33" t="s">
        <v>117</v>
      </c>
      <c r="H201" s="24"/>
      <c r="I201" s="24"/>
      <c r="J201" s="24"/>
      <c r="K201" s="24"/>
      <c r="L201" s="24"/>
      <c r="M201" s="24"/>
      <c r="N201" s="24"/>
      <c r="O201" s="24"/>
    </row>
    <row r="202" spans="1:15" s="16" customFormat="1" ht="15.75" x14ac:dyDescent="0.25">
      <c r="A202" s="17">
        <v>1</v>
      </c>
      <c r="B202" s="28">
        <v>955</v>
      </c>
      <c r="C202" s="29" t="s">
        <v>118</v>
      </c>
      <c r="D202" s="30" t="s">
        <v>96</v>
      </c>
      <c r="E202" s="30" t="s">
        <v>92</v>
      </c>
      <c r="F202" s="30" t="s">
        <v>7</v>
      </c>
      <c r="G202" s="30" t="s">
        <v>75</v>
      </c>
      <c r="H202" s="18">
        <f t="shared" ref="H202:O202" si="100">SUMIFS(H203:H1194,$B203:$B1194,$B203,$D203:$D1194,$D203,$E203:$E1194,$E203)/2</f>
        <v>0</v>
      </c>
      <c r="I202" s="18">
        <f t="shared" si="100"/>
        <v>0</v>
      </c>
      <c r="J202" s="18">
        <f t="shared" si="100"/>
        <v>0</v>
      </c>
      <c r="K202" s="18">
        <f t="shared" si="100"/>
        <v>0</v>
      </c>
      <c r="L202" s="18">
        <f t="shared" si="100"/>
        <v>0</v>
      </c>
      <c r="M202" s="18">
        <f t="shared" si="100"/>
        <v>0</v>
      </c>
      <c r="N202" s="18">
        <f t="shared" si="100"/>
        <v>0</v>
      </c>
      <c r="O202" s="18">
        <f t="shared" si="100"/>
        <v>0</v>
      </c>
    </row>
    <row r="203" spans="1:15" s="16" customFormat="1" ht="47.25" x14ac:dyDescent="0.25">
      <c r="A203" s="19">
        <v>2</v>
      </c>
      <c r="B203" s="37">
        <v>955</v>
      </c>
      <c r="C203" s="38" t="s">
        <v>157</v>
      </c>
      <c r="D203" s="39" t="s">
        <v>96</v>
      </c>
      <c r="E203" s="39" t="s">
        <v>92</v>
      </c>
      <c r="F203" s="39" t="s">
        <v>60</v>
      </c>
      <c r="G203" s="39" t="s">
        <v>75</v>
      </c>
      <c r="H203" s="40">
        <f t="shared" ref="H203:O203" si="101">SUMIFS(H204:H1194,$B204:$B1194,$B203,$D204:$D1194,$D204,$E204:$E1194,$E204,$F204:$F1194,$F204)</f>
        <v>0</v>
      </c>
      <c r="I203" s="40">
        <f t="shared" si="101"/>
        <v>0</v>
      </c>
      <c r="J203" s="40">
        <f t="shared" si="101"/>
        <v>0</v>
      </c>
      <c r="K203" s="40">
        <f t="shared" si="101"/>
        <v>0</v>
      </c>
      <c r="L203" s="40">
        <f t="shared" si="101"/>
        <v>0</v>
      </c>
      <c r="M203" s="40">
        <f t="shared" si="101"/>
        <v>0</v>
      </c>
      <c r="N203" s="40">
        <f t="shared" si="101"/>
        <v>0</v>
      </c>
      <c r="O203" s="40">
        <f t="shared" si="101"/>
        <v>0</v>
      </c>
    </row>
    <row r="204" spans="1:15" s="16" customFormat="1" ht="151.15" customHeight="1" x14ac:dyDescent="0.25">
      <c r="A204" s="20">
        <v>3</v>
      </c>
      <c r="B204" s="31">
        <v>955</v>
      </c>
      <c r="C204" s="32" t="s">
        <v>119</v>
      </c>
      <c r="D204" s="33" t="s">
        <v>96</v>
      </c>
      <c r="E204" s="33" t="s">
        <v>92</v>
      </c>
      <c r="F204" s="33" t="s">
        <v>60</v>
      </c>
      <c r="G204" s="33" t="s">
        <v>117</v>
      </c>
      <c r="H204" s="24"/>
      <c r="I204" s="24"/>
      <c r="J204" s="24"/>
      <c r="K204" s="24"/>
      <c r="L204" s="24"/>
      <c r="M204" s="24"/>
      <c r="N204" s="24"/>
      <c r="O204" s="24"/>
    </row>
    <row r="205" spans="1:15" s="16" customFormat="1" ht="24.6" customHeight="1" x14ac:dyDescent="0.25">
      <c r="A205" s="20">
        <v>3</v>
      </c>
      <c r="B205" s="31">
        <v>955</v>
      </c>
      <c r="C205" s="32" t="s">
        <v>46</v>
      </c>
      <c r="D205" s="33" t="s">
        <v>96</v>
      </c>
      <c r="E205" s="33" t="s">
        <v>92</v>
      </c>
      <c r="F205" s="33" t="s">
        <v>60</v>
      </c>
      <c r="G205" s="33" t="s">
        <v>95</v>
      </c>
      <c r="H205" s="24"/>
      <c r="I205" s="24"/>
      <c r="J205" s="24"/>
      <c r="K205" s="24"/>
      <c r="L205" s="24"/>
      <c r="M205" s="24"/>
      <c r="N205" s="24"/>
      <c r="O205" s="24"/>
    </row>
    <row r="206" spans="1:15" s="16" customFormat="1" ht="94.5" x14ac:dyDescent="0.25">
      <c r="A206" s="19">
        <v>2</v>
      </c>
      <c r="B206" s="37">
        <v>955</v>
      </c>
      <c r="C206" s="47" t="s">
        <v>200</v>
      </c>
      <c r="D206" s="39" t="s">
        <v>96</v>
      </c>
      <c r="E206" s="39" t="s">
        <v>92</v>
      </c>
      <c r="F206" s="39" t="s">
        <v>45</v>
      </c>
      <c r="G206" s="39" t="s">
        <v>75</v>
      </c>
      <c r="H206" s="40">
        <f t="shared" ref="H206:O206" si="102">SUMIFS(H207:H1198,$B207:$B1198,$B206,$D207:$D1198,$D207,$E207:$E1198,$E207,$F207:$F1198,$F207)</f>
        <v>0</v>
      </c>
      <c r="I206" s="40">
        <f t="shared" si="102"/>
        <v>0</v>
      </c>
      <c r="J206" s="40">
        <f t="shared" si="102"/>
        <v>0</v>
      </c>
      <c r="K206" s="40">
        <f t="shared" si="102"/>
        <v>0</v>
      </c>
      <c r="L206" s="40">
        <f t="shared" si="102"/>
        <v>0</v>
      </c>
      <c r="M206" s="40">
        <f t="shared" si="102"/>
        <v>0</v>
      </c>
      <c r="N206" s="40">
        <f t="shared" si="102"/>
        <v>0</v>
      </c>
      <c r="O206" s="40">
        <f t="shared" si="102"/>
        <v>0</v>
      </c>
    </row>
    <row r="207" spans="1:15" s="16" customFormat="1" ht="84.6" customHeight="1" x14ac:dyDescent="0.25">
      <c r="A207" s="20">
        <v>3</v>
      </c>
      <c r="B207" s="31">
        <v>955</v>
      </c>
      <c r="C207" s="32" t="s">
        <v>152</v>
      </c>
      <c r="D207" s="33" t="s">
        <v>96</v>
      </c>
      <c r="E207" s="33" t="s">
        <v>92</v>
      </c>
      <c r="F207" s="33" t="s">
        <v>45</v>
      </c>
      <c r="G207" s="33" t="s">
        <v>97</v>
      </c>
      <c r="H207" s="24"/>
      <c r="I207" s="24"/>
      <c r="J207" s="24"/>
      <c r="K207" s="24"/>
      <c r="L207" s="24"/>
      <c r="M207" s="24"/>
      <c r="N207" s="24"/>
      <c r="O207" s="24"/>
    </row>
    <row r="208" spans="1:15" s="16" customFormat="1" ht="151.15" customHeight="1" x14ac:dyDescent="0.25">
      <c r="A208" s="20">
        <v>3</v>
      </c>
      <c r="B208" s="31">
        <v>955</v>
      </c>
      <c r="C208" s="32" t="s">
        <v>119</v>
      </c>
      <c r="D208" s="33" t="s">
        <v>96</v>
      </c>
      <c r="E208" s="33" t="s">
        <v>92</v>
      </c>
      <c r="F208" s="33" t="s">
        <v>45</v>
      </c>
      <c r="G208" s="33" t="s">
        <v>117</v>
      </c>
      <c r="H208" s="24"/>
      <c r="I208" s="24"/>
      <c r="J208" s="24"/>
      <c r="K208" s="24"/>
      <c r="L208" s="24"/>
      <c r="M208" s="24"/>
      <c r="N208" s="24"/>
      <c r="O208" s="24"/>
    </row>
    <row r="209" spans="1:15" s="16" customFormat="1" ht="94.5" x14ac:dyDescent="0.25">
      <c r="A209" s="19">
        <v>2</v>
      </c>
      <c r="B209" s="37">
        <v>955</v>
      </c>
      <c r="C209" s="38" t="s">
        <v>197</v>
      </c>
      <c r="D209" s="39" t="s">
        <v>96</v>
      </c>
      <c r="E209" s="39" t="s">
        <v>92</v>
      </c>
      <c r="F209" s="39" t="s">
        <v>111</v>
      </c>
      <c r="G209" s="39" t="s">
        <v>75</v>
      </c>
      <c r="H209" s="40">
        <f t="shared" ref="H209:O209" si="103">SUMIFS(H210:H1201,$B210:$B1201,$B209,$D210:$D1201,$D210,$E210:$E1201,$E210,$F210:$F1201,$F210)</f>
        <v>0</v>
      </c>
      <c r="I209" s="40">
        <f t="shared" si="103"/>
        <v>0</v>
      </c>
      <c r="J209" s="40">
        <f t="shared" si="103"/>
        <v>0</v>
      </c>
      <c r="K209" s="40">
        <f t="shared" si="103"/>
        <v>0</v>
      </c>
      <c r="L209" s="40">
        <f t="shared" si="103"/>
        <v>0</v>
      </c>
      <c r="M209" s="40">
        <f t="shared" si="103"/>
        <v>0</v>
      </c>
      <c r="N209" s="40">
        <f t="shared" si="103"/>
        <v>0</v>
      </c>
      <c r="O209" s="40">
        <f t="shared" si="103"/>
        <v>0</v>
      </c>
    </row>
    <row r="210" spans="1:15" s="16" customFormat="1" ht="15.75" x14ac:dyDescent="0.25">
      <c r="A210" s="20">
        <v>3</v>
      </c>
      <c r="B210" s="31">
        <v>955</v>
      </c>
      <c r="C210" s="32" t="s">
        <v>46</v>
      </c>
      <c r="D210" s="33" t="s">
        <v>96</v>
      </c>
      <c r="E210" s="33" t="s">
        <v>92</v>
      </c>
      <c r="F210" s="33" t="s">
        <v>111</v>
      </c>
      <c r="G210" s="33" t="s">
        <v>95</v>
      </c>
      <c r="H210" s="24"/>
      <c r="I210" s="24"/>
      <c r="J210" s="24"/>
      <c r="K210" s="24"/>
      <c r="L210" s="24"/>
      <c r="M210" s="24"/>
      <c r="N210" s="24"/>
      <c r="O210" s="24"/>
    </row>
    <row r="211" spans="1:15" s="16" customFormat="1" ht="15.75" x14ac:dyDescent="0.25">
      <c r="A211" s="17">
        <v>1</v>
      </c>
      <c r="B211" s="28">
        <v>955</v>
      </c>
      <c r="C211" s="29" t="s">
        <v>122</v>
      </c>
      <c r="D211" s="30" t="s">
        <v>96</v>
      </c>
      <c r="E211" s="30" t="s">
        <v>82</v>
      </c>
      <c r="F211" s="30" t="s">
        <v>7</v>
      </c>
      <c r="G211" s="30" t="s">
        <v>75</v>
      </c>
      <c r="H211" s="18">
        <f t="shared" ref="H211:O211" si="104">SUMIFS(H212:H1204,$B212:$B1204,$B212,$D212:$D1204,$D212,$E212:$E1204,$E212)/2</f>
        <v>0</v>
      </c>
      <c r="I211" s="18">
        <f t="shared" si="104"/>
        <v>0</v>
      </c>
      <c r="J211" s="18">
        <f t="shared" si="104"/>
        <v>0</v>
      </c>
      <c r="K211" s="18">
        <f t="shared" si="104"/>
        <v>0</v>
      </c>
      <c r="L211" s="18">
        <f t="shared" si="104"/>
        <v>0</v>
      </c>
      <c r="M211" s="18">
        <f t="shared" si="104"/>
        <v>0</v>
      </c>
      <c r="N211" s="18">
        <f t="shared" si="104"/>
        <v>0</v>
      </c>
      <c r="O211" s="18">
        <f t="shared" si="104"/>
        <v>0</v>
      </c>
    </row>
    <row r="212" spans="1:15" s="16" customFormat="1" ht="52.9" customHeight="1" x14ac:dyDescent="0.25">
      <c r="A212" s="19">
        <v>2</v>
      </c>
      <c r="B212" s="37">
        <v>955</v>
      </c>
      <c r="C212" s="38" t="s">
        <v>157</v>
      </c>
      <c r="D212" s="39" t="s">
        <v>96</v>
      </c>
      <c r="E212" s="39" t="s">
        <v>82</v>
      </c>
      <c r="F212" s="39" t="s">
        <v>60</v>
      </c>
      <c r="G212" s="39" t="s">
        <v>75</v>
      </c>
      <c r="H212" s="40">
        <f t="shared" ref="H212:O212" si="105">SUMIFS(H213:H1204,$B213:$B1204,$B212,$D213:$D1204,$D213,$E213:$E1204,$E213,$F213:$F1204,$F213)</f>
        <v>0</v>
      </c>
      <c r="I212" s="40">
        <f t="shared" si="105"/>
        <v>0</v>
      </c>
      <c r="J212" s="40">
        <f t="shared" si="105"/>
        <v>0</v>
      </c>
      <c r="K212" s="40">
        <f t="shared" si="105"/>
        <v>0</v>
      </c>
      <c r="L212" s="40">
        <f t="shared" si="105"/>
        <v>0</v>
      </c>
      <c r="M212" s="40">
        <f t="shared" si="105"/>
        <v>0</v>
      </c>
      <c r="N212" s="40">
        <f t="shared" si="105"/>
        <v>0</v>
      </c>
      <c r="O212" s="40">
        <f t="shared" si="105"/>
        <v>0</v>
      </c>
    </row>
    <row r="213" spans="1:15" s="16" customFormat="1" ht="15.75" x14ac:dyDescent="0.25">
      <c r="A213" s="20">
        <v>3</v>
      </c>
      <c r="B213" s="31">
        <v>955</v>
      </c>
      <c r="C213" s="32" t="s">
        <v>46</v>
      </c>
      <c r="D213" s="33" t="s">
        <v>96</v>
      </c>
      <c r="E213" s="33" t="s">
        <v>82</v>
      </c>
      <c r="F213" s="33" t="s">
        <v>60</v>
      </c>
      <c r="G213" s="33" t="s">
        <v>95</v>
      </c>
      <c r="H213" s="24"/>
      <c r="I213" s="24"/>
      <c r="J213" s="24"/>
      <c r="K213" s="24"/>
      <c r="L213" s="24"/>
      <c r="M213" s="24"/>
      <c r="N213" s="24"/>
      <c r="O213" s="24"/>
    </row>
    <row r="214" spans="1:15" s="16" customFormat="1" ht="72.599999999999994" customHeight="1" x14ac:dyDescent="0.25">
      <c r="A214" s="19">
        <v>2</v>
      </c>
      <c r="B214" s="37">
        <v>955</v>
      </c>
      <c r="C214" s="38" t="s">
        <v>208</v>
      </c>
      <c r="D214" s="39" t="s">
        <v>96</v>
      </c>
      <c r="E214" s="39" t="s">
        <v>82</v>
      </c>
      <c r="F214" s="39" t="s">
        <v>121</v>
      </c>
      <c r="G214" s="39" t="s">
        <v>75</v>
      </c>
      <c r="H214" s="40">
        <f t="shared" ref="H214:O214" si="106">SUMIFS(H215:H1206,$B215:$B1206,$B214,$D215:$D1206,$D215,$E215:$E1206,$E215,$F215:$F1206,$F215)</f>
        <v>0</v>
      </c>
      <c r="I214" s="40">
        <f t="shared" si="106"/>
        <v>0</v>
      </c>
      <c r="J214" s="40">
        <f t="shared" si="106"/>
        <v>0</v>
      </c>
      <c r="K214" s="40">
        <f t="shared" si="106"/>
        <v>0</v>
      </c>
      <c r="L214" s="40">
        <f t="shared" si="106"/>
        <v>0</v>
      </c>
      <c r="M214" s="40">
        <f t="shared" si="106"/>
        <v>0</v>
      </c>
      <c r="N214" s="40">
        <f t="shared" si="106"/>
        <v>0</v>
      </c>
      <c r="O214" s="40">
        <f t="shared" si="106"/>
        <v>0</v>
      </c>
    </row>
    <row r="215" spans="1:15" s="16" customFormat="1" ht="15.75" x14ac:dyDescent="0.25">
      <c r="A215" s="20">
        <v>3</v>
      </c>
      <c r="B215" s="31">
        <v>955</v>
      </c>
      <c r="C215" s="32" t="s">
        <v>46</v>
      </c>
      <c r="D215" s="33" t="s">
        <v>96</v>
      </c>
      <c r="E215" s="33" t="s">
        <v>82</v>
      </c>
      <c r="F215" s="33" t="s">
        <v>121</v>
      </c>
      <c r="G215" s="33" t="s">
        <v>95</v>
      </c>
      <c r="H215" s="24"/>
      <c r="I215" s="24"/>
      <c r="J215" s="24"/>
      <c r="K215" s="24"/>
      <c r="L215" s="24"/>
      <c r="M215" s="24"/>
      <c r="N215" s="24"/>
      <c r="O215" s="24"/>
    </row>
    <row r="216" spans="1:15" s="16" customFormat="1" ht="55.15" customHeight="1" x14ac:dyDescent="0.25">
      <c r="A216" s="19">
        <v>2</v>
      </c>
      <c r="B216" s="37">
        <v>955</v>
      </c>
      <c r="C216" s="38" t="s">
        <v>165</v>
      </c>
      <c r="D216" s="39" t="s">
        <v>96</v>
      </c>
      <c r="E216" s="39" t="s">
        <v>82</v>
      </c>
      <c r="F216" s="39" t="s">
        <v>144</v>
      </c>
      <c r="G216" s="39" t="s">
        <v>75</v>
      </c>
      <c r="H216" s="40">
        <f t="shared" ref="H216:O216" si="107">SUMIFS(H217:H1208,$B217:$B1208,$B216,$D217:$D1208,$D217,$E217:$E1208,$E217,$F217:$F1208,$F217)</f>
        <v>0</v>
      </c>
      <c r="I216" s="40">
        <f t="shared" si="107"/>
        <v>0</v>
      </c>
      <c r="J216" s="40">
        <f t="shared" si="107"/>
        <v>0</v>
      </c>
      <c r="K216" s="40">
        <f t="shared" si="107"/>
        <v>0</v>
      </c>
      <c r="L216" s="40">
        <f t="shared" si="107"/>
        <v>0</v>
      </c>
      <c r="M216" s="40">
        <f t="shared" si="107"/>
        <v>0</v>
      </c>
      <c r="N216" s="40">
        <f t="shared" si="107"/>
        <v>0</v>
      </c>
      <c r="O216" s="40">
        <f t="shared" si="107"/>
        <v>0</v>
      </c>
    </row>
    <row r="217" spans="1:15" s="16" customFormat="1" ht="15.75" x14ac:dyDescent="0.25">
      <c r="A217" s="20">
        <v>3</v>
      </c>
      <c r="B217" s="31">
        <v>955</v>
      </c>
      <c r="C217" s="32" t="s">
        <v>46</v>
      </c>
      <c r="D217" s="33" t="s">
        <v>96</v>
      </c>
      <c r="E217" s="33" t="s">
        <v>82</v>
      </c>
      <c r="F217" s="33" t="s">
        <v>144</v>
      </c>
      <c r="G217" s="33" t="s">
        <v>95</v>
      </c>
      <c r="H217" s="24"/>
      <c r="I217" s="24"/>
      <c r="J217" s="24"/>
      <c r="K217" s="24"/>
      <c r="L217" s="24"/>
      <c r="M217" s="24"/>
      <c r="N217" s="24"/>
      <c r="O217" s="24"/>
    </row>
    <row r="218" spans="1:15" s="16" customFormat="1" ht="31.5" x14ac:dyDescent="0.25">
      <c r="A218" s="17">
        <v>1</v>
      </c>
      <c r="B218" s="28">
        <v>955</v>
      </c>
      <c r="C218" s="29" t="s">
        <v>61</v>
      </c>
      <c r="D218" s="30" t="s">
        <v>74</v>
      </c>
      <c r="E218" s="30" t="s">
        <v>96</v>
      </c>
      <c r="F218" s="30" t="s">
        <v>75</v>
      </c>
      <c r="G218" s="30" t="s">
        <v>75</v>
      </c>
      <c r="H218" s="18">
        <f t="shared" ref="H218:O218" si="108">SUMIFS(H219:H1211,$B219:$B1211,$B219,$D219:$D1211,$D219,$E219:$E1211,$E219)/2</f>
        <v>6330.2</v>
      </c>
      <c r="I218" s="18">
        <f t="shared" si="108"/>
        <v>0</v>
      </c>
      <c r="J218" s="18">
        <f t="shared" si="108"/>
        <v>6330.2</v>
      </c>
      <c r="K218" s="18">
        <f t="shared" si="108"/>
        <v>0</v>
      </c>
      <c r="L218" s="18">
        <f t="shared" si="108"/>
        <v>6330.2</v>
      </c>
      <c r="M218" s="18">
        <f t="shared" si="108"/>
        <v>0</v>
      </c>
      <c r="N218" s="18">
        <f t="shared" si="108"/>
        <v>6330.2</v>
      </c>
      <c r="O218" s="18">
        <f t="shared" si="108"/>
        <v>0</v>
      </c>
    </row>
    <row r="219" spans="1:15" s="16" customFormat="1" ht="31.5" x14ac:dyDescent="0.25">
      <c r="A219" s="19">
        <v>2</v>
      </c>
      <c r="B219" s="37">
        <v>955</v>
      </c>
      <c r="C219" s="38" t="s">
        <v>201</v>
      </c>
      <c r="D219" s="39" t="s">
        <v>74</v>
      </c>
      <c r="E219" s="39" t="s">
        <v>96</v>
      </c>
      <c r="F219" s="39" t="s">
        <v>62</v>
      </c>
      <c r="G219" s="39"/>
      <c r="H219" s="40">
        <f t="shared" ref="H219:O219" si="109">SUMIFS(H220:H1211,$B220:$B1211,$B219,$D220:$D1211,$D220,$E220:$E1211,$E220,$F220:$F1211,$F220)</f>
        <v>690.6</v>
      </c>
      <c r="I219" s="40">
        <f t="shared" si="109"/>
        <v>0</v>
      </c>
      <c r="J219" s="40">
        <f t="shared" si="109"/>
        <v>690.6</v>
      </c>
      <c r="K219" s="40">
        <f t="shared" si="109"/>
        <v>0</v>
      </c>
      <c r="L219" s="40">
        <f t="shared" si="109"/>
        <v>690.6</v>
      </c>
      <c r="M219" s="40">
        <f t="shared" si="109"/>
        <v>0</v>
      </c>
      <c r="N219" s="40">
        <f t="shared" si="109"/>
        <v>690.6</v>
      </c>
      <c r="O219" s="40">
        <f t="shared" si="109"/>
        <v>0</v>
      </c>
    </row>
    <row r="220" spans="1:15" s="16" customFormat="1" ht="15.75" x14ac:dyDescent="0.25">
      <c r="A220" s="20">
        <v>3</v>
      </c>
      <c r="B220" s="31">
        <v>955</v>
      </c>
      <c r="C220" s="32" t="s">
        <v>46</v>
      </c>
      <c r="D220" s="33" t="s">
        <v>74</v>
      </c>
      <c r="E220" s="33" t="s">
        <v>96</v>
      </c>
      <c r="F220" s="33" t="s">
        <v>62</v>
      </c>
      <c r="G220" s="33" t="s">
        <v>95</v>
      </c>
      <c r="H220" s="24">
        <v>690.6</v>
      </c>
      <c r="I220" s="24"/>
      <c r="J220" s="24">
        <v>690.6</v>
      </c>
      <c r="K220" s="24"/>
      <c r="L220" s="24">
        <v>690.6</v>
      </c>
      <c r="M220" s="24"/>
      <c r="N220" s="24">
        <v>690.6</v>
      </c>
      <c r="O220" s="24"/>
    </row>
    <row r="221" spans="1:15" s="16" customFormat="1" ht="67.150000000000006" customHeight="1" x14ac:dyDescent="0.25">
      <c r="A221" s="19">
        <v>2</v>
      </c>
      <c r="B221" s="37">
        <v>955</v>
      </c>
      <c r="C221" s="38" t="s">
        <v>202</v>
      </c>
      <c r="D221" s="39" t="s">
        <v>74</v>
      </c>
      <c r="E221" s="39" t="s">
        <v>96</v>
      </c>
      <c r="F221" s="39" t="s">
        <v>63</v>
      </c>
      <c r="G221" s="39"/>
      <c r="H221" s="40">
        <f t="shared" ref="H221:O221" si="110">SUMIFS(H222:H1213,$B222:$B1213,$B221,$D222:$D1213,$D222,$E222:$E1213,$E222,$F222:$F1213,$F222)</f>
        <v>3095.6</v>
      </c>
      <c r="I221" s="40">
        <f t="shared" si="110"/>
        <v>0</v>
      </c>
      <c r="J221" s="40">
        <f t="shared" si="110"/>
        <v>3095.6</v>
      </c>
      <c r="K221" s="40">
        <f t="shared" si="110"/>
        <v>0</v>
      </c>
      <c r="L221" s="40">
        <f t="shared" si="110"/>
        <v>3095.6</v>
      </c>
      <c r="M221" s="40">
        <f t="shared" si="110"/>
        <v>0</v>
      </c>
      <c r="N221" s="40">
        <f t="shared" si="110"/>
        <v>3095.6</v>
      </c>
      <c r="O221" s="40">
        <f t="shared" si="110"/>
        <v>0</v>
      </c>
    </row>
    <row r="222" spans="1:15" s="16" customFormat="1" ht="15.75" x14ac:dyDescent="0.25">
      <c r="A222" s="20">
        <v>3</v>
      </c>
      <c r="B222" s="31">
        <v>955</v>
      </c>
      <c r="C222" s="32" t="s">
        <v>46</v>
      </c>
      <c r="D222" s="33" t="s">
        <v>74</v>
      </c>
      <c r="E222" s="33" t="s">
        <v>96</v>
      </c>
      <c r="F222" s="33" t="s">
        <v>63</v>
      </c>
      <c r="G222" s="33" t="s">
        <v>95</v>
      </c>
      <c r="H222" s="24">
        <v>3095.6</v>
      </c>
      <c r="I222" s="24"/>
      <c r="J222" s="24">
        <v>3095.6</v>
      </c>
      <c r="K222" s="24"/>
      <c r="L222" s="24">
        <v>3095.6</v>
      </c>
      <c r="M222" s="24"/>
      <c r="N222" s="24">
        <v>3095.6</v>
      </c>
      <c r="O222" s="24"/>
    </row>
    <row r="223" spans="1:15" s="16" customFormat="1" ht="63.6" customHeight="1" x14ac:dyDescent="0.25">
      <c r="A223" s="19">
        <v>2</v>
      </c>
      <c r="B223" s="37">
        <v>955</v>
      </c>
      <c r="C223" s="42" t="s">
        <v>203</v>
      </c>
      <c r="D223" s="39" t="s">
        <v>74</v>
      </c>
      <c r="E223" s="39" t="s">
        <v>96</v>
      </c>
      <c r="F223" s="39" t="s">
        <v>64</v>
      </c>
      <c r="G223" s="39"/>
      <c r="H223" s="40">
        <f t="shared" ref="H223:O223" si="111">SUMIFS(H224:H1215,$B224:$B1215,$B223,$D224:$D1215,$D224,$E224:$E1215,$E224,$F224:$F1215,$F224)</f>
        <v>2544</v>
      </c>
      <c r="I223" s="40">
        <f t="shared" si="111"/>
        <v>0</v>
      </c>
      <c r="J223" s="40">
        <f t="shared" si="111"/>
        <v>2544</v>
      </c>
      <c r="K223" s="40">
        <f t="shared" si="111"/>
        <v>0</v>
      </c>
      <c r="L223" s="40">
        <f t="shared" si="111"/>
        <v>2544</v>
      </c>
      <c r="M223" s="40">
        <f t="shared" si="111"/>
        <v>0</v>
      </c>
      <c r="N223" s="40">
        <f t="shared" si="111"/>
        <v>2544</v>
      </c>
      <c r="O223" s="40">
        <f t="shared" si="111"/>
        <v>0</v>
      </c>
    </row>
    <row r="224" spans="1:15" s="16" customFormat="1" ht="15.75" x14ac:dyDescent="0.25">
      <c r="A224" s="20">
        <v>3</v>
      </c>
      <c r="B224" s="31">
        <v>955</v>
      </c>
      <c r="C224" s="32" t="s">
        <v>46</v>
      </c>
      <c r="D224" s="33" t="s">
        <v>74</v>
      </c>
      <c r="E224" s="33" t="s">
        <v>96</v>
      </c>
      <c r="F224" s="33" t="s">
        <v>64</v>
      </c>
      <c r="G224" s="33" t="s">
        <v>95</v>
      </c>
      <c r="H224" s="24">
        <v>2544</v>
      </c>
      <c r="I224" s="24"/>
      <c r="J224" s="24">
        <v>2544</v>
      </c>
      <c r="K224" s="24"/>
      <c r="L224" s="24">
        <v>2544</v>
      </c>
      <c r="M224" s="24"/>
      <c r="N224" s="24">
        <v>2544</v>
      </c>
      <c r="O224" s="24"/>
    </row>
    <row r="225" spans="1:15" s="16" customFormat="1" ht="15.75" x14ac:dyDescent="0.25">
      <c r="A225" s="17">
        <v>1</v>
      </c>
      <c r="B225" s="28">
        <v>955</v>
      </c>
      <c r="C225" s="29" t="s">
        <v>38</v>
      </c>
      <c r="D225" s="30" t="s">
        <v>85</v>
      </c>
      <c r="E225" s="30" t="s">
        <v>92</v>
      </c>
      <c r="F225" s="30"/>
      <c r="G225" s="30"/>
      <c r="H225" s="18">
        <f t="shared" ref="H225:O225" si="112">SUMIFS(H226:H1218,$B226:$B1218,$B226,$D226:$D1218,$D226,$E226:$E1218,$E226)/2</f>
        <v>15011.9</v>
      </c>
      <c r="I225" s="18">
        <f t="shared" si="112"/>
        <v>0</v>
      </c>
      <c r="J225" s="18">
        <f t="shared" si="112"/>
        <v>11011.9</v>
      </c>
      <c r="K225" s="18">
        <f t="shared" si="112"/>
        <v>0</v>
      </c>
      <c r="L225" s="18">
        <f t="shared" si="112"/>
        <v>11011.9</v>
      </c>
      <c r="M225" s="18">
        <f t="shared" si="112"/>
        <v>0</v>
      </c>
      <c r="N225" s="18">
        <f t="shared" si="112"/>
        <v>11011.9</v>
      </c>
      <c r="O225" s="18">
        <f t="shared" si="112"/>
        <v>0</v>
      </c>
    </row>
    <row r="226" spans="1:15" s="16" customFormat="1" ht="78.75" x14ac:dyDescent="0.25">
      <c r="A226" s="19">
        <v>2</v>
      </c>
      <c r="B226" s="37">
        <v>955</v>
      </c>
      <c r="C226" s="41" t="s">
        <v>158</v>
      </c>
      <c r="D226" s="39" t="s">
        <v>85</v>
      </c>
      <c r="E226" s="39" t="s">
        <v>92</v>
      </c>
      <c r="F226" s="39" t="s">
        <v>39</v>
      </c>
      <c r="G226" s="39"/>
      <c r="H226" s="40">
        <f t="shared" ref="H226:O226" si="113">SUMIFS(H227:H1218,$B227:$B1218,$B226,$D227:$D1218,$D227,$E227:$E1218,$E227,$F227:$F1218,$F227)</f>
        <v>0</v>
      </c>
      <c r="I226" s="40">
        <f t="shared" si="113"/>
        <v>0</v>
      </c>
      <c r="J226" s="40">
        <f t="shared" si="113"/>
        <v>0</v>
      </c>
      <c r="K226" s="40">
        <f t="shared" si="113"/>
        <v>0</v>
      </c>
      <c r="L226" s="40">
        <f t="shared" si="113"/>
        <v>0</v>
      </c>
      <c r="M226" s="40">
        <f t="shared" si="113"/>
        <v>0</v>
      </c>
      <c r="N226" s="40">
        <f t="shared" si="113"/>
        <v>0</v>
      </c>
      <c r="O226" s="40">
        <f t="shared" si="113"/>
        <v>0</v>
      </c>
    </row>
    <row r="227" spans="1:15" s="16" customFormat="1" ht="15.75" x14ac:dyDescent="0.25">
      <c r="A227" s="20">
        <v>3</v>
      </c>
      <c r="B227" s="31">
        <v>955</v>
      </c>
      <c r="C227" s="32" t="s">
        <v>46</v>
      </c>
      <c r="D227" s="33" t="s">
        <v>85</v>
      </c>
      <c r="E227" s="33" t="s">
        <v>92</v>
      </c>
      <c r="F227" s="33" t="s">
        <v>39</v>
      </c>
      <c r="G227" s="33" t="s">
        <v>95</v>
      </c>
      <c r="H227" s="24"/>
      <c r="I227" s="24"/>
      <c r="J227" s="24"/>
      <c r="K227" s="24"/>
      <c r="L227" s="24"/>
      <c r="M227" s="24"/>
      <c r="N227" s="24"/>
      <c r="O227" s="24"/>
    </row>
    <row r="228" spans="1:15" s="16" customFormat="1" ht="94.5" x14ac:dyDescent="0.25">
      <c r="A228" s="19">
        <v>2</v>
      </c>
      <c r="B228" s="37">
        <v>955</v>
      </c>
      <c r="C228" s="38" t="s">
        <v>146</v>
      </c>
      <c r="D228" s="39" t="s">
        <v>85</v>
      </c>
      <c r="E228" s="39" t="s">
        <v>92</v>
      </c>
      <c r="F228" s="39" t="s">
        <v>45</v>
      </c>
      <c r="G228" s="39"/>
      <c r="H228" s="40">
        <f t="shared" ref="H228:O228" si="114">SUMIFS(H229:H1220,$B229:$B1220,$B228,$D229:$D1220,$D229,$E229:$E1220,$E229,$F229:$F1220,$F229)</f>
        <v>15011.9</v>
      </c>
      <c r="I228" s="40">
        <f t="shared" si="114"/>
        <v>0</v>
      </c>
      <c r="J228" s="40">
        <f t="shared" si="114"/>
        <v>11011.9</v>
      </c>
      <c r="K228" s="40">
        <f t="shared" si="114"/>
        <v>0</v>
      </c>
      <c r="L228" s="40">
        <f t="shared" si="114"/>
        <v>11011.9</v>
      </c>
      <c r="M228" s="40">
        <f t="shared" si="114"/>
        <v>0</v>
      </c>
      <c r="N228" s="40">
        <f t="shared" si="114"/>
        <v>11011.9</v>
      </c>
      <c r="O228" s="40">
        <f t="shared" si="114"/>
        <v>0</v>
      </c>
    </row>
    <row r="229" spans="1:15" s="16" customFormat="1" ht="15.75" x14ac:dyDescent="0.25">
      <c r="A229" s="20">
        <v>3</v>
      </c>
      <c r="B229" s="31">
        <v>955</v>
      </c>
      <c r="C229" s="32" t="s">
        <v>46</v>
      </c>
      <c r="D229" s="33" t="s">
        <v>85</v>
      </c>
      <c r="E229" s="33" t="s">
        <v>92</v>
      </c>
      <c r="F229" s="33" t="s">
        <v>45</v>
      </c>
      <c r="G229" s="33" t="s">
        <v>95</v>
      </c>
      <c r="H229" s="24">
        <v>15011.9</v>
      </c>
      <c r="I229" s="24"/>
      <c r="J229" s="24">
        <v>11011.9</v>
      </c>
      <c r="K229" s="24"/>
      <c r="L229" s="24">
        <v>11011.9</v>
      </c>
      <c r="M229" s="24"/>
      <c r="N229" s="24">
        <v>11011.9</v>
      </c>
      <c r="O229" s="24"/>
    </row>
    <row r="230" spans="1:15" s="16" customFormat="1" ht="15.75" x14ac:dyDescent="0.25">
      <c r="A230" s="17">
        <v>1</v>
      </c>
      <c r="B230" s="28">
        <v>955</v>
      </c>
      <c r="C230" s="29" t="s">
        <v>66</v>
      </c>
      <c r="D230" s="30" t="s">
        <v>85</v>
      </c>
      <c r="E230" s="30" t="s">
        <v>82</v>
      </c>
      <c r="F230" s="30"/>
      <c r="G230" s="30"/>
      <c r="H230" s="18">
        <f t="shared" ref="H230:O230" si="115">SUMIFS(H231:H1223,$B231:$B1223,$B231,$D231:$D1223,$D231,$E231:$E1223,$E231)/2</f>
        <v>8978</v>
      </c>
      <c r="I230" s="18">
        <f t="shared" si="115"/>
        <v>0</v>
      </c>
      <c r="J230" s="18">
        <f t="shared" si="115"/>
        <v>8978</v>
      </c>
      <c r="K230" s="18">
        <f t="shared" si="115"/>
        <v>0</v>
      </c>
      <c r="L230" s="18">
        <f t="shared" si="115"/>
        <v>8978</v>
      </c>
      <c r="M230" s="18">
        <f t="shared" si="115"/>
        <v>0</v>
      </c>
      <c r="N230" s="18">
        <f t="shared" si="115"/>
        <v>8978</v>
      </c>
      <c r="O230" s="18">
        <f t="shared" si="115"/>
        <v>0</v>
      </c>
    </row>
    <row r="231" spans="1:15" s="16" customFormat="1" ht="49.9" customHeight="1" x14ac:dyDescent="0.25">
      <c r="A231" s="19">
        <v>2</v>
      </c>
      <c r="B231" s="37">
        <v>955</v>
      </c>
      <c r="C231" s="38" t="s">
        <v>204</v>
      </c>
      <c r="D231" s="39" t="s">
        <v>85</v>
      </c>
      <c r="E231" s="39" t="s">
        <v>82</v>
      </c>
      <c r="F231" s="39" t="s">
        <v>115</v>
      </c>
      <c r="G231" s="39"/>
      <c r="H231" s="40">
        <f t="shared" ref="H231:O231" si="116">SUMIFS(H232:H1223,$B232:$B1223,$B231,$D232:$D1223,$D232,$E232:$E1223,$E232,$F232:$F1223,$F232)</f>
        <v>8978</v>
      </c>
      <c r="I231" s="40">
        <f t="shared" si="116"/>
        <v>0</v>
      </c>
      <c r="J231" s="40">
        <f t="shared" si="116"/>
        <v>8978</v>
      </c>
      <c r="K231" s="40">
        <f t="shared" si="116"/>
        <v>0</v>
      </c>
      <c r="L231" s="40">
        <f t="shared" si="116"/>
        <v>8978</v>
      </c>
      <c r="M231" s="40">
        <f t="shared" si="116"/>
        <v>0</v>
      </c>
      <c r="N231" s="40">
        <f t="shared" si="116"/>
        <v>8978</v>
      </c>
      <c r="O231" s="40">
        <f t="shared" si="116"/>
        <v>0</v>
      </c>
    </row>
    <row r="232" spans="1:15" s="16" customFormat="1" ht="15.75" x14ac:dyDescent="0.25">
      <c r="A232" s="20">
        <v>3</v>
      </c>
      <c r="B232" s="31">
        <v>955</v>
      </c>
      <c r="C232" s="32" t="s">
        <v>46</v>
      </c>
      <c r="D232" s="33" t="s">
        <v>85</v>
      </c>
      <c r="E232" s="33" t="s">
        <v>82</v>
      </c>
      <c r="F232" s="33" t="s">
        <v>115</v>
      </c>
      <c r="G232" s="33" t="s">
        <v>95</v>
      </c>
      <c r="H232" s="24">
        <v>8978</v>
      </c>
      <c r="I232" s="24"/>
      <c r="J232" s="24">
        <v>8978</v>
      </c>
      <c r="K232" s="24"/>
      <c r="L232" s="24">
        <v>8978</v>
      </c>
      <c r="M232" s="24"/>
      <c r="N232" s="24">
        <v>8978</v>
      </c>
      <c r="O232" s="24"/>
    </row>
    <row r="233" spans="1:15" s="16" customFormat="1" ht="151.15" customHeight="1" x14ac:dyDescent="0.25">
      <c r="A233" s="20">
        <v>3</v>
      </c>
      <c r="B233" s="31">
        <v>955</v>
      </c>
      <c r="C233" s="32" t="s">
        <v>119</v>
      </c>
      <c r="D233" s="33" t="s">
        <v>85</v>
      </c>
      <c r="E233" s="33" t="s">
        <v>82</v>
      </c>
      <c r="F233" s="33" t="s">
        <v>115</v>
      </c>
      <c r="G233" s="33" t="s">
        <v>117</v>
      </c>
      <c r="H233" s="24"/>
      <c r="I233" s="24"/>
      <c r="J233" s="24"/>
      <c r="K233" s="24"/>
      <c r="L233" s="24"/>
      <c r="M233" s="24"/>
      <c r="N233" s="24"/>
      <c r="O233" s="24"/>
    </row>
    <row r="234" spans="1:15" s="16" customFormat="1" ht="15.75" x14ac:dyDescent="0.25">
      <c r="A234" s="17">
        <v>1</v>
      </c>
      <c r="B234" s="28">
        <v>955</v>
      </c>
      <c r="C234" s="29" t="s">
        <v>149</v>
      </c>
      <c r="D234" s="30" t="s">
        <v>85</v>
      </c>
      <c r="E234" s="30" t="s">
        <v>85</v>
      </c>
      <c r="F234" s="30"/>
      <c r="G234" s="30"/>
      <c r="H234" s="18">
        <f t="shared" ref="H234:O234" si="117">SUMIFS(H235:H1227,$B235:$B1227,$B235,$D235:$D1227,$D235,$E235:$E1227,$E235)/2</f>
        <v>0</v>
      </c>
      <c r="I234" s="18">
        <f t="shared" si="117"/>
        <v>0</v>
      </c>
      <c r="J234" s="18">
        <f t="shared" si="117"/>
        <v>0</v>
      </c>
      <c r="K234" s="18">
        <f t="shared" si="117"/>
        <v>0</v>
      </c>
      <c r="L234" s="18">
        <f t="shared" si="117"/>
        <v>0</v>
      </c>
      <c r="M234" s="18">
        <f t="shared" si="117"/>
        <v>0</v>
      </c>
      <c r="N234" s="18">
        <f t="shared" si="117"/>
        <v>0</v>
      </c>
      <c r="O234" s="18">
        <f t="shared" si="117"/>
        <v>0</v>
      </c>
    </row>
    <row r="235" spans="1:15" s="16" customFormat="1" ht="47.25" x14ac:dyDescent="0.25">
      <c r="A235" s="19">
        <v>2</v>
      </c>
      <c r="B235" s="37">
        <v>955</v>
      </c>
      <c r="C235" s="38" t="s">
        <v>65</v>
      </c>
      <c r="D235" s="39" t="s">
        <v>85</v>
      </c>
      <c r="E235" s="39" t="s">
        <v>85</v>
      </c>
      <c r="F235" s="39" t="s">
        <v>116</v>
      </c>
      <c r="G235" s="39"/>
      <c r="H235" s="40">
        <f t="shared" ref="H235:O235" si="118">SUMIFS(H236:H1227,$B236:$B1227,$B235,$D236:$D1227,$D236,$E236:$E1227,$E236,$F236:$F1227,$F236)</f>
        <v>0</v>
      </c>
      <c r="I235" s="40">
        <f t="shared" si="118"/>
        <v>0</v>
      </c>
      <c r="J235" s="40">
        <f t="shared" si="118"/>
        <v>0</v>
      </c>
      <c r="K235" s="40">
        <f t="shared" si="118"/>
        <v>0</v>
      </c>
      <c r="L235" s="40">
        <f t="shared" si="118"/>
        <v>0</v>
      </c>
      <c r="M235" s="40">
        <f t="shared" si="118"/>
        <v>0</v>
      </c>
      <c r="N235" s="40">
        <f t="shared" si="118"/>
        <v>0</v>
      </c>
      <c r="O235" s="40">
        <f t="shared" si="118"/>
        <v>0</v>
      </c>
    </row>
    <row r="236" spans="1:15" s="16" customFormat="1" ht="47.25" x14ac:dyDescent="0.25">
      <c r="A236" s="20">
        <v>3</v>
      </c>
      <c r="B236" s="31">
        <v>955</v>
      </c>
      <c r="C236" s="32" t="s">
        <v>12</v>
      </c>
      <c r="D236" s="33" t="s">
        <v>85</v>
      </c>
      <c r="E236" s="33" t="s">
        <v>85</v>
      </c>
      <c r="F236" s="33" t="s">
        <v>116</v>
      </c>
      <c r="G236" s="33" t="s">
        <v>77</v>
      </c>
      <c r="H236" s="24"/>
      <c r="I236" s="24"/>
      <c r="J236" s="24"/>
      <c r="K236" s="24"/>
      <c r="L236" s="24"/>
      <c r="M236" s="24"/>
      <c r="N236" s="24"/>
      <c r="O236" s="24"/>
    </row>
    <row r="237" spans="1:15" s="16" customFormat="1" ht="15.75" x14ac:dyDescent="0.25">
      <c r="A237" s="17">
        <v>1</v>
      </c>
      <c r="B237" s="28">
        <v>955</v>
      </c>
      <c r="C237" s="29" t="s">
        <v>24</v>
      </c>
      <c r="D237" s="30" t="s">
        <v>87</v>
      </c>
      <c r="E237" s="30" t="s">
        <v>73</v>
      </c>
      <c r="F237" s="30" t="s">
        <v>7</v>
      </c>
      <c r="G237" s="30" t="s">
        <v>75</v>
      </c>
      <c r="H237" s="18">
        <f t="shared" ref="H237:O237" si="119">SUMIFS(H238:H1230,$B238:$B1230,$B238,$D238:$D1230,$D238,$E238:$E1230,$E238)/2</f>
        <v>7262.4</v>
      </c>
      <c r="I237" s="18">
        <f t="shared" si="119"/>
        <v>0</v>
      </c>
      <c r="J237" s="18">
        <f t="shared" si="119"/>
        <v>6262.4</v>
      </c>
      <c r="K237" s="18">
        <f t="shared" si="119"/>
        <v>0</v>
      </c>
      <c r="L237" s="18">
        <f t="shared" si="119"/>
        <v>6062.4</v>
      </c>
      <c r="M237" s="18">
        <f t="shared" si="119"/>
        <v>0</v>
      </c>
      <c r="N237" s="18">
        <f t="shared" si="119"/>
        <v>6062.4</v>
      </c>
      <c r="O237" s="18">
        <f t="shared" si="119"/>
        <v>0</v>
      </c>
    </row>
    <row r="238" spans="1:15" s="16" customFormat="1" ht="39" customHeight="1" x14ac:dyDescent="0.25">
      <c r="A238" s="19">
        <v>2</v>
      </c>
      <c r="B238" s="37">
        <v>955</v>
      </c>
      <c r="C238" s="38" t="s">
        <v>187</v>
      </c>
      <c r="D238" s="39" t="s">
        <v>87</v>
      </c>
      <c r="E238" s="39" t="s">
        <v>73</v>
      </c>
      <c r="F238" s="39" t="s">
        <v>25</v>
      </c>
      <c r="G238" s="39"/>
      <c r="H238" s="40">
        <f t="shared" ref="H238:O238" si="120">SUMIFS(H239:H1230,$B239:$B1230,$B238,$D239:$D1230,$D239,$E239:$E1230,$E239,$F239:$F1230,$F239)</f>
        <v>0</v>
      </c>
      <c r="I238" s="40">
        <f t="shared" si="120"/>
        <v>0</v>
      </c>
      <c r="J238" s="40">
        <f t="shared" si="120"/>
        <v>0</v>
      </c>
      <c r="K238" s="40">
        <f t="shared" si="120"/>
        <v>0</v>
      </c>
      <c r="L238" s="40">
        <f t="shared" si="120"/>
        <v>0</v>
      </c>
      <c r="M238" s="40">
        <f t="shared" si="120"/>
        <v>0</v>
      </c>
      <c r="N238" s="40">
        <f t="shared" si="120"/>
        <v>0</v>
      </c>
      <c r="O238" s="40">
        <f t="shared" si="120"/>
        <v>0</v>
      </c>
    </row>
    <row r="239" spans="1:15" s="16" customFormat="1" ht="15.75" x14ac:dyDescent="0.25">
      <c r="A239" s="20">
        <v>3</v>
      </c>
      <c r="B239" s="31">
        <v>955</v>
      </c>
      <c r="C239" s="32" t="s">
        <v>46</v>
      </c>
      <c r="D239" s="33" t="s">
        <v>87</v>
      </c>
      <c r="E239" s="33" t="s">
        <v>73</v>
      </c>
      <c r="F239" s="33" t="s">
        <v>25</v>
      </c>
      <c r="G239" s="33" t="s">
        <v>95</v>
      </c>
      <c r="H239" s="24"/>
      <c r="I239" s="24"/>
      <c r="J239" s="24"/>
      <c r="K239" s="24"/>
      <c r="L239" s="24"/>
      <c r="M239" s="24"/>
      <c r="N239" s="24"/>
      <c r="O239" s="24"/>
    </row>
    <row r="240" spans="1:15" s="16" customFormat="1" ht="94.5" x14ac:dyDescent="0.25">
      <c r="A240" s="19">
        <v>2</v>
      </c>
      <c r="B240" s="37">
        <v>955</v>
      </c>
      <c r="C240" s="38" t="s">
        <v>192</v>
      </c>
      <c r="D240" s="39" t="s">
        <v>87</v>
      </c>
      <c r="E240" s="39" t="s">
        <v>73</v>
      </c>
      <c r="F240" s="39" t="s">
        <v>45</v>
      </c>
      <c r="G240" s="39" t="s">
        <v>75</v>
      </c>
      <c r="H240" s="40">
        <f t="shared" ref="H240:O240" si="121">SUMIFS(H241:H1232,$B241:$B1232,$B240,$D241:$D1232,$D241,$E241:$E1232,$E241,$F241:$F1232,$F241)</f>
        <v>7262.4</v>
      </c>
      <c r="I240" s="40">
        <f t="shared" si="121"/>
        <v>0</v>
      </c>
      <c r="J240" s="40">
        <f t="shared" si="121"/>
        <v>6262.4</v>
      </c>
      <c r="K240" s="40">
        <f t="shared" si="121"/>
        <v>0</v>
      </c>
      <c r="L240" s="40">
        <f t="shared" si="121"/>
        <v>6062.4</v>
      </c>
      <c r="M240" s="40">
        <f t="shared" si="121"/>
        <v>0</v>
      </c>
      <c r="N240" s="40">
        <f t="shared" si="121"/>
        <v>6062.4</v>
      </c>
      <c r="O240" s="40">
        <f t="shared" si="121"/>
        <v>0</v>
      </c>
    </row>
    <row r="241" spans="1:15" s="16" customFormat="1" ht="15.75" x14ac:dyDescent="0.25">
      <c r="A241" s="20">
        <v>3</v>
      </c>
      <c r="B241" s="31">
        <v>955</v>
      </c>
      <c r="C241" s="32" t="s">
        <v>46</v>
      </c>
      <c r="D241" s="33" t="s">
        <v>87</v>
      </c>
      <c r="E241" s="33" t="s">
        <v>73</v>
      </c>
      <c r="F241" s="33" t="s">
        <v>45</v>
      </c>
      <c r="G241" s="33" t="s">
        <v>95</v>
      </c>
      <c r="H241" s="24">
        <v>7262.4</v>
      </c>
      <c r="I241" s="24"/>
      <c r="J241" s="24">
        <v>6262.4</v>
      </c>
      <c r="K241" s="24"/>
      <c r="L241" s="24">
        <v>6062.4</v>
      </c>
      <c r="M241" s="24"/>
      <c r="N241" s="24">
        <v>6062.4</v>
      </c>
      <c r="O241" s="24"/>
    </row>
    <row r="242" spans="1:15" s="16" customFormat="1" ht="15.75" x14ac:dyDescent="0.25">
      <c r="A242" s="17">
        <v>1</v>
      </c>
      <c r="B242" s="28">
        <v>955</v>
      </c>
      <c r="C242" s="29" t="s">
        <v>135</v>
      </c>
      <c r="D242" s="30" t="s">
        <v>93</v>
      </c>
      <c r="E242" s="30" t="s">
        <v>92</v>
      </c>
      <c r="F242" s="30"/>
      <c r="G242" s="30"/>
      <c r="H242" s="18">
        <f t="shared" ref="H242:O242" si="122">SUMIFS(H243:H1235,$B243:$B1235,$B243,$D243:$D1235,$D243,$E243:$E1235,$E243)/2</f>
        <v>0</v>
      </c>
      <c r="I242" s="18">
        <f t="shared" si="122"/>
        <v>0</v>
      </c>
      <c r="J242" s="18">
        <f t="shared" si="122"/>
        <v>0</v>
      </c>
      <c r="K242" s="18">
        <f t="shared" si="122"/>
        <v>0</v>
      </c>
      <c r="L242" s="18">
        <f t="shared" si="122"/>
        <v>0</v>
      </c>
      <c r="M242" s="18">
        <f t="shared" si="122"/>
        <v>0</v>
      </c>
      <c r="N242" s="18">
        <f t="shared" si="122"/>
        <v>0</v>
      </c>
      <c r="O242" s="18">
        <f t="shared" si="122"/>
        <v>0</v>
      </c>
    </row>
    <row r="243" spans="1:15" s="16" customFormat="1" ht="51.6" customHeight="1" x14ac:dyDescent="0.25">
      <c r="A243" s="19">
        <v>2</v>
      </c>
      <c r="B243" s="37">
        <v>955</v>
      </c>
      <c r="C243" s="38" t="s">
        <v>157</v>
      </c>
      <c r="D243" s="39" t="s">
        <v>93</v>
      </c>
      <c r="E243" s="39" t="s">
        <v>92</v>
      </c>
      <c r="F243" s="39" t="s">
        <v>60</v>
      </c>
      <c r="G243" s="39"/>
      <c r="H243" s="40">
        <f t="shared" ref="H243:O243" si="123">SUMIFS(H244:H1235,$B244:$B1235,$B243,$D244:$D1235,$D244,$E244:$E1235,$E244,$F244:$F1235,$F244)</f>
        <v>0</v>
      </c>
      <c r="I243" s="40">
        <f t="shared" si="123"/>
        <v>0</v>
      </c>
      <c r="J243" s="40">
        <f t="shared" si="123"/>
        <v>0</v>
      </c>
      <c r="K243" s="40">
        <f t="shared" si="123"/>
        <v>0</v>
      </c>
      <c r="L243" s="40">
        <f t="shared" si="123"/>
        <v>0</v>
      </c>
      <c r="M243" s="40">
        <f t="shared" si="123"/>
        <v>0</v>
      </c>
      <c r="N243" s="40">
        <f t="shared" si="123"/>
        <v>0</v>
      </c>
      <c r="O243" s="40">
        <f t="shared" si="123"/>
        <v>0</v>
      </c>
    </row>
    <row r="244" spans="1:15" s="16" customFormat="1" ht="15.75" x14ac:dyDescent="0.25">
      <c r="A244" s="20">
        <v>3</v>
      </c>
      <c r="B244" s="31">
        <v>955</v>
      </c>
      <c r="C244" s="32" t="s">
        <v>46</v>
      </c>
      <c r="D244" s="33" t="s">
        <v>93</v>
      </c>
      <c r="E244" s="33" t="s">
        <v>92</v>
      </c>
      <c r="F244" s="33" t="s">
        <v>60</v>
      </c>
      <c r="G244" s="33" t="s">
        <v>95</v>
      </c>
      <c r="H244" s="24"/>
      <c r="I244" s="25"/>
      <c r="J244" s="24"/>
      <c r="K244" s="25"/>
      <c r="L244" s="24"/>
      <c r="M244" s="25"/>
      <c r="N244" s="24"/>
      <c r="O244" s="25"/>
    </row>
    <row r="245" spans="1:15" s="16" customFormat="1" ht="15.75" x14ac:dyDescent="0.25">
      <c r="A245" s="17">
        <v>1</v>
      </c>
      <c r="B245" s="28">
        <v>955</v>
      </c>
      <c r="C245" s="56" t="s">
        <v>153</v>
      </c>
      <c r="D245" s="30" t="s">
        <v>88</v>
      </c>
      <c r="E245" s="30" t="s">
        <v>73</v>
      </c>
      <c r="F245" s="30" t="s">
        <v>7</v>
      </c>
      <c r="G245" s="30" t="s">
        <v>75</v>
      </c>
      <c r="H245" s="18">
        <f t="shared" ref="H245:O245" si="124">SUMIFS(H246:H1238,$B246:$B1238,$B246,$D246:$D1238,$D246,$E246:$E1238,$E246)/2</f>
        <v>1560.8</v>
      </c>
      <c r="I245" s="18">
        <f t="shared" si="124"/>
        <v>0</v>
      </c>
      <c r="J245" s="18">
        <f t="shared" si="124"/>
        <v>1560.8</v>
      </c>
      <c r="K245" s="18">
        <f t="shared" si="124"/>
        <v>0</v>
      </c>
      <c r="L245" s="18">
        <f t="shared" si="124"/>
        <v>1560.8</v>
      </c>
      <c r="M245" s="18">
        <f t="shared" si="124"/>
        <v>0</v>
      </c>
      <c r="N245" s="18">
        <f t="shared" si="124"/>
        <v>1560.8</v>
      </c>
      <c r="O245" s="18">
        <f t="shared" si="124"/>
        <v>0</v>
      </c>
    </row>
    <row r="246" spans="1:15" s="16" customFormat="1" ht="47.25" x14ac:dyDescent="0.25">
      <c r="A246" s="19">
        <v>2</v>
      </c>
      <c r="B246" s="37">
        <v>955</v>
      </c>
      <c r="C246" s="52" t="s">
        <v>32</v>
      </c>
      <c r="D246" s="39" t="s">
        <v>88</v>
      </c>
      <c r="E246" s="39" t="s">
        <v>73</v>
      </c>
      <c r="F246" s="53" t="s">
        <v>120</v>
      </c>
      <c r="G246" s="39"/>
      <c r="H246" s="40">
        <f t="shared" ref="H246:O246" si="125">SUMIFS(H247:H1238,$B247:$B1238,$B246,$D247:$D1238,$D247,$E247:$E1238,$E247,$F247:$F1238,$F247)</f>
        <v>1560.8</v>
      </c>
      <c r="I246" s="40">
        <f t="shared" si="125"/>
        <v>0</v>
      </c>
      <c r="J246" s="40">
        <f t="shared" si="125"/>
        <v>1560.8</v>
      </c>
      <c r="K246" s="40">
        <f t="shared" si="125"/>
        <v>0</v>
      </c>
      <c r="L246" s="40">
        <f t="shared" si="125"/>
        <v>1560.8</v>
      </c>
      <c r="M246" s="40">
        <f t="shared" si="125"/>
        <v>0</v>
      </c>
      <c r="N246" s="40">
        <f t="shared" si="125"/>
        <v>1560.8</v>
      </c>
      <c r="O246" s="40">
        <f t="shared" si="125"/>
        <v>0</v>
      </c>
    </row>
    <row r="247" spans="1:15" s="16" customFormat="1" ht="37.9" customHeight="1" x14ac:dyDescent="0.25">
      <c r="A247" s="20">
        <v>3</v>
      </c>
      <c r="B247" s="31">
        <v>955</v>
      </c>
      <c r="C247" s="32" t="s">
        <v>21</v>
      </c>
      <c r="D247" s="33" t="s">
        <v>88</v>
      </c>
      <c r="E247" s="33" t="s">
        <v>73</v>
      </c>
      <c r="F247" s="33" t="s">
        <v>120</v>
      </c>
      <c r="G247" s="33" t="s">
        <v>84</v>
      </c>
      <c r="H247" s="24">
        <v>1560.8</v>
      </c>
      <c r="I247" s="24"/>
      <c r="J247" s="24">
        <v>1560.8</v>
      </c>
      <c r="K247" s="24"/>
      <c r="L247" s="24">
        <v>1560.8</v>
      </c>
      <c r="M247" s="24"/>
      <c r="N247" s="24">
        <v>1560.8</v>
      </c>
      <c r="O247" s="24"/>
    </row>
    <row r="248" spans="1:15" s="16" customFormat="1" ht="15.75" x14ac:dyDescent="0.25">
      <c r="A248" s="17">
        <v>1</v>
      </c>
      <c r="B248" s="28">
        <v>955</v>
      </c>
      <c r="C248" s="29" t="s">
        <v>68</v>
      </c>
      <c r="D248" s="30" t="s">
        <v>88</v>
      </c>
      <c r="E248" s="30" t="s">
        <v>82</v>
      </c>
      <c r="F248" s="30" t="s">
        <v>7</v>
      </c>
      <c r="G248" s="30" t="s">
        <v>75</v>
      </c>
      <c r="H248" s="18">
        <f t="shared" ref="H248:O248" si="126">SUMIFS(H249:H1241,$B249:$B1241,$B249,$D249:$D1241,$D249,$E249:$E1241,$E249)/2</f>
        <v>150</v>
      </c>
      <c r="I248" s="18">
        <f t="shared" si="126"/>
        <v>0</v>
      </c>
      <c r="J248" s="18">
        <f t="shared" si="126"/>
        <v>150</v>
      </c>
      <c r="K248" s="18">
        <f t="shared" si="126"/>
        <v>0</v>
      </c>
      <c r="L248" s="18">
        <f t="shared" si="126"/>
        <v>150</v>
      </c>
      <c r="M248" s="18">
        <f t="shared" si="126"/>
        <v>0</v>
      </c>
      <c r="N248" s="18">
        <f t="shared" si="126"/>
        <v>150</v>
      </c>
      <c r="O248" s="18">
        <f t="shared" si="126"/>
        <v>0</v>
      </c>
    </row>
    <row r="249" spans="1:15" s="16" customFormat="1" ht="47.25" x14ac:dyDescent="0.25">
      <c r="A249" s="19">
        <v>2</v>
      </c>
      <c r="B249" s="37">
        <v>955</v>
      </c>
      <c r="C249" s="38" t="s">
        <v>157</v>
      </c>
      <c r="D249" s="39" t="s">
        <v>88</v>
      </c>
      <c r="E249" s="39" t="s">
        <v>82</v>
      </c>
      <c r="F249" s="39" t="s">
        <v>60</v>
      </c>
      <c r="G249" s="39"/>
      <c r="H249" s="40">
        <f t="shared" ref="H249:O249" si="127">SUMIFS(H250:H1241,$B250:$B1241,$B249,$D250:$D1241,$D250,$E250:$E1241,$E250,$F250:$F1241,$F250)</f>
        <v>150</v>
      </c>
      <c r="I249" s="40">
        <f t="shared" si="127"/>
        <v>0</v>
      </c>
      <c r="J249" s="40">
        <f t="shared" si="127"/>
        <v>150</v>
      </c>
      <c r="K249" s="40">
        <f t="shared" si="127"/>
        <v>0</v>
      </c>
      <c r="L249" s="40">
        <f t="shared" si="127"/>
        <v>150</v>
      </c>
      <c r="M249" s="40">
        <f t="shared" si="127"/>
        <v>0</v>
      </c>
      <c r="N249" s="40">
        <f t="shared" si="127"/>
        <v>150</v>
      </c>
      <c r="O249" s="40">
        <f t="shared" si="127"/>
        <v>0</v>
      </c>
    </row>
    <row r="250" spans="1:15" s="16" customFormat="1" ht="39.6" customHeight="1" x14ac:dyDescent="0.25">
      <c r="A250" s="20">
        <v>3</v>
      </c>
      <c r="B250" s="31">
        <v>955</v>
      </c>
      <c r="C250" s="32" t="s">
        <v>21</v>
      </c>
      <c r="D250" s="33" t="s">
        <v>88</v>
      </c>
      <c r="E250" s="33" t="s">
        <v>82</v>
      </c>
      <c r="F250" s="33" t="s">
        <v>60</v>
      </c>
      <c r="G250" s="33" t="s">
        <v>84</v>
      </c>
      <c r="H250" s="24">
        <v>150</v>
      </c>
      <c r="I250" s="24"/>
      <c r="J250" s="24">
        <v>150</v>
      </c>
      <c r="K250" s="24"/>
      <c r="L250" s="24">
        <v>150</v>
      </c>
      <c r="M250" s="24"/>
      <c r="N250" s="24">
        <v>150</v>
      </c>
      <c r="O250" s="24"/>
    </row>
    <row r="251" spans="1:15" s="16" customFormat="1" ht="63" x14ac:dyDescent="0.25">
      <c r="A251" s="19">
        <v>2</v>
      </c>
      <c r="B251" s="37">
        <v>955</v>
      </c>
      <c r="C251" s="38" t="s">
        <v>127</v>
      </c>
      <c r="D251" s="39" t="s">
        <v>88</v>
      </c>
      <c r="E251" s="39" t="s">
        <v>82</v>
      </c>
      <c r="F251" s="39" t="s">
        <v>126</v>
      </c>
      <c r="G251" s="39"/>
      <c r="H251" s="40">
        <f t="shared" ref="H251:O251" si="128">SUMIFS(H252:H1243,$B252:$B1243,$B251,$D252:$D1243,$D252,$E252:$E1243,$E252,$F252:$F1243,$F252)</f>
        <v>0</v>
      </c>
      <c r="I251" s="40">
        <f t="shared" si="128"/>
        <v>0</v>
      </c>
      <c r="J251" s="40">
        <f t="shared" si="128"/>
        <v>0</v>
      </c>
      <c r="K251" s="40">
        <f t="shared" si="128"/>
        <v>0</v>
      </c>
      <c r="L251" s="40">
        <f t="shared" si="128"/>
        <v>0</v>
      </c>
      <c r="M251" s="40">
        <f t="shared" si="128"/>
        <v>0</v>
      </c>
      <c r="N251" s="40">
        <f t="shared" si="128"/>
        <v>0</v>
      </c>
      <c r="O251" s="40">
        <f t="shared" si="128"/>
        <v>0</v>
      </c>
    </row>
    <row r="252" spans="1:15" s="16" customFormat="1" ht="37.9" customHeight="1" x14ac:dyDescent="0.25">
      <c r="A252" s="20">
        <v>3</v>
      </c>
      <c r="B252" s="31">
        <v>955</v>
      </c>
      <c r="C252" s="32" t="s">
        <v>21</v>
      </c>
      <c r="D252" s="33" t="s">
        <v>88</v>
      </c>
      <c r="E252" s="33" t="s">
        <v>82</v>
      </c>
      <c r="F252" s="33" t="s">
        <v>126</v>
      </c>
      <c r="G252" s="33" t="s">
        <v>84</v>
      </c>
      <c r="H252" s="24"/>
      <c r="I252" s="24"/>
      <c r="J252" s="24"/>
      <c r="K252" s="24"/>
      <c r="L252" s="24"/>
      <c r="M252" s="24"/>
      <c r="N252" s="24"/>
      <c r="O252" s="24"/>
    </row>
    <row r="253" spans="1:15" s="16" customFormat="1" ht="15.75" x14ac:dyDescent="0.25">
      <c r="A253" s="20">
        <v>3</v>
      </c>
      <c r="B253" s="31">
        <v>955</v>
      </c>
      <c r="C253" s="32" t="s">
        <v>46</v>
      </c>
      <c r="D253" s="33" t="s">
        <v>88</v>
      </c>
      <c r="E253" s="33" t="s">
        <v>82</v>
      </c>
      <c r="F253" s="33" t="s">
        <v>126</v>
      </c>
      <c r="G253" s="33" t="s">
        <v>95</v>
      </c>
      <c r="H253" s="24"/>
      <c r="I253" s="24"/>
      <c r="J253" s="24"/>
      <c r="K253" s="24"/>
      <c r="L253" s="24"/>
      <c r="M253" s="24"/>
      <c r="N253" s="24"/>
      <c r="O253" s="24"/>
    </row>
    <row r="254" spans="1:15" s="16" customFormat="1" ht="63" x14ac:dyDescent="0.25">
      <c r="A254" s="19">
        <v>2</v>
      </c>
      <c r="B254" s="37">
        <v>955</v>
      </c>
      <c r="C254" s="38" t="s">
        <v>130</v>
      </c>
      <c r="D254" s="39" t="s">
        <v>88</v>
      </c>
      <c r="E254" s="39" t="s">
        <v>82</v>
      </c>
      <c r="F254" s="39" t="s">
        <v>132</v>
      </c>
      <c r="G254" s="39"/>
      <c r="H254" s="40">
        <f t="shared" ref="H254:O254" si="129">SUMIFS(H255:H1247,$B255:$B1247,$B254,$D255:$D1247,$D255,$E255:$E1247,$E255,$F255:$F1247,$F255)</f>
        <v>0</v>
      </c>
      <c r="I254" s="40">
        <f t="shared" si="129"/>
        <v>0</v>
      </c>
      <c r="J254" s="40">
        <f t="shared" si="129"/>
        <v>0</v>
      </c>
      <c r="K254" s="40">
        <f t="shared" si="129"/>
        <v>0</v>
      </c>
      <c r="L254" s="40">
        <f t="shared" si="129"/>
        <v>0</v>
      </c>
      <c r="M254" s="40">
        <f t="shared" si="129"/>
        <v>0</v>
      </c>
      <c r="N254" s="40">
        <f t="shared" si="129"/>
        <v>0</v>
      </c>
      <c r="O254" s="40">
        <f t="shared" si="129"/>
        <v>0</v>
      </c>
    </row>
    <row r="255" spans="1:15" s="16" customFormat="1" ht="78.75" x14ac:dyDescent="0.25">
      <c r="A255" s="20">
        <v>3</v>
      </c>
      <c r="B255" s="31">
        <v>955</v>
      </c>
      <c r="C255" s="32" t="s">
        <v>152</v>
      </c>
      <c r="D255" s="33" t="s">
        <v>88</v>
      </c>
      <c r="E255" s="33" t="s">
        <v>82</v>
      </c>
      <c r="F255" s="33" t="s">
        <v>132</v>
      </c>
      <c r="G255" s="33" t="s">
        <v>97</v>
      </c>
      <c r="H255" s="24"/>
      <c r="I255" s="24"/>
      <c r="J255" s="24"/>
      <c r="K255" s="24"/>
      <c r="L255" s="24"/>
      <c r="M255" s="24"/>
      <c r="N255" s="24"/>
      <c r="O255" s="24"/>
    </row>
    <row r="256" spans="1:15" s="16" customFormat="1" ht="15.75" x14ac:dyDescent="0.25">
      <c r="A256" s="17">
        <v>1</v>
      </c>
      <c r="B256" s="28">
        <v>955</v>
      </c>
      <c r="C256" s="29" t="s">
        <v>150</v>
      </c>
      <c r="D256" s="30" t="s">
        <v>88</v>
      </c>
      <c r="E256" s="30" t="s">
        <v>90</v>
      </c>
      <c r="F256" s="30"/>
      <c r="G256" s="30"/>
      <c r="H256" s="18">
        <f t="shared" ref="H256:O256" si="130">SUMIFS(H257:H1247,$B257:$B1247,$B257,$D257:$D1247,$D257,$E257:$E1247,$E257)/2</f>
        <v>11642.4</v>
      </c>
      <c r="I256" s="18">
        <f t="shared" si="130"/>
        <v>9560</v>
      </c>
      <c r="J256" s="18">
        <f t="shared" si="130"/>
        <v>11642.4</v>
      </c>
      <c r="K256" s="18">
        <f t="shared" si="130"/>
        <v>9560</v>
      </c>
      <c r="L256" s="18">
        <f t="shared" si="130"/>
        <v>11642.4</v>
      </c>
      <c r="M256" s="18">
        <f t="shared" si="130"/>
        <v>9560</v>
      </c>
      <c r="N256" s="18">
        <f t="shared" si="130"/>
        <v>11642.4</v>
      </c>
      <c r="O256" s="18">
        <f t="shared" si="130"/>
        <v>9560</v>
      </c>
    </row>
    <row r="257" spans="1:15" s="16" customFormat="1" ht="31.5" x14ac:dyDescent="0.25">
      <c r="A257" s="19">
        <v>2</v>
      </c>
      <c r="B257" s="37">
        <v>955</v>
      </c>
      <c r="C257" s="38" t="s">
        <v>209</v>
      </c>
      <c r="D257" s="39" t="s">
        <v>88</v>
      </c>
      <c r="E257" s="39" t="s">
        <v>90</v>
      </c>
      <c r="F257" s="39" t="s">
        <v>69</v>
      </c>
      <c r="G257" s="39"/>
      <c r="H257" s="40">
        <f t="shared" ref="H257:O257" si="131">SUMIFS(H258:H1247,$B258:$B1247,$B257,$D258:$D1247,$D258,$E258:$E1247,$E258,$F258:$F1247,$F258)</f>
        <v>2082.4</v>
      </c>
      <c r="I257" s="40">
        <f t="shared" si="131"/>
        <v>0</v>
      </c>
      <c r="J257" s="40">
        <f t="shared" si="131"/>
        <v>2082.4</v>
      </c>
      <c r="K257" s="40">
        <f t="shared" si="131"/>
        <v>0</v>
      </c>
      <c r="L257" s="40">
        <f t="shared" si="131"/>
        <v>2082.4</v>
      </c>
      <c r="M257" s="40">
        <f t="shared" si="131"/>
        <v>0</v>
      </c>
      <c r="N257" s="40">
        <f t="shared" si="131"/>
        <v>2082.4</v>
      </c>
      <c r="O257" s="40">
        <f t="shared" si="131"/>
        <v>0</v>
      </c>
    </row>
    <row r="258" spans="1:15" s="16" customFormat="1" ht="37.15" customHeight="1" x14ac:dyDescent="0.25">
      <c r="A258" s="20">
        <v>3</v>
      </c>
      <c r="B258" s="31">
        <v>955</v>
      </c>
      <c r="C258" s="32" t="s">
        <v>21</v>
      </c>
      <c r="D258" s="33" t="s">
        <v>88</v>
      </c>
      <c r="E258" s="33" t="s">
        <v>90</v>
      </c>
      <c r="F258" s="33" t="s">
        <v>69</v>
      </c>
      <c r="G258" s="33" t="s">
        <v>84</v>
      </c>
      <c r="H258" s="24">
        <v>2082.4</v>
      </c>
      <c r="I258" s="24"/>
      <c r="J258" s="24">
        <v>2082.4</v>
      </c>
      <c r="K258" s="24"/>
      <c r="L258" s="24">
        <v>2082.4</v>
      </c>
      <c r="M258" s="24"/>
      <c r="N258" s="24">
        <v>2082.4</v>
      </c>
      <c r="O258" s="24"/>
    </row>
    <row r="259" spans="1:15" s="16" customFormat="1" ht="104.25" customHeight="1" x14ac:dyDescent="0.25">
      <c r="A259" s="19">
        <v>2</v>
      </c>
      <c r="B259" s="37">
        <v>955</v>
      </c>
      <c r="C259" s="38" t="s">
        <v>212</v>
      </c>
      <c r="D259" s="39" t="s">
        <v>88</v>
      </c>
      <c r="E259" s="39" t="s">
        <v>90</v>
      </c>
      <c r="F259" s="39" t="s">
        <v>125</v>
      </c>
      <c r="G259" s="39"/>
      <c r="H259" s="40">
        <f t="shared" ref="H259:O259" si="132">SUMIFS(H260:H1249,$B260:$B1249,$B259,$D260:$D1249,$D260,$E260:$E1249,$E260,$F260:$F1249,$F260)</f>
        <v>9560</v>
      </c>
      <c r="I259" s="40">
        <f t="shared" si="132"/>
        <v>9560</v>
      </c>
      <c r="J259" s="40">
        <f t="shared" si="132"/>
        <v>9560</v>
      </c>
      <c r="K259" s="40">
        <f t="shared" si="132"/>
        <v>9560</v>
      </c>
      <c r="L259" s="40">
        <f t="shared" si="132"/>
        <v>9560</v>
      </c>
      <c r="M259" s="40">
        <f t="shared" si="132"/>
        <v>9560</v>
      </c>
      <c r="N259" s="40">
        <f t="shared" si="132"/>
        <v>9560</v>
      </c>
      <c r="O259" s="40">
        <f t="shared" si="132"/>
        <v>9560</v>
      </c>
    </row>
    <row r="260" spans="1:15" s="16" customFormat="1" ht="15.75" x14ac:dyDescent="0.25">
      <c r="A260" s="20">
        <v>3</v>
      </c>
      <c r="B260" s="31">
        <v>955</v>
      </c>
      <c r="C260" s="32" t="s">
        <v>123</v>
      </c>
      <c r="D260" s="33" t="s">
        <v>88</v>
      </c>
      <c r="E260" s="33" t="s">
        <v>90</v>
      </c>
      <c r="F260" s="33" t="s">
        <v>125</v>
      </c>
      <c r="G260" s="33" t="s">
        <v>124</v>
      </c>
      <c r="H260" s="24">
        <v>9560</v>
      </c>
      <c r="I260" s="24">
        <v>9560</v>
      </c>
      <c r="J260" s="24">
        <v>9560</v>
      </c>
      <c r="K260" s="24">
        <v>9560</v>
      </c>
      <c r="L260" s="24">
        <v>9560</v>
      </c>
      <c r="M260" s="24">
        <v>9560</v>
      </c>
      <c r="N260" s="24">
        <v>9560</v>
      </c>
      <c r="O260" s="24">
        <v>9560</v>
      </c>
    </row>
    <row r="261" spans="1:15" s="16" customFormat="1" ht="31.5" x14ac:dyDescent="0.25">
      <c r="A261" s="17">
        <v>1</v>
      </c>
      <c r="B261" s="28">
        <v>955</v>
      </c>
      <c r="C261" s="29" t="s">
        <v>27</v>
      </c>
      <c r="D261" s="30" t="s">
        <v>88</v>
      </c>
      <c r="E261" s="30" t="s">
        <v>74</v>
      </c>
      <c r="F261" s="30"/>
      <c r="G261" s="30"/>
      <c r="H261" s="18">
        <f t="shared" ref="H261:O261" si="133">SUMIFS(H262:H1252,$B262:$B1252,$B262,$D262:$D1252,$D262,$E262:$E1252,$E262)/2</f>
        <v>0</v>
      </c>
      <c r="I261" s="18">
        <f t="shared" si="133"/>
        <v>0</v>
      </c>
      <c r="J261" s="18">
        <f t="shared" si="133"/>
        <v>0</v>
      </c>
      <c r="K261" s="18">
        <f t="shared" si="133"/>
        <v>0</v>
      </c>
      <c r="L261" s="18">
        <f t="shared" si="133"/>
        <v>0</v>
      </c>
      <c r="M261" s="18">
        <f t="shared" si="133"/>
        <v>0</v>
      </c>
      <c r="N261" s="18">
        <f t="shared" si="133"/>
        <v>0</v>
      </c>
      <c r="O261" s="18">
        <f t="shared" si="133"/>
        <v>0</v>
      </c>
    </row>
    <row r="262" spans="1:15" s="16" customFormat="1" ht="78.75" x14ac:dyDescent="0.25">
      <c r="A262" s="19">
        <v>2</v>
      </c>
      <c r="B262" s="37">
        <v>955</v>
      </c>
      <c r="C262" s="38" t="s">
        <v>129</v>
      </c>
      <c r="D262" s="39" t="s">
        <v>88</v>
      </c>
      <c r="E262" s="39" t="s">
        <v>74</v>
      </c>
      <c r="F262" s="39" t="s">
        <v>28</v>
      </c>
      <c r="G262" s="39"/>
      <c r="H262" s="40">
        <f t="shared" ref="H262:O262" si="134">SUMIFS(H263:H1252,$B263:$B1252,$B262,$D263:$D1252,$D263,$E263:$E1252,$E263,$F263:$F1252,$F263)</f>
        <v>0</v>
      </c>
      <c r="I262" s="40">
        <f t="shared" si="134"/>
        <v>0</v>
      </c>
      <c r="J262" s="40">
        <f t="shared" si="134"/>
        <v>0</v>
      </c>
      <c r="K262" s="40">
        <f t="shared" si="134"/>
        <v>0</v>
      </c>
      <c r="L262" s="40">
        <f t="shared" si="134"/>
        <v>0</v>
      </c>
      <c r="M262" s="40">
        <f t="shared" si="134"/>
        <v>0</v>
      </c>
      <c r="N262" s="40">
        <f t="shared" si="134"/>
        <v>0</v>
      </c>
      <c r="O262" s="40">
        <f t="shared" si="134"/>
        <v>0</v>
      </c>
    </row>
    <row r="263" spans="1:15" s="16" customFormat="1" ht="15.75" x14ac:dyDescent="0.25">
      <c r="A263" s="20">
        <v>3</v>
      </c>
      <c r="B263" s="31">
        <v>955</v>
      </c>
      <c r="C263" s="32" t="s">
        <v>46</v>
      </c>
      <c r="D263" s="33" t="s">
        <v>88</v>
      </c>
      <c r="E263" s="33" t="s">
        <v>74</v>
      </c>
      <c r="F263" s="33" t="s">
        <v>28</v>
      </c>
      <c r="G263" s="33" t="s">
        <v>95</v>
      </c>
      <c r="H263" s="24"/>
      <c r="I263" s="24"/>
      <c r="J263" s="24"/>
      <c r="K263" s="24"/>
      <c r="L263" s="24"/>
      <c r="M263" s="24"/>
      <c r="N263" s="24"/>
      <c r="O263" s="24"/>
    </row>
    <row r="264" spans="1:15" s="16" customFormat="1" ht="63" x14ac:dyDescent="0.25">
      <c r="A264" s="19">
        <v>2</v>
      </c>
      <c r="B264" s="37">
        <v>955</v>
      </c>
      <c r="C264" s="38" t="s">
        <v>147</v>
      </c>
      <c r="D264" s="39" t="s">
        <v>88</v>
      </c>
      <c r="E264" s="39" t="s">
        <v>74</v>
      </c>
      <c r="F264" s="39" t="s">
        <v>33</v>
      </c>
      <c r="G264" s="39"/>
      <c r="H264" s="40">
        <f t="shared" ref="H264:O264" si="135">SUMIFS(H265:H1254,$B265:$B1254,$B264,$D265:$D1254,$D265,$E265:$E1254,$E265,$F265:$F1254,$F265)</f>
        <v>0</v>
      </c>
      <c r="I264" s="40">
        <f t="shared" si="135"/>
        <v>0</v>
      </c>
      <c r="J264" s="40">
        <f t="shared" si="135"/>
        <v>0</v>
      </c>
      <c r="K264" s="40">
        <f t="shared" si="135"/>
        <v>0</v>
      </c>
      <c r="L264" s="40">
        <f t="shared" si="135"/>
        <v>0</v>
      </c>
      <c r="M264" s="40">
        <f t="shared" si="135"/>
        <v>0</v>
      </c>
      <c r="N264" s="40">
        <f t="shared" si="135"/>
        <v>0</v>
      </c>
      <c r="O264" s="40">
        <f t="shared" si="135"/>
        <v>0</v>
      </c>
    </row>
    <row r="265" spans="1:15" s="16" customFormat="1" ht="33.6" customHeight="1" x14ac:dyDescent="0.25">
      <c r="A265" s="20">
        <v>3</v>
      </c>
      <c r="B265" s="31">
        <v>955</v>
      </c>
      <c r="C265" s="32" t="s">
        <v>11</v>
      </c>
      <c r="D265" s="33" t="s">
        <v>88</v>
      </c>
      <c r="E265" s="33" t="s">
        <v>74</v>
      </c>
      <c r="F265" s="33" t="s">
        <v>33</v>
      </c>
      <c r="G265" s="33" t="s">
        <v>76</v>
      </c>
      <c r="H265" s="24"/>
      <c r="I265" s="24"/>
      <c r="J265" s="24"/>
      <c r="K265" s="24"/>
      <c r="L265" s="24"/>
      <c r="M265" s="24"/>
      <c r="N265" s="24"/>
      <c r="O265" s="24"/>
    </row>
    <row r="266" spans="1:15" s="16" customFormat="1" ht="47.25" x14ac:dyDescent="0.25">
      <c r="A266" s="20">
        <v>3</v>
      </c>
      <c r="B266" s="31">
        <v>955</v>
      </c>
      <c r="C266" s="32" t="s">
        <v>12</v>
      </c>
      <c r="D266" s="33" t="s">
        <v>88</v>
      </c>
      <c r="E266" s="33" t="s">
        <v>74</v>
      </c>
      <c r="F266" s="33" t="s">
        <v>33</v>
      </c>
      <c r="G266" s="33" t="s">
        <v>77</v>
      </c>
      <c r="H266" s="24"/>
      <c r="I266" s="24"/>
      <c r="J266" s="24"/>
      <c r="K266" s="24"/>
      <c r="L266" s="24"/>
      <c r="M266" s="24"/>
      <c r="N266" s="24"/>
      <c r="O266" s="24"/>
    </row>
    <row r="267" spans="1:15" s="16" customFormat="1" ht="15.75" x14ac:dyDescent="0.25">
      <c r="A267" s="17">
        <v>1</v>
      </c>
      <c r="B267" s="28">
        <v>955</v>
      </c>
      <c r="C267" s="29" t="s">
        <v>30</v>
      </c>
      <c r="D267" s="30" t="s">
        <v>89</v>
      </c>
      <c r="E267" s="30" t="s">
        <v>73</v>
      </c>
      <c r="F267" s="30" t="s">
        <v>7</v>
      </c>
      <c r="G267" s="30" t="s">
        <v>75</v>
      </c>
      <c r="H267" s="18">
        <f t="shared" ref="H267:O267" si="136">SUMIFS(H268:H1258,$B268:$B1258,$B268,$D268:$D1258,$D268,$E268:$E1258,$E268)/2</f>
        <v>3101.6</v>
      </c>
      <c r="I267" s="18">
        <f t="shared" si="136"/>
        <v>0</v>
      </c>
      <c r="J267" s="18">
        <f t="shared" si="136"/>
        <v>1971.6</v>
      </c>
      <c r="K267" s="18">
        <f t="shared" si="136"/>
        <v>0</v>
      </c>
      <c r="L267" s="18">
        <f t="shared" si="136"/>
        <v>2101.6</v>
      </c>
      <c r="M267" s="18">
        <f t="shared" si="136"/>
        <v>0</v>
      </c>
      <c r="N267" s="18">
        <f t="shared" si="136"/>
        <v>1951.6</v>
      </c>
      <c r="O267" s="18">
        <f t="shared" si="136"/>
        <v>0</v>
      </c>
    </row>
    <row r="268" spans="1:15" s="16" customFormat="1" ht="47.25" x14ac:dyDescent="0.25">
      <c r="A268" s="19">
        <v>2</v>
      </c>
      <c r="B268" s="37">
        <v>955</v>
      </c>
      <c r="C268" s="38" t="s">
        <v>189</v>
      </c>
      <c r="D268" s="39" t="s">
        <v>89</v>
      </c>
      <c r="E268" s="39" t="s">
        <v>73</v>
      </c>
      <c r="F268" s="39" t="s">
        <v>31</v>
      </c>
      <c r="G268" s="39"/>
      <c r="H268" s="40">
        <f t="shared" ref="H268:O268" si="137">SUMIFS(H269:H1258,$B269:$B1258,$B268,$D269:$D1258,$D269,$E269:$E1258,$E269,$F269:$F1258,$F269)</f>
        <v>0</v>
      </c>
      <c r="I268" s="40">
        <f t="shared" si="137"/>
        <v>0</v>
      </c>
      <c r="J268" s="40">
        <f t="shared" si="137"/>
        <v>0</v>
      </c>
      <c r="K268" s="40">
        <f t="shared" si="137"/>
        <v>0</v>
      </c>
      <c r="L268" s="40">
        <f t="shared" si="137"/>
        <v>0</v>
      </c>
      <c r="M268" s="40">
        <f t="shared" si="137"/>
        <v>0</v>
      </c>
      <c r="N268" s="40">
        <f t="shared" si="137"/>
        <v>0</v>
      </c>
      <c r="O268" s="40">
        <f t="shared" si="137"/>
        <v>0</v>
      </c>
    </row>
    <row r="269" spans="1:15" s="16" customFormat="1" ht="15.75" x14ac:dyDescent="0.25">
      <c r="A269" s="20">
        <v>3</v>
      </c>
      <c r="B269" s="31">
        <v>955</v>
      </c>
      <c r="C269" s="32" t="s">
        <v>46</v>
      </c>
      <c r="D269" s="33" t="s">
        <v>89</v>
      </c>
      <c r="E269" s="33" t="s">
        <v>73</v>
      </c>
      <c r="F269" s="33" t="s">
        <v>31</v>
      </c>
      <c r="G269" s="33" t="s">
        <v>95</v>
      </c>
      <c r="H269" s="24"/>
      <c r="I269" s="25"/>
      <c r="J269" s="24"/>
      <c r="K269" s="25"/>
      <c r="L269" s="24"/>
      <c r="M269" s="25"/>
      <c r="N269" s="24"/>
      <c r="O269" s="25"/>
    </row>
    <row r="270" spans="1:15" s="16" customFormat="1" ht="47.25" x14ac:dyDescent="0.25">
      <c r="A270" s="19">
        <v>2</v>
      </c>
      <c r="B270" s="37">
        <v>955</v>
      </c>
      <c r="C270" s="38" t="s">
        <v>157</v>
      </c>
      <c r="D270" s="39" t="s">
        <v>89</v>
      </c>
      <c r="E270" s="39" t="s">
        <v>73</v>
      </c>
      <c r="F270" s="39" t="s">
        <v>60</v>
      </c>
      <c r="G270" s="39"/>
      <c r="H270" s="40">
        <f t="shared" ref="H270:O270" si="138">SUMIFS(H271:H1260,$B271:$B1260,$B270,$D271:$D1260,$D271,$E271:$E1260,$E271,$F271:$F1260,$F271)</f>
        <v>0</v>
      </c>
      <c r="I270" s="40">
        <f t="shared" si="138"/>
        <v>0</v>
      </c>
      <c r="J270" s="40">
        <f t="shared" si="138"/>
        <v>0</v>
      </c>
      <c r="K270" s="40">
        <f t="shared" si="138"/>
        <v>0</v>
      </c>
      <c r="L270" s="40">
        <f t="shared" si="138"/>
        <v>0</v>
      </c>
      <c r="M270" s="40">
        <f t="shared" si="138"/>
        <v>0</v>
      </c>
      <c r="N270" s="40">
        <f t="shared" si="138"/>
        <v>0</v>
      </c>
      <c r="O270" s="40">
        <f t="shared" si="138"/>
        <v>0</v>
      </c>
    </row>
    <row r="271" spans="1:15" s="16" customFormat="1" ht="146.44999999999999" customHeight="1" x14ac:dyDescent="0.25">
      <c r="A271" s="20">
        <v>3</v>
      </c>
      <c r="B271" s="31">
        <v>955</v>
      </c>
      <c r="C271" s="32" t="s">
        <v>119</v>
      </c>
      <c r="D271" s="33" t="s">
        <v>89</v>
      </c>
      <c r="E271" s="33" t="s">
        <v>73</v>
      </c>
      <c r="F271" s="33" t="s">
        <v>60</v>
      </c>
      <c r="G271" s="33" t="s">
        <v>117</v>
      </c>
      <c r="H271" s="24"/>
      <c r="I271" s="24"/>
      <c r="J271" s="24"/>
      <c r="K271" s="24"/>
      <c r="L271" s="24"/>
      <c r="M271" s="24"/>
      <c r="N271" s="24"/>
      <c r="O271" s="24"/>
    </row>
    <row r="272" spans="1:15" s="16" customFormat="1" ht="94.5" x14ac:dyDescent="0.25">
      <c r="A272" s="19">
        <v>2</v>
      </c>
      <c r="B272" s="37">
        <v>955</v>
      </c>
      <c r="C272" s="38" t="s">
        <v>192</v>
      </c>
      <c r="D272" s="39" t="s">
        <v>89</v>
      </c>
      <c r="E272" s="39" t="s">
        <v>73</v>
      </c>
      <c r="F272" s="39" t="s">
        <v>45</v>
      </c>
      <c r="G272" s="39"/>
      <c r="H272" s="40">
        <f t="shared" ref="H272:O272" si="139">SUMIFS(H273:H1262,$B273:$B1262,$B272,$D273:$D1262,$D273,$E273:$E1262,$E273,$F273:$F1262,$F273)</f>
        <v>3101.6</v>
      </c>
      <c r="I272" s="40">
        <f t="shared" si="139"/>
        <v>0</v>
      </c>
      <c r="J272" s="40">
        <f t="shared" si="139"/>
        <v>1971.6</v>
      </c>
      <c r="K272" s="40">
        <f t="shared" si="139"/>
        <v>0</v>
      </c>
      <c r="L272" s="40">
        <f t="shared" si="139"/>
        <v>2101.6</v>
      </c>
      <c r="M272" s="40">
        <f t="shared" si="139"/>
        <v>0</v>
      </c>
      <c r="N272" s="40">
        <f t="shared" si="139"/>
        <v>1951.6</v>
      </c>
      <c r="O272" s="40">
        <f t="shared" si="139"/>
        <v>0</v>
      </c>
    </row>
    <row r="273" spans="1:15" s="16" customFormat="1" ht="15.75" x14ac:dyDescent="0.25">
      <c r="A273" s="20">
        <v>3</v>
      </c>
      <c r="B273" s="31">
        <v>955</v>
      </c>
      <c r="C273" s="32" t="s">
        <v>46</v>
      </c>
      <c r="D273" s="33" t="s">
        <v>89</v>
      </c>
      <c r="E273" s="33" t="s">
        <v>73</v>
      </c>
      <c r="F273" s="33" t="s">
        <v>45</v>
      </c>
      <c r="G273" s="33" t="s">
        <v>95</v>
      </c>
      <c r="H273" s="24">
        <v>3101.6</v>
      </c>
      <c r="I273" s="25"/>
      <c r="J273" s="24">
        <v>1971.6</v>
      </c>
      <c r="K273" s="25"/>
      <c r="L273" s="24">
        <v>2101.6</v>
      </c>
      <c r="M273" s="25"/>
      <c r="N273" s="24">
        <v>1951.6</v>
      </c>
      <c r="O273" s="25"/>
    </row>
    <row r="274" spans="1:15" s="16" customFormat="1" ht="15.75" x14ac:dyDescent="0.25">
      <c r="A274" s="17">
        <v>1</v>
      </c>
      <c r="B274" s="28">
        <v>955</v>
      </c>
      <c r="C274" s="29" t="s">
        <v>70</v>
      </c>
      <c r="D274" s="30" t="s">
        <v>91</v>
      </c>
      <c r="E274" s="30" t="s">
        <v>92</v>
      </c>
      <c r="F274" s="30" t="s">
        <v>7</v>
      </c>
      <c r="G274" s="30" t="s">
        <v>75</v>
      </c>
      <c r="H274" s="18">
        <f t="shared" ref="H274:O274" si="140">SUMIFS(H275:H1265,$B275:$B1265,$B275,$D275:$D1265,$D275,$E275:$E1265,$E275)/2</f>
        <v>3551.2000000000003</v>
      </c>
      <c r="I274" s="18">
        <f t="shared" si="140"/>
        <v>0</v>
      </c>
      <c r="J274" s="18">
        <f t="shared" si="140"/>
        <v>3631.2000000000003</v>
      </c>
      <c r="K274" s="18">
        <f t="shared" si="140"/>
        <v>0</v>
      </c>
      <c r="L274" s="18">
        <f t="shared" si="140"/>
        <v>3551.2000000000003</v>
      </c>
      <c r="M274" s="18">
        <f t="shared" si="140"/>
        <v>0</v>
      </c>
      <c r="N274" s="18">
        <f t="shared" si="140"/>
        <v>3631.2000000000003</v>
      </c>
      <c r="O274" s="18">
        <f t="shared" si="140"/>
        <v>0</v>
      </c>
    </row>
    <row r="275" spans="1:15" s="16" customFormat="1" ht="47.25" x14ac:dyDescent="0.25">
      <c r="A275" s="19">
        <v>2</v>
      </c>
      <c r="B275" s="37">
        <v>955</v>
      </c>
      <c r="C275" s="42" t="s">
        <v>205</v>
      </c>
      <c r="D275" s="39" t="s">
        <v>91</v>
      </c>
      <c r="E275" s="39" t="s">
        <v>92</v>
      </c>
      <c r="F275" s="39" t="s">
        <v>71</v>
      </c>
      <c r="G275" s="39"/>
      <c r="H275" s="40">
        <f t="shared" ref="H275:O275" si="141">SUMIFS(H276:H1265,$B276:$B1265,$B275,$D276:$D1265,$D276,$E276:$E1265,$E276,$F276:$F1265,$F276)</f>
        <v>2537.1</v>
      </c>
      <c r="I275" s="40">
        <f t="shared" si="141"/>
        <v>0</v>
      </c>
      <c r="J275" s="40">
        <f t="shared" si="141"/>
        <v>2537.1</v>
      </c>
      <c r="K275" s="40">
        <f t="shared" si="141"/>
        <v>0</v>
      </c>
      <c r="L275" s="40">
        <f t="shared" si="141"/>
        <v>2537.1</v>
      </c>
      <c r="M275" s="40">
        <f t="shared" si="141"/>
        <v>0</v>
      </c>
      <c r="N275" s="40">
        <f t="shared" si="141"/>
        <v>2537.1</v>
      </c>
      <c r="O275" s="40">
        <f t="shared" si="141"/>
        <v>0</v>
      </c>
    </row>
    <row r="276" spans="1:15" s="16" customFormat="1" ht="15.75" x14ac:dyDescent="0.25">
      <c r="A276" s="20">
        <v>3</v>
      </c>
      <c r="B276" s="31">
        <v>955</v>
      </c>
      <c r="C276" s="32" t="s">
        <v>46</v>
      </c>
      <c r="D276" s="33" t="s">
        <v>91</v>
      </c>
      <c r="E276" s="33" t="s">
        <v>92</v>
      </c>
      <c r="F276" s="33" t="s">
        <v>71</v>
      </c>
      <c r="G276" s="33" t="s">
        <v>95</v>
      </c>
      <c r="H276" s="24">
        <v>2537.1</v>
      </c>
      <c r="I276" s="25"/>
      <c r="J276" s="24">
        <v>2537.1</v>
      </c>
      <c r="K276" s="25"/>
      <c r="L276" s="24">
        <v>2537.1</v>
      </c>
      <c r="M276" s="25"/>
      <c r="N276" s="24">
        <v>2537.1</v>
      </c>
      <c r="O276" s="25"/>
    </row>
    <row r="277" spans="1:15" s="16" customFormat="1" ht="126" x14ac:dyDescent="0.25">
      <c r="A277" s="19">
        <v>2</v>
      </c>
      <c r="B277" s="37">
        <v>955</v>
      </c>
      <c r="C277" s="42" t="s">
        <v>206</v>
      </c>
      <c r="D277" s="39" t="s">
        <v>91</v>
      </c>
      <c r="E277" s="39" t="s">
        <v>92</v>
      </c>
      <c r="F277" s="39" t="s">
        <v>134</v>
      </c>
      <c r="G277" s="39" t="s">
        <v>75</v>
      </c>
      <c r="H277" s="40">
        <f t="shared" ref="H277:O277" si="142">SUMIFS(H278:H1267,$B278:$B1267,$B277,$D278:$D1267,$D278,$E278:$E1267,$E278,$F278:$F1267,$F278)</f>
        <v>1014.1</v>
      </c>
      <c r="I277" s="40">
        <f t="shared" si="142"/>
        <v>0</v>
      </c>
      <c r="J277" s="40">
        <f t="shared" si="142"/>
        <v>1014.1</v>
      </c>
      <c r="K277" s="40">
        <f t="shared" si="142"/>
        <v>0</v>
      </c>
      <c r="L277" s="40">
        <f t="shared" si="142"/>
        <v>1014.1</v>
      </c>
      <c r="M277" s="40">
        <f t="shared" si="142"/>
        <v>0</v>
      </c>
      <c r="N277" s="40">
        <f t="shared" si="142"/>
        <v>1014.1</v>
      </c>
      <c r="O277" s="40">
        <f t="shared" si="142"/>
        <v>0</v>
      </c>
    </row>
    <row r="278" spans="1:15" s="16" customFormat="1" ht="15.75" x14ac:dyDescent="0.25">
      <c r="A278" s="20">
        <v>3</v>
      </c>
      <c r="B278" s="31">
        <v>955</v>
      </c>
      <c r="C278" s="32" t="s">
        <v>46</v>
      </c>
      <c r="D278" s="33" t="s">
        <v>91</v>
      </c>
      <c r="E278" s="33" t="s">
        <v>92</v>
      </c>
      <c r="F278" s="33" t="s">
        <v>134</v>
      </c>
      <c r="G278" s="33" t="s">
        <v>95</v>
      </c>
      <c r="H278" s="24">
        <v>1014.1</v>
      </c>
      <c r="I278" s="25"/>
      <c r="J278" s="24">
        <v>1014.1</v>
      </c>
      <c r="K278" s="25"/>
      <c r="L278" s="24">
        <v>1014.1</v>
      </c>
      <c r="M278" s="25"/>
      <c r="N278" s="24">
        <v>1014.1</v>
      </c>
      <c r="O278" s="25"/>
    </row>
    <row r="279" spans="1:15" s="16" customFormat="1" ht="63" x14ac:dyDescent="0.25">
      <c r="A279" s="19">
        <v>2</v>
      </c>
      <c r="B279" s="37">
        <v>955</v>
      </c>
      <c r="C279" s="38" t="s">
        <v>130</v>
      </c>
      <c r="D279" s="39" t="s">
        <v>91</v>
      </c>
      <c r="E279" s="39" t="s">
        <v>92</v>
      </c>
      <c r="F279" s="39" t="s">
        <v>132</v>
      </c>
      <c r="G279" s="39"/>
      <c r="H279" s="40">
        <f t="shared" ref="H279:O279" si="143">SUMIFS(H280:H1270,$B280:$B1270,$B279,$D280:$D1270,$D280,$E280:$E1270,$E280,$F280:$F1270,$F280)</f>
        <v>0</v>
      </c>
      <c r="I279" s="40">
        <f t="shared" si="143"/>
        <v>0</v>
      </c>
      <c r="J279" s="40">
        <f t="shared" si="143"/>
        <v>80</v>
      </c>
      <c r="K279" s="40">
        <f t="shared" si="143"/>
        <v>0</v>
      </c>
      <c r="L279" s="40">
        <f t="shared" si="143"/>
        <v>0</v>
      </c>
      <c r="M279" s="40">
        <f t="shared" si="143"/>
        <v>0</v>
      </c>
      <c r="N279" s="40">
        <f t="shared" si="143"/>
        <v>80</v>
      </c>
      <c r="O279" s="40">
        <f t="shared" si="143"/>
        <v>0</v>
      </c>
    </row>
    <row r="280" spans="1:15" s="16" customFormat="1" ht="15.75" x14ac:dyDescent="0.25">
      <c r="A280" s="20">
        <v>3</v>
      </c>
      <c r="B280" s="31">
        <v>955</v>
      </c>
      <c r="C280" s="32" t="s">
        <v>46</v>
      </c>
      <c r="D280" s="33" t="s">
        <v>91</v>
      </c>
      <c r="E280" s="33" t="s">
        <v>92</v>
      </c>
      <c r="F280" s="33" t="s">
        <v>132</v>
      </c>
      <c r="G280" s="33" t="s">
        <v>95</v>
      </c>
      <c r="H280" s="24"/>
      <c r="I280" s="25"/>
      <c r="J280" s="24">
        <v>80</v>
      </c>
      <c r="K280" s="25"/>
      <c r="L280" s="24"/>
      <c r="M280" s="25"/>
      <c r="N280" s="24">
        <v>80</v>
      </c>
      <c r="O280" s="25"/>
    </row>
    <row r="281" spans="1:15" s="16" customFormat="1" ht="15.75" x14ac:dyDescent="0.25">
      <c r="A281" s="21"/>
      <c r="B281" s="35"/>
      <c r="C281" s="35" t="s">
        <v>72</v>
      </c>
      <c r="D281" s="36"/>
      <c r="E281" s="36"/>
      <c r="F281" s="36" t="s">
        <v>7</v>
      </c>
      <c r="G281" s="36"/>
      <c r="H281" s="22">
        <f t="shared" ref="H281:O281" si="144">SUMIF($A14:$A281,$A14,H14:H281)</f>
        <v>231977.69999999995</v>
      </c>
      <c r="I281" s="22">
        <f t="shared" si="144"/>
        <v>10608</v>
      </c>
      <c r="J281" s="22">
        <f t="shared" si="144"/>
        <v>266635.09999999998</v>
      </c>
      <c r="K281" s="22">
        <f t="shared" si="144"/>
        <v>36724.800000000003</v>
      </c>
      <c r="L281" s="22">
        <f t="shared" si="144"/>
        <v>225571.89999999997</v>
      </c>
      <c r="M281" s="22">
        <f t="shared" si="144"/>
        <v>10608</v>
      </c>
      <c r="N281" s="22">
        <f t="shared" si="144"/>
        <v>225571.89999999997</v>
      </c>
      <c r="O281" s="22">
        <f t="shared" si="144"/>
        <v>10608</v>
      </c>
    </row>
    <row r="282" spans="1:15" ht="22.5" customHeight="1" x14ac:dyDescent="0.25">
      <c r="B282" s="59"/>
      <c r="C282" s="60" t="s">
        <v>182</v>
      </c>
      <c r="D282" s="61"/>
      <c r="E282" s="61"/>
      <c r="F282" s="61"/>
      <c r="G282" s="61"/>
      <c r="H282" s="62">
        <v>5948.2</v>
      </c>
      <c r="I282" s="62"/>
      <c r="J282" s="62">
        <v>6836.8</v>
      </c>
      <c r="K282" s="62"/>
      <c r="L282" s="62">
        <v>11872.3</v>
      </c>
      <c r="M282" s="62"/>
      <c r="N282" s="62">
        <v>11872.3</v>
      </c>
      <c r="O282" s="62"/>
    </row>
    <row r="283" spans="1:15" ht="33.75" customHeight="1" x14ac:dyDescent="0.25">
      <c r="B283" s="59"/>
      <c r="C283" s="60" t="s">
        <v>183</v>
      </c>
      <c r="D283" s="61"/>
      <c r="E283" s="61"/>
      <c r="F283" s="61"/>
      <c r="G283" s="61"/>
      <c r="H283" s="62">
        <f t="shared" ref="H283:O283" si="145">SUM(H281:H282)</f>
        <v>237925.89999999997</v>
      </c>
      <c r="I283" s="62">
        <f t="shared" si="145"/>
        <v>10608</v>
      </c>
      <c r="J283" s="62">
        <f t="shared" si="145"/>
        <v>273471.89999999997</v>
      </c>
      <c r="K283" s="62">
        <f t="shared" si="145"/>
        <v>36724.800000000003</v>
      </c>
      <c r="L283" s="62">
        <f t="shared" si="145"/>
        <v>237444.19999999995</v>
      </c>
      <c r="M283" s="62">
        <f t="shared" si="145"/>
        <v>10608</v>
      </c>
      <c r="N283" s="62">
        <f t="shared" si="145"/>
        <v>237444.19999999995</v>
      </c>
      <c r="O283" s="62">
        <f t="shared" si="145"/>
        <v>10608</v>
      </c>
    </row>
    <row r="285" spans="1:15" x14ac:dyDescent="0.25">
      <c r="H285" s="23"/>
      <c r="J285" s="23"/>
      <c r="L285" s="23"/>
      <c r="N285" s="23"/>
    </row>
  </sheetData>
  <autoFilter ref="A6:I281">
    <filterColumn colId="7" showButton="0"/>
  </autoFilter>
  <mergeCells count="24"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N1:O1"/>
    <mergeCell ref="N6:O9"/>
    <mergeCell ref="N10:N13"/>
    <mergeCell ref="O10:O13"/>
    <mergeCell ref="B4:O4"/>
    <mergeCell ref="K2:O2"/>
    <mergeCell ref="L1:M1"/>
    <mergeCell ref="L6:M9"/>
    <mergeCell ref="L10:L13"/>
    <mergeCell ref="M10:M13"/>
    <mergeCell ref="B6:B13"/>
    <mergeCell ref="H1:I1"/>
  </mergeCells>
  <pageMargins left="0.31496062992125984" right="0.31496062992125984" top="0.31496062992125984" bottom="0.31496062992125984" header="0" footer="0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7" t="s">
        <v>108</v>
      </c>
      <c r="C3" s="77" t="s">
        <v>106</v>
      </c>
      <c r="D3" s="80" t="s">
        <v>100</v>
      </c>
      <c r="E3" s="80"/>
      <c r="F3" s="80" t="s">
        <v>101</v>
      </c>
      <c r="G3" s="80"/>
    </row>
    <row r="4" spans="2:7" x14ac:dyDescent="0.25">
      <c r="B4" s="78"/>
      <c r="C4" s="78"/>
      <c r="D4" s="80"/>
      <c r="E4" s="80"/>
      <c r="F4" s="80"/>
      <c r="G4" s="80"/>
    </row>
    <row r="5" spans="2:7" ht="0.75" customHeight="1" x14ac:dyDescent="0.25">
      <c r="B5" s="78"/>
      <c r="C5" s="78"/>
      <c r="D5" s="80"/>
      <c r="E5" s="80"/>
      <c r="F5" s="80"/>
      <c r="G5" s="80"/>
    </row>
    <row r="6" spans="2:7" ht="15" hidden="1" customHeight="1" x14ac:dyDescent="0.25">
      <c r="B6" s="78"/>
      <c r="C6" s="78"/>
      <c r="D6" s="80"/>
      <c r="E6" s="80"/>
      <c r="F6" s="80"/>
      <c r="G6" s="80"/>
    </row>
    <row r="7" spans="2:7" x14ac:dyDescent="0.25">
      <c r="B7" s="78"/>
      <c r="C7" s="78"/>
      <c r="D7" s="80" t="s">
        <v>6</v>
      </c>
      <c r="E7" s="80" t="s">
        <v>99</v>
      </c>
      <c r="F7" s="80" t="s">
        <v>6</v>
      </c>
      <c r="G7" s="80" t="s">
        <v>99</v>
      </c>
    </row>
    <row r="8" spans="2:7" x14ac:dyDescent="0.25">
      <c r="B8" s="78"/>
      <c r="C8" s="78"/>
      <c r="D8" s="80"/>
      <c r="E8" s="80"/>
      <c r="F8" s="80"/>
      <c r="G8" s="80"/>
    </row>
    <row r="9" spans="2:7" x14ac:dyDescent="0.25">
      <c r="B9" s="78"/>
      <c r="C9" s="78"/>
      <c r="D9" s="80"/>
      <c r="E9" s="80"/>
      <c r="F9" s="80"/>
      <c r="G9" s="80"/>
    </row>
    <row r="10" spans="2:7" ht="2.25" customHeight="1" x14ac:dyDescent="0.25">
      <c r="B10" s="79"/>
      <c r="C10" s="79"/>
      <c r="D10" s="80"/>
      <c r="E10" s="80"/>
      <c r="F10" s="80"/>
      <c r="G10" s="80"/>
    </row>
    <row r="11" spans="2:7" x14ac:dyDescent="0.25">
      <c r="B11" s="1">
        <v>0</v>
      </c>
      <c r="C11" s="1" t="s">
        <v>103</v>
      </c>
      <c r="D11" s="4">
        <f>SUMIF('Приложение №4'!$A$14:$A1047,0,'Приложение №4'!$H$14:$H1047)</f>
        <v>231977.69999999995</v>
      </c>
      <c r="E11" s="4">
        <f>SUMIF('Приложение №4'!$A$14:$A1047,0,'Приложение №4'!$I$14:$I1047)</f>
        <v>10608</v>
      </c>
      <c r="F11" s="4" t="e">
        <f>SUMIF('Приложение №4'!$A$14:$A1047,0,'Приложение №4'!#REF!)</f>
        <v>#REF!</v>
      </c>
      <c r="G11" s="4" t="e">
        <f>SUMIF('Приложение №4'!$A$14:$A1047,0,'Приложение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№4'!$A$14:$A1048,1,'Приложение №4'!$H$14:$H1048)</f>
        <v>231977.69999999998</v>
      </c>
      <c r="E12" s="6">
        <f>SUMIF('Приложение №4'!$A$14:$A1048,1,'Приложение №4'!$I$14:$I1048)</f>
        <v>10608</v>
      </c>
      <c r="F12" s="6" t="e">
        <f>SUMIF('Приложение №4'!$A$14:$A1048,1,'Приложение №4'!#REF!)</f>
        <v>#REF!</v>
      </c>
      <c r="G12" s="6" t="e">
        <f>SUMIF('Приложение №4'!$A$14:$A1048,1,'Приложение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№4'!$A$14:$A1049,2,'Приложение №4'!$H$14:$H1049)</f>
        <v>231977.69999999995</v>
      </c>
      <c r="E13" s="7">
        <f>SUMIF('Приложение №4'!$A$14:$A1049,2,'Приложение №4'!$I$14:$I1049)</f>
        <v>10608</v>
      </c>
      <c r="F13" s="7" t="e">
        <f>SUMIF('Приложение №4'!$A$14:$A1049,2,'Приложение №4'!#REF!)</f>
        <v>#REF!</v>
      </c>
      <c r="G13" s="7" t="e">
        <f>SUMIF('Приложение №4'!$A$14:$A1049,2,'Приложение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№4'!$A$14:$A1050,3,'Приложение №4'!$H$14:$H1050)</f>
        <v>231977.69999999995</v>
      </c>
      <c r="E14" s="50">
        <f>SUMIF('Приложение №4'!$A$14:$A1050,3,'Приложение №4'!$I$14:$I1050)</f>
        <v>10608</v>
      </c>
      <c r="F14" s="50" t="e">
        <f>SUMIF('Приложение №4'!$A$14:$A1050,3,'Приложение №4'!#REF!)</f>
        <v>#REF!</v>
      </c>
      <c r="G14" s="50" t="e">
        <f>SUMIF('Приложение №4'!$A$14:$A1050,3,'Приложение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2021-05-26T06:43:56Z</cp:lastPrinted>
  <dcterms:created xsi:type="dcterms:W3CDTF">2017-09-27T09:31:38Z</dcterms:created>
  <dcterms:modified xsi:type="dcterms:W3CDTF">2021-05-26T06:44:15Z</dcterms:modified>
</cp:coreProperties>
</file>