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№4'!$A$6:$I$304</definedName>
  </definedNames>
  <calcPr calcId="145621"/>
</workbook>
</file>

<file path=xl/calcChain.xml><?xml version="1.0" encoding="utf-8"?>
<calcChain xmlns="http://schemas.openxmlformats.org/spreadsheetml/2006/main">
  <c r="K207" i="1" l="1"/>
  <c r="J207" i="1"/>
  <c r="I207" i="1"/>
  <c r="H207" i="1"/>
  <c r="I302" i="1" l="1"/>
  <c r="H302" i="1"/>
  <c r="I300" i="1"/>
  <c r="H300" i="1"/>
  <c r="I298" i="1"/>
  <c r="H298" i="1"/>
  <c r="I295" i="1"/>
  <c r="H295" i="1"/>
  <c r="I293" i="1"/>
  <c r="H293" i="1"/>
  <c r="I291" i="1"/>
  <c r="H291" i="1"/>
  <c r="I288" i="1"/>
  <c r="H288" i="1"/>
  <c r="I285" i="1"/>
  <c r="H285" i="1"/>
  <c r="I283" i="1"/>
  <c r="I282" i="1" s="1"/>
  <c r="H283" i="1"/>
  <c r="I280" i="1"/>
  <c r="I279" i="1" s="1"/>
  <c r="H280" i="1"/>
  <c r="H279" i="1" s="1"/>
  <c r="I277" i="1"/>
  <c r="H277" i="1"/>
  <c r="I274" i="1"/>
  <c r="H274" i="1"/>
  <c r="I272" i="1"/>
  <c r="H272" i="1"/>
  <c r="I269" i="1"/>
  <c r="I268" i="1" s="1"/>
  <c r="H269" i="1"/>
  <c r="H268" i="1" s="1"/>
  <c r="I266" i="1"/>
  <c r="I265" i="1" s="1"/>
  <c r="H266" i="1"/>
  <c r="H265" i="1" s="1"/>
  <c r="I263" i="1"/>
  <c r="H263" i="1"/>
  <c r="I261" i="1"/>
  <c r="H261" i="1"/>
  <c r="I258" i="1"/>
  <c r="I257" i="1" s="1"/>
  <c r="H258" i="1"/>
  <c r="H257" i="1" s="1"/>
  <c r="I254" i="1"/>
  <c r="I253" i="1" s="1"/>
  <c r="H254" i="1"/>
  <c r="H253" i="1" s="1"/>
  <c r="I251" i="1"/>
  <c r="H251" i="1"/>
  <c r="I249" i="1"/>
  <c r="H249" i="1"/>
  <c r="I247" i="1"/>
  <c r="H247" i="1"/>
  <c r="I244" i="1"/>
  <c r="H244" i="1"/>
  <c r="I242" i="1"/>
  <c r="H242" i="1"/>
  <c r="I240" i="1"/>
  <c r="H240" i="1"/>
  <c r="I237" i="1"/>
  <c r="H237" i="1"/>
  <c r="I235" i="1"/>
  <c r="H235" i="1"/>
  <c r="I233" i="1"/>
  <c r="H233" i="1"/>
  <c r="I230" i="1"/>
  <c r="H230" i="1"/>
  <c r="I228" i="1"/>
  <c r="H228" i="1"/>
  <c r="I226" i="1"/>
  <c r="H226" i="1"/>
  <c r="I223" i="1"/>
  <c r="H223" i="1"/>
  <c r="I220" i="1"/>
  <c r="H220" i="1"/>
  <c r="I218" i="1"/>
  <c r="H218" i="1"/>
  <c r="I215" i="1"/>
  <c r="H215" i="1"/>
  <c r="I213" i="1"/>
  <c r="H213" i="1"/>
  <c r="I210" i="1"/>
  <c r="I209" i="1" s="1"/>
  <c r="H210" i="1"/>
  <c r="H209" i="1" s="1"/>
  <c r="I204" i="1"/>
  <c r="H204" i="1"/>
  <c r="I201" i="1"/>
  <c r="H201" i="1"/>
  <c r="I198" i="1"/>
  <c r="I197" i="1" s="1"/>
  <c r="H198" i="1"/>
  <c r="H197" i="1" s="1"/>
  <c r="I191" i="1"/>
  <c r="H191" i="1"/>
  <c r="I189" i="1"/>
  <c r="H189" i="1"/>
  <c r="I186" i="1"/>
  <c r="I185" i="1" s="1"/>
  <c r="H186" i="1"/>
  <c r="H185" i="1" s="1"/>
  <c r="I183" i="1"/>
  <c r="H183" i="1"/>
  <c r="I181" i="1"/>
  <c r="H181" i="1"/>
  <c r="I177" i="1"/>
  <c r="I176" i="1" s="1"/>
  <c r="H177" i="1"/>
  <c r="H176" i="1" s="1"/>
  <c r="I174" i="1"/>
  <c r="H174" i="1"/>
  <c r="I171" i="1"/>
  <c r="H171" i="1"/>
  <c r="I169" i="1"/>
  <c r="H169" i="1"/>
  <c r="I167" i="1"/>
  <c r="H167" i="1"/>
  <c r="I165" i="1"/>
  <c r="H165" i="1"/>
  <c r="I163" i="1"/>
  <c r="H163" i="1"/>
  <c r="I161" i="1"/>
  <c r="H161" i="1"/>
  <c r="I159" i="1"/>
  <c r="H159" i="1"/>
  <c r="I156" i="1"/>
  <c r="I155" i="1" s="1"/>
  <c r="H156" i="1"/>
  <c r="H155" i="1" s="1"/>
  <c r="I153" i="1"/>
  <c r="I152" i="1" s="1"/>
  <c r="H153" i="1"/>
  <c r="H152" i="1" s="1"/>
  <c r="I147" i="1"/>
  <c r="H147" i="1"/>
  <c r="I145" i="1"/>
  <c r="H145" i="1"/>
  <c r="I143" i="1"/>
  <c r="H143" i="1"/>
  <c r="I140" i="1"/>
  <c r="I139" i="1" s="1"/>
  <c r="H140" i="1"/>
  <c r="H139" i="1" s="1"/>
  <c r="I136" i="1"/>
  <c r="I135" i="1" s="1"/>
  <c r="H136" i="1"/>
  <c r="H135" i="1" s="1"/>
  <c r="I133" i="1"/>
  <c r="H133" i="1"/>
  <c r="I131" i="1"/>
  <c r="H131" i="1"/>
  <c r="I129" i="1"/>
  <c r="H129" i="1"/>
  <c r="I126" i="1"/>
  <c r="H126" i="1"/>
  <c r="I123" i="1"/>
  <c r="H123" i="1"/>
  <c r="I121" i="1"/>
  <c r="H121" i="1"/>
  <c r="I118" i="1"/>
  <c r="I117" i="1" s="1"/>
  <c r="H118" i="1"/>
  <c r="H117" i="1" s="1"/>
  <c r="I115" i="1"/>
  <c r="I114" i="1" s="1"/>
  <c r="H115" i="1"/>
  <c r="H114" i="1" s="1"/>
  <c r="I112" i="1"/>
  <c r="I111" i="1" s="1"/>
  <c r="H112" i="1"/>
  <c r="H111" i="1" s="1"/>
  <c r="I105" i="1"/>
  <c r="H105" i="1"/>
  <c r="I103" i="1"/>
  <c r="H103" i="1"/>
  <c r="I101" i="1"/>
  <c r="H101" i="1"/>
  <c r="I95" i="1"/>
  <c r="I94" i="1" s="1"/>
  <c r="H95" i="1"/>
  <c r="H94" i="1" s="1"/>
  <c r="I92" i="1"/>
  <c r="I91" i="1" s="1"/>
  <c r="H92" i="1"/>
  <c r="H91" i="1" s="1"/>
  <c r="I88" i="1"/>
  <c r="H88" i="1"/>
  <c r="I85" i="1"/>
  <c r="H85" i="1"/>
  <c r="I82" i="1"/>
  <c r="H82" i="1"/>
  <c r="I79" i="1"/>
  <c r="H79" i="1"/>
  <c r="I76" i="1"/>
  <c r="H76" i="1"/>
  <c r="I74" i="1"/>
  <c r="H74" i="1"/>
  <c r="I71" i="1"/>
  <c r="H71" i="1"/>
  <c r="I66" i="1"/>
  <c r="H66" i="1"/>
  <c r="I63" i="1"/>
  <c r="H63" i="1"/>
  <c r="I59" i="1"/>
  <c r="H59" i="1"/>
  <c r="I56" i="1"/>
  <c r="I55" i="1" s="1"/>
  <c r="H56" i="1"/>
  <c r="H55" i="1" s="1"/>
  <c r="I51" i="1"/>
  <c r="H51" i="1"/>
  <c r="I49" i="1"/>
  <c r="H49" i="1"/>
  <c r="I47" i="1"/>
  <c r="H47" i="1"/>
  <c r="I42" i="1"/>
  <c r="H42" i="1"/>
  <c r="I40" i="1"/>
  <c r="H40" i="1"/>
  <c r="I36" i="1"/>
  <c r="H36" i="1"/>
  <c r="I34" i="1"/>
  <c r="H34" i="1"/>
  <c r="I31" i="1"/>
  <c r="I30" i="1" s="1"/>
  <c r="H31" i="1"/>
  <c r="H30" i="1" s="1"/>
  <c r="I28" i="1"/>
  <c r="I27" i="1" s="1"/>
  <c r="H28" i="1"/>
  <c r="H27" i="1" s="1"/>
  <c r="I25" i="1"/>
  <c r="I24" i="1" s="1"/>
  <c r="H25" i="1"/>
  <c r="H24" i="1" s="1"/>
  <c r="I20" i="1"/>
  <c r="H20" i="1"/>
  <c r="I18" i="1"/>
  <c r="H18" i="1"/>
  <c r="I16" i="1"/>
  <c r="H16" i="1"/>
  <c r="K204" i="1"/>
  <c r="J204" i="1"/>
  <c r="I212" i="1" l="1"/>
  <c r="H33" i="1"/>
  <c r="H212" i="1"/>
  <c r="I188" i="1"/>
  <c r="I15" i="1"/>
  <c r="I39" i="1"/>
  <c r="I120" i="1"/>
  <c r="H217" i="1"/>
  <c r="H200" i="1"/>
  <c r="I271" i="1"/>
  <c r="I128" i="1"/>
  <c r="H232" i="1"/>
  <c r="I142" i="1"/>
  <c r="H260" i="1"/>
  <c r="I46" i="1"/>
  <c r="H188" i="1"/>
  <c r="I290" i="1"/>
  <c r="I58" i="1"/>
  <c r="I297" i="1"/>
  <c r="H239" i="1"/>
  <c r="I260" i="1"/>
  <c r="I33" i="1"/>
  <c r="H46" i="1"/>
  <c r="I217" i="1"/>
  <c r="H282" i="1"/>
  <c r="I232" i="1"/>
  <c r="H120" i="1"/>
  <c r="H246" i="1"/>
  <c r="I90" i="1"/>
  <c r="H290" i="1"/>
  <c r="H15" i="1"/>
  <c r="H58" i="1"/>
  <c r="H84" i="1"/>
  <c r="H128" i="1"/>
  <c r="H158" i="1"/>
  <c r="I222" i="1"/>
  <c r="H297" i="1"/>
  <c r="I65" i="1"/>
  <c r="I239" i="1"/>
  <c r="I78" i="1"/>
  <c r="H90" i="1"/>
  <c r="H180" i="1"/>
  <c r="H222" i="1"/>
  <c r="I246" i="1"/>
  <c r="H65" i="1"/>
  <c r="H78" i="1"/>
  <c r="I100" i="1"/>
  <c r="I180" i="1"/>
  <c r="I200" i="1"/>
  <c r="H271" i="1"/>
  <c r="H39" i="1"/>
  <c r="I84" i="1"/>
  <c r="H100" i="1"/>
  <c r="H142" i="1"/>
  <c r="I158" i="1"/>
  <c r="K18" i="1"/>
  <c r="J18" i="1"/>
  <c r="H14" i="1" l="1"/>
  <c r="I38" i="1"/>
  <c r="I14" i="1"/>
  <c r="H99" i="1"/>
  <c r="H38" i="1"/>
  <c r="H138" i="1"/>
  <c r="I54" i="1"/>
  <c r="I138" i="1"/>
  <c r="I99" i="1"/>
  <c r="H54" i="1"/>
  <c r="K230" i="1"/>
  <c r="J230" i="1"/>
  <c r="I304" i="1" l="1"/>
  <c r="H304" i="1"/>
  <c r="K76" i="1"/>
  <c r="J76" i="1"/>
  <c r="K74" i="1"/>
  <c r="J74" i="1"/>
  <c r="K226" i="1" l="1"/>
  <c r="J226" i="1"/>
  <c r="K302" i="1"/>
  <c r="J302" i="1"/>
  <c r="K133" i="1"/>
  <c r="J133" i="1"/>
  <c r="K215" i="1" l="1"/>
  <c r="J215" i="1"/>
  <c r="K288" i="1" l="1"/>
  <c r="J288" i="1"/>
  <c r="K174" i="1" l="1"/>
  <c r="J174" i="1"/>
  <c r="K126" i="1" l="1"/>
  <c r="J126" i="1"/>
  <c r="K186" i="1" l="1"/>
  <c r="K185" i="1" s="1"/>
  <c r="J186" i="1"/>
  <c r="J185" i="1" s="1"/>
  <c r="K300" i="1" l="1"/>
  <c r="J300" i="1"/>
  <c r="K298" i="1"/>
  <c r="J298" i="1"/>
  <c r="K295" i="1"/>
  <c r="J295" i="1"/>
  <c r="K293" i="1"/>
  <c r="J293" i="1"/>
  <c r="K291" i="1"/>
  <c r="J291" i="1"/>
  <c r="K285" i="1"/>
  <c r="J285" i="1"/>
  <c r="K283" i="1"/>
  <c r="J283" i="1"/>
  <c r="K280" i="1"/>
  <c r="J280" i="1"/>
  <c r="K277" i="1"/>
  <c r="J277" i="1"/>
  <c r="K274" i="1"/>
  <c r="J274" i="1"/>
  <c r="K272" i="1"/>
  <c r="J272" i="1"/>
  <c r="K269" i="1"/>
  <c r="K268" i="1" s="1"/>
  <c r="J269" i="1"/>
  <c r="J268" i="1" s="1"/>
  <c r="K266" i="1"/>
  <c r="K265" i="1" s="1"/>
  <c r="J266" i="1"/>
  <c r="J265" i="1" s="1"/>
  <c r="K263" i="1"/>
  <c r="J263" i="1"/>
  <c r="K261" i="1"/>
  <c r="J261" i="1"/>
  <c r="K258" i="1"/>
  <c r="K257" i="1" s="1"/>
  <c r="J258" i="1"/>
  <c r="J257" i="1" s="1"/>
  <c r="K254" i="1"/>
  <c r="K253" i="1" s="1"/>
  <c r="J254" i="1"/>
  <c r="J253" i="1" s="1"/>
  <c r="K251" i="1"/>
  <c r="J251" i="1"/>
  <c r="K249" i="1"/>
  <c r="J249" i="1"/>
  <c r="K247" i="1"/>
  <c r="J247" i="1"/>
  <c r="K244" i="1"/>
  <c r="J244" i="1"/>
  <c r="K242" i="1"/>
  <c r="J242" i="1"/>
  <c r="K240" i="1"/>
  <c r="J240" i="1"/>
  <c r="K237" i="1"/>
  <c r="J237" i="1"/>
  <c r="K235" i="1"/>
  <c r="J235" i="1"/>
  <c r="K233" i="1"/>
  <c r="J233" i="1"/>
  <c r="K228" i="1"/>
  <c r="J228" i="1"/>
  <c r="K223" i="1"/>
  <c r="J223" i="1"/>
  <c r="K220" i="1"/>
  <c r="J220" i="1"/>
  <c r="K218" i="1"/>
  <c r="J218" i="1"/>
  <c r="K213" i="1"/>
  <c r="K212" i="1" s="1"/>
  <c r="J213" i="1"/>
  <c r="J212" i="1" s="1"/>
  <c r="K210" i="1"/>
  <c r="K209" i="1" s="1"/>
  <c r="J210" i="1"/>
  <c r="J209" i="1" s="1"/>
  <c r="K201" i="1"/>
  <c r="K200" i="1" s="1"/>
  <c r="J201" i="1"/>
  <c r="J200" i="1" s="1"/>
  <c r="K198" i="1"/>
  <c r="K197" i="1" s="1"/>
  <c r="J198" i="1"/>
  <c r="J197" i="1" s="1"/>
  <c r="K191" i="1"/>
  <c r="J191" i="1"/>
  <c r="K189" i="1"/>
  <c r="J189" i="1"/>
  <c r="K183" i="1"/>
  <c r="J183" i="1"/>
  <c r="K181" i="1"/>
  <c r="J181" i="1"/>
  <c r="K177" i="1"/>
  <c r="K176" i="1" s="1"/>
  <c r="J177" i="1"/>
  <c r="J176" i="1" s="1"/>
  <c r="K171" i="1"/>
  <c r="J171" i="1"/>
  <c r="K169" i="1"/>
  <c r="J169" i="1"/>
  <c r="K167" i="1"/>
  <c r="J167" i="1"/>
  <c r="K165" i="1"/>
  <c r="J165" i="1"/>
  <c r="K163" i="1"/>
  <c r="J163" i="1"/>
  <c r="K161" i="1"/>
  <c r="J161" i="1"/>
  <c r="K159" i="1"/>
  <c r="J159" i="1"/>
  <c r="K156" i="1"/>
  <c r="K155" i="1" s="1"/>
  <c r="J156" i="1"/>
  <c r="J155" i="1" s="1"/>
  <c r="K153" i="1"/>
  <c r="K152" i="1" s="1"/>
  <c r="J153" i="1"/>
  <c r="J152" i="1" s="1"/>
  <c r="K147" i="1"/>
  <c r="J147" i="1"/>
  <c r="K145" i="1"/>
  <c r="J145" i="1"/>
  <c r="K143" i="1"/>
  <c r="J143" i="1"/>
  <c r="K140" i="1"/>
  <c r="K139" i="1" s="1"/>
  <c r="J140" i="1"/>
  <c r="J139" i="1" s="1"/>
  <c r="K136" i="1"/>
  <c r="K135" i="1" s="1"/>
  <c r="J136" i="1"/>
  <c r="J135" i="1" s="1"/>
  <c r="K131" i="1"/>
  <c r="J131" i="1"/>
  <c r="K129" i="1"/>
  <c r="J129" i="1"/>
  <c r="K123" i="1"/>
  <c r="J123" i="1"/>
  <c r="K121" i="1"/>
  <c r="J121" i="1"/>
  <c r="K118" i="1"/>
  <c r="K117" i="1" s="1"/>
  <c r="J118" i="1"/>
  <c r="J117" i="1" s="1"/>
  <c r="K115" i="1"/>
  <c r="K114" i="1" s="1"/>
  <c r="J115" i="1"/>
  <c r="J114" i="1" s="1"/>
  <c r="K112" i="1"/>
  <c r="K111" i="1" s="1"/>
  <c r="J112" i="1"/>
  <c r="J111" i="1" s="1"/>
  <c r="K105" i="1"/>
  <c r="J105" i="1"/>
  <c r="K103" i="1"/>
  <c r="J103" i="1"/>
  <c r="K101" i="1"/>
  <c r="J101" i="1"/>
  <c r="K95" i="1"/>
  <c r="K94" i="1" s="1"/>
  <c r="J95" i="1"/>
  <c r="J94" i="1" s="1"/>
  <c r="K92" i="1"/>
  <c r="K91" i="1" s="1"/>
  <c r="J92" i="1"/>
  <c r="J91" i="1" s="1"/>
  <c r="K88" i="1"/>
  <c r="J88" i="1"/>
  <c r="K85" i="1"/>
  <c r="J85" i="1"/>
  <c r="K82" i="1"/>
  <c r="J82" i="1"/>
  <c r="K79" i="1"/>
  <c r="J79" i="1"/>
  <c r="K71" i="1"/>
  <c r="J71" i="1"/>
  <c r="K66" i="1"/>
  <c r="J66" i="1"/>
  <c r="K63" i="1"/>
  <c r="J63" i="1"/>
  <c r="K59" i="1"/>
  <c r="J59" i="1"/>
  <c r="K56" i="1"/>
  <c r="K55" i="1" s="1"/>
  <c r="J56" i="1"/>
  <c r="J55" i="1" s="1"/>
  <c r="K51" i="1"/>
  <c r="J51" i="1"/>
  <c r="K49" i="1"/>
  <c r="J49" i="1"/>
  <c r="K47" i="1"/>
  <c r="J47" i="1"/>
  <c r="K42" i="1"/>
  <c r="J42" i="1"/>
  <c r="K40" i="1"/>
  <c r="J40" i="1"/>
  <c r="K36" i="1"/>
  <c r="J36" i="1"/>
  <c r="K34" i="1"/>
  <c r="J34" i="1"/>
  <c r="K31" i="1"/>
  <c r="K30" i="1" s="1"/>
  <c r="J31" i="1"/>
  <c r="J30" i="1" s="1"/>
  <c r="K28" i="1"/>
  <c r="K27" i="1" s="1"/>
  <c r="J28" i="1"/>
  <c r="J27" i="1" s="1"/>
  <c r="K25" i="1"/>
  <c r="K24" i="1" s="1"/>
  <c r="J25" i="1"/>
  <c r="J24" i="1" s="1"/>
  <c r="K20" i="1"/>
  <c r="J20" i="1"/>
  <c r="K16" i="1"/>
  <c r="J16" i="1"/>
  <c r="J246" i="1" l="1"/>
  <c r="K246" i="1"/>
  <c r="J65" i="1"/>
  <c r="K279" i="1"/>
  <c r="J128" i="1"/>
  <c r="K297" i="1"/>
  <c r="K188" i="1"/>
  <c r="J260" i="1"/>
  <c r="J297" i="1"/>
  <c r="K128" i="1"/>
  <c r="K282" i="1"/>
  <c r="K180" i="1"/>
  <c r="K239" i="1"/>
  <c r="J15" i="1"/>
  <c r="J142" i="1"/>
  <c r="J232" i="1"/>
  <c r="J120" i="1"/>
  <c r="K33" i="1"/>
  <c r="K46" i="1"/>
  <c r="K58" i="1"/>
  <c r="K78" i="1"/>
  <c r="K120" i="1"/>
  <c r="K217" i="1"/>
  <c r="K15" i="1"/>
  <c r="K222" i="1"/>
  <c r="K290" i="1"/>
  <c r="K232" i="1"/>
  <c r="K260" i="1"/>
  <c r="K142" i="1"/>
  <c r="K158" i="1"/>
  <c r="J239" i="1"/>
  <c r="J279" i="1"/>
  <c r="J217" i="1"/>
  <c r="J78" i="1"/>
  <c r="J222" i="1"/>
  <c r="J100" i="1"/>
  <c r="J84" i="1"/>
  <c r="K39" i="1"/>
  <c r="J271" i="1"/>
  <c r="J90" i="1"/>
  <c r="J33" i="1"/>
  <c r="K100" i="1"/>
  <c r="K84" i="1"/>
  <c r="J39" i="1"/>
  <c r="J180" i="1"/>
  <c r="J46" i="1"/>
  <c r="J158" i="1"/>
  <c r="J58" i="1"/>
  <c r="K90" i="1"/>
  <c r="J188" i="1"/>
  <c r="J290" i="1"/>
  <c r="K65" i="1"/>
  <c r="J282" i="1"/>
  <c r="K271" i="1"/>
  <c r="K14" i="1" l="1"/>
  <c r="J99" i="1"/>
  <c r="K99" i="1"/>
  <c r="K38" i="1"/>
  <c r="J14" i="1"/>
  <c r="K54" i="1"/>
  <c r="K138" i="1"/>
  <c r="J138" i="1"/>
  <c r="J54" i="1"/>
  <c r="J38" i="1"/>
  <c r="K304" i="1" l="1"/>
  <c r="J304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<sst xmlns="http://schemas.openxmlformats.org/spreadsheetml/2006/main" count="1363" uniqueCount="214">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</sst>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8"/>
  <sheetViews>
    <sheetView tabSelected="1" topLeftCell="B295" zoomScale="85" zoomScaleNormal="85" workbookViewId="0">
      <selection activeCell="B1" sqref="B1:K304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2" width="9.140625" style="13"/>
    <col min="13" max="13" width="18.7109375" style="13" customWidth="1"/>
    <col min="14" max="16384" width="9.140625" style="13"/>
  </cols>
  <sheetData>
    <row r="1" spans="1:11" s="11" customFormat="1" ht="34.5" customHeight="1" x14ac:dyDescent="0.3">
      <c r="A1" s="10"/>
      <c r="H1" s="59"/>
      <c r="I1" s="59"/>
      <c r="J1" s="59" t="s">
        <v>110</v>
      </c>
      <c r="K1" s="59"/>
    </row>
    <row r="2" spans="1:11" ht="97.15" customHeight="1" x14ac:dyDescent="0.25">
      <c r="F2" s="54"/>
      <c r="G2" s="54"/>
      <c r="H2" s="70" t="s">
        <v>176</v>
      </c>
      <c r="I2" s="70"/>
      <c r="J2" s="70"/>
      <c r="K2" s="70"/>
    </row>
    <row r="3" spans="1:11" ht="18.600000000000001" customHeight="1" x14ac:dyDescent="0.25">
      <c r="F3" s="57"/>
      <c r="G3" s="57"/>
      <c r="H3" s="57"/>
      <c r="I3" s="57"/>
      <c r="J3" s="58"/>
      <c r="K3" s="58"/>
    </row>
    <row r="4" spans="1:11" s="12" customFormat="1" ht="34.5" customHeight="1" x14ac:dyDescent="0.2">
      <c r="C4" s="71" t="s">
        <v>177</v>
      </c>
      <c r="D4" s="71"/>
      <c r="E4" s="71"/>
      <c r="F4" s="71"/>
      <c r="G4" s="71"/>
      <c r="H4" s="71"/>
      <c r="I4" s="71"/>
      <c r="J4" s="71"/>
    </row>
    <row r="6" spans="1:11" ht="15" customHeight="1" x14ac:dyDescent="0.25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100</v>
      </c>
      <c r="I6" s="73"/>
      <c r="J6" s="60" t="s">
        <v>205</v>
      </c>
      <c r="K6" s="61"/>
    </row>
    <row r="7" spans="1:11" x14ac:dyDescent="0.25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1" x14ac:dyDescent="0.25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1" x14ac:dyDescent="0.25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1" ht="15" customHeight="1" x14ac:dyDescent="0.25">
      <c r="B10" s="67"/>
      <c r="C10" s="69"/>
      <c r="D10" s="69"/>
      <c r="E10" s="69"/>
      <c r="F10" s="69"/>
      <c r="G10" s="69"/>
      <c r="H10" s="66" t="s">
        <v>6</v>
      </c>
      <c r="I10" s="69" t="s">
        <v>99</v>
      </c>
      <c r="J10" s="66" t="s">
        <v>6</v>
      </c>
      <c r="K10" s="69" t="s">
        <v>99</v>
      </c>
    </row>
    <row r="11" spans="1:11" x14ac:dyDescent="0.25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1" x14ac:dyDescent="0.25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1" x14ac:dyDescent="0.25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1" s="16" customFormat="1" ht="63" x14ac:dyDescent="0.25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SUMIFS(H15:H1058,$B15:$B1058,$B15)/3</f>
        <v>96731.799999999988</v>
      </c>
      <c r="I14" s="15">
        <f>SUMIFS(I15:I1058,$B15:$B1058,$B15)/3</f>
        <v>868</v>
      </c>
      <c r="J14" s="15">
        <f>SUMIFS(J15:J1058,$B15:$B1058,$B15)/3</f>
        <v>94210.900000000009</v>
      </c>
      <c r="K14" s="15">
        <f>SUMIFS(K15:K1058,$B15:$B1058,$B15)/3</f>
        <v>1010.3000000000001</v>
      </c>
    </row>
    <row r="15" spans="1:11" s="16" customFormat="1" ht="63" x14ac:dyDescent="0.25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SUMIFS(H16:H1053,$B16:$B1053,$B16,$D16:$D1053,$D16,$E16:$E1053,$E16)/2</f>
        <v>12303.599999999999</v>
      </c>
      <c r="I15" s="18">
        <f>SUMIFS(I16:I1053,$B16:$B1053,$B16,$D16:$D1053,$D16,$E16:$E1053,$E16)/2</f>
        <v>0</v>
      </c>
      <c r="J15" s="18">
        <f>SUMIFS(J16:J1053,$B16:$B1053,$B16,$D16:$D1053,$D16,$E16:$E1053,$E16)/2</f>
        <v>12445.900000000001</v>
      </c>
      <c r="K15" s="18">
        <f>SUMIFS(K16:K1053,$B16:$B1053,$B16,$D16:$D1053,$D16,$E16:$E1053,$E16)/2</f>
        <v>142.30000000000001</v>
      </c>
    </row>
    <row r="16" spans="1:11" s="16" customFormat="1" ht="63" x14ac:dyDescent="0.25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SUMIFS(H17:H1053,$B17:$B1053,$B16,$D17:$D1053,$D17,$E17:$E1053,$E17,$F17:$F1053,$F17)</f>
        <v>35</v>
      </c>
      <c r="I16" s="40">
        <f>SUMIFS(I17:I1053,$B17:$B1053,$B16,$D17:$D1053,$D17,$E17:$E1053,$E17,$F17:$F1053,$F17)</f>
        <v>0</v>
      </c>
      <c r="J16" s="40">
        <f>SUMIFS(J17:J1053,$B17:$B1053,$B16,$D17:$D1053,$D17,$E17:$E1053,$E17,$F17:$F1053,$F17)</f>
        <v>35</v>
      </c>
      <c r="K16" s="40">
        <f>SUMIFS(K17:K1053,$B17:$B1053,$B16,$D17:$D1053,$D17,$E17:$E1053,$E17,$F17:$F1053,$F17)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>
        <v>35</v>
      </c>
      <c r="I17" s="24"/>
      <c r="J17" s="24">
        <v>35</v>
      </c>
      <c r="K17" s="24"/>
    </row>
    <row r="18" spans="1:11" s="16" customFormat="1" ht="63" x14ac:dyDescent="0.25">
      <c r="A18" s="19">
        <v>2</v>
      </c>
      <c r="B18" s="43">
        <v>920</v>
      </c>
      <c r="C18" s="47" t="s">
        <v>134</v>
      </c>
      <c r="D18" s="44" t="s">
        <v>73</v>
      </c>
      <c r="E18" s="39" t="s">
        <v>74</v>
      </c>
      <c r="F18" s="39" t="s">
        <v>42</v>
      </c>
      <c r="G18" s="39" t="s">
        <v>75</v>
      </c>
      <c r="H18" s="40">
        <f>SUMIFS(H19:H1056,$B19:$B1056,$B18,$D19:$D1056,$D19,$E19:$E1056,$E19,$F19:$F1056,$F19)</f>
        <v>13.3</v>
      </c>
      <c r="I18" s="40">
        <f>SUMIFS(I19:I1056,$B19:$B1056,$B18,$D19:$D1056,$D19,$E19:$E1056,$E19,$F19:$F1056,$F19)</f>
        <v>0</v>
      </c>
      <c r="J18" s="40">
        <f>SUMIFS(J19:J1056,$B19:$B1056,$B18,$D19:$D1056,$D19,$E19:$E1056,$E19,$F19:$F1056,$F19)</f>
        <v>13.3</v>
      </c>
      <c r="K18" s="40">
        <f>SUMIFS(K19:K1056,$B19:$B1056,$B18,$D19:$D1056,$D19,$E19:$E1056,$E19,$F19:$F1056,$F19)</f>
        <v>0</v>
      </c>
    </row>
    <row r="19" spans="1:11" s="16" customFormat="1" ht="47.25" x14ac:dyDescent="0.25">
      <c r="A19" s="20">
        <v>3</v>
      </c>
      <c r="B19" s="31">
        <v>920</v>
      </c>
      <c r="C19" s="46" t="s">
        <v>12</v>
      </c>
      <c r="D19" s="33" t="s">
        <v>73</v>
      </c>
      <c r="E19" s="33" t="s">
        <v>74</v>
      </c>
      <c r="F19" s="33" t="s">
        <v>42</v>
      </c>
      <c r="G19" s="33" t="s">
        <v>77</v>
      </c>
      <c r="H19" s="24">
        <v>13.3</v>
      </c>
      <c r="I19" s="24"/>
      <c r="J19" s="24">
        <v>13.3</v>
      </c>
      <c r="K19" s="24"/>
    </row>
    <row r="20" spans="1:11" s="16" customFormat="1" ht="78.75" x14ac:dyDescent="0.25">
      <c r="A20" s="19">
        <v>2</v>
      </c>
      <c r="B20" s="37">
        <v>920</v>
      </c>
      <c r="C20" s="38" t="s">
        <v>9</v>
      </c>
      <c r="D20" s="39" t="s">
        <v>73</v>
      </c>
      <c r="E20" s="39" t="s">
        <v>74</v>
      </c>
      <c r="F20" s="39" t="s">
        <v>113</v>
      </c>
      <c r="G20" s="39" t="s">
        <v>75</v>
      </c>
      <c r="H20" s="40">
        <f>SUMIFS(H21:H1055,$B21:$B1055,$B20,$D21:$D1055,$D21,$E21:$E1055,$E21,$F21:$F1055,$F21)</f>
        <v>12255.3</v>
      </c>
      <c r="I20" s="40">
        <f>SUMIFS(I21:I1055,$B21:$B1055,$B20,$D21:$D1055,$D21,$E21:$E1055,$E21,$F21:$F1055,$F21)</f>
        <v>0</v>
      </c>
      <c r="J20" s="40">
        <f>SUMIFS(J21:J1055,$B21:$B1055,$B20,$D21:$D1055,$D21,$E21:$E1055,$E21,$F21:$F1055,$F21)</f>
        <v>12397.6</v>
      </c>
      <c r="K20" s="40">
        <f>SUMIFS(K21:K1055,$B21:$B1055,$B20,$D21:$D1055,$D21,$E21:$E1055,$E21,$F21:$F1055,$F21)</f>
        <v>142.30000000000001</v>
      </c>
    </row>
    <row r="21" spans="1:11" s="16" customFormat="1" ht="38.450000000000003" customHeight="1" x14ac:dyDescent="0.25">
      <c r="A21" s="20">
        <v>3</v>
      </c>
      <c r="B21" s="31">
        <v>920</v>
      </c>
      <c r="C21" s="32" t="s">
        <v>11</v>
      </c>
      <c r="D21" s="33" t="s">
        <v>73</v>
      </c>
      <c r="E21" s="33" t="s">
        <v>74</v>
      </c>
      <c r="F21" s="33" t="s">
        <v>113</v>
      </c>
      <c r="G21" s="33" t="s">
        <v>76</v>
      </c>
      <c r="H21" s="24">
        <v>11849.8</v>
      </c>
      <c r="I21" s="24"/>
      <c r="J21" s="24">
        <v>11992.1</v>
      </c>
      <c r="K21" s="24">
        <v>142.30000000000001</v>
      </c>
    </row>
    <row r="22" spans="1:11" s="16" customFormat="1" ht="47.25" x14ac:dyDescent="0.25">
      <c r="A22" s="20">
        <v>3</v>
      </c>
      <c r="B22" s="31">
        <v>920</v>
      </c>
      <c r="C22" s="32" t="s">
        <v>12</v>
      </c>
      <c r="D22" s="33" t="s">
        <v>73</v>
      </c>
      <c r="E22" s="33" t="s">
        <v>74</v>
      </c>
      <c r="F22" s="33" t="s">
        <v>113</v>
      </c>
      <c r="G22" s="33" t="s">
        <v>77</v>
      </c>
      <c r="H22" s="24">
        <v>405.5</v>
      </c>
      <c r="I22" s="24"/>
      <c r="J22" s="24">
        <v>405.5</v>
      </c>
      <c r="K22" s="24"/>
    </row>
    <row r="23" spans="1:11" s="16" customFormat="1" ht="31.5" x14ac:dyDescent="0.25">
      <c r="A23" s="20">
        <v>3</v>
      </c>
      <c r="B23" s="31">
        <v>920</v>
      </c>
      <c r="C23" s="32" t="s">
        <v>13</v>
      </c>
      <c r="D23" s="33" t="s">
        <v>73</v>
      </c>
      <c r="E23" s="33" t="s">
        <v>74</v>
      </c>
      <c r="F23" s="33" t="s">
        <v>113</v>
      </c>
      <c r="G23" s="33" t="s">
        <v>78</v>
      </c>
      <c r="H23" s="24"/>
      <c r="I23" s="24"/>
      <c r="J23" s="24"/>
      <c r="K23" s="24"/>
    </row>
    <row r="24" spans="1:11" s="16" customFormat="1" ht="15" customHeight="1" x14ac:dyDescent="0.25">
      <c r="A24" s="17">
        <v>1</v>
      </c>
      <c r="B24" s="28">
        <v>920</v>
      </c>
      <c r="C24" s="29" t="s">
        <v>14</v>
      </c>
      <c r="D24" s="30" t="s">
        <v>73</v>
      </c>
      <c r="E24" s="30" t="s">
        <v>79</v>
      </c>
      <c r="F24" s="30"/>
      <c r="G24" s="30"/>
      <c r="H24" s="18">
        <f>SUMIFS(H25:H1055,$B25:$B1055,$B25,$D25:$D1055,$D25,$E25:$E1055,$E25)/2</f>
        <v>0</v>
      </c>
      <c r="I24" s="18">
        <f>SUMIFS(I25:I1055,$B25:$B1055,$B25,$D25:$D1055,$D25,$E25:$E1055,$E25)/2</f>
        <v>0</v>
      </c>
      <c r="J24" s="18">
        <f>SUMIFS(J25:J1055,$B25:$B1055,$B25,$D25:$D1055,$D25,$E25:$E1055,$E25)/2</f>
        <v>0</v>
      </c>
      <c r="K24" s="18">
        <f>SUMIFS(K25:K1055,$B25:$B1055,$B25,$D25:$D1055,$D25,$E25:$E1055,$E25)/2</f>
        <v>0</v>
      </c>
    </row>
    <row r="25" spans="1:11" s="16" customFormat="1" ht="47.25" x14ac:dyDescent="0.25">
      <c r="A25" s="19">
        <v>2</v>
      </c>
      <c r="B25" s="37">
        <v>920</v>
      </c>
      <c r="C25" s="38" t="s">
        <v>35</v>
      </c>
      <c r="D25" s="39" t="s">
        <v>73</v>
      </c>
      <c r="E25" s="39" t="s">
        <v>79</v>
      </c>
      <c r="F25" s="39" t="s">
        <v>115</v>
      </c>
      <c r="G25" s="39" t="s">
        <v>75</v>
      </c>
      <c r="H25" s="40">
        <f>SUMIFS(H26:H1055,$B26:$B1055,$B25,$D26:$D1055,$D26,$E26:$E1055,$E26,$F26:$F1055,$F26)</f>
        <v>0</v>
      </c>
      <c r="I25" s="40">
        <f>SUMIFS(I26:I1055,$B26:$B1055,$B25,$D26:$D1055,$D26,$E26:$E1055,$E26,$F26:$F1055,$F26)</f>
        <v>0</v>
      </c>
      <c r="J25" s="40">
        <f>SUMIFS(J26:J1055,$B26:$B1055,$B25,$D26:$D1055,$D26,$E26:$E1055,$E26,$F26:$F1055,$F26)</f>
        <v>0</v>
      </c>
      <c r="K25" s="40">
        <f>SUMIFS(K26:K1055,$B26:$B1055,$B25,$D26:$D1055,$D26,$E26:$E1055,$E26,$F26:$F1055,$F26)</f>
        <v>0</v>
      </c>
    </row>
    <row r="26" spans="1:11" s="16" customFormat="1" ht="15.75" x14ac:dyDescent="0.25">
      <c r="A26" s="20">
        <v>3</v>
      </c>
      <c r="B26" s="31">
        <v>920</v>
      </c>
      <c r="C26" s="32" t="s">
        <v>144</v>
      </c>
      <c r="D26" s="33" t="s">
        <v>73</v>
      </c>
      <c r="E26" s="33" t="s">
        <v>79</v>
      </c>
      <c r="F26" s="33" t="s">
        <v>115</v>
      </c>
      <c r="G26" s="33" t="s">
        <v>143</v>
      </c>
      <c r="H26" s="24"/>
      <c r="I26" s="24"/>
      <c r="J26" s="24"/>
      <c r="K26" s="24"/>
    </row>
    <row r="27" spans="1:11" s="16" customFormat="1" ht="30" customHeight="1" x14ac:dyDescent="0.25">
      <c r="A27" s="17">
        <v>1</v>
      </c>
      <c r="B27" s="28">
        <v>920</v>
      </c>
      <c r="C27" s="29" t="s">
        <v>174</v>
      </c>
      <c r="D27" s="30" t="s">
        <v>79</v>
      </c>
      <c r="E27" s="30" t="s">
        <v>73</v>
      </c>
      <c r="F27" s="30"/>
      <c r="G27" s="30"/>
      <c r="H27" s="18">
        <f>SUMIFS(H28:H1058,$B28:$B1058,$B28,$D28:$D1058,$D28,$E28:$E1058,$E28)/2</f>
        <v>45</v>
      </c>
      <c r="I27" s="18">
        <f>SUMIFS(I28:I1058,$B28:$B1058,$B28,$D28:$D1058,$D28,$E28:$E1058,$E28)/2</f>
        <v>0</v>
      </c>
      <c r="J27" s="18">
        <f>SUMIFS(J28:J1058,$B28:$B1058,$B28,$D28:$D1058,$D28,$E28:$E1058,$E28)/2</f>
        <v>45</v>
      </c>
      <c r="K27" s="18">
        <f>SUMIFS(K28:K1058,$B28:$B1058,$B28,$D28:$D1058,$D28,$E28:$E1058,$E28)/2</f>
        <v>0</v>
      </c>
    </row>
    <row r="28" spans="1:11" s="16" customFormat="1" ht="63" x14ac:dyDescent="0.25">
      <c r="A28" s="19">
        <v>2</v>
      </c>
      <c r="B28" s="37">
        <v>920</v>
      </c>
      <c r="C28" s="38" t="s">
        <v>172</v>
      </c>
      <c r="D28" s="39" t="s">
        <v>79</v>
      </c>
      <c r="E28" s="39" t="s">
        <v>73</v>
      </c>
      <c r="F28" s="39" t="s">
        <v>171</v>
      </c>
      <c r="G28" s="39" t="s">
        <v>75</v>
      </c>
      <c r="H28" s="40">
        <f>SUMIFS(H29:H1058,$B29:$B1058,$B28,$D29:$D1058,$D29,$E29:$E1058,$E29,$F29:$F1058,$F29)</f>
        <v>45</v>
      </c>
      <c r="I28" s="40">
        <f>SUMIFS(I29:I1058,$B29:$B1058,$B28,$D29:$D1058,$D29,$E29:$E1058,$E29,$F29:$F1058,$F29)</f>
        <v>0</v>
      </c>
      <c r="J28" s="40">
        <f>SUMIFS(J29:J1058,$B29:$B1058,$B28,$D29:$D1058,$D29,$E29:$E1058,$E29,$F29:$F1058,$F29)</f>
        <v>45</v>
      </c>
      <c r="K28" s="40">
        <f>SUMIFS(K29:K1058,$B29:$B1058,$B28,$D29:$D1058,$D29,$E29:$E1058,$E29,$F29:$F1058,$F29)</f>
        <v>0</v>
      </c>
    </row>
    <row r="29" spans="1:11" s="16" customFormat="1" ht="21.6" customHeight="1" x14ac:dyDescent="0.25">
      <c r="A29" s="20">
        <v>3</v>
      </c>
      <c r="B29" s="31">
        <v>920</v>
      </c>
      <c r="C29" s="32" t="s">
        <v>175</v>
      </c>
      <c r="D29" s="33" t="s">
        <v>79</v>
      </c>
      <c r="E29" s="33" t="s">
        <v>73</v>
      </c>
      <c r="F29" s="33" t="s">
        <v>171</v>
      </c>
      <c r="G29" s="33" t="s">
        <v>173</v>
      </c>
      <c r="H29" s="24">
        <v>45</v>
      </c>
      <c r="I29" s="24"/>
      <c r="J29" s="24">
        <v>45</v>
      </c>
      <c r="K29" s="24"/>
    </row>
    <row r="30" spans="1:11" s="16" customFormat="1" ht="52.9" customHeight="1" x14ac:dyDescent="0.25">
      <c r="A30" s="17">
        <v>1</v>
      </c>
      <c r="B30" s="28">
        <v>920</v>
      </c>
      <c r="C30" s="29" t="s">
        <v>16</v>
      </c>
      <c r="D30" s="30" t="s">
        <v>80</v>
      </c>
      <c r="E30" s="30" t="s">
        <v>73</v>
      </c>
      <c r="F30" s="30" t="s">
        <v>7</v>
      </c>
      <c r="G30" s="30" t="s">
        <v>75</v>
      </c>
      <c r="H30" s="18">
        <f>SUMIFS(H31:H1060,$B31:$B1060,$B31,$D31:$D1060,$D31,$E31:$E1060,$E31)/2</f>
        <v>21900</v>
      </c>
      <c r="I30" s="18">
        <f>SUMIFS(I31:I1060,$B31:$B1060,$B31,$D31:$D1060,$D31,$E31:$E1060,$E31)/2</f>
        <v>868</v>
      </c>
      <c r="J30" s="18">
        <f>SUMIFS(J31:J1060,$B31:$B1060,$B31,$D31:$D1060,$D31,$E31:$E1060,$E31)/2</f>
        <v>21900</v>
      </c>
      <c r="K30" s="18">
        <f>SUMIFS(K31:K1060,$B31:$B1060,$B31,$D31:$D1060,$D31,$E31:$E1060,$E31)/2</f>
        <v>868</v>
      </c>
    </row>
    <row r="31" spans="1:11" s="16" customFormat="1" ht="31.5" x14ac:dyDescent="0.25">
      <c r="A31" s="19">
        <v>2</v>
      </c>
      <c r="B31" s="37">
        <v>920</v>
      </c>
      <c r="C31" s="38" t="s">
        <v>17</v>
      </c>
      <c r="D31" s="39" t="s">
        <v>80</v>
      </c>
      <c r="E31" s="39" t="s">
        <v>73</v>
      </c>
      <c r="F31" s="39" t="s">
        <v>114</v>
      </c>
      <c r="G31" s="39" t="s">
        <v>75</v>
      </c>
      <c r="H31" s="40">
        <f>SUMIFS(H32:H1060,$B32:$B1060,$B31,$D32:$D1060,$D32,$E32:$E1060,$E32,$F32:$F1060,$F32)</f>
        <v>21900</v>
      </c>
      <c r="I31" s="40">
        <f>SUMIFS(I32:I1060,$B32:$B1060,$B31,$D32:$D1060,$D32,$E32:$E1060,$E32,$F32:$F1060,$F32)</f>
        <v>868</v>
      </c>
      <c r="J31" s="40">
        <f>SUMIFS(J32:J1060,$B32:$B1060,$B31,$D32:$D1060,$D32,$E32:$E1060,$E32,$F32:$F1060,$F32)</f>
        <v>21900</v>
      </c>
      <c r="K31" s="40">
        <f>SUMIFS(K32:K1060,$B32:$B1060,$B31,$D32:$D1060,$D32,$E32:$E1060,$E32,$F32:$F1060,$F32)</f>
        <v>868</v>
      </c>
    </row>
    <row r="32" spans="1:11" s="16" customFormat="1" ht="15.75" x14ac:dyDescent="0.25">
      <c r="A32" s="20">
        <v>3</v>
      </c>
      <c r="B32" s="31">
        <v>920</v>
      </c>
      <c r="C32" s="32" t="s">
        <v>18</v>
      </c>
      <c r="D32" s="33" t="s">
        <v>80</v>
      </c>
      <c r="E32" s="33" t="s">
        <v>73</v>
      </c>
      <c r="F32" s="33" t="s">
        <v>114</v>
      </c>
      <c r="G32" s="33" t="s">
        <v>81</v>
      </c>
      <c r="H32" s="24">
        <v>21900</v>
      </c>
      <c r="I32" s="24">
        <v>868</v>
      </c>
      <c r="J32" s="24">
        <v>21900</v>
      </c>
      <c r="K32" s="24">
        <v>868</v>
      </c>
    </row>
    <row r="33" spans="1:11" s="16" customFormat="1" ht="31.5" x14ac:dyDescent="0.25">
      <c r="A33" s="17">
        <v>1</v>
      </c>
      <c r="B33" s="28">
        <v>920</v>
      </c>
      <c r="C33" s="55" t="s">
        <v>151</v>
      </c>
      <c r="D33" s="30" t="s">
        <v>80</v>
      </c>
      <c r="E33" s="30" t="s">
        <v>82</v>
      </c>
      <c r="F33" s="30"/>
      <c r="G33" s="30"/>
      <c r="H33" s="18">
        <f>SUMIFS(H34:H1063,$B34:$B1063,$B34,$D34:$D1063,$D34,$E34:$E1063,$E34)/2</f>
        <v>62483.200000000004</v>
      </c>
      <c r="I33" s="18">
        <f>SUMIFS(I34:I1063,$B34:$B1063,$B34,$D34:$D1063,$D34,$E34:$E1063,$E34)/2</f>
        <v>0</v>
      </c>
      <c r="J33" s="18">
        <f>SUMIFS(J34:J1063,$B34:$B1063,$B34,$D34:$D1063,$D34,$E34:$E1063,$E34)/2</f>
        <v>59820</v>
      </c>
      <c r="K33" s="18">
        <f>SUMIFS(K34:K1063,$B34:$B1063,$B34,$D34:$D1063,$D34,$E34:$E1063,$E34)/2</f>
        <v>0</v>
      </c>
    </row>
    <row r="34" spans="1:11" s="16" customFormat="1" ht="47.25" x14ac:dyDescent="0.25">
      <c r="A34" s="19">
        <v>2</v>
      </c>
      <c r="B34" s="37">
        <v>920</v>
      </c>
      <c r="C34" s="38" t="s">
        <v>202</v>
      </c>
      <c r="D34" s="39" t="s">
        <v>80</v>
      </c>
      <c r="E34" s="39" t="s">
        <v>82</v>
      </c>
      <c r="F34" s="39" t="s">
        <v>178</v>
      </c>
      <c r="G34" s="39" t="s">
        <v>75</v>
      </c>
      <c r="H34" s="40">
        <f>SUMIFS(H35:H1064,$B35:$B1064,$B34,$D35:$D1064,$D35,$E35:$E1064,$E35,$F35:$F1064,$F35)</f>
        <v>14082.4</v>
      </c>
      <c r="I34" s="40">
        <f>SUMIFS(I35:I1064,$B35:$B1064,$B34,$D35:$D1064,$D35,$E35:$E1064,$E35,$F35:$F1064,$F35)</f>
        <v>0</v>
      </c>
      <c r="J34" s="40">
        <f>SUMIFS(J35:J1064,$B35:$B1064,$B34,$D35:$D1064,$D35,$E35:$E1064,$E35,$F35:$F1064,$F35)</f>
        <v>11082.4</v>
      </c>
      <c r="K34" s="40">
        <f>SUMIFS(K35:K1064,$B35:$B1064,$B34,$D35:$D1064,$D35,$E35:$E1064,$E35,$F35:$F1064,$F35)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178</v>
      </c>
      <c r="G35" s="33" t="s">
        <v>83</v>
      </c>
      <c r="H35" s="24">
        <v>14082.4</v>
      </c>
      <c r="I35" s="24"/>
      <c r="J35" s="24">
        <v>11082.4</v>
      </c>
      <c r="K35" s="24"/>
    </row>
    <row r="36" spans="1:11" s="16" customFormat="1" ht="31.5" x14ac:dyDescent="0.25">
      <c r="A36" s="19">
        <v>2</v>
      </c>
      <c r="B36" s="37">
        <v>920</v>
      </c>
      <c r="C36" s="38" t="s">
        <v>17</v>
      </c>
      <c r="D36" s="39" t="s">
        <v>80</v>
      </c>
      <c r="E36" s="39" t="s">
        <v>82</v>
      </c>
      <c r="F36" s="39" t="s">
        <v>114</v>
      </c>
      <c r="G36" s="39"/>
      <c r="H36" s="40">
        <f>SUMIFS(H37:H1066,$B37:$B1066,$B36,$D37:$D1066,$D37,$E37:$E1066,$E37,$F37:$F1066,$F37)</f>
        <v>48400.800000000003</v>
      </c>
      <c r="I36" s="40">
        <f>SUMIFS(I37:I1066,$B37:$B1066,$B36,$D37:$D1066,$D37,$E37:$E1066,$E37,$F37:$F1066,$F37)</f>
        <v>0</v>
      </c>
      <c r="J36" s="40">
        <f>SUMIFS(J37:J1066,$B37:$B1066,$B36,$D37:$D1066,$D37,$E37:$E1066,$E37,$F37:$F1066,$F37)</f>
        <v>48737.599999999999</v>
      </c>
      <c r="K36" s="40">
        <f>SUMIFS(K37:K1066,$B37:$B1066,$B36,$D37:$D1066,$D37,$E37:$E1066,$E37,$F37:$F1066,$F37)</f>
        <v>0</v>
      </c>
    </row>
    <row r="37" spans="1:11" s="16" customFormat="1" ht="15.75" x14ac:dyDescent="0.25">
      <c r="A37" s="20">
        <v>3</v>
      </c>
      <c r="B37" s="31">
        <v>920</v>
      </c>
      <c r="C37" s="32" t="s">
        <v>19</v>
      </c>
      <c r="D37" s="33" t="s">
        <v>80</v>
      </c>
      <c r="E37" s="33" t="s">
        <v>82</v>
      </c>
      <c r="F37" s="33" t="s">
        <v>114</v>
      </c>
      <c r="G37" s="33" t="s">
        <v>83</v>
      </c>
      <c r="H37" s="24">
        <v>48400.800000000003</v>
      </c>
      <c r="I37" s="24"/>
      <c r="J37" s="24">
        <v>48737.599999999999</v>
      </c>
      <c r="K37" s="24"/>
    </row>
    <row r="38" spans="1:11" s="16" customFormat="1" ht="47.25" x14ac:dyDescent="0.25">
      <c r="A38" s="14">
        <v>0</v>
      </c>
      <c r="B38" s="26">
        <v>933</v>
      </c>
      <c r="C38" s="27" t="s">
        <v>163</v>
      </c>
      <c r="D38" s="34" t="s">
        <v>75</v>
      </c>
      <c r="E38" s="34" t="s">
        <v>75</v>
      </c>
      <c r="F38" s="34" t="s">
        <v>7</v>
      </c>
      <c r="G38" s="34" t="s">
        <v>75</v>
      </c>
      <c r="H38" s="15">
        <f>SUMIFS(H39:H1075,$B39:$B1075,$B39)/3</f>
        <v>1957.6000000000001</v>
      </c>
      <c r="I38" s="15">
        <f>SUMIFS(I39:I1075,$B39:$B1075,$B39)/3</f>
        <v>0</v>
      </c>
      <c r="J38" s="15">
        <f>SUMIFS(J39:J1075,$B39:$B1075,$B39)/3</f>
        <v>2003.1999999999998</v>
      </c>
      <c r="K38" s="15">
        <f>SUMIFS(K39:K1075,$B39:$B1075,$B39)/3</f>
        <v>0</v>
      </c>
    </row>
    <row r="39" spans="1:11" s="16" customFormat="1" ht="70.900000000000006" customHeight="1" x14ac:dyDescent="0.25">
      <c r="A39" s="17">
        <v>1</v>
      </c>
      <c r="B39" s="28">
        <v>933</v>
      </c>
      <c r="C39" s="29" t="s">
        <v>20</v>
      </c>
      <c r="D39" s="30" t="s">
        <v>73</v>
      </c>
      <c r="E39" s="30" t="s">
        <v>82</v>
      </c>
      <c r="F39" s="30" t="s">
        <v>7</v>
      </c>
      <c r="G39" s="30" t="s">
        <v>75</v>
      </c>
      <c r="H39" s="18">
        <f>SUMIFS(H40:H1070,$B40:$B1070,$B40,$D40:$D1070,$D40,$E40:$E1070,$E40)/2</f>
        <v>692.5</v>
      </c>
      <c r="I39" s="18">
        <f>SUMIFS(I40:I1070,$B40:$B1070,$B40,$D40:$D1070,$D40,$E40:$E1070,$E40)/2</f>
        <v>0</v>
      </c>
      <c r="J39" s="18">
        <f>SUMIFS(J40:J1070,$B40:$B1070,$B40,$D40:$D1070,$D40,$E40:$E1070,$E40)/2</f>
        <v>738.1</v>
      </c>
      <c r="K39" s="18">
        <f>SUMIFS(K40:K1070,$B40:$B1070,$B40,$D40:$D1070,$D40,$E40:$E1070,$E40)/2</f>
        <v>0</v>
      </c>
    </row>
    <row r="40" spans="1:11" s="16" customFormat="1" ht="63" x14ac:dyDescent="0.25">
      <c r="A40" s="19">
        <v>2</v>
      </c>
      <c r="B40" s="37">
        <v>933</v>
      </c>
      <c r="C40" s="47" t="s">
        <v>132</v>
      </c>
      <c r="D40" s="39" t="s">
        <v>73</v>
      </c>
      <c r="E40" s="39" t="s">
        <v>82</v>
      </c>
      <c r="F40" s="39" t="s">
        <v>15</v>
      </c>
      <c r="G40" s="39" t="s">
        <v>75</v>
      </c>
      <c r="H40" s="40">
        <f>SUMIFS(H41:H1070,$B41:$B1070,$B40,$D41:$D1070,$D41,$E41:$E1070,$E41,$F41:$F1070,$F41)</f>
        <v>0</v>
      </c>
      <c r="I40" s="40">
        <f>SUMIFS(I41:I1070,$B41:$B1070,$B40,$D41:$D1070,$D41,$E41:$E1070,$E41,$F41:$F1070,$F41)</f>
        <v>0</v>
      </c>
      <c r="J40" s="40">
        <f>SUMIFS(J41:J1070,$B41:$B1070,$B40,$D41:$D1070,$D41,$E41:$E1070,$E41,$F41:$F1070,$F41)</f>
        <v>0</v>
      </c>
      <c r="K40" s="40">
        <f>SUMIFS(K41:K1070,$B41:$B1070,$B40,$D41:$D1070,$D41,$E41:$E1070,$E41,$F41:$F1070,$F41)</f>
        <v>0</v>
      </c>
    </row>
    <row r="41" spans="1:11" s="16" customFormat="1" ht="51.6" customHeight="1" x14ac:dyDescent="0.25">
      <c r="A41" s="20">
        <v>3</v>
      </c>
      <c r="B41" s="31">
        <v>933</v>
      </c>
      <c r="C41" s="32" t="s">
        <v>12</v>
      </c>
      <c r="D41" s="33" t="s">
        <v>73</v>
      </c>
      <c r="E41" s="33" t="s">
        <v>82</v>
      </c>
      <c r="F41" s="33" t="s">
        <v>15</v>
      </c>
      <c r="G41" s="33" t="s">
        <v>77</v>
      </c>
      <c r="H41" s="24"/>
      <c r="I41" s="24"/>
      <c r="J41" s="24"/>
      <c r="K41" s="24"/>
    </row>
    <row r="42" spans="1:11" s="16" customFormat="1" ht="78.75" x14ac:dyDescent="0.25">
      <c r="A42" s="19">
        <v>2</v>
      </c>
      <c r="B42" s="37">
        <v>933</v>
      </c>
      <c r="C42" s="38" t="s">
        <v>9</v>
      </c>
      <c r="D42" s="39" t="s">
        <v>73</v>
      </c>
      <c r="E42" s="39" t="s">
        <v>82</v>
      </c>
      <c r="F42" s="39" t="s">
        <v>113</v>
      </c>
      <c r="G42" s="39" t="s">
        <v>75</v>
      </c>
      <c r="H42" s="40">
        <f>SUMIFS(H43:H1072,$B43:$B1072,$B42,$D43:$D1072,$D43,$E43:$E1072,$E43,$F43:$F1072,$F43)</f>
        <v>692.5</v>
      </c>
      <c r="I42" s="40">
        <f>SUMIFS(I43:I1072,$B43:$B1072,$B42,$D43:$D1072,$D43,$E43:$E1072,$E43,$F43:$F1072,$F43)</f>
        <v>0</v>
      </c>
      <c r="J42" s="40">
        <f>SUMIFS(J43:J1072,$B43:$B1072,$B42,$D43:$D1072,$D43,$E43:$E1072,$E43,$F43:$F1072,$F43)</f>
        <v>738.09999999999991</v>
      </c>
      <c r="K42" s="40">
        <f>SUMIFS(K43:K1072,$B43:$B1072,$B42,$D43:$D1072,$D43,$E43:$E1072,$E43,$F43:$F1072,$F43)</f>
        <v>0</v>
      </c>
    </row>
    <row r="43" spans="1:11" s="16" customFormat="1" ht="35.450000000000003" customHeight="1" x14ac:dyDescent="0.25">
      <c r="A43" s="20">
        <v>3</v>
      </c>
      <c r="B43" s="31">
        <v>933</v>
      </c>
      <c r="C43" s="32" t="s">
        <v>11</v>
      </c>
      <c r="D43" s="33" t="s">
        <v>73</v>
      </c>
      <c r="E43" s="33" t="s">
        <v>82</v>
      </c>
      <c r="F43" s="33" t="s">
        <v>113</v>
      </c>
      <c r="G43" s="33" t="s">
        <v>76</v>
      </c>
      <c r="H43" s="24">
        <v>546.79999999999995</v>
      </c>
      <c r="I43" s="24"/>
      <c r="J43" s="24">
        <v>592.4</v>
      </c>
      <c r="K43" s="24"/>
    </row>
    <row r="44" spans="1:11" s="16" customFormat="1" ht="47.25" x14ac:dyDescent="0.25">
      <c r="A44" s="20">
        <v>3</v>
      </c>
      <c r="B44" s="31">
        <v>933</v>
      </c>
      <c r="C44" s="32" t="s">
        <v>12</v>
      </c>
      <c r="D44" s="33" t="s">
        <v>73</v>
      </c>
      <c r="E44" s="33" t="s">
        <v>82</v>
      </c>
      <c r="F44" s="33" t="s">
        <v>113</v>
      </c>
      <c r="G44" s="33" t="s">
        <v>77</v>
      </c>
      <c r="H44" s="24">
        <v>145.69999999999999</v>
      </c>
      <c r="I44" s="24"/>
      <c r="J44" s="24">
        <v>145.69999999999999</v>
      </c>
      <c r="K44" s="24"/>
    </row>
    <row r="45" spans="1:11" s="16" customFormat="1" ht="31.5" x14ac:dyDescent="0.25">
      <c r="A45" s="20">
        <v>3</v>
      </c>
      <c r="B45" s="31">
        <v>933</v>
      </c>
      <c r="C45" s="32" t="s">
        <v>13</v>
      </c>
      <c r="D45" s="33" t="s">
        <v>73</v>
      </c>
      <c r="E45" s="33" t="s">
        <v>82</v>
      </c>
      <c r="F45" s="33" t="s">
        <v>113</v>
      </c>
      <c r="G45" s="33" t="s">
        <v>78</v>
      </c>
      <c r="H45" s="24"/>
      <c r="I45" s="24"/>
      <c r="J45" s="24"/>
      <c r="K45" s="24"/>
    </row>
    <row r="46" spans="1:11" s="16" customFormat="1" ht="63" x14ac:dyDescent="0.25">
      <c r="A46" s="17">
        <v>1</v>
      </c>
      <c r="B46" s="28">
        <v>933</v>
      </c>
      <c r="C46" s="29" t="s">
        <v>8</v>
      </c>
      <c r="D46" s="30" t="s">
        <v>73</v>
      </c>
      <c r="E46" s="30" t="s">
        <v>74</v>
      </c>
      <c r="F46" s="30" t="s">
        <v>7</v>
      </c>
      <c r="G46" s="30" t="s">
        <v>75</v>
      </c>
      <c r="H46" s="18">
        <f>SUMIFS(H47:H1077,$B47:$B1077,$B47,$D47:$D1077,$D47,$E47:$E1077,$E47)/2</f>
        <v>1265.0999999999999</v>
      </c>
      <c r="I46" s="18">
        <f>SUMIFS(I47:I1077,$B47:$B1077,$B47,$D47:$D1077,$D47,$E47:$E1077,$E47)/2</f>
        <v>0</v>
      </c>
      <c r="J46" s="18">
        <f>SUMIFS(J47:J1077,$B47:$B1077,$B47,$D47:$D1077,$D47,$E47:$E1077,$E47)/2</f>
        <v>1265.0999999999999</v>
      </c>
      <c r="K46" s="18">
        <f>SUMIFS(K47:K1077,$B47:$B1077,$B47,$D47:$D1077,$D47,$E47:$E1077,$E47)/2</f>
        <v>0</v>
      </c>
    </row>
    <row r="47" spans="1:11" s="16" customFormat="1" ht="63" x14ac:dyDescent="0.25">
      <c r="A47" s="19">
        <v>2</v>
      </c>
      <c r="B47" s="37">
        <v>933</v>
      </c>
      <c r="C47" s="47" t="s">
        <v>132</v>
      </c>
      <c r="D47" s="39" t="s">
        <v>73</v>
      </c>
      <c r="E47" s="39" t="s">
        <v>74</v>
      </c>
      <c r="F47" s="39" t="s">
        <v>15</v>
      </c>
      <c r="G47" s="39" t="s">
        <v>75</v>
      </c>
      <c r="H47" s="40">
        <f>SUMIFS(H48:H1077,$B48:$B1077,$B47,$D48:$D1077,$D48,$E48:$E1077,$E48,$F48:$F1077,$F48)</f>
        <v>0</v>
      </c>
      <c r="I47" s="40">
        <f>SUMIFS(I48:I1077,$B48:$B1077,$B47,$D48:$D1077,$D48,$E48:$E1077,$E48,$F48:$F1077,$F48)</f>
        <v>0</v>
      </c>
      <c r="J47" s="40">
        <f>SUMIFS(J48:J1077,$B48:$B1077,$B47,$D48:$D1077,$D48,$E48:$E1077,$E48,$F48:$F1077,$F48)</f>
        <v>0</v>
      </c>
      <c r="K47" s="40">
        <f>SUMIFS(K48:K1077,$B48:$B1077,$B47,$D48:$D1077,$D48,$E48:$E1077,$E48,$F48:$F1077,$F48)</f>
        <v>0</v>
      </c>
    </row>
    <row r="48" spans="1:11" s="16" customFormat="1" ht="51.6" customHeight="1" x14ac:dyDescent="0.25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15</v>
      </c>
      <c r="G48" s="33" t="s">
        <v>77</v>
      </c>
      <c r="H48" s="24"/>
      <c r="I48" s="24"/>
      <c r="J48" s="24"/>
      <c r="K48" s="24"/>
    </row>
    <row r="49" spans="1:11" s="16" customFormat="1" ht="63" x14ac:dyDescent="0.25">
      <c r="A49" s="19">
        <v>2</v>
      </c>
      <c r="B49" s="37">
        <v>933</v>
      </c>
      <c r="C49" s="47" t="s">
        <v>134</v>
      </c>
      <c r="D49" s="39" t="s">
        <v>73</v>
      </c>
      <c r="E49" s="39" t="s">
        <v>74</v>
      </c>
      <c r="F49" s="39" t="s">
        <v>42</v>
      </c>
      <c r="G49" s="39" t="s">
        <v>75</v>
      </c>
      <c r="H49" s="40">
        <f>SUMIFS(H50:H1079,$B50:$B1079,$B49,$D50:$D1079,$D50,$E50:$E1079,$E50,$F50:$F1079,$F50)</f>
        <v>5.5</v>
      </c>
      <c r="I49" s="40">
        <f>SUMIFS(I50:I1079,$B50:$B1079,$B49,$D50:$D1079,$D50,$E50:$E1079,$E50,$F50:$F1079,$F50)</f>
        <v>0</v>
      </c>
      <c r="J49" s="40">
        <f>SUMIFS(J50:J1079,$B50:$B1079,$B49,$D50:$D1079,$D50,$E50:$E1079,$E50,$F50:$F1079,$F50)</f>
        <v>5.5</v>
      </c>
      <c r="K49" s="40">
        <f>SUMIFS(K50:K1079,$B50:$B1079,$B49,$D50:$D1079,$D50,$E50:$E1079,$E50,$F50:$F1079,$F50)</f>
        <v>0</v>
      </c>
    </row>
    <row r="50" spans="1:11" s="16" customFormat="1" ht="51.6" customHeight="1" x14ac:dyDescent="0.25">
      <c r="A50" s="20">
        <v>3</v>
      </c>
      <c r="B50" s="31">
        <v>933</v>
      </c>
      <c r="C50" s="32" t="s">
        <v>12</v>
      </c>
      <c r="D50" s="33" t="s">
        <v>73</v>
      </c>
      <c r="E50" s="33" t="s">
        <v>74</v>
      </c>
      <c r="F50" s="33" t="s">
        <v>42</v>
      </c>
      <c r="G50" s="33" t="s">
        <v>77</v>
      </c>
      <c r="H50" s="24">
        <v>5.5</v>
      </c>
      <c r="I50" s="24"/>
      <c r="J50" s="24">
        <v>5.5</v>
      </c>
      <c r="K50" s="24"/>
    </row>
    <row r="51" spans="1:11" s="16" customFormat="1" ht="78.75" x14ac:dyDescent="0.25">
      <c r="A51" s="19">
        <v>2</v>
      </c>
      <c r="B51" s="37">
        <v>933</v>
      </c>
      <c r="C51" s="38" t="s">
        <v>9</v>
      </c>
      <c r="D51" s="39" t="s">
        <v>73</v>
      </c>
      <c r="E51" s="39" t="s">
        <v>74</v>
      </c>
      <c r="F51" s="39" t="s">
        <v>113</v>
      </c>
      <c r="G51" s="39" t="s">
        <v>75</v>
      </c>
      <c r="H51" s="40">
        <f>SUMIFS(H52:H1081,$B52:$B1081,$B51,$D52:$D1081,$D52,$E52:$E1081,$E52,$F52:$F1081,$F52)</f>
        <v>1259.6000000000001</v>
      </c>
      <c r="I51" s="40">
        <f>SUMIFS(I52:I1081,$B52:$B1081,$B51,$D52:$D1081,$D52,$E52:$E1081,$E52,$F52:$F1081,$F52)</f>
        <v>0</v>
      </c>
      <c r="J51" s="40">
        <f>SUMIFS(J52:J1081,$B52:$B1081,$B51,$D52:$D1081,$D52,$E52:$E1081,$E52,$F52:$F1081,$F52)</f>
        <v>1259.6000000000001</v>
      </c>
      <c r="K51" s="40">
        <f>SUMIFS(K52:K1081,$B52:$B1081,$B51,$D52:$D1081,$D52,$E52:$E1081,$E52,$F52:$F1081,$F52)</f>
        <v>0</v>
      </c>
    </row>
    <row r="52" spans="1:11" s="16" customFormat="1" ht="47.25" x14ac:dyDescent="0.25">
      <c r="A52" s="20">
        <v>3</v>
      </c>
      <c r="B52" s="31">
        <v>933</v>
      </c>
      <c r="C52" s="32" t="s">
        <v>11</v>
      </c>
      <c r="D52" s="33" t="s">
        <v>73</v>
      </c>
      <c r="E52" s="33" t="s">
        <v>74</v>
      </c>
      <c r="F52" s="33" t="s">
        <v>113</v>
      </c>
      <c r="G52" s="33" t="s">
        <v>76</v>
      </c>
      <c r="H52" s="24">
        <v>1220.4000000000001</v>
      </c>
      <c r="I52" s="24"/>
      <c r="J52" s="24">
        <v>1220.4000000000001</v>
      </c>
      <c r="K52" s="24"/>
    </row>
    <row r="53" spans="1:11" s="16" customFormat="1" ht="47.25" x14ac:dyDescent="0.25">
      <c r="A53" s="20">
        <v>3</v>
      </c>
      <c r="B53" s="31">
        <v>933</v>
      </c>
      <c r="C53" s="32" t="s">
        <v>12</v>
      </c>
      <c r="D53" s="33" t="s">
        <v>73</v>
      </c>
      <c r="E53" s="33" t="s">
        <v>74</v>
      </c>
      <c r="F53" s="33" t="s">
        <v>113</v>
      </c>
      <c r="G53" s="33" t="s">
        <v>77</v>
      </c>
      <c r="H53" s="24">
        <v>39.200000000000003</v>
      </c>
      <c r="I53" s="24"/>
      <c r="J53" s="24">
        <v>39.200000000000003</v>
      </c>
      <c r="K53" s="24"/>
    </row>
    <row r="54" spans="1:11" s="16" customFormat="1" ht="78.75" x14ac:dyDescent="0.25">
      <c r="A54" s="14">
        <v>0</v>
      </c>
      <c r="B54" s="26">
        <v>935</v>
      </c>
      <c r="C54" s="27" t="s">
        <v>162</v>
      </c>
      <c r="D54" s="34" t="s">
        <v>75</v>
      </c>
      <c r="E54" s="34" t="s">
        <v>75</v>
      </c>
      <c r="F54" s="34" t="s">
        <v>7</v>
      </c>
      <c r="G54" s="34" t="s">
        <v>75</v>
      </c>
      <c r="H54" s="15">
        <f>SUMIFS(H55:H1091,$B55:$B1091,$B55)/3</f>
        <v>44126.700000000012</v>
      </c>
      <c r="I54" s="15">
        <f>SUMIFS(I55:I1091,$B55:$B1091,$B55)/3</f>
        <v>918.09999999999991</v>
      </c>
      <c r="J54" s="15">
        <f>SUMIFS(J55:J1091,$B55:$B1091,$B55)/3</f>
        <v>44126.700000000012</v>
      </c>
      <c r="K54" s="15">
        <f>SUMIFS(K55:K1091,$B55:$B1091,$B55)/3</f>
        <v>918.09999999999991</v>
      </c>
    </row>
    <row r="55" spans="1:11" s="16" customFormat="1" ht="47.25" x14ac:dyDescent="0.25">
      <c r="A55" s="17">
        <v>1</v>
      </c>
      <c r="B55" s="28">
        <v>935</v>
      </c>
      <c r="C55" s="29" t="s">
        <v>36</v>
      </c>
      <c r="D55" s="30" t="s">
        <v>82</v>
      </c>
      <c r="E55" s="30" t="s">
        <v>80</v>
      </c>
      <c r="F55" s="30"/>
      <c r="G55" s="30"/>
      <c r="H55" s="18">
        <f>SUMIFS(H56:H1086,$B56:$B1086,$B56,$D56:$D1086,$D56,$E56:$E1086,$E56)/2</f>
        <v>503.5</v>
      </c>
      <c r="I55" s="18">
        <f>SUMIFS(I56:I1086,$B56:$B1086,$B56,$D56:$D1086,$D56,$E56:$E1086,$E56)/2</f>
        <v>0</v>
      </c>
      <c r="J55" s="18">
        <f>SUMIFS(J56:J1086,$B56:$B1086,$B56,$D56:$D1086,$D56,$E56:$E1086,$E56)/2</f>
        <v>503.5</v>
      </c>
      <c r="K55" s="18">
        <f>SUMIFS(K56:K1086,$B56:$B1086,$B56,$D56:$D1086,$D56,$E56:$E1086,$E56)/2</f>
        <v>0</v>
      </c>
    </row>
    <row r="56" spans="1:11" s="16" customFormat="1" ht="94.5" x14ac:dyDescent="0.25">
      <c r="A56" s="19">
        <v>2</v>
      </c>
      <c r="B56" s="37">
        <v>935</v>
      </c>
      <c r="C56" s="38" t="s">
        <v>179</v>
      </c>
      <c r="D56" s="39" t="s">
        <v>82</v>
      </c>
      <c r="E56" s="39" t="s">
        <v>80</v>
      </c>
      <c r="F56" s="39" t="s">
        <v>53</v>
      </c>
      <c r="G56" s="39"/>
      <c r="H56" s="40">
        <f>SUMIFS(H57:H1086,$B57:$B1086,$B56,$D57:$D1086,$D57,$E57:$E1086,$E57,$F57:$F1086,$F57)</f>
        <v>503.5</v>
      </c>
      <c r="I56" s="40">
        <f>SUMIFS(I57:I1086,$B57:$B1086,$B56,$D57:$D1086,$D57,$E57:$E1086,$E57,$F57:$F1086,$F57)</f>
        <v>0</v>
      </c>
      <c r="J56" s="40">
        <f>SUMIFS(J57:J1086,$B57:$B1086,$B56,$D57:$D1086,$D57,$E57:$E1086,$E57,$F57:$F1086,$F57)</f>
        <v>503.5</v>
      </c>
      <c r="K56" s="40">
        <f>SUMIFS(K57:K1086,$B57:$B1086,$B56,$D57:$D1086,$D57,$E57:$E1086,$E57,$F57:$F1086,$F57)</f>
        <v>0</v>
      </c>
    </row>
    <row r="57" spans="1:11" s="16" customFormat="1" ht="15.75" x14ac:dyDescent="0.25">
      <c r="A57" s="20">
        <v>3</v>
      </c>
      <c r="B57" s="31">
        <v>935</v>
      </c>
      <c r="C57" s="32" t="s">
        <v>46</v>
      </c>
      <c r="D57" s="33" t="s">
        <v>82</v>
      </c>
      <c r="E57" s="33" t="s">
        <v>80</v>
      </c>
      <c r="F57" s="33" t="s">
        <v>53</v>
      </c>
      <c r="G57" s="33" t="s">
        <v>95</v>
      </c>
      <c r="H57" s="24">
        <v>503.5</v>
      </c>
      <c r="I57" s="24"/>
      <c r="J57" s="24">
        <v>503.5</v>
      </c>
      <c r="K57" s="24"/>
    </row>
    <row r="58" spans="1:11" s="16" customFormat="1" ht="15.75" x14ac:dyDescent="0.25">
      <c r="A58" s="17">
        <v>1</v>
      </c>
      <c r="B58" s="28">
        <v>935</v>
      </c>
      <c r="C58" s="29" t="s">
        <v>149</v>
      </c>
      <c r="D58" s="30" t="s">
        <v>85</v>
      </c>
      <c r="E58" s="30" t="s">
        <v>85</v>
      </c>
      <c r="F58" s="30" t="s">
        <v>7</v>
      </c>
      <c r="G58" s="30" t="s">
        <v>75</v>
      </c>
      <c r="H58" s="18">
        <f>SUMIFS(H59:H1089,$B59:$B1089,$B59,$D59:$D1089,$D59,$E59:$E1089,$E59)/2</f>
        <v>7058.2</v>
      </c>
      <c r="I58" s="18">
        <f>SUMIFS(I59:I1089,$B59:$B1089,$B59,$D59:$D1089,$D59,$E59:$E1089,$E59)/2</f>
        <v>247</v>
      </c>
      <c r="J58" s="18">
        <f>SUMIFS(J59:J1089,$B59:$B1089,$B59,$D59:$D1089,$D59,$E59:$E1089,$E59)/2</f>
        <v>7058.2</v>
      </c>
      <c r="K58" s="18">
        <f>SUMIFS(K59:K1089,$B59:$B1089,$B59,$D59:$D1089,$D59,$E59:$E1089,$E59)/2</f>
        <v>247</v>
      </c>
    </row>
    <row r="59" spans="1:11" s="16" customFormat="1" ht="31.5" x14ac:dyDescent="0.25">
      <c r="A59" s="19">
        <v>2</v>
      </c>
      <c r="B59" s="37">
        <v>935</v>
      </c>
      <c r="C59" s="38" t="s">
        <v>180</v>
      </c>
      <c r="D59" s="39" t="s">
        <v>85</v>
      </c>
      <c r="E59" s="39" t="s">
        <v>85</v>
      </c>
      <c r="F59" s="39" t="s">
        <v>22</v>
      </c>
      <c r="G59" s="39"/>
      <c r="H59" s="40">
        <f>SUMIFS(H60:H1089,$B60:$B1089,$B59,$D60:$D1089,$D60,$E60:$E1089,$E60,$F60:$F1089,$F60)</f>
        <v>5598.8</v>
      </c>
      <c r="I59" s="40">
        <f>SUMIFS(I60:I1089,$B60:$B1089,$B59,$D60:$D1089,$D60,$E60:$E1089,$E60,$F60:$F1089,$F60)</f>
        <v>247</v>
      </c>
      <c r="J59" s="40">
        <f>SUMIFS(J60:J1089,$B60:$B1089,$B59,$D60:$D1089,$D60,$E60:$E1089,$E60,$F60:$F1089,$F60)</f>
        <v>5598.8</v>
      </c>
      <c r="K59" s="40">
        <f>SUMIFS(K60:K1089,$B60:$B1089,$B59,$D60:$D1089,$D60,$E60:$E1089,$E60,$F60:$F1089,$F60)</f>
        <v>247</v>
      </c>
    </row>
    <row r="60" spans="1:11" s="16" customFormat="1" ht="31.5" x14ac:dyDescent="0.25">
      <c r="A60" s="20">
        <v>3</v>
      </c>
      <c r="B60" s="31">
        <v>935</v>
      </c>
      <c r="C60" s="32" t="s">
        <v>23</v>
      </c>
      <c r="D60" s="33" t="s">
        <v>85</v>
      </c>
      <c r="E60" s="33" t="s">
        <v>85</v>
      </c>
      <c r="F60" s="33" t="s">
        <v>22</v>
      </c>
      <c r="G60" s="33" t="s">
        <v>86</v>
      </c>
      <c r="H60" s="24"/>
      <c r="I60" s="24"/>
      <c r="J60" s="24"/>
      <c r="K60" s="24"/>
    </row>
    <row r="61" spans="1:11" s="16" customFormat="1" ht="47.25" x14ac:dyDescent="0.25">
      <c r="A61" s="20">
        <v>3</v>
      </c>
      <c r="B61" s="31">
        <v>935</v>
      </c>
      <c r="C61" s="32" t="s">
        <v>12</v>
      </c>
      <c r="D61" s="33" t="s">
        <v>85</v>
      </c>
      <c r="E61" s="33" t="s">
        <v>85</v>
      </c>
      <c r="F61" s="33" t="s">
        <v>22</v>
      </c>
      <c r="G61" s="33" t="s">
        <v>77</v>
      </c>
      <c r="H61" s="24"/>
      <c r="I61" s="24"/>
      <c r="J61" s="24"/>
      <c r="K61" s="24"/>
    </row>
    <row r="62" spans="1:11" s="16" customFormat="1" ht="15.75" x14ac:dyDescent="0.25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22</v>
      </c>
      <c r="G62" s="33" t="s">
        <v>95</v>
      </c>
      <c r="H62" s="24">
        <v>5598.8</v>
      </c>
      <c r="I62" s="24">
        <v>247</v>
      </c>
      <c r="J62" s="24">
        <v>5598.8</v>
      </c>
      <c r="K62" s="24">
        <v>247</v>
      </c>
    </row>
    <row r="63" spans="1:11" s="16" customFormat="1" ht="47.25" x14ac:dyDescent="0.25">
      <c r="A63" s="19">
        <v>2</v>
      </c>
      <c r="B63" s="37">
        <v>935</v>
      </c>
      <c r="C63" s="42" t="s">
        <v>182</v>
      </c>
      <c r="D63" s="39" t="s">
        <v>85</v>
      </c>
      <c r="E63" s="39" t="s">
        <v>85</v>
      </c>
      <c r="F63" s="39" t="s">
        <v>67</v>
      </c>
      <c r="G63" s="39"/>
      <c r="H63" s="40">
        <f>SUMIFS(H64:H1093,$B64:$B1093,$B63,$D64:$D1093,$D64,$E64:$E1093,$E64,$F64:$F1093,$F64)</f>
        <v>1459.4</v>
      </c>
      <c r="I63" s="40">
        <f>SUMIFS(I64:I1093,$B64:$B1093,$B63,$D64:$D1093,$D64,$E64:$E1093,$E64,$F64:$F1093,$F64)</f>
        <v>0</v>
      </c>
      <c r="J63" s="40">
        <f>SUMIFS(J64:J1093,$B64:$B1093,$B63,$D64:$D1093,$D64,$E64:$E1093,$E64,$F64:$F1093,$F64)</f>
        <v>1459.4</v>
      </c>
      <c r="K63" s="40">
        <f>SUMIFS(K64:K1093,$B64:$B1093,$B63,$D64:$D1093,$D64,$E64:$E1093,$E64,$F64:$F1093,$F64)</f>
        <v>0</v>
      </c>
    </row>
    <row r="64" spans="1:11" s="16" customFormat="1" ht="15.75" x14ac:dyDescent="0.25">
      <c r="A64" s="20">
        <v>3</v>
      </c>
      <c r="B64" s="31">
        <v>935</v>
      </c>
      <c r="C64" s="32" t="s">
        <v>46</v>
      </c>
      <c r="D64" s="33" t="s">
        <v>85</v>
      </c>
      <c r="E64" s="33" t="s">
        <v>85</v>
      </c>
      <c r="F64" s="33" t="s">
        <v>67</v>
      </c>
      <c r="G64" s="33" t="s">
        <v>95</v>
      </c>
      <c r="H64" s="24">
        <v>1459.4</v>
      </c>
      <c r="I64" s="24"/>
      <c r="J64" s="24">
        <v>1459.4</v>
      </c>
      <c r="K64" s="24"/>
    </row>
    <row r="65" spans="1:11" s="16" customFormat="1" ht="15.75" x14ac:dyDescent="0.25">
      <c r="A65" s="17">
        <v>1</v>
      </c>
      <c r="B65" s="28">
        <v>935</v>
      </c>
      <c r="C65" s="29" t="s">
        <v>24</v>
      </c>
      <c r="D65" s="30" t="s">
        <v>87</v>
      </c>
      <c r="E65" s="30" t="s">
        <v>73</v>
      </c>
      <c r="F65" s="30" t="s">
        <v>7</v>
      </c>
      <c r="G65" s="30" t="s">
        <v>75</v>
      </c>
      <c r="H65" s="18">
        <f>SUMIFS(H66:H1096,$B66:$B1096,$B66,$D66:$D1096,$D66,$E66:$E1096,$E66)/2</f>
        <v>32127.9</v>
      </c>
      <c r="I65" s="18">
        <f>SUMIFS(I66:I1096,$B66:$B1096,$B66,$D66:$D1096,$D66,$E66:$E1096,$E66)/2</f>
        <v>100</v>
      </c>
      <c r="J65" s="18">
        <f>SUMIFS(J66:J1096,$B66:$B1096,$B66,$D66:$D1096,$D66,$E66:$E1096,$E66)/2</f>
        <v>32127.9</v>
      </c>
      <c r="K65" s="18">
        <f>SUMIFS(K66:K1096,$B66:$B1096,$B66,$D66:$D1096,$D66,$E66:$E1096,$E66)/2</f>
        <v>100</v>
      </c>
    </row>
    <row r="66" spans="1:11" s="16" customFormat="1" ht="39" customHeight="1" x14ac:dyDescent="0.25">
      <c r="A66" s="19">
        <v>2</v>
      </c>
      <c r="B66" s="37">
        <v>935</v>
      </c>
      <c r="C66" s="38" t="s">
        <v>183</v>
      </c>
      <c r="D66" s="39" t="s">
        <v>87</v>
      </c>
      <c r="E66" s="39" t="s">
        <v>73</v>
      </c>
      <c r="F66" s="39" t="s">
        <v>25</v>
      </c>
      <c r="G66" s="39"/>
      <c r="H66" s="40">
        <f>SUMIFS(H67:H1096,$B67:$B1096,$B66,$D67:$D1096,$D67,$E67:$E1096,$E67,$F67:$F1096,$F67)</f>
        <v>25890.899999999998</v>
      </c>
      <c r="I66" s="40">
        <f>SUMIFS(I67:I1096,$B67:$B1096,$B66,$D67:$D1096,$D67,$E67:$E1096,$E67,$F67:$F1096,$F67)</f>
        <v>100</v>
      </c>
      <c r="J66" s="40">
        <f>SUMIFS(J67:J1096,$B67:$B1096,$B66,$D67:$D1096,$D67,$E67:$E1096,$E67,$F67:$F1096,$F67)</f>
        <v>25890.899999999998</v>
      </c>
      <c r="K66" s="40">
        <f>SUMIFS(K67:K1096,$B67:$B1096,$B66,$D67:$D1096,$D67,$E67:$E1096,$E67,$F67:$F1096,$F67)</f>
        <v>100</v>
      </c>
    </row>
    <row r="67" spans="1:11" s="16" customFormat="1" ht="31.5" x14ac:dyDescent="0.25">
      <c r="A67" s="20">
        <v>3</v>
      </c>
      <c r="B67" s="31">
        <v>935</v>
      </c>
      <c r="C67" s="32" t="s">
        <v>23</v>
      </c>
      <c r="D67" s="33" t="s">
        <v>87</v>
      </c>
      <c r="E67" s="33" t="s">
        <v>73</v>
      </c>
      <c r="F67" s="33" t="s">
        <v>25</v>
      </c>
      <c r="G67" s="33" t="s">
        <v>86</v>
      </c>
      <c r="H67" s="24">
        <v>21791.1</v>
      </c>
      <c r="I67" s="24">
        <v>0</v>
      </c>
      <c r="J67" s="24">
        <v>21791.1</v>
      </c>
      <c r="K67" s="24">
        <v>0</v>
      </c>
    </row>
    <row r="68" spans="1:11" s="16" customFormat="1" ht="47.25" x14ac:dyDescent="0.25">
      <c r="A68" s="20">
        <v>3</v>
      </c>
      <c r="B68" s="31">
        <v>935</v>
      </c>
      <c r="C68" s="32" t="s">
        <v>12</v>
      </c>
      <c r="D68" s="33" t="s">
        <v>87</v>
      </c>
      <c r="E68" s="33" t="s">
        <v>73</v>
      </c>
      <c r="F68" s="33" t="s">
        <v>25</v>
      </c>
      <c r="G68" s="33" t="s">
        <v>77</v>
      </c>
      <c r="H68" s="24">
        <v>3979.5</v>
      </c>
      <c r="I68" s="24"/>
      <c r="J68" s="24">
        <v>3979.5</v>
      </c>
      <c r="K68" s="24"/>
    </row>
    <row r="69" spans="1:11" s="16" customFormat="1" ht="15.75" x14ac:dyDescent="0.25">
      <c r="A69" s="20">
        <v>3</v>
      </c>
      <c r="B69" s="31">
        <v>935</v>
      </c>
      <c r="C69" s="32" t="s">
        <v>212</v>
      </c>
      <c r="D69" s="33" t="s">
        <v>87</v>
      </c>
      <c r="E69" s="33" t="s">
        <v>73</v>
      </c>
      <c r="F69" s="33" t="s">
        <v>25</v>
      </c>
      <c r="G69" s="33" t="s">
        <v>211</v>
      </c>
      <c r="H69" s="24">
        <v>100</v>
      </c>
      <c r="I69" s="24">
        <v>100</v>
      </c>
      <c r="J69" s="24">
        <v>100</v>
      </c>
      <c r="K69" s="24">
        <v>100</v>
      </c>
    </row>
    <row r="70" spans="1:11" s="16" customFormat="1" ht="31.5" x14ac:dyDescent="0.25">
      <c r="A70" s="20">
        <v>3</v>
      </c>
      <c r="B70" s="31">
        <v>935</v>
      </c>
      <c r="C70" s="32" t="s">
        <v>13</v>
      </c>
      <c r="D70" s="33" t="s">
        <v>87</v>
      </c>
      <c r="E70" s="33" t="s">
        <v>73</v>
      </c>
      <c r="F70" s="33" t="s">
        <v>25</v>
      </c>
      <c r="G70" s="33" t="s">
        <v>78</v>
      </c>
      <c r="H70" s="24">
        <v>20.3</v>
      </c>
      <c r="I70" s="24"/>
      <c r="J70" s="24">
        <v>20.3</v>
      </c>
      <c r="K70" s="24"/>
    </row>
    <row r="71" spans="1:11" s="16" customFormat="1" ht="47.25" x14ac:dyDescent="0.25">
      <c r="A71" s="19">
        <v>2</v>
      </c>
      <c r="B71" s="37">
        <v>935</v>
      </c>
      <c r="C71" s="38" t="s">
        <v>181</v>
      </c>
      <c r="D71" s="39" t="s">
        <v>87</v>
      </c>
      <c r="E71" s="39" t="s">
        <v>73</v>
      </c>
      <c r="F71" s="39" t="s">
        <v>26</v>
      </c>
      <c r="G71" s="39"/>
      <c r="H71" s="40">
        <f>SUMIFS(H72:H1101,$B72:$B1101,$B71,$D72:$D1101,$D72,$E72:$E1101,$E72,$F72:$F1101,$F72)</f>
        <v>6157</v>
      </c>
      <c r="I71" s="40">
        <f>SUMIFS(I72:I1101,$B72:$B1101,$B71,$D72:$D1101,$D72,$E72:$E1101,$E72,$F72:$F1101,$F72)</f>
        <v>0</v>
      </c>
      <c r="J71" s="40">
        <f>SUMIFS(J72:J1101,$B72:$B1101,$B71,$D72:$D1101,$D72,$E72:$E1101,$E72,$F72:$F1101,$F72)</f>
        <v>6157</v>
      </c>
      <c r="K71" s="40">
        <f>SUMIFS(K72:K1101,$B72:$B1101,$B71,$D72:$D1101,$D72,$E72:$E1101,$E72,$F72:$F1101,$F72)</f>
        <v>0</v>
      </c>
    </row>
    <row r="72" spans="1:11" s="16" customFormat="1" ht="31.5" x14ac:dyDescent="0.25">
      <c r="A72" s="20">
        <v>3</v>
      </c>
      <c r="B72" s="31">
        <v>935</v>
      </c>
      <c r="C72" s="32" t="s">
        <v>23</v>
      </c>
      <c r="D72" s="33" t="s">
        <v>87</v>
      </c>
      <c r="E72" s="33" t="s">
        <v>73</v>
      </c>
      <c r="F72" s="33" t="s">
        <v>26</v>
      </c>
      <c r="G72" s="33" t="s">
        <v>86</v>
      </c>
      <c r="H72" s="24">
        <v>5571.6</v>
      </c>
      <c r="I72" s="24"/>
      <c r="J72" s="24">
        <v>5571.6</v>
      </c>
      <c r="K72" s="24"/>
    </row>
    <row r="73" spans="1:11" s="16" customFormat="1" ht="47.25" x14ac:dyDescent="0.25">
      <c r="A73" s="20">
        <v>3</v>
      </c>
      <c r="B73" s="31">
        <v>935</v>
      </c>
      <c r="C73" s="32" t="s">
        <v>12</v>
      </c>
      <c r="D73" s="33" t="s">
        <v>87</v>
      </c>
      <c r="E73" s="33" t="s">
        <v>73</v>
      </c>
      <c r="F73" s="33" t="s">
        <v>26</v>
      </c>
      <c r="G73" s="33" t="s">
        <v>77</v>
      </c>
      <c r="H73" s="24">
        <v>585.4</v>
      </c>
      <c r="I73" s="24"/>
      <c r="J73" s="24">
        <v>585.4</v>
      </c>
      <c r="K73" s="24"/>
    </row>
    <row r="74" spans="1:11" s="16" customFormat="1" ht="66" customHeight="1" x14ac:dyDescent="0.25">
      <c r="A74" s="19">
        <v>2</v>
      </c>
      <c r="B74" s="37">
        <v>935</v>
      </c>
      <c r="C74" s="38" t="s">
        <v>131</v>
      </c>
      <c r="D74" s="39" t="s">
        <v>87</v>
      </c>
      <c r="E74" s="39" t="s">
        <v>73</v>
      </c>
      <c r="F74" s="39" t="s">
        <v>133</v>
      </c>
      <c r="G74" s="39"/>
      <c r="H74" s="40">
        <f>SUMIFS(H75:H1115,$B75:$B1115,$B74,$D75:$D1115,$D75,$E75:$E1115,$E75,$F75:$F1115,$F75)</f>
        <v>50</v>
      </c>
      <c r="I74" s="40">
        <f>SUMIFS(I75:I1115,$B75:$B1115,$B74,$D75:$D1115,$D75,$E75:$E1115,$E75,$F75:$F1115,$F75)</f>
        <v>0</v>
      </c>
      <c r="J74" s="40">
        <f>SUMIFS(J75:J1115,$B75:$B1115,$B74,$D75:$D1115,$D75,$E75:$E1115,$E75,$F75:$F1115,$F75)</f>
        <v>50</v>
      </c>
      <c r="K74" s="40">
        <f>SUMIFS(K75:K1115,$B75:$B1115,$B74,$D75:$D1115,$D75,$E75:$E1115,$E75,$F75:$F1115,$F75)</f>
        <v>0</v>
      </c>
    </row>
    <row r="75" spans="1:11" s="16" customFormat="1" ht="47.25" x14ac:dyDescent="0.25">
      <c r="A75" s="20">
        <v>3</v>
      </c>
      <c r="B75" s="31">
        <v>935</v>
      </c>
      <c r="C75" s="32" t="s">
        <v>12</v>
      </c>
      <c r="D75" s="33" t="s">
        <v>87</v>
      </c>
      <c r="E75" s="33" t="s">
        <v>73</v>
      </c>
      <c r="F75" s="33" t="s">
        <v>133</v>
      </c>
      <c r="G75" s="33" t="s">
        <v>77</v>
      </c>
      <c r="H75" s="24">
        <v>50</v>
      </c>
      <c r="I75" s="24"/>
      <c r="J75" s="24">
        <v>50</v>
      </c>
      <c r="K75" s="24"/>
    </row>
    <row r="76" spans="1:11" s="16" customFormat="1" ht="68.45" customHeight="1" x14ac:dyDescent="0.25">
      <c r="A76" s="19">
        <v>2</v>
      </c>
      <c r="B76" s="37">
        <v>935</v>
      </c>
      <c r="C76" s="38" t="s">
        <v>210</v>
      </c>
      <c r="D76" s="39" t="s">
        <v>87</v>
      </c>
      <c r="E76" s="39" t="s">
        <v>73</v>
      </c>
      <c r="F76" s="39" t="s">
        <v>209</v>
      </c>
      <c r="G76" s="39"/>
      <c r="H76" s="40">
        <f>SUMIFS(H77:H1115,$B77:$B1115,$B76,$D77:$D1115,$D77,$E77:$E1115,$E77,$F77:$F1115,$F77)</f>
        <v>30</v>
      </c>
      <c r="I76" s="40">
        <f>SUMIFS(I77:I1115,$B77:$B1115,$B76,$D77:$D1115,$D77,$E77:$E1115,$E77,$F77:$F1115,$F77)</f>
        <v>0</v>
      </c>
      <c r="J76" s="40">
        <f>SUMIFS(J77:J1115,$B77:$B1115,$B76,$D77:$D1115,$D77,$E77:$E1115,$E77,$F77:$F1115,$F77)</f>
        <v>30</v>
      </c>
      <c r="K76" s="40">
        <f>SUMIFS(K77:K1115,$B77:$B1115,$B76,$D77:$D1115,$D77,$E77:$E1115,$E77,$F77:$F1115,$F77)</f>
        <v>0</v>
      </c>
    </row>
    <row r="77" spans="1:11" s="16" customFormat="1" ht="47.25" x14ac:dyDescent="0.25">
      <c r="A77" s="20">
        <v>3</v>
      </c>
      <c r="B77" s="31">
        <v>935</v>
      </c>
      <c r="C77" s="32" t="s">
        <v>12</v>
      </c>
      <c r="D77" s="33" t="s">
        <v>87</v>
      </c>
      <c r="E77" s="33" t="s">
        <v>73</v>
      </c>
      <c r="F77" s="33" t="s">
        <v>209</v>
      </c>
      <c r="G77" s="33" t="s">
        <v>77</v>
      </c>
      <c r="H77" s="24">
        <v>30</v>
      </c>
      <c r="I77" s="24"/>
      <c r="J77" s="24">
        <v>30</v>
      </c>
      <c r="K77" s="24"/>
    </row>
    <row r="78" spans="1:11" s="16" customFormat="1" ht="31.5" x14ac:dyDescent="0.25">
      <c r="A78" s="17">
        <v>1</v>
      </c>
      <c r="B78" s="28">
        <v>935</v>
      </c>
      <c r="C78" s="29" t="s">
        <v>27</v>
      </c>
      <c r="D78" s="30" t="s">
        <v>88</v>
      </c>
      <c r="E78" s="30" t="s">
        <v>74</v>
      </c>
      <c r="F78" s="30"/>
      <c r="G78" s="30"/>
      <c r="H78" s="18">
        <f>SUMIFS(H79:H1105,$B79:$B1105,$B79,$D79:$D1105,$D79,$E79:$E1105,$E79)/2</f>
        <v>1015.0999999999999</v>
      </c>
      <c r="I78" s="18">
        <f>SUMIFS(I79:I1105,$B79:$B1105,$B79,$D79:$D1105,$D79,$E79:$E1105,$E79)/2</f>
        <v>571.1</v>
      </c>
      <c r="J78" s="18">
        <f>SUMIFS(J79:J1105,$B79:$B1105,$B79,$D79:$D1105,$D79,$E79:$E1105,$E79)/2</f>
        <v>1015.0999999999999</v>
      </c>
      <c r="K78" s="18">
        <f>SUMIFS(K79:K1105,$B79:$B1105,$B79,$D79:$D1105,$D79,$E79:$E1105,$E79)/2</f>
        <v>571.1</v>
      </c>
    </row>
    <row r="79" spans="1:11" s="16" customFormat="1" ht="78.75" x14ac:dyDescent="0.25">
      <c r="A79" s="19">
        <v>2</v>
      </c>
      <c r="B79" s="37">
        <v>935</v>
      </c>
      <c r="C79" s="38" t="s">
        <v>130</v>
      </c>
      <c r="D79" s="39" t="s">
        <v>88</v>
      </c>
      <c r="E79" s="39" t="s">
        <v>74</v>
      </c>
      <c r="F79" s="39" t="s">
        <v>28</v>
      </c>
      <c r="G79" s="39"/>
      <c r="H79" s="40">
        <f>SUMIFS(H80:H1105,$B80:$B1105,$B79,$D80:$D1105,$D80,$E80:$E1105,$E80,$F80:$F1105,$F80)</f>
        <v>60</v>
      </c>
      <c r="I79" s="40">
        <f>SUMIFS(I80:I1105,$B80:$B1105,$B79,$D80:$D1105,$D80,$E80:$E1105,$E80,$F80:$F1105,$F80)</f>
        <v>0</v>
      </c>
      <c r="J79" s="40">
        <f>SUMIFS(J80:J1105,$B80:$B1105,$B79,$D80:$D1105,$D80,$E80:$E1105,$E80,$F80:$F1105,$F80)</f>
        <v>60</v>
      </c>
      <c r="K79" s="40">
        <f>SUMIFS(K80:K1105,$B80:$B1105,$B79,$D80:$D1105,$D80,$E80:$E1105,$E80,$F80:$F1105,$F80)</f>
        <v>0</v>
      </c>
    </row>
    <row r="80" spans="1:11" s="16" customFormat="1" ht="47.25" x14ac:dyDescent="0.25">
      <c r="A80" s="20">
        <v>3</v>
      </c>
      <c r="B80" s="31">
        <v>935</v>
      </c>
      <c r="C80" s="32" t="s">
        <v>12</v>
      </c>
      <c r="D80" s="33" t="s">
        <v>88</v>
      </c>
      <c r="E80" s="33" t="s">
        <v>74</v>
      </c>
      <c r="F80" s="33" t="s">
        <v>28</v>
      </c>
      <c r="G80" s="33" t="s">
        <v>77</v>
      </c>
      <c r="H80" s="24">
        <v>60</v>
      </c>
      <c r="I80" s="25"/>
      <c r="J80" s="24">
        <v>60</v>
      </c>
      <c r="K80" s="25"/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88</v>
      </c>
      <c r="E81" s="33" t="s">
        <v>74</v>
      </c>
      <c r="F81" s="33" t="s">
        <v>28</v>
      </c>
      <c r="G81" s="33" t="s">
        <v>95</v>
      </c>
      <c r="H81" s="24"/>
      <c r="I81" s="25"/>
      <c r="J81" s="24"/>
      <c r="K81" s="25"/>
    </row>
    <row r="82" spans="1:11" s="16" customFormat="1" ht="94.5" x14ac:dyDescent="0.25">
      <c r="A82" s="19">
        <v>2</v>
      </c>
      <c r="B82" s="37">
        <v>935</v>
      </c>
      <c r="C82" s="38" t="s">
        <v>146</v>
      </c>
      <c r="D82" s="39" t="s">
        <v>88</v>
      </c>
      <c r="E82" s="39" t="s">
        <v>74</v>
      </c>
      <c r="F82" s="39" t="s">
        <v>29</v>
      </c>
      <c r="G82" s="39"/>
      <c r="H82" s="40">
        <f>SUMIFS(H83:H1108,$B83:$B1108,$B82,$D83:$D1108,$D83,$E83:$E1108,$E83,$F83:$F1108,$F83)</f>
        <v>955.1</v>
      </c>
      <c r="I82" s="40">
        <f>SUMIFS(I83:I1108,$B83:$B1108,$B82,$D83:$D1108,$D83,$E83:$E1108,$E83,$F83:$F1108,$F83)</f>
        <v>571.1</v>
      </c>
      <c r="J82" s="40">
        <f>SUMIFS(J83:J1108,$B83:$B1108,$B82,$D83:$D1108,$D83,$E83:$E1108,$E83,$F83:$F1108,$F83)</f>
        <v>955.1</v>
      </c>
      <c r="K82" s="40">
        <f>SUMIFS(K83:K1108,$B83:$B1108,$B82,$D83:$D1108,$D83,$E83:$E1108,$E83,$F83:$F1108,$F83)</f>
        <v>571.1</v>
      </c>
    </row>
    <row r="83" spans="1:11" s="16" customFormat="1" ht="94.5" x14ac:dyDescent="0.25">
      <c r="A83" s="20">
        <v>3</v>
      </c>
      <c r="B83" s="31">
        <v>935</v>
      </c>
      <c r="C83" s="32" t="s">
        <v>170</v>
      </c>
      <c r="D83" s="33" t="s">
        <v>88</v>
      </c>
      <c r="E83" s="33" t="s">
        <v>74</v>
      </c>
      <c r="F83" s="33" t="s">
        <v>29</v>
      </c>
      <c r="G83" s="33" t="s">
        <v>98</v>
      </c>
      <c r="H83" s="24">
        <v>955.1</v>
      </c>
      <c r="I83" s="24">
        <v>571.1</v>
      </c>
      <c r="J83" s="24">
        <v>955.1</v>
      </c>
      <c r="K83" s="24">
        <v>571.1</v>
      </c>
    </row>
    <row r="84" spans="1:11" s="16" customFormat="1" ht="15.75" x14ac:dyDescent="0.25">
      <c r="A84" s="17">
        <v>1</v>
      </c>
      <c r="B84" s="28">
        <v>935</v>
      </c>
      <c r="C84" s="29" t="s">
        <v>30</v>
      </c>
      <c r="D84" s="30" t="s">
        <v>89</v>
      </c>
      <c r="E84" s="30" t="s">
        <v>73</v>
      </c>
      <c r="F84" s="30" t="s">
        <v>7</v>
      </c>
      <c r="G84" s="30" t="s">
        <v>75</v>
      </c>
      <c r="H84" s="18">
        <f>SUMIFS(H85:H1111,$B85:$B1111,$B85,$D85:$D1111,$D85,$E85:$E1111,$E85)/2</f>
        <v>3422</v>
      </c>
      <c r="I84" s="18">
        <f>SUMIFS(I85:I1111,$B85:$B1111,$B85,$D85:$D1111,$D85,$E85:$E1111,$E85)/2</f>
        <v>0</v>
      </c>
      <c r="J84" s="18">
        <f>SUMIFS(J85:J1111,$B85:$B1111,$B85,$D85:$D1111,$D85,$E85:$E1111,$E85)/2</f>
        <v>3422</v>
      </c>
      <c r="K84" s="18">
        <f>SUMIFS(K85:K1111,$B85:$B1111,$B85,$D85:$D1111,$D85,$E85:$E1111,$E85)/2</f>
        <v>0</v>
      </c>
    </row>
    <row r="85" spans="1:11" s="16" customFormat="1" ht="47.25" x14ac:dyDescent="0.25">
      <c r="A85" s="19">
        <v>2</v>
      </c>
      <c r="B85" s="37">
        <v>935</v>
      </c>
      <c r="C85" s="38" t="s">
        <v>184</v>
      </c>
      <c r="D85" s="39" t="s">
        <v>89</v>
      </c>
      <c r="E85" s="39" t="s">
        <v>73</v>
      </c>
      <c r="F85" s="39" t="s">
        <v>31</v>
      </c>
      <c r="G85" s="39"/>
      <c r="H85" s="40">
        <f>SUMIFS(H86:H1111,$B86:$B1111,$B85,$D86:$D1111,$D86,$E86:$E1111,$E86,$F86:$F1111,$F86)</f>
        <v>3412</v>
      </c>
      <c r="I85" s="40">
        <f>SUMIFS(I86:I1111,$B86:$B1111,$B85,$D86:$D1111,$D86,$E86:$E1111,$E86,$F86:$F1111,$F86)</f>
        <v>0</v>
      </c>
      <c r="J85" s="40">
        <f>SUMIFS(J86:J1111,$B86:$B1111,$B85,$D86:$D1111,$D86,$E86:$E1111,$E86,$F86:$F1111,$F86)</f>
        <v>3412</v>
      </c>
      <c r="K85" s="40">
        <f>SUMIFS(K86:K1111,$B86:$B1111,$B85,$D86:$D1111,$D86,$E86:$E1111,$E86,$F86:$F1111,$F86)</f>
        <v>0</v>
      </c>
    </row>
    <row r="86" spans="1:11" s="16" customFormat="1" ht="31.5" x14ac:dyDescent="0.25">
      <c r="A86" s="20">
        <v>3</v>
      </c>
      <c r="B86" s="31">
        <v>935</v>
      </c>
      <c r="C86" s="32" t="s">
        <v>23</v>
      </c>
      <c r="D86" s="33" t="s">
        <v>89</v>
      </c>
      <c r="E86" s="33" t="s">
        <v>73</v>
      </c>
      <c r="F86" s="33" t="s">
        <v>31</v>
      </c>
      <c r="G86" s="33" t="s">
        <v>86</v>
      </c>
      <c r="H86" s="24"/>
      <c r="I86" s="25"/>
      <c r="J86" s="24"/>
      <c r="K86" s="25"/>
    </row>
    <row r="87" spans="1:11" s="16" customFormat="1" ht="15.75" x14ac:dyDescent="0.25">
      <c r="A87" s="20">
        <v>3</v>
      </c>
      <c r="B87" s="31">
        <v>935</v>
      </c>
      <c r="C87" s="32" t="s">
        <v>46</v>
      </c>
      <c r="D87" s="33" t="s">
        <v>89</v>
      </c>
      <c r="E87" s="33" t="s">
        <v>73</v>
      </c>
      <c r="F87" s="33" t="s">
        <v>31</v>
      </c>
      <c r="G87" s="33" t="s">
        <v>95</v>
      </c>
      <c r="H87" s="24">
        <v>3412</v>
      </c>
      <c r="I87" s="25"/>
      <c r="J87" s="24">
        <v>3412</v>
      </c>
      <c r="K87" s="25"/>
    </row>
    <row r="88" spans="1:11" s="16" customFormat="1" ht="47.25" x14ac:dyDescent="0.25">
      <c r="A88" s="19">
        <v>2</v>
      </c>
      <c r="B88" s="37">
        <v>935</v>
      </c>
      <c r="C88" s="38" t="s">
        <v>169</v>
      </c>
      <c r="D88" s="39" t="s">
        <v>89</v>
      </c>
      <c r="E88" s="39" t="s">
        <v>73</v>
      </c>
      <c r="F88" s="39" t="s">
        <v>168</v>
      </c>
      <c r="G88" s="39"/>
      <c r="H88" s="40">
        <f>SUMIFS(H89:H1115,$B89:$B1115,$B88,$D89:$D1115,$D89,$E89:$E1115,$E89,$F89:$F1115,$F89)</f>
        <v>10</v>
      </c>
      <c r="I88" s="40">
        <f>SUMIFS(I89:I1115,$B89:$B1115,$B88,$D89:$D1115,$D89,$E89:$E1115,$E89,$F89:$F1115,$F89)</f>
        <v>0</v>
      </c>
      <c r="J88" s="40">
        <f>SUMIFS(J89:J1115,$B89:$B1115,$B88,$D89:$D1115,$D89,$E89:$E1115,$E89,$F89:$F1115,$F89)</f>
        <v>10</v>
      </c>
      <c r="K88" s="40">
        <f>SUMIFS(K89:K1115,$B89:$B1115,$B88,$D89:$D1115,$D89,$E89:$E1115,$E89,$F89:$F1115,$F89)</f>
        <v>0</v>
      </c>
    </row>
    <row r="89" spans="1:11" s="16" customFormat="1" ht="15.75" x14ac:dyDescent="0.25">
      <c r="A89" s="20">
        <v>3</v>
      </c>
      <c r="B89" s="31">
        <v>935</v>
      </c>
      <c r="C89" s="32" t="s">
        <v>46</v>
      </c>
      <c r="D89" s="33" t="s">
        <v>89</v>
      </c>
      <c r="E89" s="33" t="s">
        <v>73</v>
      </c>
      <c r="F89" s="33" t="s">
        <v>168</v>
      </c>
      <c r="G89" s="33" t="s">
        <v>95</v>
      </c>
      <c r="H89" s="24">
        <v>10</v>
      </c>
      <c r="I89" s="25"/>
      <c r="J89" s="24">
        <v>10</v>
      </c>
      <c r="K89" s="25"/>
    </row>
    <row r="90" spans="1:11" s="16" customFormat="1" ht="78" customHeight="1" x14ac:dyDescent="0.25">
      <c r="A90" s="14">
        <v>0</v>
      </c>
      <c r="B90" s="26">
        <v>943</v>
      </c>
      <c r="C90" s="27" t="s">
        <v>161</v>
      </c>
      <c r="D90" s="34"/>
      <c r="E90" s="34"/>
      <c r="F90" s="34"/>
      <c r="G90" s="34"/>
      <c r="H90" s="15">
        <f>SUMIFS(H91:H1121,$B91:$B1121,$B91)/3</f>
        <v>8615.5</v>
      </c>
      <c r="I90" s="15">
        <f>SUMIFS(I91:I1121,$B91:$B1121,$B91)/3</f>
        <v>8615.5</v>
      </c>
      <c r="J90" s="15">
        <f>SUMIFS(J91:J1121,$B91:$B1121,$B91)/3</f>
        <v>8615.5</v>
      </c>
      <c r="K90" s="15">
        <f>SUMIFS(K91:K1121,$B91:$B1121,$B91)/3</f>
        <v>8615.5</v>
      </c>
    </row>
    <row r="91" spans="1:11" s="16" customFormat="1" ht="15.75" x14ac:dyDescent="0.25">
      <c r="A91" s="17">
        <v>1</v>
      </c>
      <c r="B91" s="28">
        <v>943</v>
      </c>
      <c r="C91" s="29" t="s">
        <v>150</v>
      </c>
      <c r="D91" s="30" t="s">
        <v>88</v>
      </c>
      <c r="E91" s="30" t="s">
        <v>90</v>
      </c>
      <c r="F91" s="30" t="s">
        <v>7</v>
      </c>
      <c r="G91" s="30" t="s">
        <v>75</v>
      </c>
      <c r="H91" s="18">
        <f>SUMIFS(H92:H1116,$B92:$B1116,$B92,$D92:$D1116,$D92,$E92:$E1116,$E92)/2</f>
        <v>6427</v>
      </c>
      <c r="I91" s="18">
        <f>SUMIFS(I92:I1116,$B92:$B1116,$B92,$D92:$D1116,$D92,$E92:$E1116,$E92)/2</f>
        <v>6427</v>
      </c>
      <c r="J91" s="18">
        <f>SUMIFS(J92:J1116,$B92:$B1116,$B92,$D92:$D1116,$D92,$E92:$E1116,$E92)/2</f>
        <v>6427</v>
      </c>
      <c r="K91" s="18">
        <f>SUMIFS(K92:K1116,$B92:$B1116,$B92,$D92:$D1116,$D92,$E92:$E1116,$E92)/2</f>
        <v>6427</v>
      </c>
    </row>
    <row r="92" spans="1:11" s="16" customFormat="1" ht="63" x14ac:dyDescent="0.25">
      <c r="A92" s="19">
        <v>2</v>
      </c>
      <c r="B92" s="37">
        <v>943</v>
      </c>
      <c r="C92" s="38" t="s">
        <v>198</v>
      </c>
      <c r="D92" s="39" t="s">
        <v>88</v>
      </c>
      <c r="E92" s="39" t="s">
        <v>90</v>
      </c>
      <c r="F92" s="39" t="s">
        <v>10</v>
      </c>
      <c r="G92" s="39"/>
      <c r="H92" s="40">
        <f>SUMIFS(H93:H1116,$B93:$B1116,$B92,$D93:$D1116,$D93,$E93:$E1116,$E93,$F93:$F1116,$F93)</f>
        <v>6427</v>
      </c>
      <c r="I92" s="40">
        <f>SUMIFS(I93:I1116,$B93:$B1116,$B92,$D93:$D1116,$D93,$E93:$E1116,$E93,$F93:$F1116,$F93)</f>
        <v>6427</v>
      </c>
      <c r="J92" s="40">
        <f>SUMIFS(J93:J1116,$B93:$B1116,$B92,$D93:$D1116,$D93,$E93:$E1116,$E93,$F93:$F1116,$F93)</f>
        <v>6427</v>
      </c>
      <c r="K92" s="40">
        <f>SUMIFS(K93:K1116,$B93:$B1116,$B92,$D93:$D1116,$D93,$E93:$E1116,$E93,$F93:$F1116,$F93)</f>
        <v>6427</v>
      </c>
    </row>
    <row r="93" spans="1:11" s="16" customFormat="1" ht="33.6" customHeight="1" x14ac:dyDescent="0.25">
      <c r="A93" s="20">
        <v>3</v>
      </c>
      <c r="B93" s="31">
        <v>943</v>
      </c>
      <c r="C93" s="32" t="s">
        <v>21</v>
      </c>
      <c r="D93" s="33" t="s">
        <v>88</v>
      </c>
      <c r="E93" s="33" t="s">
        <v>90</v>
      </c>
      <c r="F93" s="33" t="s">
        <v>10</v>
      </c>
      <c r="G93" s="33" t="s">
        <v>84</v>
      </c>
      <c r="H93" s="24">
        <v>6427</v>
      </c>
      <c r="I93" s="24">
        <v>6427</v>
      </c>
      <c r="J93" s="24">
        <v>6427</v>
      </c>
      <c r="K93" s="24">
        <v>6427</v>
      </c>
    </row>
    <row r="94" spans="1:11" s="16" customFormat="1" ht="31.5" x14ac:dyDescent="0.25">
      <c r="A94" s="17">
        <v>1</v>
      </c>
      <c r="B94" s="28">
        <v>943</v>
      </c>
      <c r="C94" s="29" t="s">
        <v>27</v>
      </c>
      <c r="D94" s="30" t="s">
        <v>88</v>
      </c>
      <c r="E94" s="30" t="s">
        <v>74</v>
      </c>
      <c r="F94" s="30"/>
      <c r="G94" s="30"/>
      <c r="H94" s="18">
        <f>SUMIFS(H95:H1119,$B95:$B1119,$B95,$D95:$D1119,$D95,$E95:$E1119,$E95)/2</f>
        <v>2188.5</v>
      </c>
      <c r="I94" s="18">
        <f>SUMIFS(I95:I1119,$B95:$B1119,$B95,$D95:$D1119,$D95,$E95:$E1119,$E95)/2</f>
        <v>2188.5</v>
      </c>
      <c r="J94" s="18">
        <f>SUMIFS(J95:J1119,$B95:$B1119,$B95,$D95:$D1119,$D95,$E95:$E1119,$E95)/2</f>
        <v>2188.5</v>
      </c>
      <c r="K94" s="18">
        <f>SUMIFS(K95:K1119,$B95:$B1119,$B95,$D95:$D1119,$D95,$E95:$E1119,$E95)/2</f>
        <v>2188.5</v>
      </c>
    </row>
    <row r="95" spans="1:11" s="16" customFormat="1" ht="63" x14ac:dyDescent="0.25">
      <c r="A95" s="19">
        <v>2</v>
      </c>
      <c r="B95" s="37">
        <v>943</v>
      </c>
      <c r="C95" s="38" t="s">
        <v>198</v>
      </c>
      <c r="D95" s="39" t="s">
        <v>88</v>
      </c>
      <c r="E95" s="39" t="s">
        <v>74</v>
      </c>
      <c r="F95" s="39" t="s">
        <v>10</v>
      </c>
      <c r="G95" s="39"/>
      <c r="H95" s="40">
        <f>SUMIFS(H96:H1119,$B96:$B1119,$B95,$D96:$D1119,$D96,$E96:$E1119,$E96,$F96:$F1119,$F96)</f>
        <v>2188.5</v>
      </c>
      <c r="I95" s="40">
        <f>SUMIFS(I96:I1119,$B96:$B1119,$B95,$D96:$D1119,$D96,$E96:$E1119,$E96,$F96:$F1119,$F96)</f>
        <v>2188.5</v>
      </c>
      <c r="J95" s="40">
        <f>SUMIFS(J96:J1119,$B96:$B1119,$B95,$D96:$D1119,$D96,$E96:$E1119,$E96,$F96:$F1119,$F96)</f>
        <v>2188.5</v>
      </c>
      <c r="K95" s="40">
        <f>SUMIFS(K96:K1119,$B96:$B1119,$B95,$D96:$D1119,$D96,$E96:$E1119,$E96,$F96:$F1119,$F96)</f>
        <v>2188.5</v>
      </c>
    </row>
    <row r="96" spans="1:11" s="16" customFormat="1" ht="31.5" x14ac:dyDescent="0.25">
      <c r="A96" s="20">
        <v>3</v>
      </c>
      <c r="B96" s="31">
        <v>943</v>
      </c>
      <c r="C96" s="32" t="s">
        <v>23</v>
      </c>
      <c r="D96" s="33" t="s">
        <v>88</v>
      </c>
      <c r="E96" s="33" t="s">
        <v>74</v>
      </c>
      <c r="F96" s="33" t="s">
        <v>10</v>
      </c>
      <c r="G96" s="33" t="s">
        <v>86</v>
      </c>
      <c r="H96" s="24">
        <v>1917.9</v>
      </c>
      <c r="I96" s="24">
        <v>1917.9</v>
      </c>
      <c r="J96" s="24">
        <v>1917.9</v>
      </c>
      <c r="K96" s="24">
        <v>1917.9</v>
      </c>
    </row>
    <row r="97" spans="1:11" s="16" customFormat="1" ht="47.25" x14ac:dyDescent="0.25">
      <c r="A97" s="20">
        <v>3</v>
      </c>
      <c r="B97" s="31">
        <v>943</v>
      </c>
      <c r="C97" s="32" t="s">
        <v>12</v>
      </c>
      <c r="D97" s="33" t="s">
        <v>88</v>
      </c>
      <c r="E97" s="33" t="s">
        <v>74</v>
      </c>
      <c r="F97" s="33" t="s">
        <v>10</v>
      </c>
      <c r="G97" s="33" t="s">
        <v>77</v>
      </c>
      <c r="H97" s="24">
        <v>270.60000000000002</v>
      </c>
      <c r="I97" s="24">
        <v>270.60000000000002</v>
      </c>
      <c r="J97" s="24">
        <v>270.60000000000002</v>
      </c>
      <c r="K97" s="24">
        <v>270.60000000000002</v>
      </c>
    </row>
    <row r="98" spans="1:11" s="16" customFormat="1" ht="31.5" x14ac:dyDescent="0.25">
      <c r="A98" s="20">
        <v>3</v>
      </c>
      <c r="B98" s="31">
        <v>943</v>
      </c>
      <c r="C98" s="32" t="s">
        <v>13</v>
      </c>
      <c r="D98" s="33" t="s">
        <v>88</v>
      </c>
      <c r="E98" s="33" t="s">
        <v>74</v>
      </c>
      <c r="F98" s="33" t="s">
        <v>10</v>
      </c>
      <c r="G98" s="33" t="s">
        <v>78</v>
      </c>
      <c r="H98" s="24"/>
      <c r="I98" s="24"/>
      <c r="J98" s="24"/>
      <c r="K98" s="24"/>
    </row>
    <row r="99" spans="1:11" s="16" customFormat="1" ht="63" x14ac:dyDescent="0.25">
      <c r="A99" s="14">
        <v>0</v>
      </c>
      <c r="B99" s="26">
        <v>950</v>
      </c>
      <c r="C99" s="27" t="s">
        <v>160</v>
      </c>
      <c r="D99" s="34"/>
      <c r="E99" s="34"/>
      <c r="F99" s="34"/>
      <c r="G99" s="34"/>
      <c r="H99" s="15">
        <f>SUMIFS(H100:H1130,$B100:$B1130,$B100)/3</f>
        <v>63460.4</v>
      </c>
      <c r="I99" s="15">
        <f>SUMIFS(I100:I1130,$B100:$B1130,$B100)/3</f>
        <v>28961</v>
      </c>
      <c r="J99" s="15">
        <f>SUMIFS(J100:J1130,$B100:$B1130,$B100)/3</f>
        <v>63613.9</v>
      </c>
      <c r="K99" s="15">
        <f>SUMIFS(K100:K1130,$B100:$B1130,$B100)/3</f>
        <v>29114.5</v>
      </c>
    </row>
    <row r="100" spans="1:11" s="16" customFormat="1" ht="94.5" x14ac:dyDescent="0.25">
      <c r="A100" s="17">
        <v>1</v>
      </c>
      <c r="B100" s="28">
        <v>950</v>
      </c>
      <c r="C100" s="29" t="s">
        <v>34</v>
      </c>
      <c r="D100" s="30" t="s">
        <v>73</v>
      </c>
      <c r="E100" s="30" t="s">
        <v>90</v>
      </c>
      <c r="F100" s="30" t="s">
        <v>7</v>
      </c>
      <c r="G100" s="30" t="s">
        <v>75</v>
      </c>
      <c r="H100" s="18">
        <f>SUMIFS(H101:H1125,$B101:$B1125,$B101,$D101:$D1125,$D101,$E101:$E1125,$E101)/2</f>
        <v>5438.4</v>
      </c>
      <c r="I100" s="18">
        <f>SUMIFS(I101:I1125,$B101:$B1125,$B101,$D101:$D1125,$D101,$E101:$E1125,$E101)/2</f>
        <v>0</v>
      </c>
      <c r="J100" s="18">
        <f>SUMIFS(J101:J1125,$B101:$B1125,$B101,$D101:$D1125,$D101,$E101:$E1125,$E101)/2</f>
        <v>5591.9</v>
      </c>
      <c r="K100" s="18">
        <f>SUMIFS(K101:K1125,$B101:$B1125,$B101,$D101:$D1125,$D101,$E101:$E1125,$E101)/2</f>
        <v>153.5</v>
      </c>
    </row>
    <row r="101" spans="1:11" s="16" customFormat="1" ht="63" x14ac:dyDescent="0.25">
      <c r="A101" s="19">
        <v>2</v>
      </c>
      <c r="B101" s="37">
        <v>950</v>
      </c>
      <c r="C101" s="47" t="s">
        <v>132</v>
      </c>
      <c r="D101" s="39" t="s">
        <v>73</v>
      </c>
      <c r="E101" s="39" t="s">
        <v>90</v>
      </c>
      <c r="F101" s="39" t="s">
        <v>15</v>
      </c>
      <c r="G101" s="39" t="s">
        <v>75</v>
      </c>
      <c r="H101" s="40">
        <f>SUMIFS(H102:H1125,$B102:$B1125,$B101,$D102:$D1125,$D102,$E102:$E1125,$E102,$F102:$F1125,$F102)</f>
        <v>100</v>
      </c>
      <c r="I101" s="40">
        <f>SUMIFS(I102:I1125,$B102:$B1125,$B101,$D102:$D1125,$D102,$E102:$E1125,$E102,$F102:$F1125,$F102)</f>
        <v>0</v>
      </c>
      <c r="J101" s="40">
        <f>SUMIFS(J102:J1125,$B102:$B1125,$B101,$D102:$D1125,$D102,$E102:$E1125,$E102,$F102:$F1125,$F102)</f>
        <v>100</v>
      </c>
      <c r="K101" s="40">
        <f>SUMIFS(K102:K1125,$B102:$B1125,$B101,$D102:$D1125,$D102,$E102:$E1125,$E102,$F102:$F1125,$F102)</f>
        <v>0</v>
      </c>
    </row>
    <row r="102" spans="1:11" s="16" customFormat="1" ht="47.25" x14ac:dyDescent="0.25">
      <c r="A102" s="20">
        <v>3</v>
      </c>
      <c r="B102" s="31">
        <v>950</v>
      </c>
      <c r="C102" s="32" t="s">
        <v>12</v>
      </c>
      <c r="D102" s="33" t="s">
        <v>73</v>
      </c>
      <c r="E102" s="33" t="s">
        <v>90</v>
      </c>
      <c r="F102" s="33" t="s">
        <v>15</v>
      </c>
      <c r="G102" s="33" t="s">
        <v>77</v>
      </c>
      <c r="H102" s="24">
        <v>100</v>
      </c>
      <c r="I102" s="24"/>
      <c r="J102" s="24">
        <v>100</v>
      </c>
      <c r="K102" s="24"/>
    </row>
    <row r="103" spans="1:11" s="16" customFormat="1" ht="63" x14ac:dyDescent="0.25">
      <c r="A103" s="19">
        <v>2</v>
      </c>
      <c r="B103" s="37">
        <v>950</v>
      </c>
      <c r="C103" s="47" t="s">
        <v>134</v>
      </c>
      <c r="D103" s="39" t="s">
        <v>73</v>
      </c>
      <c r="E103" s="39" t="s">
        <v>90</v>
      </c>
      <c r="F103" s="39" t="s">
        <v>42</v>
      </c>
      <c r="G103" s="39" t="s">
        <v>75</v>
      </c>
      <c r="H103" s="40">
        <f>SUMIFS(H104:H1127,$B104:$B1127,$B103,$D104:$D1127,$D104,$E104:$E1127,$E104,$F104:$F1127,$F104)</f>
        <v>18.600000000000001</v>
      </c>
      <c r="I103" s="40">
        <f>SUMIFS(I104:I1127,$B104:$B1127,$B103,$D104:$D1127,$D104,$E104:$E1127,$E104,$F104:$F1127,$F104)</f>
        <v>0</v>
      </c>
      <c r="J103" s="40">
        <f>SUMIFS(J104:J1127,$B104:$B1127,$B103,$D104:$D1127,$D104,$E104:$E1127,$E104,$F104:$F1127,$F104)</f>
        <v>18.600000000000001</v>
      </c>
      <c r="K103" s="40">
        <f>SUMIFS(K104:K1127,$B104:$B1127,$B103,$D104:$D1127,$D104,$E104:$E1127,$E104,$F104:$F1127,$F104)</f>
        <v>0</v>
      </c>
    </row>
    <row r="104" spans="1:11" s="16" customFormat="1" ht="47.25" x14ac:dyDescent="0.25">
      <c r="A104" s="20">
        <v>3</v>
      </c>
      <c r="B104" s="31">
        <v>950</v>
      </c>
      <c r="C104" s="32" t="s">
        <v>12</v>
      </c>
      <c r="D104" s="33" t="s">
        <v>73</v>
      </c>
      <c r="E104" s="33" t="s">
        <v>90</v>
      </c>
      <c r="F104" s="33" t="s">
        <v>42</v>
      </c>
      <c r="G104" s="33" t="s">
        <v>77</v>
      </c>
      <c r="H104" s="24">
        <v>18.600000000000001</v>
      </c>
      <c r="I104" s="24"/>
      <c r="J104" s="24">
        <v>18.600000000000001</v>
      </c>
      <c r="K104" s="24"/>
    </row>
    <row r="105" spans="1:11" s="16" customFormat="1" ht="78.75" x14ac:dyDescent="0.25">
      <c r="A105" s="19">
        <v>2</v>
      </c>
      <c r="B105" s="37">
        <v>950</v>
      </c>
      <c r="C105" s="38" t="s">
        <v>9</v>
      </c>
      <c r="D105" s="39" t="s">
        <v>73</v>
      </c>
      <c r="E105" s="39" t="s">
        <v>90</v>
      </c>
      <c r="F105" s="39" t="s">
        <v>113</v>
      </c>
      <c r="G105" s="39" t="s">
        <v>75</v>
      </c>
      <c r="H105" s="40">
        <f>SUMIFS(H106:H1129,$B106:$B1129,$B105,$D106:$D1129,$D106,$E106:$E1129,$E106,$F106:$F1129,$F106)</f>
        <v>5319.8</v>
      </c>
      <c r="I105" s="40">
        <f>SUMIFS(I106:I1129,$B106:$B1129,$B105,$D106:$D1129,$D106,$E106:$E1129,$E106,$F106:$F1129,$F106)</f>
        <v>0</v>
      </c>
      <c r="J105" s="40">
        <f>SUMIFS(J106:J1129,$B106:$B1129,$B105,$D106:$D1129,$D106,$E106:$E1129,$E106,$F106:$F1129,$F106)</f>
        <v>5473.3</v>
      </c>
      <c r="K105" s="40">
        <f>SUMIFS(K106:K1129,$B106:$B1129,$B105,$D106:$D1129,$D106,$E106:$E1129,$E106,$F106:$F1129,$F106)</f>
        <v>153.5</v>
      </c>
    </row>
    <row r="106" spans="1:11" s="16" customFormat="1" ht="47.25" x14ac:dyDescent="0.25">
      <c r="A106" s="20">
        <v>3</v>
      </c>
      <c r="B106" s="31">
        <v>950</v>
      </c>
      <c r="C106" s="32" t="s">
        <v>11</v>
      </c>
      <c r="D106" s="33" t="s">
        <v>73</v>
      </c>
      <c r="E106" s="33" t="s">
        <v>90</v>
      </c>
      <c r="F106" s="33" t="s">
        <v>113</v>
      </c>
      <c r="G106" s="33" t="s">
        <v>76</v>
      </c>
      <c r="H106" s="24">
        <v>4965.8</v>
      </c>
      <c r="I106" s="24"/>
      <c r="J106" s="24">
        <v>5119.3</v>
      </c>
      <c r="K106" s="24">
        <v>153.5</v>
      </c>
    </row>
    <row r="107" spans="1:11" s="16" customFormat="1" ht="47.25" x14ac:dyDescent="0.25">
      <c r="A107" s="20">
        <v>3</v>
      </c>
      <c r="B107" s="31">
        <v>950</v>
      </c>
      <c r="C107" s="32" t="s">
        <v>12</v>
      </c>
      <c r="D107" s="33" t="s">
        <v>73</v>
      </c>
      <c r="E107" s="33" t="s">
        <v>90</v>
      </c>
      <c r="F107" s="33" t="s">
        <v>113</v>
      </c>
      <c r="G107" s="33" t="s">
        <v>77</v>
      </c>
      <c r="H107" s="24">
        <v>352.5</v>
      </c>
      <c r="I107" s="24"/>
      <c r="J107" s="24">
        <v>352.5</v>
      </c>
      <c r="K107" s="24"/>
    </row>
    <row r="108" spans="1:11" s="16" customFormat="1" ht="39" customHeight="1" x14ac:dyDescent="0.25">
      <c r="A108" s="20">
        <v>3</v>
      </c>
      <c r="B108" s="31">
        <v>950</v>
      </c>
      <c r="C108" s="32" t="s">
        <v>21</v>
      </c>
      <c r="D108" s="33" t="s">
        <v>73</v>
      </c>
      <c r="E108" s="33" t="s">
        <v>90</v>
      </c>
      <c r="F108" s="33" t="s">
        <v>113</v>
      </c>
      <c r="G108" s="33" t="s">
        <v>84</v>
      </c>
      <c r="H108" s="24"/>
      <c r="I108" s="24"/>
      <c r="J108" s="24"/>
      <c r="K108" s="24"/>
    </row>
    <row r="109" spans="1:11" s="16" customFormat="1" ht="15.75" x14ac:dyDescent="0.25">
      <c r="A109" s="20">
        <v>3</v>
      </c>
      <c r="B109" s="31">
        <v>950</v>
      </c>
      <c r="C109" s="32" t="s">
        <v>144</v>
      </c>
      <c r="D109" s="33" t="s">
        <v>73</v>
      </c>
      <c r="E109" s="33" t="s">
        <v>90</v>
      </c>
      <c r="F109" s="33" t="s">
        <v>113</v>
      </c>
      <c r="G109" s="33" t="s">
        <v>143</v>
      </c>
      <c r="H109" s="24"/>
      <c r="I109" s="24"/>
      <c r="J109" s="24"/>
      <c r="K109" s="24"/>
    </row>
    <row r="110" spans="1:11" s="16" customFormat="1" ht="21" customHeight="1" x14ac:dyDescent="0.25">
      <c r="A110" s="20">
        <v>3</v>
      </c>
      <c r="B110" s="31">
        <v>950</v>
      </c>
      <c r="C110" s="32" t="s">
        <v>13</v>
      </c>
      <c r="D110" s="33" t="s">
        <v>73</v>
      </c>
      <c r="E110" s="33" t="s">
        <v>90</v>
      </c>
      <c r="F110" s="33" t="s">
        <v>113</v>
      </c>
      <c r="G110" s="33" t="s">
        <v>78</v>
      </c>
      <c r="H110" s="24">
        <v>1.5</v>
      </c>
      <c r="I110" s="25"/>
      <c r="J110" s="24">
        <v>1.5</v>
      </c>
      <c r="K110" s="25"/>
    </row>
    <row r="111" spans="1:11" s="16" customFormat="1" ht="15" customHeight="1" x14ac:dyDescent="0.25">
      <c r="A111" s="17">
        <v>1</v>
      </c>
      <c r="B111" s="28">
        <v>950</v>
      </c>
      <c r="C111" s="29" t="s">
        <v>14</v>
      </c>
      <c r="D111" s="30" t="s">
        <v>73</v>
      </c>
      <c r="E111" s="30" t="s">
        <v>79</v>
      </c>
      <c r="F111" s="30"/>
      <c r="G111" s="30"/>
      <c r="H111" s="18">
        <f>SUMIFS(H112:H1136,$B112:$B1136,$B112,$D112:$D1136,$D112,$E112:$E1136,$E112)/2</f>
        <v>660</v>
      </c>
      <c r="I111" s="18">
        <f>SUMIFS(I112:I1136,$B112:$B1136,$B112,$D112:$D1136,$D112,$E112:$E1136,$E112)/2</f>
        <v>0</v>
      </c>
      <c r="J111" s="18">
        <f>SUMIFS(J112:J1136,$B112:$B1136,$B112,$D112:$D1136,$D112,$E112:$E1136,$E112)/2</f>
        <v>660</v>
      </c>
      <c r="K111" s="18">
        <f>SUMIFS(K112:K1136,$B112:$B1136,$B112,$D112:$D1136,$D112,$E112:$E1136,$E112)/2</f>
        <v>0</v>
      </c>
    </row>
    <row r="112" spans="1:11" s="16" customFormat="1" ht="78.75" x14ac:dyDescent="0.25">
      <c r="A112" s="19">
        <v>2</v>
      </c>
      <c r="B112" s="37">
        <v>950</v>
      </c>
      <c r="C112" s="38" t="s">
        <v>185</v>
      </c>
      <c r="D112" s="39" t="s">
        <v>73</v>
      </c>
      <c r="E112" s="39" t="s">
        <v>79</v>
      </c>
      <c r="F112" s="39" t="s">
        <v>50</v>
      </c>
      <c r="G112" s="39" t="s">
        <v>75</v>
      </c>
      <c r="H112" s="40">
        <f>SUMIFS(H113:H1136,$B113:$B1136,$B112,$D113:$D1136,$D113,$E113:$E1136,$E113,$F113:$F1136,$F113)</f>
        <v>660</v>
      </c>
      <c r="I112" s="40">
        <f>SUMIFS(I113:I1136,$B113:$B1136,$B112,$D113:$D1136,$D113,$E113:$E1136,$E113,$F113:$F1136,$F113)</f>
        <v>0</v>
      </c>
      <c r="J112" s="40">
        <f>SUMIFS(J113:J1136,$B113:$B1136,$B112,$D113:$D1136,$D113,$E113:$E1136,$E113,$F113:$F1136,$F113)</f>
        <v>660</v>
      </c>
      <c r="K112" s="40">
        <f>SUMIFS(K113:K1136,$B113:$B1136,$B112,$D113:$D1136,$D113,$E113:$E1136,$E113,$F113:$F1136,$F113)</f>
        <v>0</v>
      </c>
    </row>
    <row r="113" spans="1:11" s="16" customFormat="1" ht="47.25" x14ac:dyDescent="0.25">
      <c r="A113" s="20">
        <v>3</v>
      </c>
      <c r="B113" s="31">
        <v>950</v>
      </c>
      <c r="C113" s="32" t="s">
        <v>12</v>
      </c>
      <c r="D113" s="33" t="s">
        <v>73</v>
      </c>
      <c r="E113" s="33" t="s">
        <v>79</v>
      </c>
      <c r="F113" s="33" t="s">
        <v>50</v>
      </c>
      <c r="G113" s="33" t="s">
        <v>77</v>
      </c>
      <c r="H113" s="24">
        <v>660</v>
      </c>
      <c r="I113" s="24"/>
      <c r="J113" s="24">
        <v>660</v>
      </c>
      <c r="K113" s="24"/>
    </row>
    <row r="114" spans="1:11" s="16" customFormat="1" ht="47.25" x14ac:dyDescent="0.25">
      <c r="A114" s="17">
        <v>1</v>
      </c>
      <c r="B114" s="28">
        <v>950</v>
      </c>
      <c r="C114" s="29" t="s">
        <v>36</v>
      </c>
      <c r="D114" s="30" t="s">
        <v>82</v>
      </c>
      <c r="E114" s="30" t="s">
        <v>80</v>
      </c>
      <c r="F114" s="30"/>
      <c r="G114" s="30"/>
      <c r="H114" s="18">
        <f>SUMIFS(H115:H1139,$B115:$B1139,$B115,$D115:$D1139,$D115,$E115:$E1139,$E115)/2</f>
        <v>383</v>
      </c>
      <c r="I114" s="18">
        <f>SUMIFS(I115:I1139,$B115:$B1139,$B115,$D115:$D1139,$D115,$E115:$E1139,$E115)/2</f>
        <v>0</v>
      </c>
      <c r="J114" s="18">
        <f>SUMIFS(J115:J1139,$B115:$B1139,$B115,$D115:$D1139,$D115,$E115:$E1139,$E115)/2</f>
        <v>383</v>
      </c>
      <c r="K114" s="18">
        <f>SUMIFS(K115:K1139,$B115:$B1139,$B115,$D115:$D1139,$D115,$E115:$E1139,$E115)/2</f>
        <v>0</v>
      </c>
    </row>
    <row r="115" spans="1:11" s="16" customFormat="1" ht="63" x14ac:dyDescent="0.25">
      <c r="A115" s="19">
        <v>2</v>
      </c>
      <c r="B115" s="37">
        <v>950</v>
      </c>
      <c r="C115" s="38" t="s">
        <v>186</v>
      </c>
      <c r="D115" s="39" t="s">
        <v>82</v>
      </c>
      <c r="E115" s="39" t="s">
        <v>80</v>
      </c>
      <c r="F115" s="39" t="s">
        <v>140</v>
      </c>
      <c r="G115" s="39"/>
      <c r="H115" s="40">
        <f>SUMIFS(H116:H1139,$B116:$B1139,$B115,$D116:$D1139,$D116,$E116:$E1139,$E116,$F116:$F1139,$F116)</f>
        <v>383</v>
      </c>
      <c r="I115" s="40">
        <f>SUMIFS(I116:I1139,$B116:$B1139,$B115,$D116:$D1139,$D116,$E116:$E1139,$E116,$F116:$F1139,$F116)</f>
        <v>0</v>
      </c>
      <c r="J115" s="40">
        <f>SUMIFS(J116:J1139,$B116:$B1139,$B115,$D116:$D1139,$D116,$E116:$E1139,$E116,$F116:$F1139,$F116)</f>
        <v>383</v>
      </c>
      <c r="K115" s="40">
        <f>SUMIFS(K116:K1139,$B116:$B1139,$B115,$D116:$D1139,$D116,$E116:$E1139,$E116,$F116:$F1139,$F116)</f>
        <v>0</v>
      </c>
    </row>
    <row r="116" spans="1:11" s="16" customFormat="1" ht="47.25" x14ac:dyDescent="0.25">
      <c r="A116" s="20">
        <v>3</v>
      </c>
      <c r="B116" s="31">
        <v>950</v>
      </c>
      <c r="C116" s="32" t="s">
        <v>12</v>
      </c>
      <c r="D116" s="33" t="s">
        <v>82</v>
      </c>
      <c r="E116" s="33" t="s">
        <v>80</v>
      </c>
      <c r="F116" s="33" t="s">
        <v>140</v>
      </c>
      <c r="G116" s="33" t="s">
        <v>77</v>
      </c>
      <c r="H116" s="24">
        <v>383</v>
      </c>
      <c r="I116" s="24"/>
      <c r="J116" s="24">
        <v>383</v>
      </c>
      <c r="K116" s="24"/>
    </row>
    <row r="117" spans="1:11" s="16" customFormat="1" ht="31.5" x14ac:dyDescent="0.25">
      <c r="A117" s="17">
        <v>1</v>
      </c>
      <c r="B117" s="28">
        <v>950</v>
      </c>
      <c r="C117" s="29" t="s">
        <v>37</v>
      </c>
      <c r="D117" s="30" t="s">
        <v>90</v>
      </c>
      <c r="E117" s="30" t="s">
        <v>91</v>
      </c>
      <c r="F117" s="30"/>
      <c r="G117" s="30"/>
      <c r="H117" s="18">
        <f>SUMIFS(H118:H1142,$B118:$B1142,$B118,$D118:$D1142,$D118,$E118:$E1142,$E118)/2</f>
        <v>0</v>
      </c>
      <c r="I117" s="18">
        <f>SUMIFS(I118:I1142,$B118:$B1142,$B118,$D118:$D1142,$D118,$E118:$E1142,$E118)/2</f>
        <v>0</v>
      </c>
      <c r="J117" s="18">
        <f>SUMIFS(J118:J1142,$B118:$B1142,$B118,$D118:$D1142,$D118,$E118:$E1142,$E118)/2</f>
        <v>0</v>
      </c>
      <c r="K117" s="18">
        <f>SUMIFS(K118:K1142,$B118:$B1142,$B118,$D118:$D1142,$D118,$E118:$E1142,$E118)/2</f>
        <v>0</v>
      </c>
    </row>
    <row r="118" spans="1:11" s="16" customFormat="1" ht="78.75" x14ac:dyDescent="0.25">
      <c r="A118" s="19">
        <v>2</v>
      </c>
      <c r="B118" s="37">
        <v>950</v>
      </c>
      <c r="C118" s="38" t="s">
        <v>185</v>
      </c>
      <c r="D118" s="39" t="s">
        <v>90</v>
      </c>
      <c r="E118" s="39" t="s">
        <v>91</v>
      </c>
      <c r="F118" s="39" t="s">
        <v>50</v>
      </c>
      <c r="G118" s="39"/>
      <c r="H118" s="40">
        <f>SUMIFS(H119:H1142,$B119:$B1142,$B118,$D119:$D1142,$D119,$E119:$E1142,$E119,$F119:$F1142,$F119)</f>
        <v>0</v>
      </c>
      <c r="I118" s="40">
        <f>SUMIFS(I119:I1142,$B119:$B1142,$B118,$D119:$D1142,$D119,$E119:$E1142,$E119,$F119:$F1142,$F119)</f>
        <v>0</v>
      </c>
      <c r="J118" s="40">
        <f>SUMIFS(J119:J1142,$B119:$B1142,$B118,$D119:$D1142,$D119,$E119:$E1142,$E119,$F119:$F1142,$F119)</f>
        <v>0</v>
      </c>
      <c r="K118" s="40">
        <f>SUMIFS(K119:K1142,$B119:$B1142,$B118,$D119:$D1142,$D119,$E119:$E1142,$E119,$F119:$F1142,$F119)</f>
        <v>0</v>
      </c>
    </row>
    <row r="119" spans="1:11" s="16" customFormat="1" ht="47.25" x14ac:dyDescent="0.25">
      <c r="A119" s="20">
        <v>3</v>
      </c>
      <c r="B119" s="31">
        <v>950</v>
      </c>
      <c r="C119" s="32" t="s">
        <v>12</v>
      </c>
      <c r="D119" s="33" t="s">
        <v>90</v>
      </c>
      <c r="E119" s="33" t="s">
        <v>91</v>
      </c>
      <c r="F119" s="33" t="s">
        <v>50</v>
      </c>
      <c r="G119" s="33" t="s">
        <v>77</v>
      </c>
      <c r="H119" s="24"/>
      <c r="I119" s="24"/>
      <c r="J119" s="24"/>
      <c r="K119" s="24"/>
    </row>
    <row r="120" spans="1:11" s="16" customFormat="1" ht="15.75" x14ac:dyDescent="0.25">
      <c r="A120" s="17">
        <v>1</v>
      </c>
      <c r="B120" s="28">
        <v>950</v>
      </c>
      <c r="C120" s="29" t="s">
        <v>59</v>
      </c>
      <c r="D120" s="30" t="s">
        <v>96</v>
      </c>
      <c r="E120" s="30" t="s">
        <v>73</v>
      </c>
      <c r="F120" s="30"/>
      <c r="G120" s="30"/>
      <c r="H120" s="18">
        <f>SUMIFS(H121:H1139,$B121:$B1139,$B121,$D121:$D1139,$D121,$E121:$E1139,$E121)/2</f>
        <v>18496.3</v>
      </c>
      <c r="I120" s="18">
        <f>SUMIFS(I121:I1139,$B121:$B1139,$B121,$D121:$D1139,$D121,$E121:$E1139,$E121)/2</f>
        <v>17011</v>
      </c>
      <c r="J120" s="18">
        <f>SUMIFS(J121:J1139,$B121:$B1139,$B121,$D121:$D1139,$D121,$E121:$E1139,$E121)/2</f>
        <v>18496.3</v>
      </c>
      <c r="K120" s="18">
        <f>SUMIFS(K121:K1139,$B121:$B1139,$B121,$D121:$D1139,$D121,$E121:$E1139,$E121)/2</f>
        <v>17011</v>
      </c>
    </row>
    <row r="121" spans="1:11" s="16" customFormat="1" ht="78.75" x14ac:dyDescent="0.25">
      <c r="A121" s="19">
        <v>2</v>
      </c>
      <c r="B121" s="37">
        <v>950</v>
      </c>
      <c r="C121" s="38" t="s">
        <v>185</v>
      </c>
      <c r="D121" s="39" t="s">
        <v>96</v>
      </c>
      <c r="E121" s="39" t="s">
        <v>73</v>
      </c>
      <c r="F121" s="39" t="s">
        <v>50</v>
      </c>
      <c r="G121" s="39"/>
      <c r="H121" s="40">
        <f>SUMIFS(H122:H1146,$B122:$B1146,$B121,$D122:$D1146,$D122,$E122:$E1146,$E122,$F122:$F1146,$F122)</f>
        <v>560</v>
      </c>
      <c r="I121" s="40">
        <f>SUMIFS(I122:I1146,$B122:$B1146,$B121,$D122:$D1146,$D122,$E122:$E1146,$E122,$F122:$F1146,$F122)</f>
        <v>0</v>
      </c>
      <c r="J121" s="40">
        <f>SUMIFS(J122:J1146,$B122:$B1146,$B121,$D122:$D1146,$D122,$E122:$E1146,$E122,$F122:$F1146,$F122)</f>
        <v>560</v>
      </c>
      <c r="K121" s="40">
        <f>SUMIFS(K122:K1146,$B122:$B1146,$B121,$D122:$D1146,$D122,$E122:$E1146,$E122,$F122:$F1146,$F122)</f>
        <v>0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96</v>
      </c>
      <c r="E122" s="33" t="s">
        <v>73</v>
      </c>
      <c r="F122" s="33" t="s">
        <v>50</v>
      </c>
      <c r="G122" s="33" t="s">
        <v>77</v>
      </c>
      <c r="H122" s="24">
        <v>560</v>
      </c>
      <c r="I122" s="24"/>
      <c r="J122" s="24">
        <v>560</v>
      </c>
      <c r="K122" s="24"/>
    </row>
    <row r="123" spans="1:11" s="16" customFormat="1" ht="66" customHeight="1" x14ac:dyDescent="0.25">
      <c r="A123" s="19">
        <v>2</v>
      </c>
      <c r="B123" s="37">
        <v>950</v>
      </c>
      <c r="C123" s="42" t="s">
        <v>139</v>
      </c>
      <c r="D123" s="39" t="s">
        <v>96</v>
      </c>
      <c r="E123" s="39" t="s">
        <v>73</v>
      </c>
      <c r="F123" s="39" t="s">
        <v>138</v>
      </c>
      <c r="G123" s="39" t="s">
        <v>75</v>
      </c>
      <c r="H123" s="40">
        <f>SUMIFS(H124:H1136,$B124:$B1136,$B123,$D124:$D1136,$D124,$E124:$E1136,$E124,$F124:$F1136,$F124)</f>
        <v>17906.3</v>
      </c>
      <c r="I123" s="40">
        <f>SUMIFS(I124:I1136,$B124:$B1136,$B123,$D124:$D1136,$D124,$E124:$E1136,$E124,$F124:$F1136,$F124)</f>
        <v>17011</v>
      </c>
      <c r="J123" s="40">
        <f>SUMIFS(J124:J1136,$B124:$B1136,$B123,$D124:$D1136,$D124,$E124:$E1136,$E124,$F124:$F1136,$F124)</f>
        <v>17906.3</v>
      </c>
      <c r="K123" s="40">
        <f>SUMIFS(K124:K1136,$B124:$B1136,$B123,$D124:$D1136,$D124,$E124:$E1136,$E124,$F124:$F1136,$F124)</f>
        <v>17011</v>
      </c>
    </row>
    <row r="124" spans="1:11" s="16" customFormat="1" ht="15.75" x14ac:dyDescent="0.25">
      <c r="A124" s="20">
        <v>3</v>
      </c>
      <c r="B124" s="31">
        <v>950</v>
      </c>
      <c r="C124" s="32" t="s">
        <v>142</v>
      </c>
      <c r="D124" s="33" t="s">
        <v>96</v>
      </c>
      <c r="E124" s="33" t="s">
        <v>73</v>
      </c>
      <c r="F124" s="33" t="s">
        <v>138</v>
      </c>
      <c r="G124" s="33" t="s">
        <v>141</v>
      </c>
      <c r="H124" s="24">
        <v>2568.8000000000002</v>
      </c>
      <c r="I124" s="24">
        <v>2440.4</v>
      </c>
      <c r="J124" s="24">
        <v>2568.8000000000002</v>
      </c>
      <c r="K124" s="24">
        <v>2440.4</v>
      </c>
    </row>
    <row r="125" spans="1:11" s="16" customFormat="1" ht="24" customHeight="1" x14ac:dyDescent="0.25">
      <c r="A125" s="20">
        <v>3</v>
      </c>
      <c r="B125" s="31">
        <v>950</v>
      </c>
      <c r="C125" s="32" t="s">
        <v>124</v>
      </c>
      <c r="D125" s="33" t="s">
        <v>96</v>
      </c>
      <c r="E125" s="33" t="s">
        <v>73</v>
      </c>
      <c r="F125" s="33" t="s">
        <v>138</v>
      </c>
      <c r="G125" s="33" t="s">
        <v>125</v>
      </c>
      <c r="H125" s="24">
        <v>15337.5</v>
      </c>
      <c r="I125" s="24">
        <v>14570.6</v>
      </c>
      <c r="J125" s="24">
        <v>15337.5</v>
      </c>
      <c r="K125" s="24">
        <v>14570.6</v>
      </c>
    </row>
    <row r="126" spans="1:11" s="16" customFormat="1" ht="63" x14ac:dyDescent="0.25">
      <c r="A126" s="19">
        <v>2</v>
      </c>
      <c r="B126" s="37">
        <v>950</v>
      </c>
      <c r="C126" s="38" t="s">
        <v>210</v>
      </c>
      <c r="D126" s="39" t="s">
        <v>96</v>
      </c>
      <c r="E126" s="39" t="s">
        <v>73</v>
      </c>
      <c r="F126" s="39" t="s">
        <v>209</v>
      </c>
      <c r="G126" s="39"/>
      <c r="H126" s="40">
        <f>SUMIFS(H127:H1152,$B127:$B1152,$B126,$D127:$D1152,$D127,$E127:$E1152,$E127,$F127:$F1152,$F127)</f>
        <v>30</v>
      </c>
      <c r="I126" s="40">
        <f>SUMIFS(I127:I1152,$B127:$B1152,$B126,$D127:$D1152,$D127,$E127:$E1152,$E127,$F127:$F1152,$F127)</f>
        <v>0</v>
      </c>
      <c r="J126" s="40">
        <f>SUMIFS(J127:J1152,$B127:$B1152,$B126,$D127:$D1152,$D127,$E127:$E1152,$E127,$F127:$F1152,$F127)</f>
        <v>30</v>
      </c>
      <c r="K126" s="40">
        <f>SUMIFS(K127:K1152,$B127:$B1152,$B126,$D127:$D1152,$D127,$E127:$E1152,$E127,$F127:$F1152,$F127)</f>
        <v>0</v>
      </c>
    </row>
    <row r="127" spans="1:11" s="16" customFormat="1" ht="47.25" x14ac:dyDescent="0.25">
      <c r="A127" s="20">
        <v>3</v>
      </c>
      <c r="B127" s="31">
        <v>950</v>
      </c>
      <c r="C127" s="32" t="s">
        <v>12</v>
      </c>
      <c r="D127" s="33" t="s">
        <v>96</v>
      </c>
      <c r="E127" s="33" t="s">
        <v>73</v>
      </c>
      <c r="F127" s="33" t="s">
        <v>209</v>
      </c>
      <c r="G127" s="33" t="s">
        <v>77</v>
      </c>
      <c r="H127" s="24">
        <v>30</v>
      </c>
      <c r="I127" s="24"/>
      <c r="J127" s="24">
        <v>30</v>
      </c>
      <c r="K127" s="24"/>
    </row>
    <row r="128" spans="1:11" s="16" customFormat="1" ht="15.75" x14ac:dyDescent="0.25">
      <c r="A128" s="17">
        <v>1</v>
      </c>
      <c r="B128" s="28">
        <v>950</v>
      </c>
      <c r="C128" s="29" t="s">
        <v>38</v>
      </c>
      <c r="D128" s="30" t="s">
        <v>85</v>
      </c>
      <c r="E128" s="30" t="s">
        <v>92</v>
      </c>
      <c r="F128" s="30"/>
      <c r="G128" s="30"/>
      <c r="H128" s="18">
        <f>SUMIFS(H129:H1145,$B129:$B1145,$B129,$D129:$D1145,$D129,$E129:$E1145,$E129)/2</f>
        <v>26532.7</v>
      </c>
      <c r="I128" s="18">
        <f>SUMIFS(I129:I1145,$B129:$B1145,$B129,$D129:$D1145,$D129,$E129:$E1145,$E129)/2</f>
        <v>0</v>
      </c>
      <c r="J128" s="18">
        <f>SUMIFS(J129:J1145,$B129:$B1145,$B129,$D129:$D1145,$D129,$E129:$E1145,$E129)/2</f>
        <v>26532.7</v>
      </c>
      <c r="K128" s="18">
        <f>SUMIFS(K129:K1145,$B129:$B1145,$B129,$D129:$D1145,$D129,$E129:$E1145,$E129)/2</f>
        <v>0</v>
      </c>
    </row>
    <row r="129" spans="1:11" s="16" customFormat="1" ht="78.75" x14ac:dyDescent="0.25">
      <c r="A129" s="19">
        <v>2</v>
      </c>
      <c r="B129" s="37">
        <v>950</v>
      </c>
      <c r="C129" s="41" t="s">
        <v>159</v>
      </c>
      <c r="D129" s="39" t="s">
        <v>85</v>
      </c>
      <c r="E129" s="39" t="s">
        <v>92</v>
      </c>
      <c r="F129" s="39" t="s">
        <v>39</v>
      </c>
      <c r="G129" s="39"/>
      <c r="H129" s="40">
        <f>SUMIFS(H130:H1145,$B130:$B1145,$B129,$D130:$D1145,$D130,$E130:$E1145,$E130,$F130:$F1145,$F130)</f>
        <v>1751.8</v>
      </c>
      <c r="I129" s="40">
        <f>SUMIFS(I130:I1145,$B130:$B1145,$B129,$D130:$D1145,$D130,$E130:$E1145,$E130,$F130:$F1145,$F130)</f>
        <v>0</v>
      </c>
      <c r="J129" s="40">
        <f>SUMIFS(J130:J1145,$B130:$B1145,$B129,$D130:$D1145,$D130,$E130:$E1145,$E130,$F130:$F1145,$F130)</f>
        <v>1751.8</v>
      </c>
      <c r="K129" s="40">
        <f>SUMIFS(K130:K1145,$B130:$B1145,$B129,$D130:$D1145,$D130,$E130:$E1145,$E130,$F130:$F1145,$F130)</f>
        <v>0</v>
      </c>
    </row>
    <row r="130" spans="1:11" s="16" customFormat="1" ht="47.25" x14ac:dyDescent="0.25">
      <c r="A130" s="20">
        <v>3</v>
      </c>
      <c r="B130" s="31">
        <v>950</v>
      </c>
      <c r="C130" s="32" t="s">
        <v>12</v>
      </c>
      <c r="D130" s="33" t="s">
        <v>85</v>
      </c>
      <c r="E130" s="33" t="s">
        <v>92</v>
      </c>
      <c r="F130" s="33" t="s">
        <v>39</v>
      </c>
      <c r="G130" s="33" t="s">
        <v>77</v>
      </c>
      <c r="H130" s="24">
        <v>1751.8</v>
      </c>
      <c r="I130" s="24"/>
      <c r="J130" s="24">
        <v>1751.8</v>
      </c>
      <c r="K130" s="24"/>
    </row>
    <row r="131" spans="1:11" s="16" customFormat="1" ht="78.75" x14ac:dyDescent="0.25">
      <c r="A131" s="19">
        <v>2</v>
      </c>
      <c r="B131" s="37">
        <v>950</v>
      </c>
      <c r="C131" s="38" t="s">
        <v>185</v>
      </c>
      <c r="D131" s="39" t="s">
        <v>85</v>
      </c>
      <c r="E131" s="39" t="s">
        <v>92</v>
      </c>
      <c r="F131" s="39" t="s">
        <v>50</v>
      </c>
      <c r="G131" s="39"/>
      <c r="H131" s="40">
        <f>SUMIFS(H132:H1147,$B132:$B1147,$B131,$D132:$D1147,$D132,$E132:$E1147,$E132,$F132:$F1147,$F132)</f>
        <v>23932.9</v>
      </c>
      <c r="I131" s="40">
        <f>SUMIFS(I132:I1147,$B132:$B1147,$B131,$D132:$D1147,$D132,$E132:$E1147,$E132,$F132:$F1147,$F132)</f>
        <v>0</v>
      </c>
      <c r="J131" s="40">
        <f>SUMIFS(J132:J1147,$B132:$B1147,$B131,$D132:$D1147,$D132,$E132:$E1147,$E132,$F132:$F1147,$F132)</f>
        <v>23932.9</v>
      </c>
      <c r="K131" s="40">
        <f>SUMIFS(K132:K1147,$B132:$B1147,$B131,$D132:$D1147,$D132,$E132:$E1147,$E132,$F132:$F1147,$F132)</f>
        <v>0</v>
      </c>
    </row>
    <row r="132" spans="1:11" s="16" customFormat="1" ht="47.25" x14ac:dyDescent="0.25">
      <c r="A132" s="20">
        <v>3</v>
      </c>
      <c r="B132" s="31">
        <v>950</v>
      </c>
      <c r="C132" s="32" t="s">
        <v>12</v>
      </c>
      <c r="D132" s="33" t="s">
        <v>85</v>
      </c>
      <c r="E132" s="33" t="s">
        <v>92</v>
      </c>
      <c r="F132" s="33" t="s">
        <v>50</v>
      </c>
      <c r="G132" s="33" t="s">
        <v>77</v>
      </c>
      <c r="H132" s="24">
        <v>23932.9</v>
      </c>
      <c r="I132" s="24"/>
      <c r="J132" s="24">
        <v>23932.9</v>
      </c>
      <c r="K132" s="24"/>
    </row>
    <row r="133" spans="1:11" s="16" customFormat="1" ht="47.25" x14ac:dyDescent="0.25">
      <c r="A133" s="19">
        <v>2</v>
      </c>
      <c r="B133" s="37">
        <v>950</v>
      </c>
      <c r="C133" s="38" t="s">
        <v>202</v>
      </c>
      <c r="D133" s="39" t="s">
        <v>85</v>
      </c>
      <c r="E133" s="39" t="s">
        <v>92</v>
      </c>
      <c r="F133" s="39" t="s">
        <v>178</v>
      </c>
      <c r="G133" s="39"/>
      <c r="H133" s="40">
        <f>SUMIFS(H134:H1150,$B134:$B1150,$B133,$D134:$D1150,$D134,$E134:$E1150,$E134,$F134:$F1150,$F134)</f>
        <v>848</v>
      </c>
      <c r="I133" s="40">
        <f>SUMIFS(I134:I1150,$B134:$B1150,$B133,$D134:$D1150,$D134,$E134:$E1150,$E134,$F134:$F1150,$F134)</f>
        <v>0</v>
      </c>
      <c r="J133" s="40">
        <f>SUMIFS(J134:J1150,$B134:$B1150,$B133,$D134:$D1150,$D134,$E134:$E1150,$E134,$F134:$F1150,$F134)</f>
        <v>848</v>
      </c>
      <c r="K133" s="40">
        <f>SUMIFS(K134:K1150,$B134:$B1150,$B133,$D134:$D1150,$D134,$E134:$E1150,$E134,$F134:$F1150,$F134)</f>
        <v>0</v>
      </c>
    </row>
    <row r="134" spans="1:11" s="16" customFormat="1" ht="47.25" x14ac:dyDescent="0.25">
      <c r="A134" s="20">
        <v>3</v>
      </c>
      <c r="B134" s="31">
        <v>950</v>
      </c>
      <c r="C134" s="32" t="s">
        <v>12</v>
      </c>
      <c r="D134" s="33" t="s">
        <v>85</v>
      </c>
      <c r="E134" s="33" t="s">
        <v>92</v>
      </c>
      <c r="F134" s="33" t="s">
        <v>178</v>
      </c>
      <c r="G134" s="33" t="s">
        <v>77</v>
      </c>
      <c r="H134" s="24">
        <v>848</v>
      </c>
      <c r="I134" s="24"/>
      <c r="J134" s="24">
        <v>848</v>
      </c>
      <c r="K134" s="24"/>
    </row>
    <row r="135" spans="1:11" s="16" customFormat="1" ht="15.75" x14ac:dyDescent="0.25">
      <c r="A135" s="17">
        <v>1</v>
      </c>
      <c r="B135" s="28">
        <v>950</v>
      </c>
      <c r="C135" s="29" t="s">
        <v>150</v>
      </c>
      <c r="D135" s="30" t="s">
        <v>88</v>
      </c>
      <c r="E135" s="30" t="s">
        <v>90</v>
      </c>
      <c r="F135" s="30"/>
      <c r="G135" s="30"/>
      <c r="H135" s="18">
        <f>SUMIFS(H136:H1150,$B136:$B1150,$B136,$D136:$D1150,$D136,$E136:$E1150,$E136)/2</f>
        <v>11950</v>
      </c>
      <c r="I135" s="18">
        <f>SUMIFS(I136:I1150,$B136:$B1150,$B136,$D136:$D1150,$D136,$E136:$E1150,$E136)/2</f>
        <v>11950</v>
      </c>
      <c r="J135" s="18">
        <f>SUMIFS(J136:J1150,$B136:$B1150,$B136,$D136:$D1150,$D136,$E136:$E1150,$E136)/2</f>
        <v>11950</v>
      </c>
      <c r="K135" s="18">
        <f>SUMIFS(K136:K1150,$B136:$B1150,$B136,$D136:$D1150,$D136,$E136:$E1150,$E136)/2</f>
        <v>11950</v>
      </c>
    </row>
    <row r="136" spans="1:11" s="16" customFormat="1" ht="104.25" customHeight="1" x14ac:dyDescent="0.25">
      <c r="A136" s="19">
        <v>2</v>
      </c>
      <c r="B136" s="37">
        <v>950</v>
      </c>
      <c r="C136" s="38" t="s">
        <v>129</v>
      </c>
      <c r="D136" s="39" t="s">
        <v>88</v>
      </c>
      <c r="E136" s="39" t="s">
        <v>90</v>
      </c>
      <c r="F136" s="39" t="s">
        <v>126</v>
      </c>
      <c r="G136" s="39"/>
      <c r="H136" s="40">
        <f>SUMIFS(H137:H1143,$B137:$B1143,$B136,$D137:$D1143,$D137,$E137:$E1143,$E137,$F137:$F1143,$F137)</f>
        <v>11950</v>
      </c>
      <c r="I136" s="40">
        <f>SUMIFS(I137:I1143,$B137:$B1143,$B136,$D137:$D1143,$D137,$E137:$E1143,$E137,$F137:$F1143,$F137)</f>
        <v>11950</v>
      </c>
      <c r="J136" s="40">
        <f>SUMIFS(J137:J1143,$B137:$B1143,$B136,$D137:$D1143,$D137,$E137:$E1143,$E137,$F137:$F1143,$F137)</f>
        <v>11950</v>
      </c>
      <c r="K136" s="40">
        <f>SUMIFS(K137:K1143,$B137:$B1143,$B136,$D137:$D1143,$D137,$E137:$E1143,$E137,$F137:$F1143,$F137)</f>
        <v>11950</v>
      </c>
    </row>
    <row r="137" spans="1:11" s="16" customFormat="1" ht="15.75" x14ac:dyDescent="0.25">
      <c r="A137" s="20">
        <v>3</v>
      </c>
      <c r="B137" s="31">
        <v>950</v>
      </c>
      <c r="C137" s="32" t="s">
        <v>124</v>
      </c>
      <c r="D137" s="33" t="s">
        <v>88</v>
      </c>
      <c r="E137" s="33" t="s">
        <v>90</v>
      </c>
      <c r="F137" s="33" t="s">
        <v>126</v>
      </c>
      <c r="G137" s="33" t="s">
        <v>125</v>
      </c>
      <c r="H137" s="24">
        <v>11950</v>
      </c>
      <c r="I137" s="24">
        <v>11950</v>
      </c>
      <c r="J137" s="24">
        <v>11950</v>
      </c>
      <c r="K137" s="24">
        <v>11950</v>
      </c>
    </row>
    <row r="138" spans="1:11" s="16" customFormat="1" ht="31.5" x14ac:dyDescent="0.25">
      <c r="A138" s="14">
        <v>0</v>
      </c>
      <c r="B138" s="26">
        <v>955</v>
      </c>
      <c r="C138" s="27" t="s">
        <v>40</v>
      </c>
      <c r="D138" s="34" t="s">
        <v>75</v>
      </c>
      <c r="E138" s="34" t="s">
        <v>75</v>
      </c>
      <c r="F138" s="34" t="s">
        <v>7</v>
      </c>
      <c r="G138" s="34" t="s">
        <v>75</v>
      </c>
      <c r="H138" s="15">
        <f>SUMIFS(H139:H1156,$B139:$B1156,$B139)/3</f>
        <v>381734.50000000023</v>
      </c>
      <c r="I138" s="15">
        <f>SUMIFS(I139:I1156,$B139:$B1156,$B139)/3</f>
        <v>160089.19999999992</v>
      </c>
      <c r="J138" s="15">
        <f>SUMIFS(J139:J1156,$B139:$B1156,$B139)/3</f>
        <v>385241.9000000002</v>
      </c>
      <c r="K138" s="15">
        <f>SUMIFS(K139:K1156,$B139:$B1156,$B139)/3</f>
        <v>160933.39999999994</v>
      </c>
    </row>
    <row r="139" spans="1:11" s="16" customFormat="1" ht="63" x14ac:dyDescent="0.25">
      <c r="A139" s="17">
        <v>1</v>
      </c>
      <c r="B139" s="28">
        <v>955</v>
      </c>
      <c r="C139" s="29" t="s">
        <v>41</v>
      </c>
      <c r="D139" s="30" t="s">
        <v>73</v>
      </c>
      <c r="E139" s="30" t="s">
        <v>92</v>
      </c>
      <c r="F139" s="30" t="s">
        <v>7</v>
      </c>
      <c r="G139" s="30" t="s">
        <v>75</v>
      </c>
      <c r="H139" s="18">
        <f>SUMIFS(H140:H1151,$B140:$B1151,$B140,$D140:$D1151,$D140,$E140:$E1151,$E140)/2</f>
        <v>2480.8000000000002</v>
      </c>
      <c r="I139" s="18">
        <f>SUMIFS(I140:I1151,$B140:$B1151,$B140,$D140:$D1151,$D140,$E140:$E1151,$E140)/2</f>
        <v>0</v>
      </c>
      <c r="J139" s="18">
        <f>SUMIFS(J140:J1151,$B140:$B1151,$B140,$D140:$D1151,$D140,$E140:$E1151,$E140)/2</f>
        <v>2624</v>
      </c>
      <c r="K139" s="18">
        <f>SUMIFS(K140:K1151,$B140:$B1151,$B140,$D140:$D1151,$D140,$E140:$E1151,$E140)/2</f>
        <v>143.19999999999999</v>
      </c>
    </row>
    <row r="140" spans="1:11" s="16" customFormat="1" ht="78.75" x14ac:dyDescent="0.25">
      <c r="A140" s="19">
        <v>2</v>
      </c>
      <c r="B140" s="37">
        <v>955</v>
      </c>
      <c r="C140" s="38" t="s">
        <v>9</v>
      </c>
      <c r="D140" s="39" t="s">
        <v>73</v>
      </c>
      <c r="E140" s="39" t="s">
        <v>92</v>
      </c>
      <c r="F140" s="39" t="s">
        <v>113</v>
      </c>
      <c r="G140" s="39" t="s">
        <v>75</v>
      </c>
      <c r="H140" s="40">
        <f>SUMIFS(H141:H1151,$B141:$B1151,$B140,$D141:$D1151,$D141,$E141:$E1151,$E141,$F141:$F1151,$F141)</f>
        <v>2480.8000000000002</v>
      </c>
      <c r="I140" s="40">
        <f>SUMIFS(I141:I1151,$B141:$B1151,$B140,$D141:$D1151,$D141,$E141:$E1151,$E141,$F141:$F1151,$F141)</f>
        <v>0</v>
      </c>
      <c r="J140" s="40">
        <f>SUMIFS(J141:J1151,$B141:$B1151,$B140,$D141:$D1151,$D141,$E141:$E1151,$E141,$F141:$F1151,$F141)</f>
        <v>2624</v>
      </c>
      <c r="K140" s="40">
        <f>SUMIFS(K141:K1151,$B141:$B1151,$B140,$D141:$D1151,$D141,$E141:$E1151,$E141,$F141:$F1151,$F141)</f>
        <v>143.19999999999999</v>
      </c>
    </row>
    <row r="141" spans="1:11" s="16" customFormat="1" ht="47.25" x14ac:dyDescent="0.25">
      <c r="A141" s="20">
        <v>3</v>
      </c>
      <c r="B141" s="31">
        <v>955</v>
      </c>
      <c r="C141" s="32" t="s">
        <v>11</v>
      </c>
      <c r="D141" s="33" t="s">
        <v>73</v>
      </c>
      <c r="E141" s="33" t="s">
        <v>92</v>
      </c>
      <c r="F141" s="33" t="s">
        <v>113</v>
      </c>
      <c r="G141" s="33" t="s">
        <v>76</v>
      </c>
      <c r="H141" s="24">
        <v>2480.8000000000002</v>
      </c>
      <c r="I141" s="24"/>
      <c r="J141" s="24">
        <v>2624</v>
      </c>
      <c r="K141" s="24">
        <v>143.19999999999999</v>
      </c>
    </row>
    <row r="142" spans="1:11" s="16" customFormat="1" ht="94.5" x14ac:dyDescent="0.25">
      <c r="A142" s="17">
        <v>1</v>
      </c>
      <c r="B142" s="28">
        <v>955</v>
      </c>
      <c r="C142" s="29" t="s">
        <v>34</v>
      </c>
      <c r="D142" s="30" t="s">
        <v>73</v>
      </c>
      <c r="E142" s="30" t="s">
        <v>90</v>
      </c>
      <c r="F142" s="30" t="s">
        <v>7</v>
      </c>
      <c r="G142" s="30" t="s">
        <v>75</v>
      </c>
      <c r="H142" s="18">
        <f>SUMIFS(H143:H1154,$B143:$B1154,$B143,$D143:$D1154,$D143,$E143:$E1154,$E143)/2</f>
        <v>24326.100000000002</v>
      </c>
      <c r="I142" s="18">
        <f>SUMIFS(I143:I1154,$B143:$B1154,$B143,$D143:$D1154,$D143,$E143:$E1154,$E143)/2</f>
        <v>2202.1999999999998</v>
      </c>
      <c r="J142" s="18">
        <f>SUMIFS(J143:J1154,$B143:$B1154,$B143,$D143:$D1154,$D143,$E143:$E1154,$E143)/2</f>
        <v>25027.100000000002</v>
      </c>
      <c r="K142" s="18">
        <f>SUMIFS(K143:K1154,$B143:$B1154,$B143,$D143:$D1154,$D143,$E143:$E1154,$E143)/2</f>
        <v>2903.2</v>
      </c>
    </row>
    <row r="143" spans="1:11" s="16" customFormat="1" ht="63" x14ac:dyDescent="0.25">
      <c r="A143" s="19">
        <v>2</v>
      </c>
      <c r="B143" s="37">
        <v>955</v>
      </c>
      <c r="C143" s="47" t="s">
        <v>132</v>
      </c>
      <c r="D143" s="39" t="s">
        <v>73</v>
      </c>
      <c r="E143" s="39" t="s">
        <v>90</v>
      </c>
      <c r="F143" s="39" t="s">
        <v>15</v>
      </c>
      <c r="G143" s="39" t="s">
        <v>75</v>
      </c>
      <c r="H143" s="40">
        <f>SUMIFS(H144:H1154,$B144:$B1154,$B143,$D144:$D1154,$D144,$E144:$E1154,$E144,$F144:$F1154,$F144)</f>
        <v>344.3</v>
      </c>
      <c r="I143" s="40">
        <f>SUMIFS(I144:I1154,$B144:$B1154,$B143,$D144:$D1154,$D144,$E144:$E1154,$E144,$F144:$F1154,$F144)</f>
        <v>0</v>
      </c>
      <c r="J143" s="40">
        <f>SUMIFS(J144:J1154,$B144:$B1154,$B143,$D144:$D1154,$D144,$E144:$E1154,$E144,$F144:$F1154,$F144)</f>
        <v>344.3</v>
      </c>
      <c r="K143" s="40">
        <f>SUMIFS(K144:K1154,$B144:$B1154,$B143,$D144:$D1154,$D144,$E144:$E1154,$E144,$F144:$F1154,$F144)</f>
        <v>0</v>
      </c>
    </row>
    <row r="144" spans="1:11" s="16" customFormat="1" ht="47.25" x14ac:dyDescent="0.25">
      <c r="A144" s="20">
        <v>3</v>
      </c>
      <c r="B144" s="31">
        <v>955</v>
      </c>
      <c r="C144" s="45" t="s">
        <v>12</v>
      </c>
      <c r="D144" s="33" t="s">
        <v>73</v>
      </c>
      <c r="E144" s="33" t="s">
        <v>90</v>
      </c>
      <c r="F144" s="33" t="s">
        <v>15</v>
      </c>
      <c r="G144" s="33" t="s">
        <v>77</v>
      </c>
      <c r="H144" s="24">
        <v>344.3</v>
      </c>
      <c r="I144" s="24"/>
      <c r="J144" s="24">
        <v>344.3</v>
      </c>
      <c r="K144" s="24"/>
    </row>
    <row r="145" spans="1:11" s="16" customFormat="1" ht="63" x14ac:dyDescent="0.25">
      <c r="A145" s="19">
        <v>2</v>
      </c>
      <c r="B145" s="43">
        <v>955</v>
      </c>
      <c r="C145" s="47" t="s">
        <v>134</v>
      </c>
      <c r="D145" s="44" t="s">
        <v>73</v>
      </c>
      <c r="E145" s="39" t="s">
        <v>90</v>
      </c>
      <c r="F145" s="39" t="s">
        <v>42</v>
      </c>
      <c r="G145" s="39" t="s">
        <v>75</v>
      </c>
      <c r="H145" s="40">
        <f>SUMIFS(H146:H1156,$B146:$B1156,$B145,$D146:$D1156,$D146,$E146:$E1156,$E146,$F146:$F1156,$F146)</f>
        <v>81.599999999999994</v>
      </c>
      <c r="I145" s="40">
        <f>SUMIFS(I146:I1156,$B146:$B1156,$B145,$D146:$D1156,$D146,$E146:$E1156,$E146,$F146:$F1156,$F146)</f>
        <v>0</v>
      </c>
      <c r="J145" s="40">
        <f>SUMIFS(J146:J1156,$B146:$B1156,$B145,$D146:$D1156,$D146,$E146:$E1156,$E146,$F146:$F1156,$F146)</f>
        <v>81.599999999999994</v>
      </c>
      <c r="K145" s="40">
        <f>SUMIFS(K146:K1156,$B146:$B1156,$B145,$D146:$D1156,$D146,$E146:$E1156,$E146,$F146:$F1156,$F146)</f>
        <v>0</v>
      </c>
    </row>
    <row r="146" spans="1:11" s="16" customFormat="1" ht="47.25" x14ac:dyDescent="0.25">
      <c r="A146" s="20">
        <v>3</v>
      </c>
      <c r="B146" s="31">
        <v>955</v>
      </c>
      <c r="C146" s="46" t="s">
        <v>12</v>
      </c>
      <c r="D146" s="33" t="s">
        <v>73</v>
      </c>
      <c r="E146" s="33" t="s">
        <v>90</v>
      </c>
      <c r="F146" s="33" t="s">
        <v>42</v>
      </c>
      <c r="G146" s="33" t="s">
        <v>77</v>
      </c>
      <c r="H146" s="24">
        <v>81.599999999999994</v>
      </c>
      <c r="I146" s="24"/>
      <c r="J146" s="24">
        <v>81.599999999999994</v>
      </c>
      <c r="K146" s="24"/>
    </row>
    <row r="147" spans="1:11" s="16" customFormat="1" ht="78.75" x14ac:dyDescent="0.25">
      <c r="A147" s="19">
        <v>2</v>
      </c>
      <c r="B147" s="37">
        <v>955</v>
      </c>
      <c r="C147" s="38" t="s">
        <v>9</v>
      </c>
      <c r="D147" s="39" t="s">
        <v>73</v>
      </c>
      <c r="E147" s="39" t="s">
        <v>90</v>
      </c>
      <c r="F147" s="39" t="s">
        <v>113</v>
      </c>
      <c r="G147" s="39" t="s">
        <v>75</v>
      </c>
      <c r="H147" s="40">
        <f>SUMIFS(H148:H1158,$B148:$B1158,$B147,$D148:$D1158,$D148,$E148:$E1158,$E148,$F148:$F1158,$F148)</f>
        <v>23900.2</v>
      </c>
      <c r="I147" s="40">
        <f>SUMIFS(I148:I1158,$B148:$B1158,$B147,$D148:$D1158,$D148,$E148:$E1158,$E148,$F148:$F1158,$F148)</f>
        <v>2202.1999999999998</v>
      </c>
      <c r="J147" s="40">
        <f>SUMIFS(J148:J1158,$B148:$B1158,$B147,$D148:$D1158,$D148,$E148:$E1158,$E148,$F148:$F1158,$F148)</f>
        <v>24601.200000000001</v>
      </c>
      <c r="K147" s="40">
        <f>SUMIFS(K148:K1158,$B148:$B1158,$B147,$D148:$D1158,$D148,$E148:$E1158,$E148,$F148:$F1158,$F148)</f>
        <v>2903.2000000000003</v>
      </c>
    </row>
    <row r="148" spans="1:11" s="16" customFormat="1" ht="47.25" x14ac:dyDescent="0.25">
      <c r="A148" s="20">
        <v>3</v>
      </c>
      <c r="B148" s="31">
        <v>955</v>
      </c>
      <c r="C148" s="32" t="s">
        <v>11</v>
      </c>
      <c r="D148" s="33" t="s">
        <v>73</v>
      </c>
      <c r="E148" s="33" t="s">
        <v>90</v>
      </c>
      <c r="F148" s="33" t="s">
        <v>113</v>
      </c>
      <c r="G148" s="33" t="s">
        <v>76</v>
      </c>
      <c r="H148" s="24">
        <v>21875.8</v>
      </c>
      <c r="I148" s="24">
        <v>1930.3</v>
      </c>
      <c r="J148" s="24">
        <v>22576.799999999999</v>
      </c>
      <c r="K148" s="24">
        <v>2631.3</v>
      </c>
    </row>
    <row r="149" spans="1:11" s="16" customFormat="1" ht="47.25" x14ac:dyDescent="0.25">
      <c r="A149" s="20">
        <v>3</v>
      </c>
      <c r="B149" s="31">
        <v>955</v>
      </c>
      <c r="C149" s="32" t="s">
        <v>12</v>
      </c>
      <c r="D149" s="33" t="s">
        <v>73</v>
      </c>
      <c r="E149" s="33" t="s">
        <v>90</v>
      </c>
      <c r="F149" s="33" t="s">
        <v>113</v>
      </c>
      <c r="G149" s="33" t="s">
        <v>77</v>
      </c>
      <c r="H149" s="24">
        <v>1964.4</v>
      </c>
      <c r="I149" s="24">
        <v>271.89999999999998</v>
      </c>
      <c r="J149" s="24">
        <v>1964.4</v>
      </c>
      <c r="K149" s="24">
        <v>271.89999999999998</v>
      </c>
    </row>
    <row r="150" spans="1:11" s="16" customFormat="1" ht="15.75" x14ac:dyDescent="0.25">
      <c r="A150" s="20">
        <v>3</v>
      </c>
      <c r="B150" s="31">
        <v>955</v>
      </c>
      <c r="C150" s="32" t="s">
        <v>144</v>
      </c>
      <c r="D150" s="33" t="s">
        <v>73</v>
      </c>
      <c r="E150" s="33" t="s">
        <v>90</v>
      </c>
      <c r="F150" s="33" t="s">
        <v>113</v>
      </c>
      <c r="G150" s="33" t="s">
        <v>143</v>
      </c>
      <c r="H150" s="24"/>
      <c r="I150" s="24"/>
      <c r="J150" s="24"/>
      <c r="K150" s="24"/>
    </row>
    <row r="151" spans="1:11" s="16" customFormat="1" ht="31.5" x14ac:dyDescent="0.25">
      <c r="A151" s="20">
        <v>3</v>
      </c>
      <c r="B151" s="31">
        <v>955</v>
      </c>
      <c r="C151" s="32" t="s">
        <v>13</v>
      </c>
      <c r="D151" s="33" t="s">
        <v>73</v>
      </c>
      <c r="E151" s="33" t="s">
        <v>90</v>
      </c>
      <c r="F151" s="33" t="s">
        <v>113</v>
      </c>
      <c r="G151" s="33" t="s">
        <v>78</v>
      </c>
      <c r="H151" s="24">
        <v>60</v>
      </c>
      <c r="I151" s="24"/>
      <c r="J151" s="24">
        <v>60</v>
      </c>
      <c r="K151" s="24"/>
    </row>
    <row r="152" spans="1:11" s="16" customFormat="1" ht="15.75" x14ac:dyDescent="0.25">
      <c r="A152" s="17">
        <v>1</v>
      </c>
      <c r="B152" s="28">
        <v>955</v>
      </c>
      <c r="C152" s="29" t="s">
        <v>154</v>
      </c>
      <c r="D152" s="30" t="s">
        <v>73</v>
      </c>
      <c r="E152" s="30" t="s">
        <v>96</v>
      </c>
      <c r="F152" s="30" t="s">
        <v>7</v>
      </c>
      <c r="G152" s="30" t="s">
        <v>75</v>
      </c>
      <c r="H152" s="18">
        <f>SUMIFS(H153:H1164,$B153:$B1164,$B153,$D153:$D1164,$D153,$E153:$E1164,$E153)/2</f>
        <v>11.7</v>
      </c>
      <c r="I152" s="18">
        <f>SUMIFS(I153:I1164,$B153:$B1164,$B153,$D153:$D1164,$D153,$E153:$E1164,$E153)/2</f>
        <v>11.7</v>
      </c>
      <c r="J152" s="18">
        <f>SUMIFS(J153:J1164,$B153:$B1164,$B153,$D153:$D1164,$D153,$E153:$E1164,$E153)/2</f>
        <v>11.7</v>
      </c>
      <c r="K152" s="18">
        <f>SUMIFS(K153:K1164,$B153:$B1164,$B153,$D153:$D1164,$D153,$E153:$E1164,$E153)/2</f>
        <v>11.7</v>
      </c>
    </row>
    <row r="153" spans="1:11" s="16" customFormat="1" ht="47.25" x14ac:dyDescent="0.25">
      <c r="A153" s="19">
        <v>2</v>
      </c>
      <c r="B153" s="37">
        <v>955</v>
      </c>
      <c r="C153" s="47" t="s">
        <v>155</v>
      </c>
      <c r="D153" s="39" t="s">
        <v>73</v>
      </c>
      <c r="E153" s="39" t="s">
        <v>96</v>
      </c>
      <c r="F153" s="39" t="s">
        <v>156</v>
      </c>
      <c r="G153" s="39" t="s">
        <v>75</v>
      </c>
      <c r="H153" s="40">
        <f>SUMIFS(H154:H1164,$B154:$B1164,$B153,$D154:$D1164,$D154,$E154:$E1164,$E154,$F154:$F1164,$F154)</f>
        <v>11.7</v>
      </c>
      <c r="I153" s="40">
        <f>SUMIFS(I154:I1164,$B154:$B1164,$B153,$D154:$D1164,$D154,$E154:$E1164,$E154,$F154:$F1164,$F154)</f>
        <v>11.7</v>
      </c>
      <c r="J153" s="40">
        <f>SUMIFS(J154:J1164,$B154:$B1164,$B153,$D154:$D1164,$D154,$E154:$E1164,$E154,$F154:$F1164,$F154)</f>
        <v>11.7</v>
      </c>
      <c r="K153" s="40">
        <f>SUMIFS(K154:K1164,$B154:$B1164,$B153,$D154:$D1164,$D154,$E154:$E1164,$E154,$F154:$F1164,$F154)</f>
        <v>11.7</v>
      </c>
    </row>
    <row r="154" spans="1:11" s="16" customFormat="1" ht="47.25" x14ac:dyDescent="0.25">
      <c r="A154" s="20">
        <v>3</v>
      </c>
      <c r="B154" s="31">
        <v>955</v>
      </c>
      <c r="C154" s="45" t="s">
        <v>12</v>
      </c>
      <c r="D154" s="33" t="s">
        <v>73</v>
      </c>
      <c r="E154" s="33" t="s">
        <v>96</v>
      </c>
      <c r="F154" s="33" t="s">
        <v>156</v>
      </c>
      <c r="G154" s="33" t="s">
        <v>77</v>
      </c>
      <c r="H154" s="24">
        <v>11.7</v>
      </c>
      <c r="I154" s="24">
        <v>11.7</v>
      </c>
      <c r="J154" s="24">
        <v>11.7</v>
      </c>
      <c r="K154" s="24">
        <v>11.7</v>
      </c>
    </row>
    <row r="155" spans="1:11" s="16" customFormat="1" ht="15.75" x14ac:dyDescent="0.25">
      <c r="A155" s="17">
        <v>1</v>
      </c>
      <c r="B155" s="28">
        <v>955</v>
      </c>
      <c r="C155" s="29" t="s">
        <v>43</v>
      </c>
      <c r="D155" s="30" t="s">
        <v>73</v>
      </c>
      <c r="E155" s="30" t="s">
        <v>89</v>
      </c>
      <c r="F155" s="30" t="s">
        <v>7</v>
      </c>
      <c r="G155" s="30" t="s">
        <v>75</v>
      </c>
      <c r="H155" s="18">
        <f>SUMIFS(H156:H1167,$B156:$B1167,$B156,$D156:$D1167,$D156,$E156:$E1167,$E156)/2</f>
        <v>2000</v>
      </c>
      <c r="I155" s="18">
        <f>SUMIFS(I156:I1167,$B156:$B1167,$B156,$D156:$D1167,$D156,$E156:$E1167,$E156)/2</f>
        <v>0</v>
      </c>
      <c r="J155" s="18">
        <f>SUMIFS(J156:J1167,$B156:$B1167,$B156,$D156:$D1167,$D156,$E156:$E1167,$E156)/2</f>
        <v>1463.2</v>
      </c>
      <c r="K155" s="18">
        <f>SUMIFS(K156:K1167,$B156:$B1167,$B156,$D156:$D1167,$D156,$E156:$E1167,$E156)/2</f>
        <v>0</v>
      </c>
    </row>
    <row r="156" spans="1:11" s="16" customFormat="1" ht="47.25" x14ac:dyDescent="0.25">
      <c r="A156" s="19">
        <v>2</v>
      </c>
      <c r="B156" s="37">
        <v>955</v>
      </c>
      <c r="C156" s="38" t="s">
        <v>35</v>
      </c>
      <c r="D156" s="39" t="s">
        <v>73</v>
      </c>
      <c r="E156" s="39" t="s">
        <v>89</v>
      </c>
      <c r="F156" s="39" t="s">
        <v>115</v>
      </c>
      <c r="G156" s="39" t="s">
        <v>75</v>
      </c>
      <c r="H156" s="40">
        <f>SUMIFS(H157:H1167,$B157:$B1167,$B156,$D157:$D1167,$D157,$E157:$E1167,$E157,$F157:$F1167,$F157)</f>
        <v>2000</v>
      </c>
      <c r="I156" s="40">
        <f>SUMIFS(I157:I1167,$B157:$B1167,$B156,$D157:$D1167,$D157,$E157:$E1167,$E157,$F157:$F1167,$F157)</f>
        <v>0</v>
      </c>
      <c r="J156" s="40">
        <f>SUMIFS(J157:J1167,$B157:$B1167,$B156,$D157:$D1167,$D157,$E157:$E1167,$E157,$F157:$F1167,$F157)</f>
        <v>1463.2</v>
      </c>
      <c r="K156" s="40">
        <f>SUMIFS(K157:K1167,$B157:$B1167,$B156,$D157:$D1167,$D157,$E157:$E1167,$E157,$F157:$F1167,$F157)</f>
        <v>0</v>
      </c>
    </row>
    <row r="157" spans="1:11" s="16" customFormat="1" ht="15.75" x14ac:dyDescent="0.25">
      <c r="A157" s="20">
        <v>3</v>
      </c>
      <c r="B157" s="31">
        <v>955</v>
      </c>
      <c r="C157" s="32" t="s">
        <v>44</v>
      </c>
      <c r="D157" s="33" t="s">
        <v>73</v>
      </c>
      <c r="E157" s="33" t="s">
        <v>89</v>
      </c>
      <c r="F157" s="33" t="s">
        <v>115</v>
      </c>
      <c r="G157" s="33" t="s">
        <v>94</v>
      </c>
      <c r="H157" s="24">
        <v>2000</v>
      </c>
      <c r="I157" s="24"/>
      <c r="J157" s="24">
        <v>1463.2</v>
      </c>
      <c r="K157" s="24"/>
    </row>
    <row r="158" spans="1:11" s="16" customFormat="1" ht="15.75" x14ac:dyDescent="0.25">
      <c r="A158" s="17">
        <v>1</v>
      </c>
      <c r="B158" s="28">
        <v>955</v>
      </c>
      <c r="C158" s="29" t="s">
        <v>14</v>
      </c>
      <c r="D158" s="30" t="s">
        <v>73</v>
      </c>
      <c r="E158" s="30" t="s">
        <v>79</v>
      </c>
      <c r="F158" s="30"/>
      <c r="G158" s="30"/>
      <c r="H158" s="18">
        <f>SUMIFS(H159:H1170,$B159:$B1170,$B159,$D159:$D1170,$D159,$E159:$E1170,$E159)/2</f>
        <v>59455.299999999996</v>
      </c>
      <c r="I158" s="18">
        <f>SUMIFS(I159:I1170,$B159:$B1170,$B159,$D159:$D1170,$D159,$E159:$E1170,$E159)/2</f>
        <v>371.1</v>
      </c>
      <c r="J158" s="18">
        <f>SUMIFS(J159:J1170,$B159:$B1170,$B159,$D159:$D1170,$D159,$E159:$E1170,$E159)/2</f>
        <v>59455.299999999996</v>
      </c>
      <c r="K158" s="18">
        <f>SUMIFS(K159:K1170,$B159:$B1170,$B159,$D159:$D1170,$D159,$E159:$E1170,$E159)/2</f>
        <v>371.1</v>
      </c>
    </row>
    <row r="159" spans="1:11" s="16" customFormat="1" ht="94.5" x14ac:dyDescent="0.25">
      <c r="A159" s="19">
        <v>2</v>
      </c>
      <c r="B159" s="37">
        <v>955</v>
      </c>
      <c r="C159" s="38" t="s">
        <v>187</v>
      </c>
      <c r="D159" s="39" t="s">
        <v>73</v>
      </c>
      <c r="E159" s="39" t="s">
        <v>79</v>
      </c>
      <c r="F159" s="39" t="s">
        <v>45</v>
      </c>
      <c r="G159" s="39"/>
      <c r="H159" s="40">
        <f>SUMIFS(H160:H1170,$B160:$B1170,$B159,$D160:$D1170,$D160,$E160:$E1170,$E160,$F160:$F1170,$F160)</f>
        <v>28426.1</v>
      </c>
      <c r="I159" s="40">
        <f>SUMIFS(I160:I1170,$B160:$B1170,$B159,$D160:$D1170,$D160,$E160:$E1170,$E160,$F160:$F1170,$F160)</f>
        <v>0</v>
      </c>
      <c r="J159" s="40">
        <f>SUMIFS(J160:J1170,$B160:$B1170,$B159,$D160:$D1170,$D160,$E160:$E1170,$E160,$F160:$F1170,$F160)</f>
        <v>28426.1</v>
      </c>
      <c r="K159" s="40">
        <f>SUMIFS(K160:K1170,$B160:$B1170,$B159,$D160:$D1170,$D160,$E160:$E1170,$E160,$F160:$F1170,$F160)</f>
        <v>0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45</v>
      </c>
      <c r="G160" s="33" t="s">
        <v>95</v>
      </c>
      <c r="H160" s="24">
        <v>28426.1</v>
      </c>
      <c r="I160" s="24"/>
      <c r="J160" s="24">
        <v>28426.1</v>
      </c>
      <c r="K160" s="24"/>
    </row>
    <row r="161" spans="1:11" s="16" customFormat="1" ht="63" x14ac:dyDescent="0.25">
      <c r="A161" s="19">
        <v>2</v>
      </c>
      <c r="B161" s="37">
        <v>955</v>
      </c>
      <c r="C161" s="42" t="s">
        <v>203</v>
      </c>
      <c r="D161" s="39" t="s">
        <v>73</v>
      </c>
      <c r="E161" s="39" t="s">
        <v>79</v>
      </c>
      <c r="F161" s="39" t="s">
        <v>47</v>
      </c>
      <c r="G161" s="39"/>
      <c r="H161" s="40">
        <f>SUMIFS(H162:H1172,$B162:$B1172,$B161,$D162:$D1172,$D162,$E162:$E1172,$E162,$F162:$F1172,$F162)</f>
        <v>7798.5</v>
      </c>
      <c r="I161" s="40">
        <f>SUMIFS(I162:I1172,$B162:$B1172,$B161,$D162:$D1172,$D162,$E162:$E1172,$E162,$F162:$F1172,$F162)</f>
        <v>0</v>
      </c>
      <c r="J161" s="40">
        <f>SUMIFS(J162:J1172,$B162:$B1172,$B161,$D162:$D1172,$D162,$E162:$E1172,$E162,$F162:$F1172,$F162)</f>
        <v>7798.5</v>
      </c>
      <c r="K161" s="40">
        <f>SUMIFS(K162:K1172,$B162:$B1172,$B161,$D162:$D1172,$D162,$E162:$E1172,$E162,$F162:$F1172,$F162)</f>
        <v>0</v>
      </c>
    </row>
    <row r="162" spans="1:11" s="16" customFormat="1" ht="15.75" x14ac:dyDescent="0.25">
      <c r="A162" s="20">
        <v>3</v>
      </c>
      <c r="B162" s="31">
        <v>955</v>
      </c>
      <c r="C162" s="32" t="s">
        <v>46</v>
      </c>
      <c r="D162" s="33" t="s">
        <v>73</v>
      </c>
      <c r="E162" s="33" t="s">
        <v>79</v>
      </c>
      <c r="F162" s="33" t="s">
        <v>47</v>
      </c>
      <c r="G162" s="33" t="s">
        <v>95</v>
      </c>
      <c r="H162" s="24">
        <v>7798.5</v>
      </c>
      <c r="I162" s="24"/>
      <c r="J162" s="24">
        <v>7798.5</v>
      </c>
      <c r="K162" s="24"/>
    </row>
    <row r="163" spans="1:11" s="16" customFormat="1" ht="94.5" x14ac:dyDescent="0.25">
      <c r="A163" s="19">
        <v>2</v>
      </c>
      <c r="B163" s="37">
        <v>955</v>
      </c>
      <c r="C163" s="38" t="s">
        <v>188</v>
      </c>
      <c r="D163" s="39" t="s">
        <v>73</v>
      </c>
      <c r="E163" s="39" t="s">
        <v>79</v>
      </c>
      <c r="F163" s="39" t="s">
        <v>48</v>
      </c>
      <c r="G163" s="39"/>
      <c r="H163" s="40">
        <f>SUMIFS(H164:H1174,$B164:$B1174,$B163,$D164:$D1174,$D164,$E164:$E1174,$E164,$F164:$F1174,$F164)</f>
        <v>2621</v>
      </c>
      <c r="I163" s="40">
        <f>SUMIFS(I164:I1174,$B164:$B1174,$B163,$D164:$D1174,$D164,$E164:$E1174,$E164,$F164:$F1174,$F164)</f>
        <v>0</v>
      </c>
      <c r="J163" s="40">
        <f>SUMIFS(J164:J1174,$B164:$B1174,$B163,$D164:$D1174,$D164,$E164:$E1174,$E164,$F164:$F1174,$F164)</f>
        <v>2621</v>
      </c>
      <c r="K163" s="40">
        <f>SUMIFS(K164:K1174,$B164:$B1174,$B163,$D164:$D1174,$D164,$E164:$E1174,$E164,$F164:$F1174,$F164)</f>
        <v>0</v>
      </c>
    </row>
    <row r="164" spans="1:11" s="16" customFormat="1" ht="15.75" x14ac:dyDescent="0.25">
      <c r="A164" s="20">
        <v>3</v>
      </c>
      <c r="B164" s="31">
        <v>955</v>
      </c>
      <c r="C164" s="32" t="s">
        <v>46</v>
      </c>
      <c r="D164" s="33" t="s">
        <v>73</v>
      </c>
      <c r="E164" s="33" t="s">
        <v>79</v>
      </c>
      <c r="F164" s="33" t="s">
        <v>48</v>
      </c>
      <c r="G164" s="33" t="s">
        <v>95</v>
      </c>
      <c r="H164" s="24">
        <v>2621</v>
      </c>
      <c r="I164" s="24"/>
      <c r="J164" s="24">
        <v>2621</v>
      </c>
      <c r="K164" s="24"/>
    </row>
    <row r="165" spans="1:11" s="16" customFormat="1" ht="79.900000000000006" customHeight="1" x14ac:dyDescent="0.25">
      <c r="A165" s="19">
        <v>2</v>
      </c>
      <c r="B165" s="37">
        <v>955</v>
      </c>
      <c r="C165" s="42" t="s">
        <v>189</v>
      </c>
      <c r="D165" s="39" t="s">
        <v>73</v>
      </c>
      <c r="E165" s="39" t="s">
        <v>79</v>
      </c>
      <c r="F165" s="39" t="s">
        <v>49</v>
      </c>
      <c r="G165" s="39" t="s">
        <v>75</v>
      </c>
      <c r="H165" s="40">
        <f>SUMIFS(H166:H1176,$B166:$B1176,$B165,$D166:$D1176,$D166,$E166:$E1176,$E166,$F166:$F1176,$F166)</f>
        <v>10079.9</v>
      </c>
      <c r="I165" s="40">
        <f>SUMIFS(I166:I1176,$B166:$B1176,$B165,$D166:$D1176,$D166,$E166:$E1176,$E166,$F166:$F1176,$F166)</f>
        <v>0</v>
      </c>
      <c r="J165" s="40">
        <f>SUMIFS(J166:J1176,$B166:$B1176,$B165,$D166:$D1176,$D166,$E166:$E1176,$E166,$F166:$F1176,$F166)</f>
        <v>10079.9</v>
      </c>
      <c r="K165" s="40">
        <f>SUMIFS(K166:K1176,$B166:$B1176,$B165,$D166:$D1176,$D166,$E166:$E1176,$E166,$F166:$F1176,$F166)</f>
        <v>0</v>
      </c>
    </row>
    <row r="166" spans="1:11" s="16" customFormat="1" ht="15.75" x14ac:dyDescent="0.25">
      <c r="A166" s="20">
        <v>3</v>
      </c>
      <c r="B166" s="31">
        <v>955</v>
      </c>
      <c r="C166" s="32" t="s">
        <v>46</v>
      </c>
      <c r="D166" s="33" t="s">
        <v>73</v>
      </c>
      <c r="E166" s="33" t="s">
        <v>79</v>
      </c>
      <c r="F166" s="33" t="s">
        <v>49</v>
      </c>
      <c r="G166" s="33" t="s">
        <v>95</v>
      </c>
      <c r="H166" s="24">
        <v>10079.9</v>
      </c>
      <c r="I166" s="24"/>
      <c r="J166" s="24">
        <v>10079.9</v>
      </c>
      <c r="K166" s="24"/>
    </row>
    <row r="167" spans="1:11" s="16" customFormat="1" ht="78.75" x14ac:dyDescent="0.25">
      <c r="A167" s="19">
        <v>2</v>
      </c>
      <c r="B167" s="37">
        <v>955</v>
      </c>
      <c r="C167" s="38" t="s">
        <v>185</v>
      </c>
      <c r="D167" s="39" t="s">
        <v>73</v>
      </c>
      <c r="E167" s="39" t="s">
        <v>79</v>
      </c>
      <c r="F167" s="39" t="s">
        <v>50</v>
      </c>
      <c r="G167" s="39" t="s">
        <v>75</v>
      </c>
      <c r="H167" s="40">
        <f>SUMIFS(H168:H1178,$B168:$B1178,$B167,$D168:$D1178,$D168,$E168:$E1178,$E168,$F168:$F1178,$F168)</f>
        <v>2864.2</v>
      </c>
      <c r="I167" s="40">
        <f>SUMIFS(I168:I1178,$B168:$B1178,$B167,$D168:$D1178,$D168,$E168:$E1178,$E168,$F168:$F1178,$F168)</f>
        <v>0</v>
      </c>
      <c r="J167" s="40">
        <f>SUMIFS(J168:J1178,$B168:$B1178,$B167,$D168:$D1178,$D168,$E168:$E1178,$E168,$F168:$F1178,$F168)</f>
        <v>2864.2</v>
      </c>
      <c r="K167" s="40">
        <f>SUMIFS(K168:K1178,$B168:$B1178,$B167,$D168:$D1178,$D168,$E168:$E1178,$E168,$F168:$F1178,$F168)</f>
        <v>0</v>
      </c>
    </row>
    <row r="168" spans="1:11" s="16" customFormat="1" ht="15.75" x14ac:dyDescent="0.25">
      <c r="A168" s="20">
        <v>3</v>
      </c>
      <c r="B168" s="31">
        <v>955</v>
      </c>
      <c r="C168" s="32" t="s">
        <v>46</v>
      </c>
      <c r="D168" s="33" t="s">
        <v>73</v>
      </c>
      <c r="E168" s="33" t="s">
        <v>79</v>
      </c>
      <c r="F168" s="33" t="s">
        <v>50</v>
      </c>
      <c r="G168" s="33" t="s">
        <v>95</v>
      </c>
      <c r="H168" s="24">
        <v>2864.2</v>
      </c>
      <c r="I168" s="24"/>
      <c r="J168" s="24">
        <v>2864.2</v>
      </c>
      <c r="K168" s="24"/>
    </row>
    <row r="169" spans="1:11" s="16" customFormat="1" ht="47.25" x14ac:dyDescent="0.25">
      <c r="A169" s="19">
        <v>2</v>
      </c>
      <c r="B169" s="37">
        <v>955</v>
      </c>
      <c r="C169" s="38" t="s">
        <v>165</v>
      </c>
      <c r="D169" s="39" t="s">
        <v>73</v>
      </c>
      <c r="E169" s="39" t="s">
        <v>79</v>
      </c>
      <c r="F169" s="39" t="s">
        <v>145</v>
      </c>
      <c r="G169" s="39"/>
      <c r="H169" s="40">
        <f>SUMIFS(H170:H1181,$B170:$B1181,$B169,$D170:$D1181,$D170,$E170:$E1181,$E170,$F170:$F1181,$F170)</f>
        <v>0</v>
      </c>
      <c r="I169" s="40">
        <f>SUMIFS(I170:I1181,$B170:$B1181,$B169,$D170:$D1181,$D170,$E170:$E1181,$E170,$F170:$F1181,$F170)</f>
        <v>0</v>
      </c>
      <c r="J169" s="40">
        <f>SUMIFS(J170:J1181,$B170:$B1181,$B169,$D170:$D1181,$D170,$E170:$E1181,$E170,$F170:$F1181,$F170)</f>
        <v>0</v>
      </c>
      <c r="K169" s="40">
        <f>SUMIFS(K170:K1181,$B170:$B1181,$B169,$D170:$D1181,$D170,$E170:$E1181,$E170,$F170:$F1181,$F170)</f>
        <v>0</v>
      </c>
    </row>
    <row r="170" spans="1:11" s="16" customFormat="1" ht="15.75" x14ac:dyDescent="0.25">
      <c r="A170" s="20">
        <v>3</v>
      </c>
      <c r="B170" s="31">
        <v>955</v>
      </c>
      <c r="C170" s="32" t="s">
        <v>46</v>
      </c>
      <c r="D170" s="33" t="s">
        <v>73</v>
      </c>
      <c r="E170" s="33" t="s">
        <v>79</v>
      </c>
      <c r="F170" s="33" t="s">
        <v>145</v>
      </c>
      <c r="G170" s="33" t="s">
        <v>95</v>
      </c>
      <c r="H170" s="24"/>
      <c r="I170" s="24"/>
      <c r="J170" s="24"/>
      <c r="K170" s="24"/>
    </row>
    <row r="171" spans="1:11" s="16" customFormat="1" ht="47.25" x14ac:dyDescent="0.25">
      <c r="A171" s="19">
        <v>2</v>
      </c>
      <c r="B171" s="37">
        <v>955</v>
      </c>
      <c r="C171" s="38" t="s">
        <v>167</v>
      </c>
      <c r="D171" s="39" t="s">
        <v>73</v>
      </c>
      <c r="E171" s="39" t="s">
        <v>79</v>
      </c>
      <c r="F171" s="39" t="s">
        <v>166</v>
      </c>
      <c r="G171" s="39"/>
      <c r="H171" s="40">
        <f>SUMIFS(H172:H1183,$B172:$B1183,$B171,$D172:$D1183,$D172,$E172:$E1183,$E172,$F172:$F1183,$F172)</f>
        <v>7665.6</v>
      </c>
      <c r="I171" s="40">
        <f>SUMIFS(I172:I1183,$B172:$B1183,$B171,$D172:$D1183,$D172,$E172:$E1183,$E172,$F172:$F1183,$F172)</f>
        <v>371.1</v>
      </c>
      <c r="J171" s="40">
        <f>SUMIFS(J172:J1183,$B172:$B1183,$B171,$D172:$D1183,$D172,$E172:$E1183,$E172,$F172:$F1183,$F172)</f>
        <v>7665.6</v>
      </c>
      <c r="K171" s="40">
        <f>SUMIFS(K172:K1183,$B172:$B1183,$B171,$D172:$D1183,$D172,$E172:$E1183,$E172,$F172:$F1183,$F172)</f>
        <v>371.1</v>
      </c>
    </row>
    <row r="172" spans="1:11" s="16" customFormat="1" ht="31.5" x14ac:dyDescent="0.25">
      <c r="A172" s="20">
        <v>3</v>
      </c>
      <c r="B172" s="31">
        <v>955</v>
      </c>
      <c r="C172" s="32" t="s">
        <v>23</v>
      </c>
      <c r="D172" s="33" t="s">
        <v>73</v>
      </c>
      <c r="E172" s="33" t="s">
        <v>79</v>
      </c>
      <c r="F172" s="33" t="s">
        <v>166</v>
      </c>
      <c r="G172" s="33" t="s">
        <v>86</v>
      </c>
      <c r="H172" s="24">
        <v>7173.6</v>
      </c>
      <c r="I172" s="24">
        <v>371.1</v>
      </c>
      <c r="J172" s="24">
        <v>7173.6</v>
      </c>
      <c r="K172" s="24">
        <v>371.1</v>
      </c>
    </row>
    <row r="173" spans="1:11" s="16" customFormat="1" ht="47.25" x14ac:dyDescent="0.25">
      <c r="A173" s="20">
        <v>3</v>
      </c>
      <c r="B173" s="31">
        <v>955</v>
      </c>
      <c r="C173" s="32" t="s">
        <v>12</v>
      </c>
      <c r="D173" s="33" t="s">
        <v>73</v>
      </c>
      <c r="E173" s="33" t="s">
        <v>79</v>
      </c>
      <c r="F173" s="33" t="s">
        <v>166</v>
      </c>
      <c r="G173" s="33" t="s">
        <v>77</v>
      </c>
      <c r="H173" s="24">
        <v>492</v>
      </c>
      <c r="I173" s="24">
        <v>0</v>
      </c>
      <c r="J173" s="24">
        <v>492</v>
      </c>
      <c r="K173" s="24">
        <v>0</v>
      </c>
    </row>
    <row r="174" spans="1:11" s="16" customFormat="1" ht="47.25" x14ac:dyDescent="0.25">
      <c r="A174" s="19">
        <v>2</v>
      </c>
      <c r="B174" s="37">
        <v>955</v>
      </c>
      <c r="C174" s="38" t="s">
        <v>35</v>
      </c>
      <c r="D174" s="39" t="s">
        <v>73</v>
      </c>
      <c r="E174" s="39" t="s">
        <v>79</v>
      </c>
      <c r="F174" s="39" t="s">
        <v>115</v>
      </c>
      <c r="G174" s="39"/>
      <c r="H174" s="40">
        <f>SUMIFS(H175:H1186,$B175:$B1186,$B174,$D175:$D1186,$D175,$E175:$E1186,$E175,$F175:$F1186,$F175)</f>
        <v>0</v>
      </c>
      <c r="I174" s="40">
        <f>SUMIFS(I175:I1186,$B175:$B1186,$B174,$D175:$D1186,$D175,$E175:$E1186,$E175,$F175:$F1186,$F175)</f>
        <v>0</v>
      </c>
      <c r="J174" s="40">
        <f>SUMIFS(J175:J1186,$B175:$B1186,$B174,$D175:$D1186,$D175,$E175:$E1186,$E175,$F175:$F1186,$F175)</f>
        <v>0</v>
      </c>
      <c r="K174" s="40">
        <f>SUMIFS(K175:K1186,$B175:$B1186,$B174,$D175:$D1186,$D175,$E175:$E1186,$E175,$F175:$F1186,$F175)</f>
        <v>0</v>
      </c>
    </row>
    <row r="175" spans="1:11" s="16" customFormat="1" ht="47.25" x14ac:dyDescent="0.25">
      <c r="A175" s="20">
        <v>3</v>
      </c>
      <c r="B175" s="31">
        <v>955</v>
      </c>
      <c r="C175" s="32" t="s">
        <v>12</v>
      </c>
      <c r="D175" s="33" t="s">
        <v>73</v>
      </c>
      <c r="E175" s="33" t="s">
        <v>79</v>
      </c>
      <c r="F175" s="33" t="s">
        <v>115</v>
      </c>
      <c r="G175" s="33" t="s">
        <v>77</v>
      </c>
      <c r="H175" s="24"/>
      <c r="I175" s="24"/>
      <c r="J175" s="24"/>
      <c r="K175" s="24"/>
    </row>
    <row r="176" spans="1:11" s="16" customFormat="1" ht="31.5" x14ac:dyDescent="0.25">
      <c r="A176" s="17">
        <v>1</v>
      </c>
      <c r="B176" s="28">
        <v>955</v>
      </c>
      <c r="C176" s="29" t="s">
        <v>51</v>
      </c>
      <c r="D176" s="30" t="s">
        <v>92</v>
      </c>
      <c r="E176" s="30" t="s">
        <v>90</v>
      </c>
      <c r="F176" s="30" t="s">
        <v>7</v>
      </c>
      <c r="G176" s="30" t="s">
        <v>75</v>
      </c>
      <c r="H176" s="18">
        <f>SUMIFS(H177:H1181,$B177:$B1181,$B177,$D177:$D1181,$D177,$E177:$E1181,$E177)/2</f>
        <v>374.2</v>
      </c>
      <c r="I176" s="18">
        <f>SUMIFS(I177:I1181,$B177:$B1181,$B177,$D177:$D1181,$D177,$E177:$E1181,$E177)/2</f>
        <v>0</v>
      </c>
      <c r="J176" s="18">
        <f>SUMIFS(J177:J1181,$B177:$B1181,$B177,$D177:$D1181,$D177,$E177:$E1181,$E177)/2</f>
        <v>374.2</v>
      </c>
      <c r="K176" s="18">
        <f>SUMIFS(K177:K1181,$B177:$B1181,$B177,$D177:$D1181,$D177,$E177:$E1181,$E177)/2</f>
        <v>0</v>
      </c>
    </row>
    <row r="177" spans="1:11" s="16" customFormat="1" ht="54" customHeight="1" x14ac:dyDescent="0.25">
      <c r="A177" s="19">
        <v>2</v>
      </c>
      <c r="B177" s="37">
        <v>955</v>
      </c>
      <c r="C177" s="38" t="s">
        <v>190</v>
      </c>
      <c r="D177" s="39" t="s">
        <v>92</v>
      </c>
      <c r="E177" s="39" t="s">
        <v>90</v>
      </c>
      <c r="F177" s="39" t="s">
        <v>111</v>
      </c>
      <c r="G177" s="39" t="s">
        <v>75</v>
      </c>
      <c r="H177" s="40">
        <f>SUMIFS(H178:H1181,$B178:$B1181,$B177,$D178:$D1181,$D178,$E178:$E1181,$E178,$F178:$F1181,$F178)</f>
        <v>374.20000000000005</v>
      </c>
      <c r="I177" s="40">
        <f>SUMIFS(I178:I1181,$B178:$B1181,$B177,$D178:$D1181,$D178,$E178:$E1181,$E178,$F178:$F1181,$F178)</f>
        <v>0</v>
      </c>
      <c r="J177" s="40">
        <f>SUMIFS(J178:J1181,$B178:$B1181,$B177,$D178:$D1181,$D178,$E178:$E1181,$E178,$F178:$F1181,$F178)</f>
        <v>374.20000000000005</v>
      </c>
      <c r="K177" s="40">
        <f>SUMIFS(K178:K1181,$B178:$B1181,$B177,$D178:$D1181,$D178,$E178:$E1181,$E178,$F178:$F1181,$F178)</f>
        <v>0</v>
      </c>
    </row>
    <row r="178" spans="1:11" s="16" customFormat="1" ht="47.25" x14ac:dyDescent="0.25">
      <c r="A178" s="20">
        <v>3</v>
      </c>
      <c r="B178" s="31">
        <v>955</v>
      </c>
      <c r="C178" s="32" t="s">
        <v>12</v>
      </c>
      <c r="D178" s="33" t="s">
        <v>92</v>
      </c>
      <c r="E178" s="33" t="s">
        <v>90</v>
      </c>
      <c r="F178" s="33" t="s">
        <v>111</v>
      </c>
      <c r="G178" s="33" t="s">
        <v>77</v>
      </c>
      <c r="H178" s="24">
        <v>212.3</v>
      </c>
      <c r="I178" s="24"/>
      <c r="J178" s="24">
        <v>212.3</v>
      </c>
      <c r="K178" s="24"/>
    </row>
    <row r="179" spans="1:11" s="16" customFormat="1" ht="15.75" x14ac:dyDescent="0.25">
      <c r="A179" s="20">
        <v>3</v>
      </c>
      <c r="B179" s="31">
        <v>955</v>
      </c>
      <c r="C179" s="32" t="s">
        <v>46</v>
      </c>
      <c r="D179" s="33" t="s">
        <v>92</v>
      </c>
      <c r="E179" s="33" t="s">
        <v>90</v>
      </c>
      <c r="F179" s="33" t="s">
        <v>111</v>
      </c>
      <c r="G179" s="33" t="s">
        <v>95</v>
      </c>
      <c r="H179" s="24">
        <v>161.9</v>
      </c>
      <c r="I179" s="24"/>
      <c r="J179" s="24">
        <v>161.9</v>
      </c>
      <c r="K179" s="24"/>
    </row>
    <row r="180" spans="1:11" s="16" customFormat="1" ht="63" x14ac:dyDescent="0.25">
      <c r="A180" s="17">
        <v>1</v>
      </c>
      <c r="B180" s="28">
        <v>955</v>
      </c>
      <c r="C180" s="29" t="s">
        <v>52</v>
      </c>
      <c r="D180" s="30" t="s">
        <v>82</v>
      </c>
      <c r="E180" s="30" t="s">
        <v>93</v>
      </c>
      <c r="F180" s="30" t="s">
        <v>7</v>
      </c>
      <c r="G180" s="30" t="s">
        <v>75</v>
      </c>
      <c r="H180" s="18">
        <f>SUMIFS(H181:H1184,$B181:$B1184,$B181,$D181:$D1184,$D181,$E181:$E1184,$E181)/2</f>
        <v>1600</v>
      </c>
      <c r="I180" s="18">
        <f>SUMIFS(I181:I1184,$B181:$B1184,$B181,$D181:$D1184,$D181,$E181:$E1184,$E181)/2</f>
        <v>0</v>
      </c>
      <c r="J180" s="18">
        <f>SUMIFS(J181:J1184,$B181:$B1184,$B181,$D181:$D1184,$D181,$E181:$E1184,$E181)/2</f>
        <v>1600</v>
      </c>
      <c r="K180" s="18">
        <f>SUMIFS(K181:K1184,$B181:$B1184,$B181,$D181:$D1184,$D181,$E181:$E1184,$E181)/2</f>
        <v>0</v>
      </c>
    </row>
    <row r="181" spans="1:11" s="16" customFormat="1" ht="94.5" x14ac:dyDescent="0.25">
      <c r="A181" s="19">
        <v>2</v>
      </c>
      <c r="B181" s="37">
        <v>955</v>
      </c>
      <c r="C181" s="38" t="s">
        <v>187</v>
      </c>
      <c r="D181" s="39" t="s">
        <v>82</v>
      </c>
      <c r="E181" s="39" t="s">
        <v>93</v>
      </c>
      <c r="F181" s="39" t="s">
        <v>45</v>
      </c>
      <c r="G181" s="39"/>
      <c r="H181" s="40">
        <f>SUMIFS(H182:H1184,$B182:$B1184,$B181,$D182:$D1184,$D182,$E182:$E1184,$E182,$F182:$F1184,$F182)</f>
        <v>1524</v>
      </c>
      <c r="I181" s="40">
        <f>SUMIFS(I182:I1184,$B182:$B1184,$B181,$D182:$D1184,$D182,$E182:$E1184,$E182,$F182:$F1184,$F182)</f>
        <v>0</v>
      </c>
      <c r="J181" s="40">
        <f>SUMIFS(J182:J1184,$B182:$B1184,$B181,$D182:$D1184,$D182,$E182:$E1184,$E182,$F182:$F1184,$F182)</f>
        <v>1524</v>
      </c>
      <c r="K181" s="40">
        <f>SUMIFS(K182:K1184,$B182:$B1184,$B181,$D182:$D1184,$D182,$E182:$E1184,$E182,$F182:$F1184,$F182)</f>
        <v>0</v>
      </c>
    </row>
    <row r="182" spans="1:11" s="16" customFormat="1" ht="15.75" x14ac:dyDescent="0.25">
      <c r="A182" s="20">
        <v>3</v>
      </c>
      <c r="B182" s="31">
        <v>955</v>
      </c>
      <c r="C182" s="32" t="s">
        <v>46</v>
      </c>
      <c r="D182" s="33" t="s">
        <v>82</v>
      </c>
      <c r="E182" s="33" t="s">
        <v>93</v>
      </c>
      <c r="F182" s="33" t="s">
        <v>45</v>
      </c>
      <c r="G182" s="33" t="s">
        <v>95</v>
      </c>
      <c r="H182" s="24">
        <v>1524</v>
      </c>
      <c r="I182" s="24"/>
      <c r="J182" s="24">
        <v>1524</v>
      </c>
      <c r="K182" s="24"/>
    </row>
    <row r="183" spans="1:11" s="16" customFormat="1" ht="94.5" x14ac:dyDescent="0.25">
      <c r="A183" s="19">
        <v>2</v>
      </c>
      <c r="B183" s="37">
        <v>955</v>
      </c>
      <c r="C183" s="38" t="s">
        <v>191</v>
      </c>
      <c r="D183" s="39" t="s">
        <v>82</v>
      </c>
      <c r="E183" s="39" t="s">
        <v>93</v>
      </c>
      <c r="F183" s="39" t="s">
        <v>112</v>
      </c>
      <c r="G183" s="39" t="s">
        <v>75</v>
      </c>
      <c r="H183" s="40">
        <f>SUMIFS(H184:H1186,$B184:$B1186,$B183,$D184:$D1186,$D184,$E184:$E1186,$E184,$F184:$F1186,$F184)</f>
        <v>76</v>
      </c>
      <c r="I183" s="40">
        <f>SUMIFS(I184:I1186,$B184:$B1186,$B183,$D184:$D1186,$D184,$E184:$E1186,$E184,$F184:$F1186,$F184)</f>
        <v>0</v>
      </c>
      <c r="J183" s="40">
        <f>SUMIFS(J184:J1186,$B184:$B1186,$B183,$D184:$D1186,$D184,$E184:$E1186,$E184,$F184:$F1186,$F184)</f>
        <v>76</v>
      </c>
      <c r="K183" s="40">
        <f>SUMIFS(K184:K1186,$B184:$B1186,$B183,$D184:$D1186,$D184,$E184:$E1186,$E184,$F184:$F1186,$F184)</f>
        <v>0</v>
      </c>
    </row>
    <row r="184" spans="1:11" s="16" customFormat="1" ht="47.25" x14ac:dyDescent="0.25">
      <c r="A184" s="20">
        <v>3</v>
      </c>
      <c r="B184" s="31">
        <v>955</v>
      </c>
      <c r="C184" s="32" t="s">
        <v>12</v>
      </c>
      <c r="D184" s="33" t="s">
        <v>82</v>
      </c>
      <c r="E184" s="33" t="s">
        <v>93</v>
      </c>
      <c r="F184" s="33" t="s">
        <v>112</v>
      </c>
      <c r="G184" s="33" t="s">
        <v>77</v>
      </c>
      <c r="H184" s="24">
        <v>76</v>
      </c>
      <c r="I184" s="24"/>
      <c r="J184" s="24">
        <v>76</v>
      </c>
      <c r="K184" s="24"/>
    </row>
    <row r="185" spans="1:11" s="16" customFormat="1" ht="47.25" x14ac:dyDescent="0.25">
      <c r="A185" s="17">
        <v>1</v>
      </c>
      <c r="B185" s="28">
        <v>955</v>
      </c>
      <c r="C185" s="29" t="s">
        <v>36</v>
      </c>
      <c r="D185" s="30" t="s">
        <v>82</v>
      </c>
      <c r="E185" s="30" t="s">
        <v>80</v>
      </c>
      <c r="F185" s="30"/>
      <c r="G185" s="30"/>
      <c r="H185" s="18">
        <f>SUMIFS(H186:H1204,$B186:$B1204,$B186,$D186:$D1204,$D186,$E186:$E1204,$E186)/2</f>
        <v>621.5</v>
      </c>
      <c r="I185" s="18">
        <f>SUMIFS(I186:I1204,$B186:$B1204,$B186,$D186:$D1204,$D186,$E186:$E1204,$E186)/2</f>
        <v>0</v>
      </c>
      <c r="J185" s="18">
        <f>SUMIFS(J186:J1204,$B186:$B1204,$B186,$D186:$D1204,$D186,$E186:$E1204,$E186)/2</f>
        <v>621.5</v>
      </c>
      <c r="K185" s="18">
        <f>SUMIFS(K186:K1204,$B186:$B1204,$B186,$D186:$D1204,$D186,$E186:$E1204,$E186)/2</f>
        <v>0</v>
      </c>
    </row>
    <row r="186" spans="1:11" s="16" customFormat="1" ht="78.75" x14ac:dyDescent="0.25">
      <c r="A186" s="19">
        <v>2</v>
      </c>
      <c r="B186" s="37">
        <v>955</v>
      </c>
      <c r="C186" s="38" t="s">
        <v>208</v>
      </c>
      <c r="D186" s="39" t="s">
        <v>82</v>
      </c>
      <c r="E186" s="39" t="s">
        <v>80</v>
      </c>
      <c r="F186" s="39" t="s">
        <v>207</v>
      </c>
      <c r="G186" s="39"/>
      <c r="H186" s="40">
        <f>SUMIFS(H187:H1204,$B187:$B1204,$B186,$D187:$D1204,$D187,$E187:$E1204,$E187,$F187:$F1204,$F187)</f>
        <v>621.5</v>
      </c>
      <c r="I186" s="40">
        <f>SUMIFS(I187:I1204,$B187:$B1204,$B186,$D187:$D1204,$D187,$E187:$E1204,$E187,$F187:$F1204,$F187)</f>
        <v>0</v>
      </c>
      <c r="J186" s="40">
        <f>SUMIFS(J187:J1204,$B187:$B1204,$B186,$D187:$D1204,$D187,$E187:$E1204,$E187,$F187:$F1204,$F187)</f>
        <v>621.5</v>
      </c>
      <c r="K186" s="40">
        <f>SUMIFS(K187:K1204,$B187:$B1204,$B186,$D187:$D1204,$D187,$E187:$E1204,$E187,$F187:$F1204,$F187)</f>
        <v>0</v>
      </c>
    </row>
    <row r="187" spans="1:11" s="16" customFormat="1" ht="94.5" x14ac:dyDescent="0.25">
      <c r="A187" s="20">
        <v>3</v>
      </c>
      <c r="B187" s="31">
        <v>955</v>
      </c>
      <c r="C187" s="32" t="s">
        <v>170</v>
      </c>
      <c r="D187" s="33" t="s">
        <v>82</v>
      </c>
      <c r="E187" s="33" t="s">
        <v>80</v>
      </c>
      <c r="F187" s="33" t="s">
        <v>207</v>
      </c>
      <c r="G187" s="33" t="s">
        <v>98</v>
      </c>
      <c r="H187" s="24">
        <v>621.5</v>
      </c>
      <c r="I187" s="24"/>
      <c r="J187" s="24">
        <v>621.5</v>
      </c>
      <c r="K187" s="24"/>
    </row>
    <row r="188" spans="1:11" s="16" customFormat="1" ht="15.75" x14ac:dyDescent="0.25">
      <c r="A188" s="17">
        <v>1</v>
      </c>
      <c r="B188" s="28">
        <v>955</v>
      </c>
      <c r="C188" s="29" t="s">
        <v>54</v>
      </c>
      <c r="D188" s="30" t="s">
        <v>90</v>
      </c>
      <c r="E188" s="30" t="s">
        <v>96</v>
      </c>
      <c r="F188" s="30"/>
      <c r="G188" s="30"/>
      <c r="H188" s="18">
        <f>SUMIFS(H189:H1189,$B189:$B1189,$B189,$D189:$D1189,$D189,$E189:$E1189,$E189)/2</f>
        <v>31428</v>
      </c>
      <c r="I188" s="18">
        <f>SUMIFS(I189:I1189,$B189:$B1189,$B189,$D189:$D1189,$D189,$E189:$E1189,$E189)/2</f>
        <v>26083.599999999999</v>
      </c>
      <c r="J188" s="18">
        <f>SUMIFS(J189:J1189,$B189:$B1189,$B189,$D189:$D1189,$D189,$E189:$E1189,$E189)/2</f>
        <v>31428</v>
      </c>
      <c r="K188" s="18">
        <f>SUMIFS(K189:K1189,$B189:$B1189,$B189,$D189:$D1189,$D189,$E189:$E1189,$E189)/2</f>
        <v>26083.599999999999</v>
      </c>
    </row>
    <row r="189" spans="1:11" s="16" customFormat="1" ht="63" x14ac:dyDescent="0.25">
      <c r="A189" s="19">
        <v>2</v>
      </c>
      <c r="B189" s="37">
        <v>955</v>
      </c>
      <c r="C189" s="47" t="s">
        <v>132</v>
      </c>
      <c r="D189" s="39" t="s">
        <v>90</v>
      </c>
      <c r="E189" s="39" t="s">
        <v>96</v>
      </c>
      <c r="F189" s="39" t="s">
        <v>15</v>
      </c>
      <c r="G189" s="39" t="s">
        <v>75</v>
      </c>
      <c r="H189" s="40">
        <f>SUMIFS(H190:H1189,$B190:$B1189,$B189,$D190:$D1189,$D190,$E190:$E1189,$E190,$F190:$F1189,$F190)</f>
        <v>0</v>
      </c>
      <c r="I189" s="40">
        <f>SUMIFS(I190:I1189,$B190:$B1189,$B189,$D190:$D1189,$D190,$E190:$E1189,$E190,$F190:$F1189,$F190)</f>
        <v>0</v>
      </c>
      <c r="J189" s="40">
        <f>SUMIFS(J190:J1189,$B190:$B1189,$B189,$D190:$D1189,$D190,$E190:$E1189,$E190,$F190:$F1189,$F190)</f>
        <v>0</v>
      </c>
      <c r="K189" s="40">
        <f>SUMIFS(K190:K1189,$B190:$B1189,$B189,$D190:$D1189,$D190,$E190:$E1189,$E190,$F190:$F1189,$F190)</f>
        <v>0</v>
      </c>
    </row>
    <row r="190" spans="1:11" s="16" customFormat="1" ht="47.25" x14ac:dyDescent="0.25">
      <c r="A190" s="20">
        <v>3</v>
      </c>
      <c r="B190" s="31">
        <v>955</v>
      </c>
      <c r="C190" s="45" t="s">
        <v>12</v>
      </c>
      <c r="D190" s="33" t="s">
        <v>90</v>
      </c>
      <c r="E190" s="33" t="s">
        <v>96</v>
      </c>
      <c r="F190" s="33" t="s">
        <v>15</v>
      </c>
      <c r="G190" s="33" t="s">
        <v>77</v>
      </c>
      <c r="H190" s="24"/>
      <c r="I190" s="24"/>
      <c r="J190" s="24"/>
      <c r="K190" s="24"/>
    </row>
    <row r="191" spans="1:11" s="16" customFormat="1" ht="94.5" x14ac:dyDescent="0.25">
      <c r="A191" s="19">
        <v>2</v>
      </c>
      <c r="B191" s="37">
        <v>955</v>
      </c>
      <c r="C191" s="38" t="s">
        <v>192</v>
      </c>
      <c r="D191" s="39" t="s">
        <v>90</v>
      </c>
      <c r="E191" s="39" t="s">
        <v>96</v>
      </c>
      <c r="F191" s="39" t="s">
        <v>55</v>
      </c>
      <c r="G191" s="39"/>
      <c r="H191" s="40">
        <f>SUMIFS(H192:H1191,$B192:$B1191,$B191,$D192:$D1191,$D192,$E192:$E1191,$E192,$F192:$F1191,$F192)</f>
        <v>31428</v>
      </c>
      <c r="I191" s="40">
        <f>SUMIFS(I192:I1191,$B192:$B1191,$B191,$D192:$D1191,$D192,$E192:$E1191,$E192,$F192:$F1191,$F192)</f>
        <v>26083.599999999999</v>
      </c>
      <c r="J191" s="40">
        <f>SUMIFS(J192:J1191,$B192:$B1191,$B191,$D192:$D1191,$D192,$E192:$E1191,$E192,$F192:$F1191,$F192)</f>
        <v>31428</v>
      </c>
      <c r="K191" s="40">
        <f>SUMIFS(K192:K1191,$B192:$B1191,$B191,$D192:$D1191,$D192,$E192:$E1191,$E192,$F192:$F1191,$F192)</f>
        <v>26083.599999999999</v>
      </c>
    </row>
    <row r="192" spans="1:11" s="16" customFormat="1" ht="31.5" x14ac:dyDescent="0.25">
      <c r="A192" s="20">
        <v>3</v>
      </c>
      <c r="B192" s="31">
        <v>955</v>
      </c>
      <c r="C192" s="32" t="s">
        <v>23</v>
      </c>
      <c r="D192" s="33" t="s">
        <v>90</v>
      </c>
      <c r="E192" s="33" t="s">
        <v>96</v>
      </c>
      <c r="F192" s="33" t="s">
        <v>55</v>
      </c>
      <c r="G192" s="33" t="s">
        <v>86</v>
      </c>
      <c r="H192" s="24">
        <v>4881.5</v>
      </c>
      <c r="I192" s="24">
        <v>3725.3</v>
      </c>
      <c r="J192" s="24">
        <v>4881.5</v>
      </c>
      <c r="K192" s="24">
        <v>3725.3</v>
      </c>
    </row>
    <row r="193" spans="1:11" s="16" customFormat="1" ht="47.25" x14ac:dyDescent="0.25">
      <c r="A193" s="20">
        <v>3</v>
      </c>
      <c r="B193" s="31">
        <v>955</v>
      </c>
      <c r="C193" s="32" t="s">
        <v>12</v>
      </c>
      <c r="D193" s="33" t="s">
        <v>90</v>
      </c>
      <c r="E193" s="33" t="s">
        <v>96</v>
      </c>
      <c r="F193" s="33" t="s">
        <v>55</v>
      </c>
      <c r="G193" s="33" t="s">
        <v>77</v>
      </c>
      <c r="H193" s="24">
        <v>2507.4</v>
      </c>
      <c r="I193" s="24">
        <v>1671.3</v>
      </c>
      <c r="J193" s="24">
        <v>2507.4</v>
      </c>
      <c r="K193" s="24">
        <v>1671.3</v>
      </c>
    </row>
    <row r="194" spans="1:11" s="16" customFormat="1" ht="15.75" x14ac:dyDescent="0.25">
      <c r="A194" s="20">
        <v>3</v>
      </c>
      <c r="B194" s="31">
        <v>955</v>
      </c>
      <c r="C194" s="32" t="s">
        <v>46</v>
      </c>
      <c r="D194" s="33" t="s">
        <v>90</v>
      </c>
      <c r="E194" s="33" t="s">
        <v>96</v>
      </c>
      <c r="F194" s="33" t="s">
        <v>55</v>
      </c>
      <c r="G194" s="33" t="s">
        <v>95</v>
      </c>
      <c r="H194" s="24">
        <v>802.8</v>
      </c>
      <c r="I194" s="24"/>
      <c r="J194" s="24">
        <v>802.8</v>
      </c>
      <c r="K194" s="24"/>
    </row>
    <row r="195" spans="1:11" s="16" customFormat="1" ht="78.75" x14ac:dyDescent="0.25">
      <c r="A195" s="20">
        <v>3</v>
      </c>
      <c r="B195" s="31">
        <v>955</v>
      </c>
      <c r="C195" s="32" t="s">
        <v>152</v>
      </c>
      <c r="D195" s="33" t="s">
        <v>90</v>
      </c>
      <c r="E195" s="33" t="s">
        <v>96</v>
      </c>
      <c r="F195" s="33" t="s">
        <v>55</v>
      </c>
      <c r="G195" s="33" t="s">
        <v>97</v>
      </c>
      <c r="H195" s="24">
        <v>23236.3</v>
      </c>
      <c r="I195" s="24">
        <v>20687</v>
      </c>
      <c r="J195" s="24">
        <v>23236.3</v>
      </c>
      <c r="K195" s="24">
        <v>20687</v>
      </c>
    </row>
    <row r="196" spans="1:11" s="16" customFormat="1" ht="21" customHeight="1" x14ac:dyDescent="0.25">
      <c r="A196" s="20">
        <v>3</v>
      </c>
      <c r="B196" s="31">
        <v>955</v>
      </c>
      <c r="C196" s="32" t="s">
        <v>13</v>
      </c>
      <c r="D196" s="33" t="s">
        <v>90</v>
      </c>
      <c r="E196" s="33" t="s">
        <v>96</v>
      </c>
      <c r="F196" s="33" t="s">
        <v>55</v>
      </c>
      <c r="G196" s="33" t="s">
        <v>78</v>
      </c>
      <c r="H196" s="24"/>
      <c r="I196" s="24"/>
      <c r="J196" s="24"/>
      <c r="K196" s="24"/>
    </row>
    <row r="197" spans="1:11" s="16" customFormat="1" ht="15.75" x14ac:dyDescent="0.25">
      <c r="A197" s="17">
        <v>1</v>
      </c>
      <c r="B197" s="28">
        <v>955</v>
      </c>
      <c r="C197" s="29" t="s">
        <v>56</v>
      </c>
      <c r="D197" s="30" t="s">
        <v>90</v>
      </c>
      <c r="E197" s="30" t="s">
        <v>87</v>
      </c>
      <c r="F197" s="30" t="s">
        <v>7</v>
      </c>
      <c r="G197" s="30" t="s">
        <v>75</v>
      </c>
      <c r="H197" s="18">
        <f>SUMIFS(H198:H1198,$B198:$B1198,$B198,$D198:$D1198,$D198,$E198:$E1198,$E198)/2</f>
        <v>1974</v>
      </c>
      <c r="I197" s="18">
        <f>SUMIFS(I198:I1198,$B198:$B1198,$B198,$D198:$D1198,$D198,$E198:$E1198,$E198)/2</f>
        <v>0</v>
      </c>
      <c r="J197" s="18">
        <f>SUMIFS(J198:J1198,$B198:$B1198,$B198,$D198:$D1198,$D198,$E198:$E1198,$E198)/2</f>
        <v>1974</v>
      </c>
      <c r="K197" s="18">
        <f>SUMIFS(K198:K1198,$B198:$B1198,$B198,$D198:$D1198,$D198,$E198:$E1198,$E198)/2</f>
        <v>0</v>
      </c>
    </row>
    <row r="198" spans="1:11" s="16" customFormat="1" ht="63" x14ac:dyDescent="0.25">
      <c r="A198" s="19">
        <v>2</v>
      </c>
      <c r="B198" s="37">
        <v>955</v>
      </c>
      <c r="C198" s="38" t="s">
        <v>131</v>
      </c>
      <c r="D198" s="39" t="s">
        <v>90</v>
      </c>
      <c r="E198" s="39" t="s">
        <v>87</v>
      </c>
      <c r="F198" s="39" t="s">
        <v>133</v>
      </c>
      <c r="G198" s="39"/>
      <c r="H198" s="40">
        <f>SUMIFS(H199:H1198,$B199:$B1198,$B198,$D199:$D1198,$D199,$E199:$E1198,$E199,$F199:$F1198,$F199)</f>
        <v>1974</v>
      </c>
      <c r="I198" s="40">
        <f>SUMIFS(I199:I1198,$B199:$B1198,$B198,$D199:$D1198,$D199,$E199:$E1198,$E199,$F199:$F1198,$F199)</f>
        <v>0</v>
      </c>
      <c r="J198" s="40">
        <f>SUMIFS(J199:J1198,$B199:$B1198,$B198,$D199:$D1198,$D199,$E199:$E1198,$E199,$F199:$F1198,$F199)</f>
        <v>1974</v>
      </c>
      <c r="K198" s="40">
        <f>SUMIFS(K199:K1198,$B199:$B1198,$B198,$D199:$D1198,$D199,$E199:$E1198,$E199,$F199:$F1198,$F199)</f>
        <v>0</v>
      </c>
    </row>
    <row r="199" spans="1:11" s="16" customFormat="1" ht="78.75" x14ac:dyDescent="0.25">
      <c r="A199" s="20">
        <v>3</v>
      </c>
      <c r="B199" s="31">
        <v>955</v>
      </c>
      <c r="C199" s="32" t="s">
        <v>152</v>
      </c>
      <c r="D199" s="33" t="s">
        <v>90</v>
      </c>
      <c r="E199" s="33" t="s">
        <v>87</v>
      </c>
      <c r="F199" s="33" t="s">
        <v>133</v>
      </c>
      <c r="G199" s="33" t="s">
        <v>97</v>
      </c>
      <c r="H199" s="24">
        <v>1974</v>
      </c>
      <c r="I199" s="24"/>
      <c r="J199" s="24">
        <v>1974</v>
      </c>
      <c r="K199" s="24"/>
    </row>
    <row r="200" spans="1:11" s="16" customFormat="1" ht="15.75" x14ac:dyDescent="0.25">
      <c r="A200" s="17">
        <v>1</v>
      </c>
      <c r="B200" s="28">
        <v>955</v>
      </c>
      <c r="C200" s="29" t="s">
        <v>148</v>
      </c>
      <c r="D200" s="30" t="s">
        <v>90</v>
      </c>
      <c r="E200" s="30" t="s">
        <v>93</v>
      </c>
      <c r="F200" s="30"/>
      <c r="G200" s="30"/>
      <c r="H200" s="18">
        <f>SUMIFS(H201:H1201,$B201:$B1201,$B201,$D201:$D1201,$D201,$E201:$E1201,$E201)/2</f>
        <v>90145.3</v>
      </c>
      <c r="I200" s="18">
        <f>SUMIFS(I201:I1201,$B201:$B1201,$B201,$D201:$D1201,$D201,$E201:$E1201,$E201)/2</f>
        <v>84299.1</v>
      </c>
      <c r="J200" s="18">
        <f>SUMIFS(J201:J1201,$B201:$B1201,$B201,$D201:$D1201,$D201,$E201:$E1201,$E201)/2</f>
        <v>93145.3</v>
      </c>
      <c r="K200" s="18">
        <f>SUMIFS(K201:K1201,$B201:$B1201,$B201,$D201:$D1201,$D201,$E201:$E1201,$E201)/2</f>
        <v>84299.1</v>
      </c>
    </row>
    <row r="201" spans="1:11" s="16" customFormat="1" ht="78.75" x14ac:dyDescent="0.25">
      <c r="A201" s="19">
        <v>2</v>
      </c>
      <c r="B201" s="37">
        <v>955</v>
      </c>
      <c r="C201" s="38" t="s">
        <v>193</v>
      </c>
      <c r="D201" s="39" t="s">
        <v>90</v>
      </c>
      <c r="E201" s="39" t="s">
        <v>93</v>
      </c>
      <c r="F201" s="39" t="s">
        <v>57</v>
      </c>
      <c r="G201" s="39"/>
      <c r="H201" s="40">
        <f>SUMIFS(H202:H1201,$B202:$B1201,$B201,$D202:$D1201,$D202,$E202:$E1201,$E202,$F202:$F1201,$F202)</f>
        <v>43506.7</v>
      </c>
      <c r="I201" s="40">
        <f>SUMIFS(I202:I1201,$B202:$B1201,$B201,$D202:$D1201,$D202,$E202:$E1201,$E202,$F202:$F1201,$F202)</f>
        <v>41000</v>
      </c>
      <c r="J201" s="40">
        <f>SUMIFS(J202:J1201,$B202:$B1201,$B201,$D202:$D1201,$D202,$E202:$E1201,$E202,$F202:$F1201,$F202)</f>
        <v>43506.7</v>
      </c>
      <c r="K201" s="40">
        <f>SUMIFS(K202:K1201,$B202:$B1201,$B201,$D202:$D1201,$D202,$E202:$E1201,$E202,$F202:$F1201,$F202)</f>
        <v>41000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90</v>
      </c>
      <c r="E202" s="33" t="s">
        <v>93</v>
      </c>
      <c r="F202" s="33" t="s">
        <v>57</v>
      </c>
      <c r="G202" s="33" t="s">
        <v>95</v>
      </c>
      <c r="H202" s="24">
        <v>43506.7</v>
      </c>
      <c r="I202" s="24">
        <v>41000</v>
      </c>
      <c r="J202" s="24">
        <v>43506.7</v>
      </c>
      <c r="K202" s="24">
        <v>41000</v>
      </c>
    </row>
    <row r="203" spans="1:11" s="16" customFormat="1" ht="144" customHeight="1" x14ac:dyDescent="0.25">
      <c r="A203" s="20">
        <v>3</v>
      </c>
      <c r="B203" s="31">
        <v>955</v>
      </c>
      <c r="C203" s="32" t="s">
        <v>120</v>
      </c>
      <c r="D203" s="33" t="s">
        <v>90</v>
      </c>
      <c r="E203" s="33" t="s">
        <v>93</v>
      </c>
      <c r="F203" s="33" t="s">
        <v>57</v>
      </c>
      <c r="G203" s="33" t="s">
        <v>118</v>
      </c>
      <c r="H203" s="24"/>
      <c r="I203" s="24"/>
      <c r="J203" s="24"/>
      <c r="K203" s="24"/>
    </row>
    <row r="204" spans="1:11" s="16" customFormat="1" ht="47.25" x14ac:dyDescent="0.25">
      <c r="A204" s="19">
        <v>2</v>
      </c>
      <c r="B204" s="37">
        <v>955</v>
      </c>
      <c r="C204" s="38" t="s">
        <v>157</v>
      </c>
      <c r="D204" s="39" t="s">
        <v>90</v>
      </c>
      <c r="E204" s="39" t="s">
        <v>93</v>
      </c>
      <c r="F204" s="39" t="s">
        <v>60</v>
      </c>
      <c r="G204" s="39"/>
      <c r="H204" s="40">
        <f>SUMIFS(H205:H1205,$B205:$B1205,$B204,$D205:$D1205,$D205,$E205:$E1205,$E205,$F205:$F1205,$F205)</f>
        <v>46638.6</v>
      </c>
      <c r="I204" s="40">
        <f>SUMIFS(I205:I1205,$B205:$B1205,$B204,$D205:$D1205,$D205,$E205:$E1205,$E205,$F205:$F1205,$F205)</f>
        <v>43299.1</v>
      </c>
      <c r="J204" s="40">
        <f>SUMIFS(J205:J1205,$B205:$B1205,$B204,$D205:$D1205,$D205,$E205:$E1205,$E205,$F205:$F1205,$F205)</f>
        <v>46638.6</v>
      </c>
      <c r="K204" s="40">
        <f>SUMIFS(K205:K1205,$B205:$B1205,$B204,$D205:$D1205,$D205,$E205:$E1205,$E205,$F205:$F1205,$F205)</f>
        <v>43299.1</v>
      </c>
    </row>
    <row r="205" spans="1:11" s="16" customFormat="1" ht="145.15" customHeight="1" x14ac:dyDescent="0.25">
      <c r="A205" s="20">
        <v>3</v>
      </c>
      <c r="B205" s="31">
        <v>955</v>
      </c>
      <c r="C205" s="32" t="s">
        <v>120</v>
      </c>
      <c r="D205" s="33" t="s">
        <v>90</v>
      </c>
      <c r="E205" s="33" t="s">
        <v>93</v>
      </c>
      <c r="F205" s="33" t="s">
        <v>60</v>
      </c>
      <c r="G205" s="33" t="s">
        <v>118</v>
      </c>
      <c r="H205" s="24">
        <v>46388.6</v>
      </c>
      <c r="I205" s="24">
        <v>43299.1</v>
      </c>
      <c r="J205" s="24">
        <v>46388.6</v>
      </c>
      <c r="K205" s="24">
        <v>43299.1</v>
      </c>
    </row>
    <row r="206" spans="1:11" s="16" customFormat="1" ht="15.75" x14ac:dyDescent="0.25">
      <c r="A206" s="20">
        <v>3</v>
      </c>
      <c r="B206" s="31">
        <v>955</v>
      </c>
      <c r="C206" s="32" t="s">
        <v>46</v>
      </c>
      <c r="D206" s="33" t="s">
        <v>90</v>
      </c>
      <c r="E206" s="33" t="s">
        <v>93</v>
      </c>
      <c r="F206" s="33" t="s">
        <v>60</v>
      </c>
      <c r="G206" s="33" t="s">
        <v>95</v>
      </c>
      <c r="H206" s="24">
        <v>250</v>
      </c>
      <c r="I206" s="24"/>
      <c r="J206" s="24">
        <v>250</v>
      </c>
      <c r="K206" s="24"/>
    </row>
    <row r="207" spans="1:11" s="16" customFormat="1" ht="47.25" x14ac:dyDescent="0.25">
      <c r="A207" s="19">
        <v>2</v>
      </c>
      <c r="B207" s="37">
        <v>955</v>
      </c>
      <c r="C207" s="38" t="s">
        <v>202</v>
      </c>
      <c r="D207" s="39" t="s">
        <v>90</v>
      </c>
      <c r="E207" s="39" t="s">
        <v>93</v>
      </c>
      <c r="F207" s="39" t="s">
        <v>178</v>
      </c>
      <c r="G207" s="39"/>
      <c r="H207" s="40">
        <f>SUMIFS(H208:H1208,$B208:$B1208,$B207,$D208:$D1208,$D208,$E208:$E1208,$E208,$F208:$F1208,$F208)</f>
        <v>0</v>
      </c>
      <c r="I207" s="40">
        <f>SUMIFS(I208:I1208,$B208:$B1208,$B207,$D208:$D1208,$D208,$E208:$E1208,$E208,$F208:$F1208,$F208)</f>
        <v>0</v>
      </c>
      <c r="J207" s="40">
        <f>SUMIFS(J208:J1208,$B208:$B1208,$B207,$D208:$D1208,$D208,$E208:$E1208,$E208,$F208:$F1208,$F208)</f>
        <v>3000</v>
      </c>
      <c r="K207" s="40">
        <f>SUMIFS(K208:K1208,$B208:$B1208,$B207,$D208:$D1208,$D208,$E208:$E1208,$E208,$F208:$F1208,$F208)</f>
        <v>0</v>
      </c>
    </row>
    <row r="208" spans="1:11" s="16" customFormat="1" ht="145.15" customHeight="1" x14ac:dyDescent="0.25">
      <c r="A208" s="20">
        <v>3</v>
      </c>
      <c r="B208" s="31">
        <v>955</v>
      </c>
      <c r="C208" s="32" t="s">
        <v>120</v>
      </c>
      <c r="D208" s="33" t="s">
        <v>90</v>
      </c>
      <c r="E208" s="33" t="s">
        <v>93</v>
      </c>
      <c r="F208" s="33" t="s">
        <v>178</v>
      </c>
      <c r="G208" s="33" t="s">
        <v>118</v>
      </c>
      <c r="H208" s="24"/>
      <c r="I208" s="24"/>
      <c r="J208" s="24">
        <v>3000</v>
      </c>
      <c r="K208" s="24"/>
    </row>
    <row r="209" spans="1:11" s="16" customFormat="1" ht="15.75" x14ac:dyDescent="0.25">
      <c r="A209" s="17">
        <v>1</v>
      </c>
      <c r="B209" s="28">
        <v>955</v>
      </c>
      <c r="C209" s="29" t="s">
        <v>137</v>
      </c>
      <c r="D209" s="30" t="s">
        <v>90</v>
      </c>
      <c r="E209" s="30" t="s">
        <v>88</v>
      </c>
      <c r="F209" s="30" t="s">
        <v>7</v>
      </c>
      <c r="G209" s="30" t="s">
        <v>75</v>
      </c>
      <c r="H209" s="18">
        <f>SUMIFS(H210:H1204,$B210:$B1204,$B210,$D210:$D1204,$D210,$E210:$E1204,$E210)/2</f>
        <v>0</v>
      </c>
      <c r="I209" s="18">
        <f>SUMIFS(I210:I1204,$B210:$B1204,$B210,$D210:$D1204,$D210,$E210:$E1204,$E210)/2</f>
        <v>0</v>
      </c>
      <c r="J209" s="18">
        <f>SUMIFS(J210:J1204,$B210:$B1204,$B210,$D210:$D1204,$D210,$E210:$E1204,$E210)/2</f>
        <v>0</v>
      </c>
      <c r="K209" s="18">
        <f>SUMIFS(K210:K1204,$B210:$B1204,$B210,$D210:$D1204,$D210,$E210:$E1204,$E210)/2</f>
        <v>0</v>
      </c>
    </row>
    <row r="210" spans="1:11" s="16" customFormat="1" ht="78.75" x14ac:dyDescent="0.25">
      <c r="A210" s="19">
        <v>2</v>
      </c>
      <c r="B210" s="37">
        <v>955</v>
      </c>
      <c r="C210" s="38" t="s">
        <v>185</v>
      </c>
      <c r="D210" s="39" t="s">
        <v>90</v>
      </c>
      <c r="E210" s="39" t="s">
        <v>88</v>
      </c>
      <c r="F210" s="39" t="s">
        <v>50</v>
      </c>
      <c r="G210" s="39"/>
      <c r="H210" s="40">
        <f>SUMIFS(H211:H1204,$B211:$B1204,$B210,$D211:$D1204,$D211,$E211:$E1204,$E211,$F211:$F1204,$F211)</f>
        <v>0</v>
      </c>
      <c r="I210" s="40">
        <f>SUMIFS(I211:I1204,$B211:$B1204,$B210,$D211:$D1204,$D211,$E211:$E1204,$E211,$F211:$F1204,$F211)</f>
        <v>0</v>
      </c>
      <c r="J210" s="40">
        <f>SUMIFS(J211:J1204,$B211:$B1204,$B210,$D211:$D1204,$D211,$E211:$E1204,$E211,$F211:$F1204,$F211)</f>
        <v>0</v>
      </c>
      <c r="K210" s="40">
        <f>SUMIFS(K211:K1204,$B211:$B1204,$B210,$D211:$D1204,$D211,$E211:$E1204,$E211,$F211:$F1204,$F211)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90</v>
      </c>
      <c r="E211" s="33" t="s">
        <v>88</v>
      </c>
      <c r="F211" s="33" t="s">
        <v>50</v>
      </c>
      <c r="G211" s="33" t="s">
        <v>95</v>
      </c>
      <c r="H211" s="24"/>
      <c r="I211" s="24"/>
      <c r="J211" s="24"/>
      <c r="K211" s="24"/>
    </row>
    <row r="212" spans="1:11" s="16" customFormat="1" ht="31.5" x14ac:dyDescent="0.25">
      <c r="A212" s="17">
        <v>1</v>
      </c>
      <c r="B212" s="28">
        <v>955</v>
      </c>
      <c r="C212" s="29" t="s">
        <v>37</v>
      </c>
      <c r="D212" s="30" t="s">
        <v>90</v>
      </c>
      <c r="E212" s="30" t="s">
        <v>91</v>
      </c>
      <c r="F212" s="30"/>
      <c r="G212" s="30"/>
      <c r="H212" s="18">
        <f>SUMIFS(H213:H1209,$B213:$B1209,$B213,$D213:$D1209,$D213,$E213:$E1209,$E213)/2</f>
        <v>4948.2000000000007</v>
      </c>
      <c r="I212" s="18">
        <f>SUMIFS(I213:I1209,$B213:$B1209,$B213,$D213:$D1209,$D213,$E213:$E1209,$E213)/2</f>
        <v>515.1</v>
      </c>
      <c r="J212" s="18">
        <f>SUMIFS(J213:J1209,$B213:$B1209,$B213,$D213:$D1209,$D213,$E213:$E1209,$E213)/2</f>
        <v>4948.2000000000007</v>
      </c>
      <c r="K212" s="18">
        <f>SUMIFS(K213:K1209,$B213:$B1209,$B213,$D213:$D1209,$D213,$E213:$E1209,$E213)/2</f>
        <v>515.1</v>
      </c>
    </row>
    <row r="213" spans="1:11" s="16" customFormat="1" ht="71.45" customHeight="1" x14ac:dyDescent="0.25">
      <c r="A213" s="19">
        <v>2</v>
      </c>
      <c r="B213" s="37">
        <v>955</v>
      </c>
      <c r="C213" s="38" t="s">
        <v>201</v>
      </c>
      <c r="D213" s="39" t="s">
        <v>90</v>
      </c>
      <c r="E213" s="39" t="s">
        <v>91</v>
      </c>
      <c r="F213" s="39" t="s">
        <v>58</v>
      </c>
      <c r="G213" s="39"/>
      <c r="H213" s="40">
        <f>SUMIFS(H214:H1209,$B214:$B1209,$B213,$D214:$D1209,$D214,$E214:$E1209,$E214,$F214:$F1209,$F214)</f>
        <v>4433.1000000000004</v>
      </c>
      <c r="I213" s="40">
        <f>SUMIFS(I214:I1209,$B214:$B1209,$B213,$D214:$D1209,$D214,$E214:$E1209,$E214,$F214:$F1209,$F214)</f>
        <v>0</v>
      </c>
      <c r="J213" s="40">
        <f>SUMIFS(J214:J1209,$B214:$B1209,$B213,$D214:$D1209,$D214,$E214:$E1209,$E214,$F214:$F1209,$F214)</f>
        <v>4433.1000000000004</v>
      </c>
      <c r="K213" s="40">
        <f>SUMIFS(K214:K1209,$B214:$B1209,$B213,$D214:$D1209,$D214,$E214:$E1209,$E214,$F214:$F1209,$F214)</f>
        <v>0</v>
      </c>
    </row>
    <row r="214" spans="1:11" s="16" customFormat="1" ht="94.5" x14ac:dyDescent="0.25">
      <c r="A214" s="20">
        <v>3</v>
      </c>
      <c r="B214" s="31">
        <v>955</v>
      </c>
      <c r="C214" s="32" t="s">
        <v>170</v>
      </c>
      <c r="D214" s="33" t="s">
        <v>90</v>
      </c>
      <c r="E214" s="33" t="s">
        <v>91</v>
      </c>
      <c r="F214" s="33" t="s">
        <v>58</v>
      </c>
      <c r="G214" s="33" t="s">
        <v>98</v>
      </c>
      <c r="H214" s="24">
        <v>4433.1000000000004</v>
      </c>
      <c r="I214" s="24"/>
      <c r="J214" s="24">
        <v>4433.1000000000004</v>
      </c>
      <c r="K214" s="24"/>
    </row>
    <row r="215" spans="1:11" s="16" customFormat="1" ht="50.45" customHeight="1" x14ac:dyDescent="0.25">
      <c r="A215" s="19">
        <v>2</v>
      </c>
      <c r="B215" s="37">
        <v>955</v>
      </c>
      <c r="C215" s="38" t="s">
        <v>35</v>
      </c>
      <c r="D215" s="39" t="s">
        <v>90</v>
      </c>
      <c r="E215" s="39" t="s">
        <v>91</v>
      </c>
      <c r="F215" s="39" t="s">
        <v>115</v>
      </c>
      <c r="G215" s="39"/>
      <c r="H215" s="40">
        <f>SUMIFS(H216:H1212,$B216:$B1212,$B215,$D216:$D1212,$D216,$E216:$E1212,$E216,$F216:$F1212,$F216)</f>
        <v>515.1</v>
      </c>
      <c r="I215" s="40">
        <f>SUMIFS(I216:I1212,$B216:$B1212,$B215,$D216:$D1212,$D216,$E216:$E1212,$E216,$F216:$F1212,$F216)</f>
        <v>515.1</v>
      </c>
      <c r="J215" s="40">
        <f>SUMIFS(J216:J1212,$B216:$B1212,$B215,$D216:$D1212,$D216,$E216:$E1212,$E216,$F216:$F1212,$F216)</f>
        <v>515.1</v>
      </c>
      <c r="K215" s="40">
        <f>SUMIFS(K216:K1212,$B216:$B1212,$B215,$D216:$D1212,$D216,$E216:$E1212,$E216,$F216:$F1212,$F216)</f>
        <v>515.1</v>
      </c>
    </row>
    <row r="216" spans="1:11" s="16" customFormat="1" ht="47.25" x14ac:dyDescent="0.25">
      <c r="A216" s="20">
        <v>3</v>
      </c>
      <c r="B216" s="31">
        <v>955</v>
      </c>
      <c r="C216" s="32" t="s">
        <v>12</v>
      </c>
      <c r="D216" s="33" t="s">
        <v>90</v>
      </c>
      <c r="E216" s="33" t="s">
        <v>91</v>
      </c>
      <c r="F216" s="33" t="s">
        <v>115</v>
      </c>
      <c r="G216" s="33" t="s">
        <v>77</v>
      </c>
      <c r="H216" s="24">
        <v>515.1</v>
      </c>
      <c r="I216" s="24">
        <v>515.1</v>
      </c>
      <c r="J216" s="24">
        <v>515.1</v>
      </c>
      <c r="K216" s="24">
        <v>515.1</v>
      </c>
    </row>
    <row r="217" spans="1:11" s="16" customFormat="1" ht="15.75" x14ac:dyDescent="0.25">
      <c r="A217" s="17">
        <v>1</v>
      </c>
      <c r="B217" s="28">
        <v>955</v>
      </c>
      <c r="C217" s="29" t="s">
        <v>59</v>
      </c>
      <c r="D217" s="30" t="s">
        <v>96</v>
      </c>
      <c r="E217" s="30" t="s">
        <v>73</v>
      </c>
      <c r="F217" s="30"/>
      <c r="G217" s="30"/>
      <c r="H217" s="18">
        <f>SUMIFS(H218:H1212,$B218:$B1212,$B218,$D218:$D1212,$D218,$E218:$E1212,$E218)/2</f>
        <v>3130.3</v>
      </c>
      <c r="I217" s="18">
        <f>SUMIFS(I218:I1212,$B218:$B1212,$B218,$D218:$D1212,$D218,$E218:$E1212,$E218)/2</f>
        <v>0</v>
      </c>
      <c r="J217" s="18">
        <f>SUMIFS(J218:J1212,$B218:$B1212,$B218,$D218:$D1212,$D218,$E218:$E1212,$E218)/2</f>
        <v>3130.3</v>
      </c>
      <c r="K217" s="18">
        <f>SUMIFS(K218:K1212,$B218:$B1212,$B218,$D218:$D1212,$D218,$E218:$E1212,$E218)/2</f>
        <v>0</v>
      </c>
    </row>
    <row r="218" spans="1:11" s="16" customFormat="1" ht="82.15" customHeight="1" x14ac:dyDescent="0.25">
      <c r="A218" s="19">
        <v>2</v>
      </c>
      <c r="B218" s="37">
        <v>955</v>
      </c>
      <c r="C218" s="42" t="s">
        <v>189</v>
      </c>
      <c r="D218" s="39" t="s">
        <v>96</v>
      </c>
      <c r="E218" s="39" t="s">
        <v>73</v>
      </c>
      <c r="F218" s="39" t="s">
        <v>49</v>
      </c>
      <c r="G218" s="39" t="s">
        <v>75</v>
      </c>
      <c r="H218" s="40">
        <f>SUMIFS(H219:H1212,$B219:$B1212,$B218,$D219:$D1212,$D219,$E219:$E1212,$E219,$F219:$F1212,$F219)</f>
        <v>3130.3</v>
      </c>
      <c r="I218" s="40">
        <f>SUMIFS(I219:I1212,$B219:$B1212,$B218,$D219:$D1212,$D219,$E219:$E1212,$E219,$F219:$F1212,$F219)</f>
        <v>0</v>
      </c>
      <c r="J218" s="40">
        <f>SUMIFS(J219:J1212,$B219:$B1212,$B218,$D219:$D1212,$D219,$E219:$E1212,$E219,$F219:$F1212,$F219)</f>
        <v>3130.3</v>
      </c>
      <c r="K218" s="40">
        <f>SUMIFS(K219:K1212,$B219:$B1212,$B218,$D219:$D1212,$D219,$E219:$E1212,$E219,$F219:$F1212,$F219)</f>
        <v>0</v>
      </c>
    </row>
    <row r="219" spans="1:11" s="16" customFormat="1" ht="15.75" x14ac:dyDescent="0.25">
      <c r="A219" s="20">
        <v>3</v>
      </c>
      <c r="B219" s="31">
        <v>955</v>
      </c>
      <c r="C219" s="32" t="s">
        <v>46</v>
      </c>
      <c r="D219" s="33" t="s">
        <v>96</v>
      </c>
      <c r="E219" s="33" t="s">
        <v>73</v>
      </c>
      <c r="F219" s="33" t="s">
        <v>49</v>
      </c>
      <c r="G219" s="33" t="s">
        <v>95</v>
      </c>
      <c r="H219" s="24">
        <v>3130.3</v>
      </c>
      <c r="I219" s="24"/>
      <c r="J219" s="24">
        <v>3130.3</v>
      </c>
      <c r="K219" s="24"/>
    </row>
    <row r="220" spans="1:11" s="16" customFormat="1" ht="82.15" customHeight="1" x14ac:dyDescent="0.25">
      <c r="A220" s="19">
        <v>2</v>
      </c>
      <c r="B220" s="37">
        <v>955</v>
      </c>
      <c r="C220" s="38" t="s">
        <v>185</v>
      </c>
      <c r="D220" s="39" t="s">
        <v>96</v>
      </c>
      <c r="E220" s="39" t="s">
        <v>73</v>
      </c>
      <c r="F220" s="39" t="s">
        <v>50</v>
      </c>
      <c r="G220" s="39" t="s">
        <v>75</v>
      </c>
      <c r="H220" s="40">
        <f>SUMIFS(H221:H1215,$B221:$B1215,$B220,$D221:$D1215,$D221,$E221:$E1215,$E221,$F221:$F1215,$F221)</f>
        <v>0</v>
      </c>
      <c r="I220" s="40">
        <f>SUMIFS(I221:I1215,$B221:$B1215,$B220,$D221:$D1215,$D221,$E221:$E1215,$E221,$F221:$F1215,$F221)</f>
        <v>0</v>
      </c>
      <c r="J220" s="40">
        <f>SUMIFS(J221:J1215,$B221:$B1215,$B220,$D221:$D1215,$D221,$E221:$E1215,$E221,$F221:$F1215,$F221)</f>
        <v>0</v>
      </c>
      <c r="K220" s="40">
        <f>SUMIFS(K221:K1215,$B221:$B1215,$B220,$D221:$D1215,$D221,$E221:$E1215,$E221,$F221:$F1215,$F221)</f>
        <v>0</v>
      </c>
    </row>
    <row r="221" spans="1:11" s="16" customFormat="1" ht="15.75" x14ac:dyDescent="0.25">
      <c r="A221" s="20">
        <v>3</v>
      </c>
      <c r="B221" s="31">
        <v>955</v>
      </c>
      <c r="C221" s="32" t="s">
        <v>46</v>
      </c>
      <c r="D221" s="33" t="s">
        <v>96</v>
      </c>
      <c r="E221" s="33" t="s">
        <v>73</v>
      </c>
      <c r="F221" s="33" t="s">
        <v>50</v>
      </c>
      <c r="G221" s="33" t="s">
        <v>95</v>
      </c>
      <c r="H221" s="24"/>
      <c r="I221" s="24"/>
      <c r="J221" s="24"/>
      <c r="K221" s="24"/>
    </row>
    <row r="222" spans="1:11" s="16" customFormat="1" ht="15.75" x14ac:dyDescent="0.25">
      <c r="A222" s="17">
        <v>1</v>
      </c>
      <c r="B222" s="28">
        <v>955</v>
      </c>
      <c r="C222" s="29" t="s">
        <v>119</v>
      </c>
      <c r="D222" s="30" t="s">
        <v>96</v>
      </c>
      <c r="E222" s="30" t="s">
        <v>92</v>
      </c>
      <c r="F222" s="30" t="s">
        <v>7</v>
      </c>
      <c r="G222" s="30" t="s">
        <v>75</v>
      </c>
      <c r="H222" s="18">
        <f>SUMIFS(H223:H1217,$B223:$B1217,$B223,$D223:$D1217,$D223,$E223:$E1217,$E223)/2</f>
        <v>3874.2</v>
      </c>
      <c r="I222" s="18">
        <f>SUMIFS(I223:I1217,$B223:$B1217,$B223,$D223:$D1217,$D223,$E223:$E1217,$E223)/2</f>
        <v>0</v>
      </c>
      <c r="J222" s="18">
        <f>SUMIFS(J223:J1217,$B223:$B1217,$B223,$D223:$D1217,$D223,$E223:$E1217,$E223)/2</f>
        <v>3874.2</v>
      </c>
      <c r="K222" s="18">
        <f>SUMIFS(K223:K1217,$B223:$B1217,$B223,$D223:$D1217,$D223,$E223:$E1217,$E223)/2</f>
        <v>0</v>
      </c>
    </row>
    <row r="223" spans="1:11" s="16" customFormat="1" ht="47.25" x14ac:dyDescent="0.25">
      <c r="A223" s="19">
        <v>2</v>
      </c>
      <c r="B223" s="37">
        <v>955</v>
      </c>
      <c r="C223" s="38" t="s">
        <v>157</v>
      </c>
      <c r="D223" s="39" t="s">
        <v>96</v>
      </c>
      <c r="E223" s="39" t="s">
        <v>92</v>
      </c>
      <c r="F223" s="39" t="s">
        <v>60</v>
      </c>
      <c r="G223" s="39" t="s">
        <v>75</v>
      </c>
      <c r="H223" s="40">
        <f>SUMIFS(H224:H1217,$B224:$B1217,$B223,$D224:$D1217,$D224,$E224:$E1217,$E224,$F224:$F1217,$F224)</f>
        <v>0</v>
      </c>
      <c r="I223" s="40">
        <f>SUMIFS(I224:I1217,$B224:$B1217,$B223,$D224:$D1217,$D224,$E224:$E1217,$E224,$F224:$F1217,$F224)</f>
        <v>0</v>
      </c>
      <c r="J223" s="40">
        <f>SUMIFS(J224:J1217,$B224:$B1217,$B223,$D224:$D1217,$D224,$E224:$E1217,$E224,$F224:$F1217,$F224)</f>
        <v>0</v>
      </c>
      <c r="K223" s="40">
        <f>SUMIFS(K224:K1217,$B224:$B1217,$B223,$D224:$D1217,$D224,$E224:$E1217,$E224,$F224:$F1217,$F224)</f>
        <v>0</v>
      </c>
    </row>
    <row r="224" spans="1:11" s="16" customFormat="1" ht="151.15" customHeight="1" x14ac:dyDescent="0.25">
      <c r="A224" s="20">
        <v>3</v>
      </c>
      <c r="B224" s="31">
        <v>955</v>
      </c>
      <c r="C224" s="32" t="s">
        <v>120</v>
      </c>
      <c r="D224" s="33" t="s">
        <v>96</v>
      </c>
      <c r="E224" s="33" t="s">
        <v>92</v>
      </c>
      <c r="F224" s="33" t="s">
        <v>60</v>
      </c>
      <c r="G224" s="33" t="s">
        <v>118</v>
      </c>
      <c r="H224" s="24"/>
      <c r="I224" s="24"/>
      <c r="J224" s="24"/>
      <c r="K224" s="24"/>
    </row>
    <row r="225" spans="1:11" s="16" customFormat="1" ht="24.6" customHeight="1" x14ac:dyDescent="0.25">
      <c r="A225" s="20">
        <v>3</v>
      </c>
      <c r="B225" s="31">
        <v>955</v>
      </c>
      <c r="C225" s="32" t="s">
        <v>46</v>
      </c>
      <c r="D225" s="33" t="s">
        <v>96</v>
      </c>
      <c r="E225" s="33" t="s">
        <v>92</v>
      </c>
      <c r="F225" s="33" t="s">
        <v>60</v>
      </c>
      <c r="G225" s="33" t="s">
        <v>95</v>
      </c>
      <c r="H225" s="24">
        <v>0</v>
      </c>
      <c r="I225" s="24"/>
      <c r="J225" s="24">
        <v>0</v>
      </c>
      <c r="K225" s="24"/>
    </row>
    <row r="226" spans="1:11" s="16" customFormat="1" ht="94.5" x14ac:dyDescent="0.25">
      <c r="A226" s="19">
        <v>2</v>
      </c>
      <c r="B226" s="37">
        <v>955</v>
      </c>
      <c r="C226" s="38" t="s">
        <v>187</v>
      </c>
      <c r="D226" s="39" t="s">
        <v>96</v>
      </c>
      <c r="E226" s="39" t="s">
        <v>92</v>
      </c>
      <c r="F226" s="39" t="s">
        <v>45</v>
      </c>
      <c r="G226" s="39" t="s">
        <v>75</v>
      </c>
      <c r="H226" s="40">
        <f>SUMIFS(H227:H1221,$B227:$B1221,$B226,$D227:$D1221,$D227,$E227:$E1221,$E227,$F227:$F1221,$F227)</f>
        <v>3596.2</v>
      </c>
      <c r="I226" s="40">
        <f>SUMIFS(I227:I1221,$B227:$B1221,$B226,$D227:$D1221,$D227,$E227:$E1221,$E227,$F227:$F1221,$F227)</f>
        <v>0</v>
      </c>
      <c r="J226" s="40">
        <f>SUMIFS(J227:J1221,$B227:$B1221,$B226,$D227:$D1221,$D227,$E227:$E1221,$E227,$F227:$F1221,$F227)</f>
        <v>3596.2</v>
      </c>
      <c r="K226" s="40">
        <f>SUMIFS(K227:K1221,$B227:$B1221,$B226,$D227:$D1221,$D227,$E227:$E1221,$E227,$F227:$F1221,$F227)</f>
        <v>0</v>
      </c>
    </row>
    <row r="227" spans="1:11" s="16" customFormat="1" ht="82.9" customHeight="1" x14ac:dyDescent="0.25">
      <c r="A227" s="20">
        <v>3</v>
      </c>
      <c r="B227" s="31">
        <v>955</v>
      </c>
      <c r="C227" s="32" t="s">
        <v>152</v>
      </c>
      <c r="D227" s="33" t="s">
        <v>96</v>
      </c>
      <c r="E227" s="33" t="s">
        <v>92</v>
      </c>
      <c r="F227" s="33" t="s">
        <v>45</v>
      </c>
      <c r="G227" s="33" t="s">
        <v>97</v>
      </c>
      <c r="H227" s="24">
        <v>3596.2</v>
      </c>
      <c r="I227" s="24"/>
      <c r="J227" s="24">
        <v>3596.2</v>
      </c>
      <c r="K227" s="24"/>
    </row>
    <row r="228" spans="1:11" s="16" customFormat="1" ht="94.5" x14ac:dyDescent="0.25">
      <c r="A228" s="19">
        <v>2</v>
      </c>
      <c r="B228" s="37">
        <v>955</v>
      </c>
      <c r="C228" s="38" t="s">
        <v>191</v>
      </c>
      <c r="D228" s="39" t="s">
        <v>96</v>
      </c>
      <c r="E228" s="39" t="s">
        <v>92</v>
      </c>
      <c r="F228" s="39" t="s">
        <v>112</v>
      </c>
      <c r="G228" s="39" t="s">
        <v>75</v>
      </c>
      <c r="H228" s="40">
        <f>SUMIFS(H229:H1224,$B229:$B1224,$B228,$D229:$D1224,$D229,$E229:$E1224,$E229,$F229:$F1224,$F229)</f>
        <v>0</v>
      </c>
      <c r="I228" s="40">
        <f>SUMIFS(I229:I1224,$B229:$B1224,$B228,$D229:$D1224,$D229,$E229:$E1224,$E229,$F229:$F1224,$F229)</f>
        <v>0</v>
      </c>
      <c r="J228" s="40">
        <f>SUMIFS(J229:J1224,$B229:$B1224,$B228,$D229:$D1224,$D229,$E229:$E1224,$E229,$F229:$F1224,$F229)</f>
        <v>0</v>
      </c>
      <c r="K228" s="40">
        <f>SUMIFS(K229:K1224,$B229:$B1224,$B228,$D229:$D1224,$D229,$E229:$E1224,$E229,$F229:$F1224,$F229)</f>
        <v>0</v>
      </c>
    </row>
    <row r="229" spans="1:11" s="16" customFormat="1" ht="15.75" x14ac:dyDescent="0.25">
      <c r="A229" s="20">
        <v>3</v>
      </c>
      <c r="B229" s="31">
        <v>955</v>
      </c>
      <c r="C229" s="32" t="s">
        <v>46</v>
      </c>
      <c r="D229" s="33" t="s">
        <v>96</v>
      </c>
      <c r="E229" s="33" t="s">
        <v>92</v>
      </c>
      <c r="F229" s="33" t="s">
        <v>112</v>
      </c>
      <c r="G229" s="33" t="s">
        <v>95</v>
      </c>
      <c r="H229" s="24"/>
      <c r="I229" s="24"/>
      <c r="J229" s="24"/>
      <c r="K229" s="24"/>
    </row>
    <row r="230" spans="1:11" s="16" customFormat="1" ht="78.75" x14ac:dyDescent="0.25">
      <c r="A230" s="19">
        <v>2</v>
      </c>
      <c r="B230" s="37">
        <v>955</v>
      </c>
      <c r="C230" s="38" t="s">
        <v>185</v>
      </c>
      <c r="D230" s="39" t="s">
        <v>96</v>
      </c>
      <c r="E230" s="39" t="s">
        <v>92</v>
      </c>
      <c r="F230" s="39" t="s">
        <v>50</v>
      </c>
      <c r="G230" s="39" t="s">
        <v>75</v>
      </c>
      <c r="H230" s="40">
        <f>SUMIFS(H231:H1225,$B231:$B1225,$B230,$D231:$D1225,$D231,$E231:$E1225,$E231,$F231:$F1225,$F231)</f>
        <v>278</v>
      </c>
      <c r="I230" s="40">
        <f>SUMIFS(I231:I1225,$B231:$B1225,$B230,$D231:$D1225,$D231,$E231:$E1225,$E231,$F231:$F1225,$F231)</f>
        <v>0</v>
      </c>
      <c r="J230" s="40">
        <f>SUMIFS(J231:J1225,$B231:$B1225,$B230,$D231:$D1225,$D231,$E231:$E1225,$E231,$F231:$F1225,$F231)</f>
        <v>278</v>
      </c>
      <c r="K230" s="40">
        <f>SUMIFS(K231:K1225,$B231:$B1225,$B230,$D231:$D1225,$D231,$E231:$E1225,$E231,$F231:$F1225,$F231)</f>
        <v>0</v>
      </c>
    </row>
    <row r="231" spans="1:11" s="16" customFormat="1" ht="18" customHeight="1" x14ac:dyDescent="0.25">
      <c r="A231" s="20">
        <v>3</v>
      </c>
      <c r="B231" s="31">
        <v>955</v>
      </c>
      <c r="C231" s="32" t="s">
        <v>46</v>
      </c>
      <c r="D231" s="33" t="s">
        <v>96</v>
      </c>
      <c r="E231" s="33" t="s">
        <v>92</v>
      </c>
      <c r="F231" s="33" t="s">
        <v>50</v>
      </c>
      <c r="G231" s="33" t="s">
        <v>95</v>
      </c>
      <c r="H231" s="24">
        <v>278</v>
      </c>
      <c r="I231" s="24"/>
      <c r="J231" s="24">
        <v>278</v>
      </c>
      <c r="K231" s="24"/>
    </row>
    <row r="232" spans="1:11" s="16" customFormat="1" ht="15.75" x14ac:dyDescent="0.25">
      <c r="A232" s="17">
        <v>1</v>
      </c>
      <c r="B232" s="28">
        <v>955</v>
      </c>
      <c r="C232" s="29" t="s">
        <v>123</v>
      </c>
      <c r="D232" s="30" t="s">
        <v>96</v>
      </c>
      <c r="E232" s="30" t="s">
        <v>82</v>
      </c>
      <c r="F232" s="30" t="s">
        <v>7</v>
      </c>
      <c r="G232" s="30" t="s">
        <v>75</v>
      </c>
      <c r="H232" s="18">
        <f>SUMIFS(H233:H1227,$B233:$B1227,$B233,$D233:$D1227,$D233,$E233:$E1227,$E233)/2</f>
        <v>36646.199999999997</v>
      </c>
      <c r="I232" s="18">
        <f>SUMIFS(I233:I1227,$B233:$B1227,$B233,$D233:$D1227,$D233,$E233:$E1227,$E233)/2</f>
        <v>26511.5</v>
      </c>
      <c r="J232" s="18">
        <f>SUMIFS(J233:J1227,$B233:$B1227,$B233,$D233:$D1227,$D233,$E233:$E1227,$E233)/2</f>
        <v>36646.199999999997</v>
      </c>
      <c r="K232" s="18">
        <f>SUMIFS(K233:K1227,$B233:$B1227,$B233,$D233:$D1227,$D233,$E233:$E1227,$E233)/2</f>
        <v>26511.5</v>
      </c>
    </row>
    <row r="233" spans="1:11" s="16" customFormat="1" ht="52.9" customHeight="1" x14ac:dyDescent="0.25">
      <c r="A233" s="19">
        <v>2</v>
      </c>
      <c r="B233" s="37">
        <v>955</v>
      </c>
      <c r="C233" s="38" t="s">
        <v>157</v>
      </c>
      <c r="D233" s="39" t="s">
        <v>96</v>
      </c>
      <c r="E233" s="39" t="s">
        <v>82</v>
      </c>
      <c r="F233" s="39" t="s">
        <v>60</v>
      </c>
      <c r="G233" s="39" t="s">
        <v>75</v>
      </c>
      <c r="H233" s="40">
        <f>SUMIFS(H234:H1227,$B234:$B1227,$B233,$D234:$D1227,$D234,$E234:$E1227,$E234,$F234:$F1227,$F234)</f>
        <v>19130.5</v>
      </c>
      <c r="I233" s="40">
        <f>SUMIFS(I234:I1227,$B234:$B1227,$B233,$D234:$D1227,$D234,$E234:$E1227,$E234,$F234:$F1227,$F234)</f>
        <v>13029.3</v>
      </c>
      <c r="J233" s="40">
        <f>SUMIFS(J234:J1227,$B234:$B1227,$B233,$D234:$D1227,$D234,$E234:$E1227,$E234,$F234:$F1227,$F234)</f>
        <v>19130.5</v>
      </c>
      <c r="K233" s="40">
        <f>SUMIFS(K234:K1227,$B234:$B1227,$B233,$D234:$D1227,$D234,$E234:$E1227,$E234,$F234:$F1227,$F234)</f>
        <v>13029.3</v>
      </c>
    </row>
    <row r="234" spans="1:11" s="16" customFormat="1" ht="15.75" x14ac:dyDescent="0.25">
      <c r="A234" s="20">
        <v>3</v>
      </c>
      <c r="B234" s="31">
        <v>955</v>
      </c>
      <c r="C234" s="32" t="s">
        <v>46</v>
      </c>
      <c r="D234" s="33" t="s">
        <v>96</v>
      </c>
      <c r="E234" s="33" t="s">
        <v>82</v>
      </c>
      <c r="F234" s="33" t="s">
        <v>60</v>
      </c>
      <c r="G234" s="33" t="s">
        <v>95</v>
      </c>
      <c r="H234" s="24">
        <v>19130.5</v>
      </c>
      <c r="I234" s="24">
        <v>13029.3</v>
      </c>
      <c r="J234" s="24">
        <v>19130.5</v>
      </c>
      <c r="K234" s="24">
        <v>13029.3</v>
      </c>
    </row>
    <row r="235" spans="1:11" s="16" customFormat="1" ht="72.599999999999994" customHeight="1" x14ac:dyDescent="0.25">
      <c r="A235" s="19">
        <v>2</v>
      </c>
      <c r="B235" s="37">
        <v>955</v>
      </c>
      <c r="C235" s="38" t="s">
        <v>199</v>
      </c>
      <c r="D235" s="39" t="s">
        <v>96</v>
      </c>
      <c r="E235" s="39" t="s">
        <v>82</v>
      </c>
      <c r="F235" s="39" t="s">
        <v>122</v>
      </c>
      <c r="G235" s="39" t="s">
        <v>75</v>
      </c>
      <c r="H235" s="40">
        <f>SUMIFS(H236:H1229,$B236:$B1229,$B235,$D236:$D1229,$D236,$E236:$E1229,$E236,$F236:$F1229,$F236)</f>
        <v>15503.7</v>
      </c>
      <c r="I235" s="40">
        <f>SUMIFS(I236:I1229,$B236:$B1229,$B235,$D236:$D1229,$D236,$E236:$E1229,$E236,$F236:$F1229,$F236)</f>
        <v>13482.2</v>
      </c>
      <c r="J235" s="40">
        <f>SUMIFS(J236:J1229,$B236:$B1229,$B235,$D236:$D1229,$D236,$E236:$E1229,$E236,$F236:$F1229,$F236)</f>
        <v>15503.7</v>
      </c>
      <c r="K235" s="40">
        <f>SUMIFS(K236:K1229,$B236:$B1229,$B235,$D236:$D1229,$D236,$E236:$E1229,$E236,$F236:$F1229,$F236)</f>
        <v>13482.2</v>
      </c>
    </row>
    <row r="236" spans="1:11" s="16" customFormat="1" ht="15.75" x14ac:dyDescent="0.25">
      <c r="A236" s="20">
        <v>3</v>
      </c>
      <c r="B236" s="31">
        <v>955</v>
      </c>
      <c r="C236" s="32" t="s">
        <v>46</v>
      </c>
      <c r="D236" s="33" t="s">
        <v>96</v>
      </c>
      <c r="E236" s="33" t="s">
        <v>82</v>
      </c>
      <c r="F236" s="33" t="s">
        <v>122</v>
      </c>
      <c r="G236" s="33" t="s">
        <v>95</v>
      </c>
      <c r="H236" s="24">
        <v>15503.7</v>
      </c>
      <c r="I236" s="24">
        <v>13482.2</v>
      </c>
      <c r="J236" s="24">
        <v>15503.7</v>
      </c>
      <c r="K236" s="24">
        <v>13482.2</v>
      </c>
    </row>
    <row r="237" spans="1:11" s="16" customFormat="1" ht="55.15" customHeight="1" x14ac:dyDescent="0.25">
      <c r="A237" s="19">
        <v>2</v>
      </c>
      <c r="B237" s="37">
        <v>955</v>
      </c>
      <c r="C237" s="38" t="s">
        <v>202</v>
      </c>
      <c r="D237" s="39" t="s">
        <v>96</v>
      </c>
      <c r="E237" s="39" t="s">
        <v>82</v>
      </c>
      <c r="F237" s="39" t="s">
        <v>178</v>
      </c>
      <c r="G237" s="39" t="s">
        <v>75</v>
      </c>
      <c r="H237" s="40">
        <f>SUMIFS(H238:H1231,$B238:$B1231,$B237,$D238:$D1231,$D238,$E238:$E1231,$E238,$F238:$F1231,$F238)</f>
        <v>2012</v>
      </c>
      <c r="I237" s="40">
        <f>SUMIFS(I238:I1231,$B238:$B1231,$B237,$D238:$D1231,$D238,$E238:$E1231,$E238,$F238:$F1231,$F238)</f>
        <v>0</v>
      </c>
      <c r="J237" s="40">
        <f>SUMIFS(J238:J1231,$B238:$B1231,$B237,$D238:$D1231,$D238,$E238:$E1231,$E238,$F238:$F1231,$F238)</f>
        <v>2012</v>
      </c>
      <c r="K237" s="40">
        <f>SUMIFS(K238:K1231,$B238:$B1231,$B237,$D238:$D1231,$D238,$E238:$E1231,$E238,$F238:$F1231,$F238)</f>
        <v>0</v>
      </c>
    </row>
    <row r="238" spans="1:11" s="16" customFormat="1" ht="15.75" x14ac:dyDescent="0.25">
      <c r="A238" s="20">
        <v>3</v>
      </c>
      <c r="B238" s="31">
        <v>955</v>
      </c>
      <c r="C238" s="32" t="s">
        <v>46</v>
      </c>
      <c r="D238" s="33" t="s">
        <v>96</v>
      </c>
      <c r="E238" s="33" t="s">
        <v>82</v>
      </c>
      <c r="F238" s="33" t="s">
        <v>178</v>
      </c>
      <c r="G238" s="33" t="s">
        <v>95</v>
      </c>
      <c r="H238" s="24">
        <v>2012</v>
      </c>
      <c r="I238" s="24"/>
      <c r="J238" s="24">
        <v>2012</v>
      </c>
      <c r="K238" s="24"/>
    </row>
    <row r="239" spans="1:11" s="16" customFormat="1" ht="31.5" x14ac:dyDescent="0.25">
      <c r="A239" s="17">
        <v>1</v>
      </c>
      <c r="B239" s="28">
        <v>955</v>
      </c>
      <c r="C239" s="29" t="s">
        <v>61</v>
      </c>
      <c r="D239" s="30" t="s">
        <v>74</v>
      </c>
      <c r="E239" s="30" t="s">
        <v>96</v>
      </c>
      <c r="F239" s="30" t="s">
        <v>75</v>
      </c>
      <c r="G239" s="30" t="s">
        <v>75</v>
      </c>
      <c r="H239" s="18">
        <f>SUMIFS(H240:H1234,$B240:$B1234,$B240,$D240:$D1234,$D240,$E240:$E1234,$E240)/2</f>
        <v>6862.7000000000007</v>
      </c>
      <c r="I239" s="18">
        <f>SUMIFS(I240:I1234,$B240:$B1234,$B240,$D240:$D1234,$D240,$E240:$E1234,$E240)/2</f>
        <v>215.3</v>
      </c>
      <c r="J239" s="18">
        <f>SUMIFS(J240:J1234,$B240:$B1234,$B240,$D240:$D1234,$D240,$E240:$E1234,$E240)/2</f>
        <v>6862.7000000000007</v>
      </c>
      <c r="K239" s="18">
        <f>SUMIFS(K240:K1234,$B240:$B1234,$B240,$D240:$D1234,$D240,$E240:$E1234,$E240)/2</f>
        <v>215.3</v>
      </c>
    </row>
    <row r="240" spans="1:11" s="16" customFormat="1" ht="31.5" x14ac:dyDescent="0.25">
      <c r="A240" s="19">
        <v>2</v>
      </c>
      <c r="B240" s="37">
        <v>955</v>
      </c>
      <c r="C240" s="38" t="s">
        <v>206</v>
      </c>
      <c r="D240" s="39" t="s">
        <v>74</v>
      </c>
      <c r="E240" s="39" t="s">
        <v>96</v>
      </c>
      <c r="F240" s="39" t="s">
        <v>62</v>
      </c>
      <c r="G240" s="39"/>
      <c r="H240" s="40">
        <f>SUMIFS(H241:H1234,$B241:$B1234,$B240,$D241:$D1234,$D241,$E241:$E1234,$E241,$F241:$F1234,$F241)</f>
        <v>968.9</v>
      </c>
      <c r="I240" s="40">
        <f>SUMIFS(I241:I1234,$B241:$B1234,$B240,$D241:$D1234,$D241,$E241:$E1234,$E241,$F241:$F1234,$F241)</f>
        <v>215.3</v>
      </c>
      <c r="J240" s="40">
        <f>SUMIFS(J241:J1234,$B241:$B1234,$B240,$D241:$D1234,$D241,$E241:$E1234,$E241,$F241:$F1234,$F241)</f>
        <v>968.9</v>
      </c>
      <c r="K240" s="40">
        <f>SUMIFS(K241:K1234,$B241:$B1234,$B240,$D241:$D1234,$D241,$E241:$E1234,$E241,$F241:$F1234,$F241)</f>
        <v>215.3</v>
      </c>
    </row>
    <row r="241" spans="1:11" s="16" customFormat="1" ht="15.75" x14ac:dyDescent="0.25">
      <c r="A241" s="20">
        <v>3</v>
      </c>
      <c r="B241" s="31">
        <v>955</v>
      </c>
      <c r="C241" s="32" t="s">
        <v>46</v>
      </c>
      <c r="D241" s="33" t="s">
        <v>74</v>
      </c>
      <c r="E241" s="33" t="s">
        <v>96</v>
      </c>
      <c r="F241" s="33" t="s">
        <v>62</v>
      </c>
      <c r="G241" s="33" t="s">
        <v>95</v>
      </c>
      <c r="H241" s="24">
        <v>968.9</v>
      </c>
      <c r="I241" s="24">
        <v>215.3</v>
      </c>
      <c r="J241" s="24">
        <v>968.9</v>
      </c>
      <c r="K241" s="24">
        <v>215.3</v>
      </c>
    </row>
    <row r="242" spans="1:11" s="16" customFormat="1" ht="67.150000000000006" customHeight="1" x14ac:dyDescent="0.25">
      <c r="A242" s="19">
        <v>2</v>
      </c>
      <c r="B242" s="37">
        <v>955</v>
      </c>
      <c r="C242" s="38" t="s">
        <v>194</v>
      </c>
      <c r="D242" s="39" t="s">
        <v>74</v>
      </c>
      <c r="E242" s="39" t="s">
        <v>96</v>
      </c>
      <c r="F242" s="39" t="s">
        <v>63</v>
      </c>
      <c r="G242" s="39"/>
      <c r="H242" s="40">
        <f>SUMIFS(H243:H1236,$B243:$B1236,$B242,$D243:$D1236,$D243,$E243:$E1236,$E243,$F243:$F1236,$F243)</f>
        <v>3237.7</v>
      </c>
      <c r="I242" s="40">
        <f>SUMIFS(I243:I1236,$B243:$B1236,$B242,$D243:$D1236,$D243,$E243:$E1236,$E243,$F243:$F1236,$F243)</f>
        <v>0</v>
      </c>
      <c r="J242" s="40">
        <f>SUMIFS(J243:J1236,$B243:$B1236,$B242,$D243:$D1236,$D243,$E243:$E1236,$E243,$F243:$F1236,$F243)</f>
        <v>3237.7</v>
      </c>
      <c r="K242" s="40">
        <f>SUMIFS(K243:K1236,$B243:$B1236,$B242,$D243:$D1236,$D243,$E243:$E1236,$E243,$F243:$F1236,$F243)</f>
        <v>0</v>
      </c>
    </row>
    <row r="243" spans="1:11" s="16" customFormat="1" ht="15.75" x14ac:dyDescent="0.25">
      <c r="A243" s="20">
        <v>3</v>
      </c>
      <c r="B243" s="31">
        <v>955</v>
      </c>
      <c r="C243" s="32" t="s">
        <v>46</v>
      </c>
      <c r="D243" s="33" t="s">
        <v>74</v>
      </c>
      <c r="E243" s="33" t="s">
        <v>96</v>
      </c>
      <c r="F243" s="33" t="s">
        <v>63</v>
      </c>
      <c r="G243" s="33" t="s">
        <v>95</v>
      </c>
      <c r="H243" s="24">
        <v>3237.7</v>
      </c>
      <c r="I243" s="24"/>
      <c r="J243" s="24">
        <v>3237.7</v>
      </c>
      <c r="K243" s="24"/>
    </row>
    <row r="244" spans="1:11" s="16" customFormat="1" ht="63.6" customHeight="1" x14ac:dyDescent="0.25">
      <c r="A244" s="19">
        <v>2</v>
      </c>
      <c r="B244" s="37">
        <v>955</v>
      </c>
      <c r="C244" s="42" t="s">
        <v>195</v>
      </c>
      <c r="D244" s="39" t="s">
        <v>74</v>
      </c>
      <c r="E244" s="39" t="s">
        <v>96</v>
      </c>
      <c r="F244" s="39" t="s">
        <v>64</v>
      </c>
      <c r="G244" s="39"/>
      <c r="H244" s="40">
        <f>SUMIFS(H245:H1238,$B245:$B1238,$B244,$D245:$D1238,$D245,$E245:$E1238,$E245,$F245:$F1238,$F245)</f>
        <v>2656.1</v>
      </c>
      <c r="I244" s="40">
        <f>SUMIFS(I245:I1238,$B245:$B1238,$B244,$D245:$D1238,$D245,$E245:$E1238,$E245,$F245:$F1238,$F245)</f>
        <v>0</v>
      </c>
      <c r="J244" s="40">
        <f>SUMIFS(J245:J1238,$B245:$B1238,$B244,$D245:$D1238,$D245,$E245:$E1238,$E245,$F245:$F1238,$F245)</f>
        <v>2656.1</v>
      </c>
      <c r="K244" s="40">
        <f>SUMIFS(K245:K1238,$B245:$B1238,$B244,$D245:$D1238,$D245,$E245:$E1238,$E245,$F245:$F1238,$F245)</f>
        <v>0</v>
      </c>
    </row>
    <row r="245" spans="1:11" s="16" customFormat="1" ht="15.75" x14ac:dyDescent="0.25">
      <c r="A245" s="20">
        <v>3</v>
      </c>
      <c r="B245" s="31">
        <v>955</v>
      </c>
      <c r="C245" s="32" t="s">
        <v>46</v>
      </c>
      <c r="D245" s="33" t="s">
        <v>74</v>
      </c>
      <c r="E245" s="33" t="s">
        <v>96</v>
      </c>
      <c r="F245" s="33" t="s">
        <v>64</v>
      </c>
      <c r="G245" s="33" t="s">
        <v>95</v>
      </c>
      <c r="H245" s="24">
        <v>2656.1</v>
      </c>
      <c r="I245" s="24"/>
      <c r="J245" s="24">
        <v>2656.1</v>
      </c>
      <c r="K245" s="24"/>
    </row>
    <row r="246" spans="1:11" s="16" customFormat="1" ht="15.75" x14ac:dyDescent="0.25">
      <c r="A246" s="17">
        <v>1</v>
      </c>
      <c r="B246" s="28">
        <v>955</v>
      </c>
      <c r="C246" s="29" t="s">
        <v>38</v>
      </c>
      <c r="D246" s="30" t="s">
        <v>85</v>
      </c>
      <c r="E246" s="30" t="s">
        <v>92</v>
      </c>
      <c r="F246" s="30"/>
      <c r="G246" s="30"/>
      <c r="H246" s="18">
        <f>SUMIFS(H247:H1241,$B247:$B1241,$B247,$D247:$D1241,$D247,$E247:$E1241,$E247)/2</f>
        <v>74290.799999999988</v>
      </c>
      <c r="I246" s="18">
        <f>SUMIFS(I247:I1241,$B247:$B1241,$B247,$D247:$D1241,$D247,$E247:$E1241,$E247)/2</f>
        <v>12123.1</v>
      </c>
      <c r="J246" s="18">
        <f>SUMIFS(J247:J1241,$B247:$B1241,$B247,$D247:$D1241,$D247,$E247:$E1241,$E247)/2</f>
        <v>74290.799999999988</v>
      </c>
      <c r="K246" s="18">
        <f>SUMIFS(K247:K1241,$B247:$B1241,$B247,$D247:$D1241,$D247,$E247:$E1241,$E247)/2</f>
        <v>12123.1</v>
      </c>
    </row>
    <row r="247" spans="1:11" s="16" customFormat="1" ht="78.75" x14ac:dyDescent="0.25">
      <c r="A247" s="19">
        <v>2</v>
      </c>
      <c r="B247" s="37">
        <v>955</v>
      </c>
      <c r="C247" s="41" t="s">
        <v>158</v>
      </c>
      <c r="D247" s="39" t="s">
        <v>85</v>
      </c>
      <c r="E247" s="39" t="s">
        <v>92</v>
      </c>
      <c r="F247" s="39" t="s">
        <v>39</v>
      </c>
      <c r="G247" s="39"/>
      <c r="H247" s="40">
        <f>SUMIFS(H248:H1241,$B248:$B1241,$B247,$D248:$D1241,$D248,$E248:$E1241,$E248,$F248:$F1241,$F248)</f>
        <v>29633.599999999999</v>
      </c>
      <c r="I247" s="40">
        <f>SUMIFS(I248:I1241,$B248:$B1241,$B247,$D248:$D1241,$D248,$E248:$E1241,$E248,$F248:$F1241,$F248)</f>
        <v>12123.1</v>
      </c>
      <c r="J247" s="40">
        <f>SUMIFS(J248:J1241,$B248:$B1241,$B247,$D248:$D1241,$D248,$E248:$E1241,$E248,$F248:$F1241,$F248)</f>
        <v>29633.599999999999</v>
      </c>
      <c r="K247" s="40">
        <f>SUMIFS(K248:K1241,$B248:$B1241,$B247,$D248:$D1241,$D248,$E248:$E1241,$E248,$F248:$F1241,$F248)</f>
        <v>12123.1</v>
      </c>
    </row>
    <row r="248" spans="1:11" s="16" customFormat="1" ht="15.75" x14ac:dyDescent="0.25">
      <c r="A248" s="20">
        <v>3</v>
      </c>
      <c r="B248" s="31">
        <v>955</v>
      </c>
      <c r="C248" s="32" t="s">
        <v>46</v>
      </c>
      <c r="D248" s="33" t="s">
        <v>85</v>
      </c>
      <c r="E248" s="33" t="s">
        <v>92</v>
      </c>
      <c r="F248" s="33" t="s">
        <v>39</v>
      </c>
      <c r="G248" s="33" t="s">
        <v>95</v>
      </c>
      <c r="H248" s="24">
        <v>29633.599999999999</v>
      </c>
      <c r="I248" s="24">
        <v>12123.1</v>
      </c>
      <c r="J248" s="24">
        <v>29633.599999999999</v>
      </c>
      <c r="K248" s="24">
        <v>12123.1</v>
      </c>
    </row>
    <row r="249" spans="1:11" s="16" customFormat="1" ht="94.5" x14ac:dyDescent="0.25">
      <c r="A249" s="19">
        <v>2</v>
      </c>
      <c r="B249" s="37">
        <v>955</v>
      </c>
      <c r="C249" s="38" t="s">
        <v>187</v>
      </c>
      <c r="D249" s="39" t="s">
        <v>85</v>
      </c>
      <c r="E249" s="39" t="s">
        <v>92</v>
      </c>
      <c r="F249" s="39" t="s">
        <v>45</v>
      </c>
      <c r="G249" s="39"/>
      <c r="H249" s="40">
        <f>SUMIFS(H250:H1243,$B250:$B1243,$B249,$D250:$D1243,$D250,$E250:$E1243,$E250,$F250:$F1243,$F250)</f>
        <v>44657.2</v>
      </c>
      <c r="I249" s="40">
        <f>SUMIFS(I250:I1243,$B250:$B1243,$B249,$D250:$D1243,$D250,$E250:$E1243,$E250,$F250:$F1243,$F250)</f>
        <v>0</v>
      </c>
      <c r="J249" s="40">
        <f>SUMIFS(J250:J1243,$B250:$B1243,$B249,$D250:$D1243,$D250,$E250:$E1243,$E250,$F250:$F1243,$F250)</f>
        <v>44657.2</v>
      </c>
      <c r="K249" s="40">
        <f>SUMIFS(K250:K1243,$B250:$B1243,$B249,$D250:$D1243,$D250,$E250:$E1243,$E250,$F250:$F1243,$F250)</f>
        <v>0</v>
      </c>
    </row>
    <row r="250" spans="1:11" s="16" customFormat="1" ht="15.75" x14ac:dyDescent="0.25">
      <c r="A250" s="20">
        <v>3</v>
      </c>
      <c r="B250" s="31">
        <v>955</v>
      </c>
      <c r="C250" s="32" t="s">
        <v>46</v>
      </c>
      <c r="D250" s="33" t="s">
        <v>85</v>
      </c>
      <c r="E250" s="33" t="s">
        <v>92</v>
      </c>
      <c r="F250" s="33" t="s">
        <v>45</v>
      </c>
      <c r="G250" s="33" t="s">
        <v>95</v>
      </c>
      <c r="H250" s="24">
        <v>44657.2</v>
      </c>
      <c r="I250" s="24"/>
      <c r="J250" s="24">
        <v>44657.2</v>
      </c>
      <c r="K250" s="24"/>
    </row>
    <row r="251" spans="1:11" s="16" customFormat="1" ht="47.25" x14ac:dyDescent="0.25">
      <c r="A251" s="19">
        <v>2</v>
      </c>
      <c r="B251" s="37">
        <v>955</v>
      </c>
      <c r="C251" s="38" t="s">
        <v>202</v>
      </c>
      <c r="D251" s="39" t="s">
        <v>85</v>
      </c>
      <c r="E251" s="39" t="s">
        <v>92</v>
      </c>
      <c r="F251" s="39" t="s">
        <v>178</v>
      </c>
      <c r="G251" s="39"/>
      <c r="H251" s="40">
        <f>SUMIFS(H252:H1246,$B252:$B1246,$B251,$D252:$D1246,$D252,$E252:$E1246,$E252,$F252:$F1246,$F252)</f>
        <v>0</v>
      </c>
      <c r="I251" s="40">
        <f>SUMIFS(I252:I1246,$B252:$B1246,$B251,$D252:$D1246,$D252,$E252:$E1246,$E252,$F252:$F1246,$F252)</f>
        <v>0</v>
      </c>
      <c r="J251" s="40">
        <f>SUMIFS(J252:J1246,$B252:$B1246,$B251,$D252:$D1246,$D252,$E252:$E1246,$E252,$F252:$F1246,$F252)</f>
        <v>0</v>
      </c>
      <c r="K251" s="40">
        <f>SUMIFS(K252:K1246,$B252:$B1246,$B251,$D252:$D1246,$D252,$E252:$E1246,$E252,$F252:$F1246,$F252)</f>
        <v>0</v>
      </c>
    </row>
    <row r="252" spans="1:11" s="16" customFormat="1" ht="15.75" x14ac:dyDescent="0.25">
      <c r="A252" s="20">
        <v>3</v>
      </c>
      <c r="B252" s="31">
        <v>955</v>
      </c>
      <c r="C252" s="32" t="s">
        <v>46</v>
      </c>
      <c r="D252" s="33" t="s">
        <v>85</v>
      </c>
      <c r="E252" s="33" t="s">
        <v>92</v>
      </c>
      <c r="F252" s="33" t="s">
        <v>178</v>
      </c>
      <c r="G252" s="33" t="s">
        <v>95</v>
      </c>
      <c r="H252" s="24">
        <v>0</v>
      </c>
      <c r="I252" s="24"/>
      <c r="J252" s="24">
        <v>0</v>
      </c>
      <c r="K252" s="24"/>
    </row>
    <row r="253" spans="1:11" s="16" customFormat="1" ht="15.75" x14ac:dyDescent="0.25">
      <c r="A253" s="17">
        <v>1</v>
      </c>
      <c r="B253" s="28">
        <v>955</v>
      </c>
      <c r="C253" s="29" t="s">
        <v>66</v>
      </c>
      <c r="D253" s="30" t="s">
        <v>85</v>
      </c>
      <c r="E253" s="30" t="s">
        <v>82</v>
      </c>
      <c r="F253" s="30"/>
      <c r="G253" s="30"/>
      <c r="H253" s="18">
        <f>SUMIFS(H254:H1246,$B254:$B1246,$B254,$D254:$D1246,$D254,$E254:$E1246,$E254)/2</f>
        <v>8978</v>
      </c>
      <c r="I253" s="18">
        <f>SUMIFS(I254:I1246,$B254:$B1246,$B254,$D254:$D1246,$D254,$E254:$E1246,$E254)/2</f>
        <v>0</v>
      </c>
      <c r="J253" s="18">
        <f>SUMIFS(J254:J1246,$B254:$B1246,$B254,$D254:$D1246,$D254,$E254:$E1246,$E254)/2</f>
        <v>8978</v>
      </c>
      <c r="K253" s="18">
        <f>SUMIFS(K254:K1246,$B254:$B1246,$B254,$D254:$D1246,$D254,$E254:$E1246,$E254)/2</f>
        <v>0</v>
      </c>
    </row>
    <row r="254" spans="1:11" s="16" customFormat="1" ht="49.9" customHeight="1" x14ac:dyDescent="0.25">
      <c r="A254" s="19">
        <v>2</v>
      </c>
      <c r="B254" s="37">
        <v>955</v>
      </c>
      <c r="C254" s="38" t="s">
        <v>204</v>
      </c>
      <c r="D254" s="39" t="s">
        <v>85</v>
      </c>
      <c r="E254" s="39" t="s">
        <v>82</v>
      </c>
      <c r="F254" s="39" t="s">
        <v>116</v>
      </c>
      <c r="G254" s="39"/>
      <c r="H254" s="40">
        <f>SUMIFS(H255:H1246,$B255:$B1246,$B254,$D255:$D1246,$D255,$E255:$E1246,$E255,$F255:$F1246,$F255)</f>
        <v>8978</v>
      </c>
      <c r="I254" s="40">
        <f>SUMIFS(I255:I1246,$B255:$B1246,$B254,$D255:$D1246,$D255,$E255:$E1246,$E255,$F255:$F1246,$F255)</f>
        <v>0</v>
      </c>
      <c r="J254" s="40">
        <f>SUMIFS(J255:J1246,$B255:$B1246,$B254,$D255:$D1246,$D255,$E255:$E1246,$E255,$F255:$F1246,$F255)</f>
        <v>8978</v>
      </c>
      <c r="K254" s="40">
        <f>SUMIFS(K255:K1246,$B255:$B1246,$B254,$D255:$D1246,$D255,$E255:$E1246,$E255,$F255:$F1246,$F255)</f>
        <v>0</v>
      </c>
    </row>
    <row r="255" spans="1:11" s="16" customFormat="1" ht="15.75" x14ac:dyDescent="0.25">
      <c r="A255" s="20">
        <v>3</v>
      </c>
      <c r="B255" s="31">
        <v>955</v>
      </c>
      <c r="C255" s="32" t="s">
        <v>46</v>
      </c>
      <c r="D255" s="33" t="s">
        <v>85</v>
      </c>
      <c r="E255" s="33" t="s">
        <v>82</v>
      </c>
      <c r="F255" s="33" t="s">
        <v>116</v>
      </c>
      <c r="G255" s="33" t="s">
        <v>95</v>
      </c>
      <c r="H255" s="24">
        <v>8978</v>
      </c>
      <c r="I255" s="24"/>
      <c r="J255" s="24">
        <v>8978</v>
      </c>
      <c r="K255" s="24"/>
    </row>
    <row r="256" spans="1:11" s="16" customFormat="1" ht="151.15" customHeight="1" x14ac:dyDescent="0.25">
      <c r="A256" s="20">
        <v>3</v>
      </c>
      <c r="B256" s="31">
        <v>955</v>
      </c>
      <c r="C256" s="32" t="s">
        <v>120</v>
      </c>
      <c r="D256" s="33" t="s">
        <v>85</v>
      </c>
      <c r="E256" s="33" t="s">
        <v>82</v>
      </c>
      <c r="F256" s="33" t="s">
        <v>116</v>
      </c>
      <c r="G256" s="33" t="s">
        <v>118</v>
      </c>
      <c r="H256" s="24"/>
      <c r="I256" s="24"/>
      <c r="J256" s="24"/>
      <c r="K256" s="24"/>
    </row>
    <row r="257" spans="1:11" s="16" customFormat="1" ht="15.75" x14ac:dyDescent="0.25">
      <c r="A257" s="17">
        <v>1</v>
      </c>
      <c r="B257" s="28">
        <v>955</v>
      </c>
      <c r="C257" s="29" t="s">
        <v>149</v>
      </c>
      <c r="D257" s="30" t="s">
        <v>85</v>
      </c>
      <c r="E257" s="30" t="s">
        <v>85</v>
      </c>
      <c r="F257" s="30"/>
      <c r="G257" s="30"/>
      <c r="H257" s="18">
        <f>SUMIFS(H258:H1250,$B258:$B1250,$B258,$D258:$D1250,$D258,$E258:$E1250,$E258)/2</f>
        <v>1779</v>
      </c>
      <c r="I257" s="18">
        <f>SUMIFS(I258:I1250,$B258:$B1250,$B258,$D258:$D1250,$D258,$E258:$E1250,$E258)/2</f>
        <v>1779</v>
      </c>
      <c r="J257" s="18">
        <f>SUMIFS(J258:J1250,$B258:$B1250,$B258,$D258:$D1250,$D258,$E258:$E1250,$E258)/2</f>
        <v>1779</v>
      </c>
      <c r="K257" s="18">
        <f>SUMIFS(K258:K1250,$B258:$B1250,$B258,$D258:$D1250,$D258,$E258:$E1250,$E258)/2</f>
        <v>1779</v>
      </c>
    </row>
    <row r="258" spans="1:11" s="16" customFormat="1" ht="47.25" x14ac:dyDescent="0.25">
      <c r="A258" s="19">
        <v>2</v>
      </c>
      <c r="B258" s="37">
        <v>955</v>
      </c>
      <c r="C258" s="38" t="s">
        <v>65</v>
      </c>
      <c r="D258" s="39" t="s">
        <v>85</v>
      </c>
      <c r="E258" s="39" t="s">
        <v>85</v>
      </c>
      <c r="F258" s="39" t="s">
        <v>117</v>
      </c>
      <c r="G258" s="39"/>
      <c r="H258" s="40">
        <f>SUMIFS(H259:H1250,$B259:$B1250,$B258,$D259:$D1250,$D259,$E259:$E1250,$E259,$F259:$F1250,$F259)</f>
        <v>1779</v>
      </c>
      <c r="I258" s="40">
        <f>SUMIFS(I259:I1250,$B259:$B1250,$B258,$D259:$D1250,$D259,$E259:$E1250,$E259,$F259:$F1250,$F259)</f>
        <v>1779</v>
      </c>
      <c r="J258" s="40">
        <f>SUMIFS(J259:J1250,$B259:$B1250,$B258,$D259:$D1250,$D259,$E259:$E1250,$E259,$F259:$F1250,$F259)</f>
        <v>1779</v>
      </c>
      <c r="K258" s="40">
        <f>SUMIFS(K259:K1250,$B259:$B1250,$B258,$D259:$D1250,$D259,$E259:$E1250,$E259,$F259:$F1250,$F259)</f>
        <v>1779</v>
      </c>
    </row>
    <row r="259" spans="1:11" s="16" customFormat="1" ht="47.25" x14ac:dyDescent="0.25">
      <c r="A259" s="20">
        <v>3</v>
      </c>
      <c r="B259" s="31">
        <v>955</v>
      </c>
      <c r="C259" s="32" t="s">
        <v>12</v>
      </c>
      <c r="D259" s="33" t="s">
        <v>85</v>
      </c>
      <c r="E259" s="33" t="s">
        <v>85</v>
      </c>
      <c r="F259" s="33" t="s">
        <v>117</v>
      </c>
      <c r="G259" s="33" t="s">
        <v>77</v>
      </c>
      <c r="H259" s="24">
        <v>1779</v>
      </c>
      <c r="I259" s="24">
        <v>1779</v>
      </c>
      <c r="J259" s="24">
        <v>1779</v>
      </c>
      <c r="K259" s="24">
        <v>1779</v>
      </c>
    </row>
    <row r="260" spans="1:11" s="16" customFormat="1" ht="15.75" x14ac:dyDescent="0.25">
      <c r="A260" s="17">
        <v>1</v>
      </c>
      <c r="B260" s="28">
        <v>955</v>
      </c>
      <c r="C260" s="29" t="s">
        <v>24</v>
      </c>
      <c r="D260" s="30" t="s">
        <v>87</v>
      </c>
      <c r="E260" s="30" t="s">
        <v>73</v>
      </c>
      <c r="F260" s="30" t="s">
        <v>7</v>
      </c>
      <c r="G260" s="30" t="s">
        <v>75</v>
      </c>
      <c r="H260" s="18">
        <f>SUMIFS(H261:H1253,$B261:$B1253,$B261,$D261:$D1253,$D261,$E261:$E1253,$E261)/2</f>
        <v>7659.3</v>
      </c>
      <c r="I260" s="18">
        <f>SUMIFS(I261:I1253,$B261:$B1253,$B261,$D261:$D1253,$D261,$E261:$E1253,$E261)/2</f>
        <v>0</v>
      </c>
      <c r="J260" s="18">
        <f>SUMIFS(J261:J1253,$B261:$B1253,$B261,$D261:$D1253,$D261,$E261:$E1253,$E261)/2</f>
        <v>7659.3</v>
      </c>
      <c r="K260" s="18">
        <f>SUMIFS(K261:K1253,$B261:$B1253,$B261,$D261:$D1253,$D261,$E261:$E1253,$E261)/2</f>
        <v>0</v>
      </c>
    </row>
    <row r="261" spans="1:11" s="16" customFormat="1" ht="39" customHeight="1" x14ac:dyDescent="0.25">
      <c r="A261" s="19">
        <v>2</v>
      </c>
      <c r="B261" s="37">
        <v>955</v>
      </c>
      <c r="C261" s="38" t="s">
        <v>183</v>
      </c>
      <c r="D261" s="39" t="s">
        <v>87</v>
      </c>
      <c r="E261" s="39" t="s">
        <v>73</v>
      </c>
      <c r="F261" s="39" t="s">
        <v>25</v>
      </c>
      <c r="G261" s="39"/>
      <c r="H261" s="40">
        <f>SUMIFS(H262:H1253,$B262:$B1253,$B261,$D262:$D1253,$D262,$E262:$E1253,$E262,$F262:$F1253,$F262)</f>
        <v>370</v>
      </c>
      <c r="I261" s="40">
        <f>SUMIFS(I262:I1253,$B262:$B1253,$B261,$D262:$D1253,$D262,$E262:$E1253,$E262,$F262:$F1253,$F262)</f>
        <v>0</v>
      </c>
      <c r="J261" s="40">
        <f>SUMIFS(J262:J1253,$B262:$B1253,$B261,$D262:$D1253,$D262,$E262:$E1253,$E262,$F262:$F1253,$F262)</f>
        <v>370</v>
      </c>
      <c r="K261" s="40">
        <f>SUMIFS(K262:K1253,$B262:$B1253,$B261,$D262:$D1253,$D262,$E262:$E1253,$E262,$F262:$F1253,$F262)</f>
        <v>0</v>
      </c>
    </row>
    <row r="262" spans="1:11" s="16" customFormat="1" ht="15.75" x14ac:dyDescent="0.25">
      <c r="A262" s="20">
        <v>3</v>
      </c>
      <c r="B262" s="31">
        <v>955</v>
      </c>
      <c r="C262" s="32" t="s">
        <v>46</v>
      </c>
      <c r="D262" s="33" t="s">
        <v>87</v>
      </c>
      <c r="E262" s="33" t="s">
        <v>73</v>
      </c>
      <c r="F262" s="33" t="s">
        <v>25</v>
      </c>
      <c r="G262" s="33" t="s">
        <v>95</v>
      </c>
      <c r="H262" s="24">
        <v>370</v>
      </c>
      <c r="I262" s="24"/>
      <c r="J262" s="24">
        <v>370</v>
      </c>
      <c r="K262" s="24"/>
    </row>
    <row r="263" spans="1:11" s="16" customFormat="1" ht="94.5" x14ac:dyDescent="0.25">
      <c r="A263" s="19">
        <v>2</v>
      </c>
      <c r="B263" s="37">
        <v>955</v>
      </c>
      <c r="C263" s="38" t="s">
        <v>187</v>
      </c>
      <c r="D263" s="39" t="s">
        <v>87</v>
      </c>
      <c r="E263" s="39" t="s">
        <v>73</v>
      </c>
      <c r="F263" s="39" t="s">
        <v>45</v>
      </c>
      <c r="G263" s="39" t="s">
        <v>75</v>
      </c>
      <c r="H263" s="40">
        <f>SUMIFS(H264:H1255,$B264:$B1255,$B263,$D264:$D1255,$D264,$E264:$E1255,$E264,$F264:$F1255,$F264)</f>
        <v>7289.3</v>
      </c>
      <c r="I263" s="40">
        <f>SUMIFS(I264:I1255,$B264:$B1255,$B263,$D264:$D1255,$D264,$E264:$E1255,$E264,$F264:$F1255,$F264)</f>
        <v>0</v>
      </c>
      <c r="J263" s="40">
        <f>SUMIFS(J264:J1255,$B264:$B1255,$B263,$D264:$D1255,$D264,$E264:$E1255,$E264,$F264:$F1255,$F264)</f>
        <v>7289.3</v>
      </c>
      <c r="K263" s="40">
        <f>SUMIFS(K264:K1255,$B264:$B1255,$B263,$D264:$D1255,$D264,$E264:$E1255,$E264,$F264:$F1255,$F264)</f>
        <v>0</v>
      </c>
    </row>
    <row r="264" spans="1:11" s="16" customFormat="1" ht="15.75" x14ac:dyDescent="0.25">
      <c r="A264" s="20">
        <v>3</v>
      </c>
      <c r="B264" s="31">
        <v>955</v>
      </c>
      <c r="C264" s="32" t="s">
        <v>46</v>
      </c>
      <c r="D264" s="33" t="s">
        <v>87</v>
      </c>
      <c r="E264" s="33" t="s">
        <v>73</v>
      </c>
      <c r="F264" s="33" t="s">
        <v>45</v>
      </c>
      <c r="G264" s="33" t="s">
        <v>95</v>
      </c>
      <c r="H264" s="24">
        <v>7289.3</v>
      </c>
      <c r="I264" s="24"/>
      <c r="J264" s="24">
        <v>7289.3</v>
      </c>
      <c r="K264" s="24"/>
    </row>
    <row r="265" spans="1:11" s="16" customFormat="1" ht="15.75" x14ac:dyDescent="0.25">
      <c r="A265" s="17">
        <v>1</v>
      </c>
      <c r="B265" s="28">
        <v>955</v>
      </c>
      <c r="C265" s="29" t="s">
        <v>136</v>
      </c>
      <c r="D265" s="30" t="s">
        <v>93</v>
      </c>
      <c r="E265" s="30" t="s">
        <v>92</v>
      </c>
      <c r="F265" s="30"/>
      <c r="G265" s="30"/>
      <c r="H265" s="18">
        <f>SUMIFS(H266:H1258,$B266:$B1258,$B266,$D266:$D1258,$D266,$E266:$E1258,$E266)/2</f>
        <v>130</v>
      </c>
      <c r="I265" s="18">
        <f>SUMIFS(I266:I1258,$B266:$B1258,$B266,$D266:$D1258,$D266,$E266:$E1258,$E266)/2</f>
        <v>0</v>
      </c>
      <c r="J265" s="18">
        <f>SUMIFS(J266:J1258,$B266:$B1258,$B266,$D266:$D1258,$D266,$E266:$E1258,$E266)/2</f>
        <v>130</v>
      </c>
      <c r="K265" s="18">
        <f>SUMIFS(K266:K1258,$B266:$B1258,$B266,$D266:$D1258,$D266,$E266:$E1258,$E266)/2</f>
        <v>0</v>
      </c>
    </row>
    <row r="266" spans="1:11" s="16" customFormat="1" ht="51.6" customHeight="1" x14ac:dyDescent="0.25">
      <c r="A266" s="19">
        <v>2</v>
      </c>
      <c r="B266" s="37">
        <v>955</v>
      </c>
      <c r="C266" s="38" t="s">
        <v>157</v>
      </c>
      <c r="D266" s="39" t="s">
        <v>93</v>
      </c>
      <c r="E266" s="39" t="s">
        <v>92</v>
      </c>
      <c r="F266" s="39" t="s">
        <v>60</v>
      </c>
      <c r="G266" s="39"/>
      <c r="H266" s="40">
        <f>SUMIFS(H267:H1258,$B267:$B1258,$B266,$D267:$D1258,$D267,$E267:$E1258,$E267,$F267:$F1258,$F267)</f>
        <v>130</v>
      </c>
      <c r="I266" s="40">
        <f>SUMIFS(I267:I1258,$B267:$B1258,$B266,$D267:$D1258,$D267,$E267:$E1258,$E267,$F267:$F1258,$F267)</f>
        <v>0</v>
      </c>
      <c r="J266" s="40">
        <f>SUMIFS(J267:J1258,$B267:$B1258,$B266,$D267:$D1258,$D267,$E267:$E1258,$E267,$F267:$F1258,$F267)</f>
        <v>130</v>
      </c>
      <c r="K266" s="40">
        <f>SUMIFS(K267:K1258,$B267:$B1258,$B266,$D267:$D1258,$D267,$E267:$E1258,$E267,$F267:$F1258,$F267)</f>
        <v>0</v>
      </c>
    </row>
    <row r="267" spans="1:11" s="16" customFormat="1" ht="15.75" x14ac:dyDescent="0.25">
      <c r="A267" s="20">
        <v>3</v>
      </c>
      <c r="B267" s="31">
        <v>955</v>
      </c>
      <c r="C267" s="32" t="s">
        <v>46</v>
      </c>
      <c r="D267" s="33" t="s">
        <v>93</v>
      </c>
      <c r="E267" s="33" t="s">
        <v>92</v>
      </c>
      <c r="F267" s="33" t="s">
        <v>60</v>
      </c>
      <c r="G267" s="33" t="s">
        <v>95</v>
      </c>
      <c r="H267" s="24">
        <v>130</v>
      </c>
      <c r="I267" s="25"/>
      <c r="J267" s="24">
        <v>130</v>
      </c>
      <c r="K267" s="25"/>
    </row>
    <row r="268" spans="1:11" s="16" customFormat="1" ht="15.75" x14ac:dyDescent="0.25">
      <c r="A268" s="17">
        <v>1</v>
      </c>
      <c r="B268" s="28">
        <v>955</v>
      </c>
      <c r="C268" s="56" t="s">
        <v>153</v>
      </c>
      <c r="D268" s="30" t="s">
        <v>88</v>
      </c>
      <c r="E268" s="30" t="s">
        <v>73</v>
      </c>
      <c r="F268" s="30" t="s">
        <v>7</v>
      </c>
      <c r="G268" s="30" t="s">
        <v>75</v>
      </c>
      <c r="H268" s="18">
        <f>SUMIFS(H269:H1261,$B269:$B1261,$B269,$D269:$D1261,$D269,$E269:$E1261,$E269)/2</f>
        <v>1560.8</v>
      </c>
      <c r="I268" s="18">
        <f>SUMIFS(I269:I1261,$B269:$B1261,$B269,$D269:$D1261,$D269,$E269:$E1261,$E269)/2</f>
        <v>0</v>
      </c>
      <c r="J268" s="18">
        <f>SUMIFS(J269:J1261,$B269:$B1261,$B269,$D269:$D1261,$D269,$E269:$E1261,$E269)/2</f>
        <v>1560.8</v>
      </c>
      <c r="K268" s="18">
        <f>SUMIFS(K269:K1261,$B269:$B1261,$B269,$D269:$D1261,$D269,$E269:$E1261,$E269)/2</f>
        <v>0</v>
      </c>
    </row>
    <row r="269" spans="1:11" s="16" customFormat="1" ht="47.25" x14ac:dyDescent="0.25">
      <c r="A269" s="19">
        <v>2</v>
      </c>
      <c r="B269" s="37">
        <v>955</v>
      </c>
      <c r="C269" s="52" t="s">
        <v>32</v>
      </c>
      <c r="D269" s="39" t="s">
        <v>88</v>
      </c>
      <c r="E269" s="39" t="s">
        <v>73</v>
      </c>
      <c r="F269" s="53" t="s">
        <v>121</v>
      </c>
      <c r="G269" s="39"/>
      <c r="H269" s="40">
        <f>SUMIFS(H270:H1261,$B270:$B1261,$B269,$D270:$D1261,$D270,$E270:$E1261,$E270,$F270:$F1261,$F270)</f>
        <v>1560.8</v>
      </c>
      <c r="I269" s="40">
        <f>SUMIFS(I270:I1261,$B270:$B1261,$B269,$D270:$D1261,$D270,$E270:$E1261,$E270,$F270:$F1261,$F270)</f>
        <v>0</v>
      </c>
      <c r="J269" s="40">
        <f>SUMIFS(J270:J1261,$B270:$B1261,$B269,$D270:$D1261,$D270,$E270:$E1261,$E270,$F270:$F1261,$F270)</f>
        <v>1560.8</v>
      </c>
      <c r="K269" s="40">
        <f>SUMIFS(K270:K1261,$B270:$B1261,$B269,$D270:$D1261,$D270,$E270:$E1261,$E270,$F270:$F1261,$F270)</f>
        <v>0</v>
      </c>
    </row>
    <row r="270" spans="1:11" s="16" customFormat="1" ht="37.9" customHeight="1" x14ac:dyDescent="0.25">
      <c r="A270" s="20">
        <v>3</v>
      </c>
      <c r="B270" s="31">
        <v>955</v>
      </c>
      <c r="C270" s="32" t="s">
        <v>21</v>
      </c>
      <c r="D270" s="33" t="s">
        <v>88</v>
      </c>
      <c r="E270" s="33" t="s">
        <v>73</v>
      </c>
      <c r="F270" s="33" t="s">
        <v>121</v>
      </c>
      <c r="G270" s="33" t="s">
        <v>84</v>
      </c>
      <c r="H270" s="24">
        <v>1560.8</v>
      </c>
      <c r="I270" s="24"/>
      <c r="J270" s="24">
        <v>1560.8</v>
      </c>
      <c r="K270" s="24"/>
    </row>
    <row r="271" spans="1:11" s="16" customFormat="1" ht="15.75" x14ac:dyDescent="0.25">
      <c r="A271" s="17">
        <v>1</v>
      </c>
      <c r="B271" s="28">
        <v>955</v>
      </c>
      <c r="C271" s="29" t="s">
        <v>68</v>
      </c>
      <c r="D271" s="30" t="s">
        <v>88</v>
      </c>
      <c r="E271" s="30" t="s">
        <v>82</v>
      </c>
      <c r="F271" s="30" t="s">
        <v>7</v>
      </c>
      <c r="G271" s="30" t="s">
        <v>75</v>
      </c>
      <c r="H271" s="18">
        <f>SUMIFS(H272:H1264,$B272:$B1264,$B272,$D272:$D1264,$D272,$E272:$E1264,$E272)/2</f>
        <v>2299</v>
      </c>
      <c r="I271" s="18">
        <f>SUMIFS(I272:I1264,$B272:$B1264,$B272,$D272:$D1264,$D272,$E272:$E1264,$E272)/2</f>
        <v>1799</v>
      </c>
      <c r="J271" s="18">
        <f>SUMIFS(J272:J1264,$B272:$B1264,$B272,$D272:$D1264,$D272,$E272:$E1264,$E272)/2</f>
        <v>2499</v>
      </c>
      <c r="K271" s="18">
        <f>SUMIFS(K272:K1264,$B272:$B1264,$B272,$D272:$D1264,$D272,$E272:$E1264,$E272)/2</f>
        <v>1799</v>
      </c>
    </row>
    <row r="272" spans="1:11" s="16" customFormat="1" ht="47.25" x14ac:dyDescent="0.25">
      <c r="A272" s="19">
        <v>2</v>
      </c>
      <c r="B272" s="37">
        <v>955</v>
      </c>
      <c r="C272" s="38" t="s">
        <v>157</v>
      </c>
      <c r="D272" s="39" t="s">
        <v>88</v>
      </c>
      <c r="E272" s="39" t="s">
        <v>82</v>
      </c>
      <c r="F272" s="39" t="s">
        <v>60</v>
      </c>
      <c r="G272" s="39"/>
      <c r="H272" s="40">
        <f>SUMIFS(H273:H1264,$B273:$B1264,$B272,$D273:$D1264,$D273,$E273:$E1264,$E273,$F273:$F1264,$F273)</f>
        <v>2299</v>
      </c>
      <c r="I272" s="40">
        <f>SUMIFS(I273:I1264,$B273:$B1264,$B272,$D273:$D1264,$D273,$E273:$E1264,$E273,$F273:$F1264,$F273)</f>
        <v>1799</v>
      </c>
      <c r="J272" s="40">
        <f>SUMIFS(J273:J1264,$B273:$B1264,$B272,$D273:$D1264,$D273,$E273:$E1264,$E273,$F273:$F1264,$F273)</f>
        <v>2299</v>
      </c>
      <c r="K272" s="40">
        <f>SUMIFS(K273:K1264,$B273:$B1264,$B272,$D273:$D1264,$D273,$E273:$E1264,$E273,$F273:$F1264,$F273)</f>
        <v>1799</v>
      </c>
    </row>
    <row r="273" spans="1:11" s="16" customFormat="1" ht="39.6" customHeight="1" x14ac:dyDescent="0.25">
      <c r="A273" s="20">
        <v>3</v>
      </c>
      <c r="B273" s="31">
        <v>955</v>
      </c>
      <c r="C273" s="32" t="s">
        <v>21</v>
      </c>
      <c r="D273" s="33" t="s">
        <v>88</v>
      </c>
      <c r="E273" s="33" t="s">
        <v>82</v>
      </c>
      <c r="F273" s="33" t="s">
        <v>60</v>
      </c>
      <c r="G273" s="33" t="s">
        <v>84</v>
      </c>
      <c r="H273" s="24">
        <v>2299</v>
      </c>
      <c r="I273" s="24">
        <v>1799</v>
      </c>
      <c r="J273" s="24">
        <v>2299</v>
      </c>
      <c r="K273" s="24">
        <v>1799</v>
      </c>
    </row>
    <row r="274" spans="1:11" s="16" customFormat="1" ht="63" x14ac:dyDescent="0.25">
      <c r="A274" s="19">
        <v>2</v>
      </c>
      <c r="B274" s="37">
        <v>955</v>
      </c>
      <c r="C274" s="38" t="s">
        <v>128</v>
      </c>
      <c r="D274" s="39" t="s">
        <v>88</v>
      </c>
      <c r="E274" s="39" t="s">
        <v>82</v>
      </c>
      <c r="F274" s="39" t="s">
        <v>127</v>
      </c>
      <c r="G274" s="39"/>
      <c r="H274" s="40">
        <f>SUMIFS(H275:H1266,$B275:$B1266,$B274,$D275:$D1266,$D275,$E275:$E1266,$E275,$F275:$F1266,$F275)</f>
        <v>0</v>
      </c>
      <c r="I274" s="40">
        <f>SUMIFS(I275:I1266,$B275:$B1266,$B274,$D275:$D1266,$D275,$E275:$E1266,$E275,$F275:$F1266,$F275)</f>
        <v>0</v>
      </c>
      <c r="J274" s="40">
        <f>SUMIFS(J275:J1266,$B275:$B1266,$B274,$D275:$D1266,$D275,$E275:$E1266,$E275,$F275:$F1266,$F275)</f>
        <v>0</v>
      </c>
      <c r="K274" s="40">
        <f>SUMIFS(K275:K1266,$B275:$B1266,$B274,$D275:$D1266,$D275,$E275:$E1266,$E275,$F275:$F1266,$F275)</f>
        <v>0</v>
      </c>
    </row>
    <row r="275" spans="1:11" s="16" customFormat="1" ht="37.9" customHeight="1" x14ac:dyDescent="0.25">
      <c r="A275" s="20">
        <v>3</v>
      </c>
      <c r="B275" s="31">
        <v>955</v>
      </c>
      <c r="C275" s="32" t="s">
        <v>21</v>
      </c>
      <c r="D275" s="33" t="s">
        <v>88</v>
      </c>
      <c r="E275" s="33" t="s">
        <v>82</v>
      </c>
      <c r="F275" s="33" t="s">
        <v>127</v>
      </c>
      <c r="G275" s="33" t="s">
        <v>84</v>
      </c>
      <c r="H275" s="24"/>
      <c r="I275" s="24"/>
      <c r="J275" s="24"/>
      <c r="K275" s="24"/>
    </row>
    <row r="276" spans="1:11" s="16" customFormat="1" ht="15.75" x14ac:dyDescent="0.25">
      <c r="A276" s="20">
        <v>3</v>
      </c>
      <c r="B276" s="31">
        <v>955</v>
      </c>
      <c r="C276" s="32" t="s">
        <v>46</v>
      </c>
      <c r="D276" s="33" t="s">
        <v>88</v>
      </c>
      <c r="E276" s="33" t="s">
        <v>82</v>
      </c>
      <c r="F276" s="33" t="s">
        <v>127</v>
      </c>
      <c r="G276" s="33" t="s">
        <v>95</v>
      </c>
      <c r="H276" s="24"/>
      <c r="I276" s="24"/>
      <c r="J276" s="24"/>
      <c r="K276" s="24"/>
    </row>
    <row r="277" spans="1:11" s="16" customFormat="1" ht="47.25" x14ac:dyDescent="0.25">
      <c r="A277" s="19">
        <v>2</v>
      </c>
      <c r="B277" s="37">
        <v>955</v>
      </c>
      <c r="C277" s="52" t="s">
        <v>35</v>
      </c>
      <c r="D277" s="39" t="s">
        <v>88</v>
      </c>
      <c r="E277" s="39" t="s">
        <v>82</v>
      </c>
      <c r="F277" s="39" t="s">
        <v>115</v>
      </c>
      <c r="G277" s="39"/>
      <c r="H277" s="40">
        <f>SUMIFS(H278:H1270,$B278:$B1270,$B277,$D278:$D1270,$D278,$E278:$E1270,$E278,$F278:$F1270,$F278)</f>
        <v>0</v>
      </c>
      <c r="I277" s="40">
        <f>SUMIFS(I278:I1270,$B278:$B1270,$B277,$D278:$D1270,$D278,$E278:$E1270,$E278,$F278:$F1270,$F278)</f>
        <v>0</v>
      </c>
      <c r="J277" s="40">
        <f>SUMIFS(J278:J1270,$B278:$B1270,$B277,$D278:$D1270,$D278,$E278:$E1270,$E278,$F278:$F1270,$F278)</f>
        <v>200</v>
      </c>
      <c r="K277" s="40">
        <f>SUMIFS(K278:K1270,$B278:$B1270,$B277,$D278:$D1270,$D278,$E278:$E1270,$E278,$F278:$F1270,$F278)</f>
        <v>0</v>
      </c>
    </row>
    <row r="278" spans="1:11" s="16" customFormat="1" ht="24" customHeight="1" x14ac:dyDescent="0.25">
      <c r="A278" s="20">
        <v>3</v>
      </c>
      <c r="B278" s="31">
        <v>955</v>
      </c>
      <c r="C278" s="32" t="s">
        <v>213</v>
      </c>
      <c r="D278" s="33" t="s">
        <v>88</v>
      </c>
      <c r="E278" s="33" t="s">
        <v>82</v>
      </c>
      <c r="F278" s="33" t="s">
        <v>115</v>
      </c>
      <c r="G278" s="33" t="s">
        <v>141</v>
      </c>
      <c r="H278" s="24"/>
      <c r="I278" s="24"/>
      <c r="J278" s="24">
        <v>200</v>
      </c>
      <c r="K278" s="24"/>
    </row>
    <row r="279" spans="1:11" s="16" customFormat="1" ht="15.75" x14ac:dyDescent="0.25">
      <c r="A279" s="17">
        <v>1</v>
      </c>
      <c r="B279" s="28">
        <v>955</v>
      </c>
      <c r="C279" s="29" t="s">
        <v>150</v>
      </c>
      <c r="D279" s="30" t="s">
        <v>88</v>
      </c>
      <c r="E279" s="30" t="s">
        <v>90</v>
      </c>
      <c r="F279" s="30"/>
      <c r="G279" s="30"/>
      <c r="H279" s="18">
        <f>SUMIFS(H280:H1270,$B280:$B1270,$B280,$D280:$D1270,$D280,$E280:$E1270,$E280)/2</f>
        <v>5785.1</v>
      </c>
      <c r="I279" s="18">
        <f>SUMIFS(I280:I1270,$B280:$B1270,$B280,$D280:$D1270,$D280,$E280:$E1270,$E280)/2</f>
        <v>3661.4</v>
      </c>
      <c r="J279" s="18">
        <f>SUMIFS(J280:J1270,$B280:$B1270,$B280,$D280:$D1270,$D280,$E280:$E1270,$E280)/2</f>
        <v>5785.1</v>
      </c>
      <c r="K279" s="18">
        <f>SUMIFS(K280:K1270,$B280:$B1270,$B280,$D280:$D1270,$D280,$E280:$E1270,$E280)/2</f>
        <v>3661.4</v>
      </c>
    </row>
    <row r="280" spans="1:11" s="16" customFormat="1" ht="31.5" x14ac:dyDescent="0.25">
      <c r="A280" s="19">
        <v>2</v>
      </c>
      <c r="B280" s="37">
        <v>955</v>
      </c>
      <c r="C280" s="38" t="s">
        <v>200</v>
      </c>
      <c r="D280" s="39" t="s">
        <v>88</v>
      </c>
      <c r="E280" s="39" t="s">
        <v>90</v>
      </c>
      <c r="F280" s="39" t="s">
        <v>69</v>
      </c>
      <c r="G280" s="39"/>
      <c r="H280" s="40">
        <f>SUMIFS(H281:H1270,$B281:$B1270,$B280,$D281:$D1270,$D281,$E281:$E1270,$E281,$F281:$F1270,$F281)</f>
        <v>5785.1</v>
      </c>
      <c r="I280" s="40">
        <f>SUMIFS(I281:I1270,$B281:$B1270,$B280,$D281:$D1270,$D281,$E281:$E1270,$E281,$F281:$F1270,$F281)</f>
        <v>3661.4</v>
      </c>
      <c r="J280" s="40">
        <f>SUMIFS(J281:J1270,$B281:$B1270,$B280,$D281:$D1270,$D281,$E281:$E1270,$E281,$F281:$F1270,$F281)</f>
        <v>5785.1</v>
      </c>
      <c r="K280" s="40">
        <f>SUMIFS(K281:K1270,$B281:$B1270,$B280,$D281:$D1270,$D281,$E281:$E1270,$E281,$F281:$F1270,$F281)</f>
        <v>3661.4</v>
      </c>
    </row>
    <row r="281" spans="1:11" s="16" customFormat="1" ht="37.15" customHeight="1" x14ac:dyDescent="0.25">
      <c r="A281" s="20">
        <v>3</v>
      </c>
      <c r="B281" s="31">
        <v>955</v>
      </c>
      <c r="C281" s="32" t="s">
        <v>21</v>
      </c>
      <c r="D281" s="33" t="s">
        <v>88</v>
      </c>
      <c r="E281" s="33" t="s">
        <v>90</v>
      </c>
      <c r="F281" s="33" t="s">
        <v>69</v>
      </c>
      <c r="G281" s="33" t="s">
        <v>84</v>
      </c>
      <c r="H281" s="24">
        <v>5785.1</v>
      </c>
      <c r="I281" s="24">
        <v>3661.4</v>
      </c>
      <c r="J281" s="24">
        <v>5785.1</v>
      </c>
      <c r="K281" s="24">
        <v>3661.4</v>
      </c>
    </row>
    <row r="282" spans="1:11" s="16" customFormat="1" ht="31.5" x14ac:dyDescent="0.25">
      <c r="A282" s="17">
        <v>1</v>
      </c>
      <c r="B282" s="28">
        <v>955</v>
      </c>
      <c r="C282" s="29" t="s">
        <v>27</v>
      </c>
      <c r="D282" s="30" t="s">
        <v>88</v>
      </c>
      <c r="E282" s="30" t="s">
        <v>74</v>
      </c>
      <c r="F282" s="30"/>
      <c r="G282" s="30"/>
      <c r="H282" s="18">
        <f>SUMIFS(H283:H1275,$B283:$B1275,$B283,$D283:$D1275,$D283,$E283:$E1275,$E283)/2</f>
        <v>1783</v>
      </c>
      <c r="I282" s="18">
        <f>SUMIFS(I283:I1275,$B283:$B1275,$B283,$D283:$D1275,$D283,$E283:$E1275,$E283)/2</f>
        <v>517.1</v>
      </c>
      <c r="J282" s="18">
        <f>SUMIFS(J283:J1275,$B283:$B1275,$B283,$D283:$D1275,$D283,$E283:$E1275,$E283)/2</f>
        <v>1783</v>
      </c>
      <c r="K282" s="18">
        <f>SUMIFS(K283:K1275,$B283:$B1275,$B283,$D283:$D1275,$D283,$E283:$E1275,$E283)/2</f>
        <v>517.1</v>
      </c>
    </row>
    <row r="283" spans="1:11" s="16" customFormat="1" ht="78.75" x14ac:dyDescent="0.25">
      <c r="A283" s="19">
        <v>2</v>
      </c>
      <c r="B283" s="37">
        <v>955</v>
      </c>
      <c r="C283" s="38" t="s">
        <v>130</v>
      </c>
      <c r="D283" s="39" t="s">
        <v>88</v>
      </c>
      <c r="E283" s="39" t="s">
        <v>74</v>
      </c>
      <c r="F283" s="39" t="s">
        <v>28</v>
      </c>
      <c r="G283" s="39"/>
      <c r="H283" s="40">
        <f>SUMIFS(H284:H1275,$B284:$B1275,$B283,$D284:$D1275,$D284,$E284:$E1275,$E284,$F284:$F1275,$F284)</f>
        <v>988.6</v>
      </c>
      <c r="I283" s="40">
        <f>SUMIFS(I284:I1275,$B284:$B1275,$B283,$D284:$D1275,$D284,$E284:$E1275,$E284,$F284:$F1275,$F284)</f>
        <v>0</v>
      </c>
      <c r="J283" s="40">
        <f>SUMIFS(J284:J1275,$B284:$B1275,$B283,$D284:$D1275,$D284,$E284:$E1275,$E284,$F284:$F1275,$F284)</f>
        <v>988.6</v>
      </c>
      <c r="K283" s="40">
        <f>SUMIFS(K284:K1275,$B284:$B1275,$B283,$D284:$D1275,$D284,$E284:$E1275,$E284,$F284:$F1275,$F284)</f>
        <v>0</v>
      </c>
    </row>
    <row r="284" spans="1:11" s="16" customFormat="1" ht="15.75" x14ac:dyDescent="0.25">
      <c r="A284" s="20">
        <v>3</v>
      </c>
      <c r="B284" s="31">
        <v>955</v>
      </c>
      <c r="C284" s="32" t="s">
        <v>46</v>
      </c>
      <c r="D284" s="33" t="s">
        <v>88</v>
      </c>
      <c r="E284" s="33" t="s">
        <v>74</v>
      </c>
      <c r="F284" s="33" t="s">
        <v>28</v>
      </c>
      <c r="G284" s="33" t="s">
        <v>95</v>
      </c>
      <c r="H284" s="24">
        <v>988.6</v>
      </c>
      <c r="I284" s="24"/>
      <c r="J284" s="24">
        <v>988.6</v>
      </c>
      <c r="K284" s="24"/>
    </row>
    <row r="285" spans="1:11" s="16" customFormat="1" ht="63" x14ac:dyDescent="0.25">
      <c r="A285" s="19">
        <v>2</v>
      </c>
      <c r="B285" s="37">
        <v>955</v>
      </c>
      <c r="C285" s="38" t="s">
        <v>147</v>
      </c>
      <c r="D285" s="39" t="s">
        <v>88</v>
      </c>
      <c r="E285" s="39" t="s">
        <v>74</v>
      </c>
      <c r="F285" s="39" t="s">
        <v>33</v>
      </c>
      <c r="G285" s="39"/>
      <c r="H285" s="40">
        <f>SUMIFS(H286:H1277,$B286:$B1277,$B285,$D286:$D1277,$D286,$E286:$E1277,$E286,$F286:$F1277,$F286)</f>
        <v>570.9</v>
      </c>
      <c r="I285" s="40">
        <f>SUMIFS(I286:I1277,$B286:$B1277,$B285,$D286:$D1277,$D286,$E286:$E1277,$E286,$F286:$F1277,$F286)</f>
        <v>517.1</v>
      </c>
      <c r="J285" s="40">
        <f>SUMIFS(J286:J1277,$B286:$B1277,$B285,$D286:$D1277,$D286,$E286:$E1277,$E286,$F286:$F1277,$F286)</f>
        <v>570.9</v>
      </c>
      <c r="K285" s="40">
        <f>SUMIFS(K286:K1277,$B286:$B1277,$B285,$D286:$D1277,$D286,$E286:$E1277,$E286,$F286:$F1277,$F286)</f>
        <v>517.1</v>
      </c>
    </row>
    <row r="286" spans="1:11" s="16" customFormat="1" ht="33.6" customHeight="1" x14ac:dyDescent="0.25">
      <c r="A286" s="20">
        <v>3</v>
      </c>
      <c r="B286" s="31">
        <v>955</v>
      </c>
      <c r="C286" s="32" t="s">
        <v>11</v>
      </c>
      <c r="D286" s="33" t="s">
        <v>88</v>
      </c>
      <c r="E286" s="33" t="s">
        <v>74</v>
      </c>
      <c r="F286" s="33" t="s">
        <v>33</v>
      </c>
      <c r="G286" s="33" t="s">
        <v>76</v>
      </c>
      <c r="H286" s="24">
        <v>511.6</v>
      </c>
      <c r="I286" s="24">
        <v>457.8</v>
      </c>
      <c r="J286" s="24">
        <v>511.6</v>
      </c>
      <c r="K286" s="24">
        <v>457.8</v>
      </c>
    </row>
    <row r="287" spans="1:11" s="16" customFormat="1" ht="47.25" x14ac:dyDescent="0.25">
      <c r="A287" s="20">
        <v>3</v>
      </c>
      <c r="B287" s="31">
        <v>955</v>
      </c>
      <c r="C287" s="32" t="s">
        <v>12</v>
      </c>
      <c r="D287" s="33" t="s">
        <v>88</v>
      </c>
      <c r="E287" s="33" t="s">
        <v>74</v>
      </c>
      <c r="F287" s="33" t="s">
        <v>33</v>
      </c>
      <c r="G287" s="33" t="s">
        <v>77</v>
      </c>
      <c r="H287" s="24">
        <v>59.3</v>
      </c>
      <c r="I287" s="24">
        <v>59.3</v>
      </c>
      <c r="J287" s="24">
        <v>59.3</v>
      </c>
      <c r="K287" s="24">
        <v>59.3</v>
      </c>
    </row>
    <row r="288" spans="1:11" s="16" customFormat="1" ht="47.25" x14ac:dyDescent="0.25">
      <c r="A288" s="19">
        <v>2</v>
      </c>
      <c r="B288" s="37">
        <v>955</v>
      </c>
      <c r="C288" s="38" t="s">
        <v>202</v>
      </c>
      <c r="D288" s="39" t="s">
        <v>88</v>
      </c>
      <c r="E288" s="39" t="s">
        <v>74</v>
      </c>
      <c r="F288" s="39" t="s">
        <v>178</v>
      </c>
      <c r="G288" s="39"/>
      <c r="H288" s="40">
        <f>SUMIFS(H289:H1281,$B289:$B1281,$B288,$D289:$D1281,$D289,$E289:$E1281,$E289,$F289:$F1281,$F289)</f>
        <v>223.5</v>
      </c>
      <c r="I288" s="40">
        <f>SUMIFS(I289:I1281,$B289:$B1281,$B288,$D289:$D1281,$D289,$E289:$E1281,$E289,$F289:$F1281,$F289)</f>
        <v>0</v>
      </c>
      <c r="J288" s="40">
        <f>SUMIFS(J289:J1281,$B289:$B1281,$B288,$D289:$D1281,$D289,$E289:$E1281,$E289,$F289:$F1281,$F289)</f>
        <v>223.5</v>
      </c>
      <c r="K288" s="40">
        <f>SUMIFS(K289:K1281,$B289:$B1281,$B288,$D289:$D1281,$D289,$E289:$E1281,$E289,$F289:$F1281,$F289)</f>
        <v>0</v>
      </c>
    </row>
    <row r="289" spans="1:11" s="16" customFormat="1" ht="15.75" x14ac:dyDescent="0.25">
      <c r="A289" s="20">
        <v>3</v>
      </c>
      <c r="B289" s="31">
        <v>955</v>
      </c>
      <c r="C289" s="32" t="s">
        <v>46</v>
      </c>
      <c r="D289" s="33" t="s">
        <v>88</v>
      </c>
      <c r="E289" s="33" t="s">
        <v>74</v>
      </c>
      <c r="F289" s="33" t="s">
        <v>178</v>
      </c>
      <c r="G289" s="33" t="s">
        <v>95</v>
      </c>
      <c r="H289" s="24">
        <v>223.5</v>
      </c>
      <c r="I289" s="24"/>
      <c r="J289" s="24">
        <v>223.5</v>
      </c>
      <c r="K289" s="24"/>
    </row>
    <row r="290" spans="1:11" s="16" customFormat="1" ht="15.75" x14ac:dyDescent="0.25">
      <c r="A290" s="17">
        <v>1</v>
      </c>
      <c r="B290" s="28">
        <v>955</v>
      </c>
      <c r="C290" s="29" t="s">
        <v>30</v>
      </c>
      <c r="D290" s="30" t="s">
        <v>89</v>
      </c>
      <c r="E290" s="30" t="s">
        <v>73</v>
      </c>
      <c r="F290" s="30" t="s">
        <v>7</v>
      </c>
      <c r="G290" s="30" t="s">
        <v>75</v>
      </c>
      <c r="H290" s="18">
        <f>SUMIFS(H291:H1281,$B291:$B1281,$B291,$D291:$D1281,$D291,$E291:$E1281,$E291)/2</f>
        <v>3186.3999999999996</v>
      </c>
      <c r="I290" s="18">
        <f>SUMIFS(I291:I1281,$B291:$B1281,$B291,$D291:$D1281,$D291,$E291:$E1281,$E291)/2</f>
        <v>0</v>
      </c>
      <c r="J290" s="18">
        <f>SUMIFS(J291:J1281,$B291:$B1281,$B291,$D291:$D1281,$D291,$E291:$E1281,$E291)/2</f>
        <v>3186.3999999999996</v>
      </c>
      <c r="K290" s="18">
        <f>SUMIFS(K291:K1281,$B291:$B1281,$B291,$D291:$D1281,$D291,$E291:$E1281,$E291)/2</f>
        <v>0</v>
      </c>
    </row>
    <row r="291" spans="1:11" s="16" customFormat="1" ht="47.25" x14ac:dyDescent="0.25">
      <c r="A291" s="19">
        <v>2</v>
      </c>
      <c r="B291" s="37">
        <v>955</v>
      </c>
      <c r="C291" s="38" t="s">
        <v>184</v>
      </c>
      <c r="D291" s="39" t="s">
        <v>89</v>
      </c>
      <c r="E291" s="39" t="s">
        <v>73</v>
      </c>
      <c r="F291" s="39" t="s">
        <v>31</v>
      </c>
      <c r="G291" s="39"/>
      <c r="H291" s="40">
        <f>SUMIFS(H292:H1281,$B292:$B1281,$B291,$D292:$D1281,$D292,$E292:$E1281,$E292,$F292:$F1281,$F292)</f>
        <v>63.8</v>
      </c>
      <c r="I291" s="40">
        <f>SUMIFS(I292:I1281,$B292:$B1281,$B291,$D292:$D1281,$D292,$E292:$E1281,$E292,$F292:$F1281,$F292)</f>
        <v>0</v>
      </c>
      <c r="J291" s="40">
        <f>SUMIFS(J292:J1281,$B292:$B1281,$B291,$D292:$D1281,$D292,$E292:$E1281,$E292,$F292:$F1281,$F292)</f>
        <v>63.8</v>
      </c>
      <c r="K291" s="40">
        <f>SUMIFS(K292:K1281,$B292:$B1281,$B291,$D292:$D1281,$D292,$E292:$E1281,$E292,$F292:$F1281,$F292)</f>
        <v>0</v>
      </c>
    </row>
    <row r="292" spans="1:11" s="16" customFormat="1" ht="15.75" x14ac:dyDescent="0.25">
      <c r="A292" s="20">
        <v>3</v>
      </c>
      <c r="B292" s="31">
        <v>955</v>
      </c>
      <c r="C292" s="32" t="s">
        <v>46</v>
      </c>
      <c r="D292" s="33" t="s">
        <v>89</v>
      </c>
      <c r="E292" s="33" t="s">
        <v>73</v>
      </c>
      <c r="F292" s="33" t="s">
        <v>31</v>
      </c>
      <c r="G292" s="33" t="s">
        <v>95</v>
      </c>
      <c r="H292" s="24">
        <v>63.8</v>
      </c>
      <c r="I292" s="25"/>
      <c r="J292" s="24">
        <v>63.8</v>
      </c>
      <c r="K292" s="25"/>
    </row>
    <row r="293" spans="1:11" s="16" customFormat="1" ht="47.25" x14ac:dyDescent="0.25">
      <c r="A293" s="19">
        <v>2</v>
      </c>
      <c r="B293" s="37">
        <v>955</v>
      </c>
      <c r="C293" s="38" t="s">
        <v>157</v>
      </c>
      <c r="D293" s="39" t="s">
        <v>89</v>
      </c>
      <c r="E293" s="39" t="s">
        <v>73</v>
      </c>
      <c r="F293" s="39" t="s">
        <v>60</v>
      </c>
      <c r="G293" s="39"/>
      <c r="H293" s="40">
        <f>SUMIFS(H294:H1283,$B294:$B1283,$B293,$D294:$D1283,$D294,$E294:$E1283,$E294,$F294:$F1283,$F294)</f>
        <v>0</v>
      </c>
      <c r="I293" s="40">
        <f>SUMIFS(I294:I1283,$B294:$B1283,$B293,$D294:$D1283,$D294,$E294:$E1283,$E294,$F294:$F1283,$F294)</f>
        <v>0</v>
      </c>
      <c r="J293" s="40">
        <f>SUMIFS(J294:J1283,$B294:$B1283,$B293,$D294:$D1283,$D294,$E294:$E1283,$E294,$F294:$F1283,$F294)</f>
        <v>0</v>
      </c>
      <c r="K293" s="40">
        <f>SUMIFS(K294:K1283,$B294:$B1283,$B293,$D294:$D1283,$D294,$E294:$E1283,$E294,$F294:$F1283,$F294)</f>
        <v>0</v>
      </c>
    </row>
    <row r="294" spans="1:11" s="16" customFormat="1" ht="146.44999999999999" customHeight="1" x14ac:dyDescent="0.25">
      <c r="A294" s="20">
        <v>3</v>
      </c>
      <c r="B294" s="31">
        <v>955</v>
      </c>
      <c r="C294" s="32" t="s">
        <v>120</v>
      </c>
      <c r="D294" s="33" t="s">
        <v>89</v>
      </c>
      <c r="E294" s="33" t="s">
        <v>73</v>
      </c>
      <c r="F294" s="33" t="s">
        <v>60</v>
      </c>
      <c r="G294" s="33" t="s">
        <v>118</v>
      </c>
      <c r="H294" s="24"/>
      <c r="I294" s="24"/>
      <c r="J294" s="24"/>
      <c r="K294" s="24"/>
    </row>
    <row r="295" spans="1:11" s="16" customFormat="1" ht="94.5" x14ac:dyDescent="0.25">
      <c r="A295" s="19">
        <v>2</v>
      </c>
      <c r="B295" s="37">
        <v>955</v>
      </c>
      <c r="C295" s="38" t="s">
        <v>187</v>
      </c>
      <c r="D295" s="39" t="s">
        <v>89</v>
      </c>
      <c r="E295" s="39" t="s">
        <v>73</v>
      </c>
      <c r="F295" s="39" t="s">
        <v>45</v>
      </c>
      <c r="G295" s="39"/>
      <c r="H295" s="40">
        <f>SUMIFS(H296:H1285,$B296:$B1285,$B295,$D296:$D1285,$D296,$E296:$E1285,$E296,$F296:$F1285,$F296)</f>
        <v>3122.6</v>
      </c>
      <c r="I295" s="40">
        <f>SUMIFS(I296:I1285,$B296:$B1285,$B295,$D296:$D1285,$D296,$E296:$E1285,$E296,$F296:$F1285,$F296)</f>
        <v>0</v>
      </c>
      <c r="J295" s="40">
        <f>SUMIFS(J296:J1285,$B296:$B1285,$B295,$D296:$D1285,$D296,$E296:$E1285,$E296,$F296:$F1285,$F296)</f>
        <v>3122.6</v>
      </c>
      <c r="K295" s="40">
        <f>SUMIFS(K296:K1285,$B296:$B1285,$B295,$D296:$D1285,$D296,$E296:$E1285,$E296,$F296:$F1285,$F296)</f>
        <v>0</v>
      </c>
    </row>
    <row r="296" spans="1:11" s="16" customFormat="1" ht="15.75" x14ac:dyDescent="0.25">
      <c r="A296" s="20">
        <v>3</v>
      </c>
      <c r="B296" s="31">
        <v>955</v>
      </c>
      <c r="C296" s="32" t="s">
        <v>46</v>
      </c>
      <c r="D296" s="33" t="s">
        <v>89</v>
      </c>
      <c r="E296" s="33" t="s">
        <v>73</v>
      </c>
      <c r="F296" s="33" t="s">
        <v>45</v>
      </c>
      <c r="G296" s="33" t="s">
        <v>95</v>
      </c>
      <c r="H296" s="24">
        <v>3122.6</v>
      </c>
      <c r="I296" s="25"/>
      <c r="J296" s="24">
        <v>3122.6</v>
      </c>
      <c r="K296" s="25"/>
    </row>
    <row r="297" spans="1:11" s="16" customFormat="1" ht="15.75" x14ac:dyDescent="0.25">
      <c r="A297" s="17">
        <v>1</v>
      </c>
      <c r="B297" s="28">
        <v>955</v>
      </c>
      <c r="C297" s="29" t="s">
        <v>70</v>
      </c>
      <c r="D297" s="30" t="s">
        <v>91</v>
      </c>
      <c r="E297" s="30" t="s">
        <v>92</v>
      </c>
      <c r="F297" s="30" t="s">
        <v>7</v>
      </c>
      <c r="G297" s="30" t="s">
        <v>75</v>
      </c>
      <c r="H297" s="18">
        <f>SUMIFS(H298:H1288,$B298:$B1288,$B298,$D298:$D1288,$D298,$E298:$E1288,$E298)/2</f>
        <v>4404.6000000000004</v>
      </c>
      <c r="I297" s="18">
        <f>SUMIFS(I298:I1288,$B298:$B1288,$B298,$D298:$D1288,$D298,$E298:$E1288,$E298)/2</f>
        <v>0</v>
      </c>
      <c r="J297" s="18">
        <f>SUMIFS(J298:J1288,$B298:$B1288,$B298,$D298:$D1288,$D298,$E298:$E1288,$E298)/2</f>
        <v>4404.6000000000004</v>
      </c>
      <c r="K297" s="18">
        <f>SUMIFS(K298:K1288,$B298:$B1288,$B298,$D298:$D1288,$D298,$E298:$E1288,$E298)/2</f>
        <v>0</v>
      </c>
    </row>
    <row r="298" spans="1:11" s="16" customFormat="1" ht="47.25" x14ac:dyDescent="0.25">
      <c r="A298" s="19">
        <v>2</v>
      </c>
      <c r="B298" s="37">
        <v>955</v>
      </c>
      <c r="C298" s="42" t="s">
        <v>196</v>
      </c>
      <c r="D298" s="39" t="s">
        <v>91</v>
      </c>
      <c r="E298" s="39" t="s">
        <v>92</v>
      </c>
      <c r="F298" s="39" t="s">
        <v>71</v>
      </c>
      <c r="G298" s="39"/>
      <c r="H298" s="40">
        <f>SUMIFS(H299:H1288,$B299:$B1288,$B298,$D299:$D1288,$D299,$E299:$E1288,$E299,$F299:$F1288,$F299)</f>
        <v>3223.5</v>
      </c>
      <c r="I298" s="40">
        <f>SUMIFS(I299:I1288,$B299:$B1288,$B298,$D299:$D1288,$D299,$E299:$E1288,$E299,$F299:$F1288,$F299)</f>
        <v>0</v>
      </c>
      <c r="J298" s="40">
        <f>SUMIFS(J299:J1288,$B299:$B1288,$B298,$D299:$D1288,$D299,$E299:$E1288,$E299,$F299:$F1288,$F299)</f>
        <v>3223.5</v>
      </c>
      <c r="K298" s="40">
        <f>SUMIFS(K299:K1288,$B299:$B1288,$B298,$D299:$D1288,$D299,$E299:$E1288,$E299,$F299:$F1288,$F299)</f>
        <v>0</v>
      </c>
    </row>
    <row r="299" spans="1:11" s="16" customFormat="1" ht="15.75" x14ac:dyDescent="0.25">
      <c r="A299" s="20">
        <v>3</v>
      </c>
      <c r="B299" s="31">
        <v>955</v>
      </c>
      <c r="C299" s="32" t="s">
        <v>46</v>
      </c>
      <c r="D299" s="33" t="s">
        <v>91</v>
      </c>
      <c r="E299" s="33" t="s">
        <v>92</v>
      </c>
      <c r="F299" s="33" t="s">
        <v>71</v>
      </c>
      <c r="G299" s="33" t="s">
        <v>95</v>
      </c>
      <c r="H299" s="24">
        <v>3223.5</v>
      </c>
      <c r="I299" s="25"/>
      <c r="J299" s="24">
        <v>3223.5</v>
      </c>
      <c r="K299" s="25"/>
    </row>
    <row r="300" spans="1:11" s="16" customFormat="1" ht="126" x14ac:dyDescent="0.25">
      <c r="A300" s="19">
        <v>2</v>
      </c>
      <c r="B300" s="37">
        <v>955</v>
      </c>
      <c r="C300" s="42" t="s">
        <v>197</v>
      </c>
      <c r="D300" s="39" t="s">
        <v>91</v>
      </c>
      <c r="E300" s="39" t="s">
        <v>92</v>
      </c>
      <c r="F300" s="39" t="s">
        <v>135</v>
      </c>
      <c r="G300" s="39" t="s">
        <v>75</v>
      </c>
      <c r="H300" s="40">
        <f>SUMIFS(H301:H1290,$B301:$B1290,$B300,$D301:$D1290,$D301,$E301:$E1290,$E301,$F301:$F1290,$F301)</f>
        <v>1106.0999999999999</v>
      </c>
      <c r="I300" s="40">
        <f>SUMIFS(I301:I1290,$B301:$B1290,$B300,$D301:$D1290,$D301,$E301:$E1290,$E301,$F301:$F1290,$F301)</f>
        <v>0</v>
      </c>
      <c r="J300" s="40">
        <f>SUMIFS(J301:J1290,$B301:$B1290,$B300,$D301:$D1290,$D301,$E301:$E1290,$E301,$F301:$F1290,$F301)</f>
        <v>1106.0999999999999</v>
      </c>
      <c r="K300" s="40">
        <f>SUMIFS(K301:K1290,$B301:$B1290,$B300,$D301:$D1290,$D301,$E301:$E1290,$E301,$F301:$F1290,$F301)</f>
        <v>0</v>
      </c>
    </row>
    <row r="301" spans="1:11" s="16" customFormat="1" ht="15.75" x14ac:dyDescent="0.25">
      <c r="A301" s="20">
        <v>3</v>
      </c>
      <c r="B301" s="31">
        <v>955</v>
      </c>
      <c r="C301" s="32" t="s">
        <v>46</v>
      </c>
      <c r="D301" s="33" t="s">
        <v>91</v>
      </c>
      <c r="E301" s="33" t="s">
        <v>92</v>
      </c>
      <c r="F301" s="33" t="s">
        <v>135</v>
      </c>
      <c r="G301" s="33" t="s">
        <v>95</v>
      </c>
      <c r="H301" s="24">
        <v>1106.0999999999999</v>
      </c>
      <c r="I301" s="25"/>
      <c r="J301" s="24">
        <v>1106.0999999999999</v>
      </c>
      <c r="K301" s="25"/>
    </row>
    <row r="302" spans="1:11" s="16" customFormat="1" ht="63" x14ac:dyDescent="0.25">
      <c r="A302" s="19">
        <v>2</v>
      </c>
      <c r="B302" s="37">
        <v>955</v>
      </c>
      <c r="C302" s="38" t="s">
        <v>131</v>
      </c>
      <c r="D302" s="39" t="s">
        <v>91</v>
      </c>
      <c r="E302" s="39" t="s">
        <v>92</v>
      </c>
      <c r="F302" s="39" t="s">
        <v>133</v>
      </c>
      <c r="G302" s="39"/>
      <c r="H302" s="40">
        <f>SUMIFS(H303:H1293,$B303:$B1293,$B302,$D303:$D1293,$D303,$E303:$E1293,$E303,$F303:$F1293,$F303)</f>
        <v>75</v>
      </c>
      <c r="I302" s="40">
        <f>SUMIFS(I303:I1293,$B303:$B1293,$B302,$D303:$D1293,$D303,$E303:$E1293,$E303,$F303:$F1293,$F303)</f>
        <v>0</v>
      </c>
      <c r="J302" s="40">
        <f>SUMIFS(J303:J1293,$B303:$B1293,$B302,$D303:$D1293,$D303,$E303:$E1293,$E303,$F303:$F1293,$F303)</f>
        <v>75</v>
      </c>
      <c r="K302" s="40">
        <f>SUMIFS(K303:K1293,$B303:$B1293,$B302,$D303:$D1293,$D303,$E303:$E1293,$E303,$F303:$F1293,$F303)</f>
        <v>0</v>
      </c>
    </row>
    <row r="303" spans="1:11" s="16" customFormat="1" ht="15.75" x14ac:dyDescent="0.25">
      <c r="A303" s="20">
        <v>3</v>
      </c>
      <c r="B303" s="31">
        <v>955</v>
      </c>
      <c r="C303" s="32" t="s">
        <v>46</v>
      </c>
      <c r="D303" s="33" t="s">
        <v>91</v>
      </c>
      <c r="E303" s="33" t="s">
        <v>92</v>
      </c>
      <c r="F303" s="33" t="s">
        <v>133</v>
      </c>
      <c r="G303" s="33" t="s">
        <v>95</v>
      </c>
      <c r="H303" s="24">
        <v>75</v>
      </c>
      <c r="I303" s="25"/>
      <c r="J303" s="24">
        <v>75</v>
      </c>
      <c r="K303" s="25"/>
    </row>
    <row r="304" spans="1:11" s="16" customFormat="1" ht="15.75" x14ac:dyDescent="0.25">
      <c r="A304" s="21"/>
      <c r="B304" s="35"/>
      <c r="C304" s="35" t="s">
        <v>72</v>
      </c>
      <c r="D304" s="36"/>
      <c r="E304" s="36"/>
      <c r="F304" s="36" t="s">
        <v>7</v>
      </c>
      <c r="G304" s="36"/>
      <c r="H304" s="22">
        <f>SUMIF($A14:$A304,$A14,H14:H304)</f>
        <v>596626.50000000023</v>
      </c>
      <c r="I304" s="22">
        <f>SUMIF($A14:$A304,$A14,I14:I304)</f>
        <v>199451.79999999993</v>
      </c>
      <c r="J304" s="22">
        <f>SUMIF($A14:$A304,$A14,J14:J304)</f>
        <v>597812.10000000021</v>
      </c>
      <c r="K304" s="22">
        <f>SUMIF($A14:$A304,$A14,K14:K304)</f>
        <v>200591.79999999993</v>
      </c>
    </row>
    <row r="308" spans="8:10" x14ac:dyDescent="0.25">
      <c r="H308" s="23"/>
      <c r="J308" s="23"/>
    </row>
  </sheetData>
  <autoFilter ref="A6:I304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103</v>
      </c>
      <c r="D11" s="4">
        <f>SUMIF('Приложение №4'!$A$14:$A1070,0,'Приложение №4'!$H$14:$H1070)</f>
        <v>596626.50000000023</v>
      </c>
      <c r="E11" s="4">
        <f>SUMIF('Приложение №4'!$A$14:$A1070,0,'Приложение №4'!$I$14:$I1070)</f>
        <v>199451.79999999993</v>
      </c>
      <c r="F11" s="4" t="e">
        <f>SUMIF('Приложение №4'!$A$14:$A1070,0,'Приложение №4'!#REF!)</f>
        <v>#REF!</v>
      </c>
      <c r="G11" s="4" t="e">
        <f>SUMIF('Приложение №4'!$A$14:$A1070,0,'Приложение №4'!#REF!)</f>
        <v>#REF!</v>
      </c>
    </row>
    <row r="12" spans="2:7" x14ac:dyDescent="0.25">
      <c r="B12" s="2">
        <v>1</v>
      </c>
      <c r="C12" s="2" t="s">
        <v>104</v>
      </c>
      <c r="D12" s="6">
        <f>SUMIF('Приложение №4'!$A$14:$A1071,1,'Приложение №4'!$H$14:$H1071)</f>
        <v>596626.50000000012</v>
      </c>
      <c r="E12" s="6">
        <f>SUMIF('Приложение №4'!$A$14:$A1071,1,'Приложение №4'!$I$14:$I1071)</f>
        <v>199451.8</v>
      </c>
      <c r="F12" s="6" t="e">
        <f>SUMIF('Приложение №4'!$A$14:$A1071,1,'Приложение №4'!#REF!)</f>
        <v>#REF!</v>
      </c>
      <c r="G12" s="6" t="e">
        <f>SUMIF('Приложение №4'!$A$14:$A1071,1,'Приложение №4'!#REF!)</f>
        <v>#REF!</v>
      </c>
    </row>
    <row r="13" spans="2:7" x14ac:dyDescent="0.25">
      <c r="B13" s="3">
        <v>2</v>
      </c>
      <c r="C13" s="3" t="s">
        <v>107</v>
      </c>
      <c r="D13" s="7">
        <f>SUMIF('Приложение №4'!$A$14:$A1072,2,'Приложение №4'!$H$14:$H1072)</f>
        <v>596626.5</v>
      </c>
      <c r="E13" s="7">
        <f>SUMIF('Приложение №4'!$A$14:$A1072,2,'Приложение №4'!$I$14:$I1072)</f>
        <v>199451.8</v>
      </c>
      <c r="F13" s="7" t="e">
        <f>SUMIF('Приложение №4'!$A$14:$A1072,2,'Приложение №4'!#REF!)</f>
        <v>#REF!</v>
      </c>
      <c r="G13" s="7" t="e">
        <f>SUMIF('Приложение №4'!$A$14:$A1072,2,'Приложение №4'!#REF!)</f>
        <v>#REF!</v>
      </c>
    </row>
    <row r="14" spans="2:7" s="51" customFormat="1" ht="78" customHeight="1" x14ac:dyDescent="0.25">
      <c r="B14" s="49" t="s">
        <v>109</v>
      </c>
      <c r="C14" s="49" t="s">
        <v>105</v>
      </c>
      <c r="D14" s="50">
        <f>SUMIF('Приложение №4'!$A$14:$A1073,3,'Приложение №4'!$H$14:$H1073)</f>
        <v>596626.49999999988</v>
      </c>
      <c r="E14" s="50">
        <f>SUMIF('Приложение №4'!$A$14:$A1073,3,'Приложение №4'!$I$14:$I1073)</f>
        <v>199451.8</v>
      </c>
      <c r="F14" s="50" t="e">
        <f>SUMIF('Приложение №4'!$A$14:$A1073,3,'Приложение №4'!#REF!)</f>
        <v>#REF!</v>
      </c>
      <c r="G14" s="50" t="e">
        <f>SUMIF('Приложение №4'!$A$14:$A1073,3,'Приложение №4'!#REF!)</f>
        <v>#REF!</v>
      </c>
    </row>
    <row r="15" spans="2:7" x14ac:dyDescent="0.25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2021-08-27T11:15:41Z</cp:lastPrinted>
  <dcterms:created xsi:type="dcterms:W3CDTF">2017-09-27T09:31:38Z</dcterms:created>
  <dcterms:modified xsi:type="dcterms:W3CDTF">2021-08-27T11:15:52Z</dcterms:modified>
</cp:coreProperties>
</file>