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№6'!$A$6:$H$271</definedName>
  </definedNames>
  <calcPr calcId="145621"/>
</workbook>
</file>

<file path=xl/calcChain.xml><?xml version="1.0" encoding="utf-8"?>
<calcChain xmlns="http://schemas.openxmlformats.org/spreadsheetml/2006/main">
  <c r="J109" i="1" l="1"/>
  <c r="I109" i="1"/>
  <c r="H109" i="1"/>
  <c r="G109" i="1"/>
  <c r="H269" i="1" l="1"/>
  <c r="G269" i="1"/>
  <c r="H267" i="1"/>
  <c r="G267" i="1"/>
  <c r="H264" i="1"/>
  <c r="H263" i="1" s="1"/>
  <c r="G264" i="1"/>
  <c r="G263" i="1" s="1"/>
  <c r="H260" i="1"/>
  <c r="H259" i="1" s="1"/>
  <c r="H258" i="1" s="1"/>
  <c r="G260" i="1"/>
  <c r="G259" i="1" s="1"/>
  <c r="G258" i="1" s="1"/>
  <c r="H256" i="1"/>
  <c r="G256" i="1"/>
  <c r="H254" i="1"/>
  <c r="G254" i="1"/>
  <c r="H252" i="1"/>
  <c r="G252" i="1"/>
  <c r="H248" i="1"/>
  <c r="G248" i="1"/>
  <c r="H246" i="1"/>
  <c r="G246" i="1"/>
  <c r="H243" i="1"/>
  <c r="G243" i="1"/>
  <c r="H240" i="1"/>
  <c r="G240" i="1"/>
  <c r="H236" i="1"/>
  <c r="G236" i="1"/>
  <c r="H233" i="1"/>
  <c r="G233" i="1"/>
  <c r="H229" i="1"/>
  <c r="G229" i="1"/>
  <c r="H227" i="1"/>
  <c r="G227" i="1"/>
  <c r="H224" i="1"/>
  <c r="G224" i="1"/>
  <c r="H221" i="1"/>
  <c r="G221" i="1"/>
  <c r="H219" i="1"/>
  <c r="G219" i="1"/>
  <c r="H217" i="1"/>
  <c r="G217" i="1"/>
  <c r="H214" i="1"/>
  <c r="G214" i="1"/>
  <c r="H211" i="1"/>
  <c r="G211" i="1"/>
  <c r="H209" i="1"/>
  <c r="G209" i="1"/>
  <c r="H206" i="1"/>
  <c r="H205" i="1" s="1"/>
  <c r="G206" i="1"/>
  <c r="G205" i="1" s="1"/>
  <c r="H202" i="1"/>
  <c r="H201" i="1" s="1"/>
  <c r="H200" i="1" s="1"/>
  <c r="G202" i="1"/>
  <c r="G201" i="1" s="1"/>
  <c r="G200" i="1" s="1"/>
  <c r="H198" i="1"/>
  <c r="G198" i="1"/>
  <c r="H196" i="1"/>
  <c r="G196" i="1"/>
  <c r="H194" i="1"/>
  <c r="G194" i="1"/>
  <c r="H191" i="1"/>
  <c r="G191" i="1"/>
  <c r="H185" i="1"/>
  <c r="G185" i="1"/>
  <c r="H181" i="1"/>
  <c r="G181" i="1"/>
  <c r="H179" i="1"/>
  <c r="G179" i="1"/>
  <c r="H175" i="1"/>
  <c r="G175" i="1"/>
  <c r="H171" i="1"/>
  <c r="H170" i="1" s="1"/>
  <c r="G171" i="1"/>
  <c r="G170" i="1" s="1"/>
  <c r="H167" i="1"/>
  <c r="G167" i="1"/>
  <c r="H165" i="1"/>
  <c r="G165" i="1"/>
  <c r="H163" i="1"/>
  <c r="G163" i="1"/>
  <c r="H160" i="1"/>
  <c r="G160" i="1"/>
  <c r="H156" i="1"/>
  <c r="G156" i="1"/>
  <c r="H154" i="1"/>
  <c r="G154" i="1"/>
  <c r="H152" i="1"/>
  <c r="G152" i="1"/>
  <c r="H148" i="1"/>
  <c r="G148" i="1"/>
  <c r="H146" i="1"/>
  <c r="G146" i="1"/>
  <c r="H144" i="1"/>
  <c r="G144" i="1"/>
  <c r="H141" i="1"/>
  <c r="G141" i="1"/>
  <c r="H139" i="1"/>
  <c r="G139" i="1"/>
  <c r="H137" i="1"/>
  <c r="G137" i="1"/>
  <c r="H134" i="1"/>
  <c r="G134" i="1"/>
  <c r="H131" i="1"/>
  <c r="G131" i="1"/>
  <c r="H128" i="1"/>
  <c r="G128" i="1"/>
  <c r="H125" i="1"/>
  <c r="G125" i="1"/>
  <c r="H123" i="1"/>
  <c r="G123" i="1"/>
  <c r="H119" i="1"/>
  <c r="G119" i="1"/>
  <c r="H117" i="1"/>
  <c r="G117" i="1"/>
  <c r="H115" i="1"/>
  <c r="G115" i="1"/>
  <c r="H112" i="1"/>
  <c r="H111" i="1" s="1"/>
  <c r="G112" i="1"/>
  <c r="G111" i="1" s="1"/>
  <c r="H106" i="1"/>
  <c r="G106" i="1"/>
  <c r="H103" i="1"/>
  <c r="G103" i="1"/>
  <c r="H100" i="1"/>
  <c r="H99" i="1" s="1"/>
  <c r="G100" i="1"/>
  <c r="G99" i="1" s="1"/>
  <c r="H93" i="1"/>
  <c r="G93" i="1"/>
  <c r="H91" i="1"/>
  <c r="G91" i="1"/>
  <c r="H87" i="1"/>
  <c r="G87" i="1"/>
  <c r="H85" i="1"/>
  <c r="G85" i="1"/>
  <c r="H83" i="1"/>
  <c r="G83" i="1"/>
  <c r="H80" i="1"/>
  <c r="G80" i="1"/>
  <c r="H78" i="1"/>
  <c r="H73" i="1"/>
  <c r="H72" i="1" s="1"/>
  <c r="H71" i="1" s="1"/>
  <c r="G73" i="1"/>
  <c r="G72" i="1" s="1"/>
  <c r="G71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106" i="1"/>
  <c r="I106" i="1"/>
  <c r="J141" i="1"/>
  <c r="I141" i="1"/>
  <c r="J198" i="1"/>
  <c r="I198" i="1"/>
  <c r="J196" i="1"/>
  <c r="I196" i="1"/>
  <c r="J137" i="1"/>
  <c r="I137" i="1"/>
  <c r="J256" i="1"/>
  <c r="I256" i="1"/>
  <c r="H102" i="1" l="1"/>
  <c r="H251" i="1"/>
  <c r="H250" i="1" s="1"/>
  <c r="G266" i="1"/>
  <c r="G262" i="1" s="1"/>
  <c r="H90" i="1"/>
  <c r="H51" i="1"/>
  <c r="H143" i="1"/>
  <c r="G18" i="1"/>
  <c r="G143" i="1"/>
  <c r="G159" i="1"/>
  <c r="G208" i="1"/>
  <c r="G251" i="1"/>
  <c r="G250" i="1" s="1"/>
  <c r="H39" i="1"/>
  <c r="H82" i="1"/>
  <c r="G25" i="1"/>
  <c r="G102" i="1"/>
  <c r="G122" i="1"/>
  <c r="H151" i="1"/>
  <c r="H150" i="1" s="1"/>
  <c r="H159" i="1"/>
  <c r="G39" i="1"/>
  <c r="G151" i="1"/>
  <c r="G150" i="1" s="1"/>
  <c r="H223" i="1"/>
  <c r="H239" i="1"/>
  <c r="H238" i="1" s="1"/>
  <c r="G133" i="1"/>
  <c r="G184" i="1"/>
  <c r="G183" i="1" s="1"/>
  <c r="G216" i="1"/>
  <c r="G239" i="1"/>
  <c r="G238" i="1" s="1"/>
  <c r="H266" i="1"/>
  <c r="H262" i="1" s="1"/>
  <c r="G223" i="1"/>
  <c r="H25" i="1"/>
  <c r="G90" i="1"/>
  <c r="H114" i="1"/>
  <c r="H122" i="1"/>
  <c r="H208" i="1"/>
  <c r="G82" i="1"/>
  <c r="H77" i="1"/>
  <c r="G114" i="1"/>
  <c r="G174" i="1"/>
  <c r="H18" i="1"/>
  <c r="G51" i="1"/>
  <c r="G78" i="1"/>
  <c r="G77" i="1" s="1"/>
  <c r="H133" i="1"/>
  <c r="H174" i="1"/>
  <c r="H184" i="1"/>
  <c r="H183" i="1" s="1"/>
  <c r="H216" i="1"/>
  <c r="I167" i="1"/>
  <c r="J119" i="1"/>
  <c r="I119" i="1"/>
  <c r="J236" i="1"/>
  <c r="I236" i="1"/>
  <c r="J131" i="1"/>
  <c r="I131" i="1"/>
  <c r="H158" i="1" l="1"/>
  <c r="H89" i="1"/>
  <c r="H76" i="1"/>
  <c r="H14" i="1"/>
  <c r="H204" i="1"/>
  <c r="G89" i="1"/>
  <c r="H121" i="1"/>
  <c r="G121" i="1"/>
  <c r="G204" i="1"/>
  <c r="G158" i="1"/>
  <c r="G14" i="1"/>
  <c r="G76" i="1"/>
  <c r="J87" i="1"/>
  <c r="I87" i="1"/>
  <c r="H271" i="1" l="1"/>
  <c r="G271" i="1"/>
  <c r="J269" i="1"/>
  <c r="I269" i="1"/>
  <c r="J267" i="1"/>
  <c r="I267" i="1"/>
  <c r="J264" i="1"/>
  <c r="J263" i="1" s="1"/>
  <c r="I264" i="1"/>
  <c r="I263" i="1" s="1"/>
  <c r="J260" i="1"/>
  <c r="J259" i="1" s="1"/>
  <c r="J258" i="1" s="1"/>
  <c r="I260" i="1"/>
  <c r="I259" i="1" s="1"/>
  <c r="I258" i="1" s="1"/>
  <c r="J254" i="1"/>
  <c r="I254" i="1"/>
  <c r="J252" i="1"/>
  <c r="I252" i="1"/>
  <c r="J248" i="1"/>
  <c r="I248" i="1"/>
  <c r="J246" i="1"/>
  <c r="I246" i="1"/>
  <c r="J243" i="1"/>
  <c r="I243" i="1"/>
  <c r="J240" i="1"/>
  <c r="I240" i="1"/>
  <c r="J233" i="1"/>
  <c r="I233" i="1"/>
  <c r="J229" i="1"/>
  <c r="I229" i="1"/>
  <c r="J227" i="1"/>
  <c r="I227" i="1"/>
  <c r="J224" i="1"/>
  <c r="I224" i="1"/>
  <c r="J221" i="1"/>
  <c r="I221" i="1"/>
  <c r="J219" i="1"/>
  <c r="I219" i="1"/>
  <c r="J217" i="1"/>
  <c r="I217" i="1"/>
  <c r="J214" i="1"/>
  <c r="I214" i="1"/>
  <c r="J211" i="1"/>
  <c r="I211" i="1"/>
  <c r="J209" i="1"/>
  <c r="I209" i="1"/>
  <c r="J206" i="1"/>
  <c r="J205" i="1" s="1"/>
  <c r="I206" i="1"/>
  <c r="I205" i="1" s="1"/>
  <c r="J202" i="1"/>
  <c r="J201" i="1" s="1"/>
  <c r="J200" i="1" s="1"/>
  <c r="I202" i="1"/>
  <c r="I201" i="1" s="1"/>
  <c r="I200" i="1" s="1"/>
  <c r="J194" i="1"/>
  <c r="I194" i="1"/>
  <c r="J191" i="1"/>
  <c r="I191" i="1"/>
  <c r="J185" i="1"/>
  <c r="I185" i="1"/>
  <c r="J181" i="1"/>
  <c r="I181" i="1"/>
  <c r="J179" i="1"/>
  <c r="I179" i="1"/>
  <c r="J175" i="1"/>
  <c r="I175" i="1"/>
  <c r="J171" i="1"/>
  <c r="J170" i="1" s="1"/>
  <c r="I171" i="1"/>
  <c r="I170" i="1" s="1"/>
  <c r="J167" i="1"/>
  <c r="J165" i="1"/>
  <c r="I165" i="1"/>
  <c r="J163" i="1"/>
  <c r="I163" i="1"/>
  <c r="J160" i="1"/>
  <c r="I160" i="1"/>
  <c r="J156" i="1"/>
  <c r="I156" i="1"/>
  <c r="J154" i="1"/>
  <c r="I154" i="1"/>
  <c r="J152" i="1"/>
  <c r="I152" i="1"/>
  <c r="J148" i="1"/>
  <c r="I148" i="1"/>
  <c r="J146" i="1"/>
  <c r="I146" i="1"/>
  <c r="J144" i="1"/>
  <c r="I144" i="1"/>
  <c r="J139" i="1"/>
  <c r="I139" i="1"/>
  <c r="J134" i="1"/>
  <c r="I134" i="1"/>
  <c r="J128" i="1"/>
  <c r="I128" i="1"/>
  <c r="J125" i="1"/>
  <c r="I125" i="1"/>
  <c r="J123" i="1"/>
  <c r="I123" i="1"/>
  <c r="J117" i="1"/>
  <c r="I117" i="1"/>
  <c r="J115" i="1"/>
  <c r="I115" i="1"/>
  <c r="J112" i="1"/>
  <c r="J111" i="1" s="1"/>
  <c r="I112" i="1"/>
  <c r="I111" i="1" s="1"/>
  <c r="J103" i="1"/>
  <c r="J102" i="1" s="1"/>
  <c r="I103" i="1"/>
  <c r="I102" i="1" s="1"/>
  <c r="J100" i="1"/>
  <c r="J99" i="1" s="1"/>
  <c r="I100" i="1"/>
  <c r="I99" i="1" s="1"/>
  <c r="J93" i="1"/>
  <c r="I93" i="1"/>
  <c r="J91" i="1"/>
  <c r="I91" i="1"/>
  <c r="J85" i="1"/>
  <c r="I85" i="1"/>
  <c r="J83" i="1"/>
  <c r="I83" i="1"/>
  <c r="J80" i="1"/>
  <c r="I80" i="1"/>
  <c r="J78" i="1"/>
  <c r="I78" i="1"/>
  <c r="J73" i="1"/>
  <c r="J72" i="1" s="1"/>
  <c r="J71" i="1" s="1"/>
  <c r="I73" i="1"/>
  <c r="I72" i="1" s="1"/>
  <c r="I71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84" i="1" l="1"/>
  <c r="J183" i="1" s="1"/>
  <c r="I184" i="1"/>
  <c r="I183" i="1" s="1"/>
  <c r="I133" i="1"/>
  <c r="J216" i="1"/>
  <c r="I77" i="1"/>
  <c r="J25" i="1"/>
  <c r="J90" i="1"/>
  <c r="J82" i="1"/>
  <c r="J39" i="1"/>
  <c r="I122" i="1"/>
  <c r="J174" i="1"/>
  <c r="J77" i="1"/>
  <c r="J239" i="1"/>
  <c r="J238" i="1" s="1"/>
  <c r="I266" i="1"/>
  <c r="I262" i="1" s="1"/>
  <c r="J114" i="1"/>
  <c r="J151" i="1"/>
  <c r="J150" i="1" s="1"/>
  <c r="I208" i="1"/>
  <c r="I114" i="1"/>
  <c r="J18" i="1"/>
  <c r="J122" i="1"/>
  <c r="J159" i="1"/>
  <c r="I159" i="1"/>
  <c r="J251" i="1"/>
  <c r="J250" i="1" s="1"/>
  <c r="J133" i="1"/>
  <c r="J223" i="1"/>
  <c r="J266" i="1"/>
  <c r="J262" i="1" s="1"/>
  <c r="I18" i="1"/>
  <c r="I82" i="1"/>
  <c r="I143" i="1"/>
  <c r="J51" i="1"/>
  <c r="J208" i="1"/>
  <c r="J143" i="1"/>
  <c r="I39" i="1"/>
  <c r="I90" i="1"/>
  <c r="I174" i="1"/>
  <c r="I239" i="1"/>
  <c r="I238" i="1" s="1"/>
  <c r="I251" i="1"/>
  <c r="I250" i="1" s="1"/>
  <c r="I223" i="1"/>
  <c r="I216" i="1"/>
  <c r="I51" i="1"/>
  <c r="I25" i="1"/>
  <c r="I151" i="1"/>
  <c r="I150" i="1" s="1"/>
  <c r="J89" i="1" l="1"/>
  <c r="J204" i="1"/>
  <c r="J158" i="1"/>
  <c r="J121" i="1"/>
  <c r="I89" i="1"/>
  <c r="J76" i="1"/>
  <c r="I158" i="1"/>
  <c r="I76" i="1"/>
  <c r="I14" i="1"/>
  <c r="I121" i="1"/>
  <c r="J14" i="1"/>
  <c r="I204" i="1"/>
  <c r="J271" i="1" l="1"/>
  <c r="I271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<sst xmlns="http://schemas.openxmlformats.org/spreadsheetml/2006/main" count="1201" uniqueCount="221">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</sst>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1"/>
  <sheetViews>
    <sheetView tabSelected="1" topLeftCell="B255" zoomScale="85" zoomScaleNormal="85" zoomScaleSheetLayoutView="85" zoomScalePageLayoutView="85" workbookViewId="0">
      <selection activeCell="B1" sqref="B1:J271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9.140625" style="2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SUMIFS(G15:G1076,$C15:$C1076,$C15)/3</f>
        <v>108633.5</v>
      </c>
      <c r="H14" s="28">
        <f>SUMIFS(H15:H1066,$C15:$C1066,$C15)/3</f>
        <v>2585</v>
      </c>
      <c r="I14" s="28">
        <f>SUMIFS(I15:I1076,$C15:$C1076,$C15)/3</f>
        <v>109282.3</v>
      </c>
      <c r="J14" s="28">
        <f>SUMIFS(J15:J1066,$C15:$C1066,$C15)/3</f>
        <v>3725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SUMIFS(G16:G1066,$C16:$C1066,$C16,$D16:$D1066,$D16)/2</f>
        <v>2480.8000000000002</v>
      </c>
      <c r="H15" s="31">
        <f>SUMIFS(H16:H1066,$C16:$C1066,$C16,$D16:$D1066,$D16)/2</f>
        <v>0</v>
      </c>
      <c r="I15" s="31">
        <f>SUMIFS(I16:I1066,$C16:$C1066,$C16,$D16:$D1066,$D16)/2</f>
        <v>2624</v>
      </c>
      <c r="J15" s="31">
        <f>SUMIFS(J16:J1066,$C16:$C1066,$C16,$D16:$D1066,$D16)/2</f>
        <v>143.19999999999999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SUMIFS(G17:G1063,$C17:$C1063,$C17,$D17:$D1063,$D17,$E17:$E1063,$E17)</f>
        <v>2480.8000000000002</v>
      </c>
      <c r="H16" s="34">
        <f>SUMIFS(H17:H1063,$C17:$C1063,$C17,$D17:$D1063,$D17,$E17:$E1063,$E17)</f>
        <v>0</v>
      </c>
      <c r="I16" s="34">
        <f>SUMIFS(I17:I1063,$C17:$C1063,$C17,$D17:$D1063,$D17,$E17:$E1063,$E17)</f>
        <v>2624</v>
      </c>
      <c r="J16" s="34">
        <f>SUMIFS(J17:J1063,$C17:$C1063,$C17,$D17:$D1063,$D17,$E17:$E1063,$E17)</f>
        <v>143.19999999999999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2480.8000000000002</v>
      </c>
      <c r="H17" s="24"/>
      <c r="I17" s="24">
        <v>2624</v>
      </c>
      <c r="J17" s="24">
        <v>143.19999999999999</v>
      </c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SUMIFS(G19:G1069,$C19:$C1069,$C19,$D19:$D1069,$D19)/2</f>
        <v>692.5</v>
      </c>
      <c r="H18" s="31">
        <f>SUMIFS(H19:H1069,$C19:$C1069,$C19,$D19:$D1069,$D19)/2</f>
        <v>0</v>
      </c>
      <c r="I18" s="31">
        <f>SUMIFS(I19:I1069,$C19:$C1069,$C19,$D19:$D1069,$D19)/2</f>
        <v>738.1</v>
      </c>
      <c r="J18" s="31">
        <f>SUMIFS(J19:J1069,$C19:$C1069,$C19,$D19:$D1069,$D19)/2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SUMIFS(G20:G1066,$C20:$C1066,$C20,$D20:$D1066,$D20,$E20:$E1066,$E20)</f>
        <v>0</v>
      </c>
      <c r="H19" s="34">
        <f>SUMIFS(H20:H1066,$C20:$C1066,$C20,$D20:$D1066,$D20,$E20:$E1066,$E20)</f>
        <v>0</v>
      </c>
      <c r="I19" s="34">
        <f>SUMIFS(I20:I1066,$C20:$C1066,$C20,$D20:$D1066,$D20,$E20:$E1066,$E20)</f>
        <v>0</v>
      </c>
      <c r="J19" s="34">
        <f>SUMIFS(J20:J1066,$C20:$C1066,$C20,$D20:$D1066,$D20,$E20:$E1066,$E20)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SUMIFS(G22:G1068,$C22:$C1068,$C22,$D22:$D1068,$D22,$E22:$E1068,$E22)</f>
        <v>692.5</v>
      </c>
      <c r="H21" s="34">
        <f>SUMIFS(H22:H1068,$C22:$C1068,$C22,$D22:$D1068,$D22,$E22:$E1068,$E22)</f>
        <v>0</v>
      </c>
      <c r="I21" s="34">
        <f>SUMIFS(I22:I1068,$C22:$C1068,$C22,$D22:$D1068,$D22,$E22:$E1068,$E22)</f>
        <v>738.09999999999991</v>
      </c>
      <c r="J21" s="34">
        <f>SUMIFS(J22:J1068,$C22:$C1068,$C22,$D22:$D1068,$D22,$E22:$E1068,$E22)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546.79999999999995</v>
      </c>
      <c r="H22" s="24"/>
      <c r="I22" s="24">
        <v>592.4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SUMIFS(G26:G1076,$C26:$C1076,$C26,$D26:$D1076,$D26)/2</f>
        <v>29764.5</v>
      </c>
      <c r="H25" s="31">
        <f>SUMIFS(H26:H1076,$C26:$C1076,$C26,$D26:$D1076,$D26)/2</f>
        <v>2202.1999999999998</v>
      </c>
      <c r="I25" s="31">
        <f>SUMIFS(I26:I1076,$C26:$C1076,$C26,$D26:$D1076,$D26)/2</f>
        <v>30619</v>
      </c>
      <c r="J25" s="31">
        <f>SUMIFS(J26:J1076,$C26:$C1076,$C26,$D26:$D1076,$D26)/2</f>
        <v>3056.7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SUMIFS(G27:G1073,$C27:$C1073,$C27,$D27:$D1073,$D27,$E27:$E1073,$E27)</f>
        <v>444.3</v>
      </c>
      <c r="H26" s="34">
        <f>SUMIFS(H27:H1073,$C27:$C1073,$C27,$D27:$D1073,$D27,$E27:$E1073,$E27)</f>
        <v>0</v>
      </c>
      <c r="I26" s="34">
        <f>SUMIFS(I27:I1073,$C27:$C1073,$C27,$D27:$D1073,$D27,$E27:$E1073,$E27)</f>
        <v>444.3</v>
      </c>
      <c r="J26" s="34">
        <f>SUMIFS(J27:J1073,$C27:$C1073,$C27,$D27:$D1073,$D27,$E27:$E1073,$E27)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444.3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SUMIFS(G29:G1075,$C29:$C1075,$C29,$D29:$D1075,$D29,$E29:$E1075,$E29)</f>
        <v>100.2</v>
      </c>
      <c r="H28" s="34">
        <f>SUMIFS(H29:H1075,$C29:$C1075,$C29,$D29:$D1075,$D29,$E29:$E1075,$E29)</f>
        <v>0</v>
      </c>
      <c r="I28" s="34">
        <f>SUMIFS(I29:I1075,$C29:$C1075,$C29,$D29:$D1075,$D29,$E29:$E1075,$E29)</f>
        <v>100.2</v>
      </c>
      <c r="J28" s="34">
        <f>SUMIFS(J29:J1075,$C29:$C1075,$C29,$D29:$D1075,$D29,$E29:$E1075,$E29)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100.2</v>
      </c>
      <c r="H29" s="24"/>
      <c r="I29" s="24">
        <v>100.2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SUMIFS(G31:G1077,$C31:$C1077,$C31,$D31:$D1077,$D31,$E31:$E1077,$E31)</f>
        <v>29220</v>
      </c>
      <c r="H30" s="34">
        <f>SUMIFS(H31:H1077,$C31:$C1077,$C31,$D31:$D1077,$D31,$E31:$E1077,$E31)</f>
        <v>2202.1999999999998</v>
      </c>
      <c r="I30" s="34">
        <f>SUMIFS(I31:I1077,$C31:$C1077,$C31,$D31:$D1077,$D31,$E31:$E1077,$E31)</f>
        <v>30074.5</v>
      </c>
      <c r="J30" s="34">
        <f>SUMIFS(J31:J1077,$C31:$C1077,$C31,$D31:$D1077,$D31,$E31:$E1077,$E31)</f>
        <v>3056.7000000000003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26841.599999999999</v>
      </c>
      <c r="H31" s="24">
        <v>1930.3</v>
      </c>
      <c r="I31" s="24">
        <v>27696.1</v>
      </c>
      <c r="J31" s="24">
        <v>2784.8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2316.9</v>
      </c>
      <c r="H32" s="24">
        <v>271.89999999999998</v>
      </c>
      <c r="I32" s="24">
        <v>2316.9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SUMIFS(G37:G1087,$C37:$C1087,$C37,$D37:$D1087,$D37)/2</f>
        <v>11.7</v>
      </c>
      <c r="H36" s="31">
        <f>SUMIFS(H37:H1087,$C37:$C1087,$C37,$D37:$D1087,$D37)/2</f>
        <v>11.7</v>
      </c>
      <c r="I36" s="31">
        <f>SUMIFS(I37:I1087,$C37:$C1087,$C37,$D37:$D1087,$D37)/2</f>
        <v>11.7</v>
      </c>
      <c r="J36" s="31">
        <f>SUMIFS(J37:J1087,$C37:$C1087,$C37,$D37:$D1087,$D37)/2</f>
        <v>11.7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SUMIFS(G38:G1084,$C38:$C1084,$C38,$D38:$D1084,$D38,$E38:$E1084,$E38)</f>
        <v>11.7</v>
      </c>
      <c r="H37" s="34">
        <f>SUMIFS(H38:H1084,$C38:$C1084,$C38,$D38:$D1084,$D38,$E38:$E1084,$E38)</f>
        <v>11.7</v>
      </c>
      <c r="I37" s="34">
        <f>SUMIFS(I38:I1084,$C38:$C1084,$C38,$D38:$D1084,$D38,$E38:$E1084,$E38)</f>
        <v>11.7</v>
      </c>
      <c r="J37" s="34">
        <f>SUMIFS(J38:J1084,$C38:$C1084,$C38,$D38:$D1084,$D38,$E38:$E1084,$E38)</f>
        <v>11.7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SUMIFS(G40:G1090,$C40:$C1090,$C40,$D40:$D1090,$D40)/2</f>
        <v>13568.700000000003</v>
      </c>
      <c r="H39" s="31">
        <f>SUMIFS(H40:H1090,$C40:$C1090,$C40,$D40:$D1090,$D40)/2</f>
        <v>0</v>
      </c>
      <c r="I39" s="31">
        <f>SUMIFS(I40:I1090,$C40:$C1090,$C40,$D40:$D1090,$D40)/2</f>
        <v>13711.000000000002</v>
      </c>
      <c r="J39" s="31">
        <f>SUMIFS(J40:J1090,$C40:$C1090,$C40,$D40:$D1090,$D40)/2</f>
        <v>142.30000000000001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SUMIFS(G41:G1087,$C41:$C1087,$C41,$D41:$D1087,$D41,$E41:$E1087,$E41)</f>
        <v>35</v>
      </c>
      <c r="H40" s="34">
        <f>SUMIFS(H41:H1087,$C41:$C1087,$C41,$D41:$D1087,$D41,$E41:$E1087,$E41)</f>
        <v>0</v>
      </c>
      <c r="I40" s="34">
        <f>SUMIFS(I41:I1087,$C41:$C1087,$C41,$D41:$D1087,$D41,$E41:$E1087,$E41)</f>
        <v>35</v>
      </c>
      <c r="J40" s="34">
        <f>SUMIFS(J41:J1087,$C41:$C1087,$C41,$D41:$D1087,$D41,$E41:$E1087,$E41)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SUMIFS(G43:G1089,$C43:$C1089,$C43,$D43:$D1089,$D43,$E43:$E1089,$E43)</f>
        <v>18.8</v>
      </c>
      <c r="H42" s="34">
        <f>SUMIFS(H43:H1089,$C43:$C1089,$C43,$D43:$D1089,$D43,$E43:$E1089,$E43)</f>
        <v>0</v>
      </c>
      <c r="I42" s="34">
        <f>SUMIFS(I43:I1089,$C43:$C1089,$C43,$D43:$D1089,$D43,$E43:$E1089,$E43)</f>
        <v>18.8</v>
      </c>
      <c r="J42" s="34">
        <f>SUMIFS(J43:J1089,$C43:$C1089,$C43,$D43:$D1089,$D43,$E43:$E1089,$E43)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>
        <v>18.8</v>
      </c>
      <c r="H43" s="24"/>
      <c r="I43" s="24">
        <v>18.8</v>
      </c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SUMIFS(G45:G1091,$C45:$C1091,$C45,$D45:$D1091,$D45,$E45:$E1091,$E45)</f>
        <v>13514.900000000001</v>
      </c>
      <c r="H44" s="34">
        <f>SUMIFS(H45:H1091,$C45:$C1091,$C45,$D45:$D1091,$D45,$E45:$E1091,$E45)</f>
        <v>0</v>
      </c>
      <c r="I44" s="34">
        <f>SUMIFS(I45:I1091,$C45:$C1091,$C45,$D45:$D1091,$D45,$E45:$E1091,$E45)</f>
        <v>13657.2</v>
      </c>
      <c r="J44" s="34">
        <f>SUMIFS(J45:J1091,$C45:$C1091,$C45,$D45:$D1091,$D45,$E45:$E1091,$E45)</f>
        <v>142.30000000000001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13070.2</v>
      </c>
      <c r="H45" s="24"/>
      <c r="I45" s="24">
        <v>13212.5</v>
      </c>
      <c r="J45" s="24">
        <v>142.30000000000001</v>
      </c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SUMIFS(G49:G1099,$C49:$C1099,$C49,$D49:$D1099,$D49)/2</f>
        <v>2000</v>
      </c>
      <c r="H48" s="31">
        <f>SUMIFS(H49:H1099,$C49:$C1099,$C49,$D49:$D1099,$D49)/2</f>
        <v>0</v>
      </c>
      <c r="I48" s="31">
        <f>SUMIFS(I49:I1099,$C49:$C1099,$C49,$D49:$D1099,$D49)/2</f>
        <v>1463.2</v>
      </c>
      <c r="J48" s="31">
        <f>SUMIFS(J49:J1099,$C49:$C1099,$C49,$D49:$D1099,$D49)/2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SUMIFS(G50:G1096,$C50:$C1096,$C50,$D50:$D1096,$D50,$E50:$E1096,$E50)</f>
        <v>2000</v>
      </c>
      <c r="H49" s="34">
        <f>SUMIFS(H50:H1096,$C50:$C1096,$C50,$D50:$D1096,$D50,$E50:$E1096,$E50)</f>
        <v>0</v>
      </c>
      <c r="I49" s="34">
        <f>SUMIFS(I50:I1096,$C50:$C1096,$C50,$D50:$D1096,$D50,$E50:$E1096,$E50)</f>
        <v>1463.2</v>
      </c>
      <c r="J49" s="34">
        <f>SUMIFS(J50:J1096,$C50:$C1096,$C50,$D50:$D1096,$D50,$E50:$E1096,$E50)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2000</v>
      </c>
      <c r="H50" s="24"/>
      <c r="I50" s="24">
        <v>1463.2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SUMIFS(G52:G1102,$C52:$C1102,$C52,$D52:$D1102,$D52)/2</f>
        <v>60115.299999999996</v>
      </c>
      <c r="H51" s="31">
        <f>SUMIFS(H52:H1102,$C52:$C1102,$C52,$D52:$D1102,$D52)/2</f>
        <v>371.1</v>
      </c>
      <c r="I51" s="31">
        <f>SUMIFS(I52:I1102,$C52:$C1102,$C52,$D52:$D1102,$D52)/2</f>
        <v>60115.299999999996</v>
      </c>
      <c r="J51" s="31">
        <f>SUMIFS(J52:J1102,$C52:$C1102,$C52,$D52:$D1102,$D52)/2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SUMIFS(G53:G1099,$C53:$C1099,$C53,$D53:$D1099,$D53,$E53:$E1099,$E53)</f>
        <v>28426.1</v>
      </c>
      <c r="H52" s="34">
        <f>SUMIFS(H53:H1099,$C53:$C1099,$C53,$D53:$D1099,$D53,$E53:$E1099,$E53)</f>
        <v>0</v>
      </c>
      <c r="I52" s="34">
        <f>SUMIFS(I53:I1099,$C53:$C1099,$C53,$D53:$D1099,$D53,$E53:$E1099,$E53)</f>
        <v>28426.1</v>
      </c>
      <c r="J52" s="34">
        <f>SUMIFS(J53:J1099,$C53:$C1099,$C53,$D53:$D1099,$D53,$E53:$E1099,$E53)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28426.1</v>
      </c>
      <c r="H53" s="24"/>
      <c r="I53" s="24">
        <v>28426.1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SUMIFS(G55:G1101,$C55:$C1101,$C55,$D55:$D1101,$D55,$E55:$E1101,$E55)</f>
        <v>7798.5</v>
      </c>
      <c r="H54" s="34">
        <f>SUMIFS(H55:H1101,$C55:$C1101,$C55,$D55:$D1101,$D55,$E55:$E1101,$E55)</f>
        <v>0</v>
      </c>
      <c r="I54" s="34">
        <f>SUMIFS(I55:I1101,$C55:$C1101,$C55,$D55:$D1101,$D55,$E55:$E1101,$E55)</f>
        <v>7798.5</v>
      </c>
      <c r="J54" s="34">
        <f>SUMIFS(J55:J1101,$C55:$C1101,$C55,$D55:$D1101,$D55,$E55:$E1101,$E55)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7798.5</v>
      </c>
      <c r="H55" s="24"/>
      <c r="I55" s="24">
        <v>7798.5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SUMIFS(G57:G1103,$C57:$C1103,$C57,$D57:$D1103,$D57,$E57:$E1103,$E57)</f>
        <v>2621</v>
      </c>
      <c r="H56" s="34">
        <f>SUMIFS(H57:H1103,$C57:$C1103,$C57,$D57:$D1103,$D57,$E57:$E1103,$E57)</f>
        <v>0</v>
      </c>
      <c r="I56" s="34">
        <f>SUMIFS(I57:I1103,$C57:$C1103,$C57,$D57:$D1103,$D57,$E57:$E1103,$E57)</f>
        <v>2621</v>
      </c>
      <c r="J56" s="34">
        <f>SUMIFS(J57:J1103,$C57:$C1103,$C57,$D57:$D1103,$D57,$E57:$E1103,$E57)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SUMIFS(G59:G1105,$C59:$C1105,$C59,$D59:$D1105,$D59,$E59:$E1105,$E59)</f>
        <v>10079.9</v>
      </c>
      <c r="H58" s="34">
        <f>SUMIFS(H59:H1105,$C59:$C1105,$C59,$D59:$D1105,$D59,$E59:$E1105,$E59)</f>
        <v>0</v>
      </c>
      <c r="I58" s="34">
        <f>SUMIFS(I59:I1105,$C59:$C1105,$C59,$D59:$D1105,$D59,$E59:$E1105,$E59)</f>
        <v>10079.9</v>
      </c>
      <c r="J58" s="34">
        <f>SUMIFS(J59:J1105,$C59:$C1105,$C59,$D59:$D1105,$D59,$E59:$E1105,$E59)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SUMIFS(G61:G1107,$C61:$C1107,$C61,$D61:$D1107,$D61,$E61:$E1107,$E61)</f>
        <v>3524.2</v>
      </c>
      <c r="H60" s="34">
        <f>SUMIFS(H61:H1107,$C61:$C1107,$C61,$D61:$D1107,$D61,$E61:$E1107,$E61)</f>
        <v>0</v>
      </c>
      <c r="I60" s="34">
        <f>SUMIFS(I61:I1107,$C61:$C1107,$C61,$D61:$D1107,$D61,$E61:$E1107,$E61)</f>
        <v>3524.2</v>
      </c>
      <c r="J60" s="34">
        <f>SUMIFS(J61:J1107,$C61:$C1107,$C61,$D61:$D1107,$D61,$E61:$E1107,$E61)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2864.2</v>
      </c>
      <c r="H62" s="24"/>
      <c r="I62" s="24">
        <v>2864.2</v>
      </c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SUMIFS(G64:G1111,$C64:$C1111,$C64,$D64:$D1111,$D64,$E64:$E1111,$E64)</f>
        <v>0</v>
      </c>
      <c r="H63" s="34">
        <f>SUMIFS(H64:H1111,$C64:$C1111,$C64,$D64:$D1111,$D64,$E64:$E1111,$E64)</f>
        <v>0</v>
      </c>
      <c r="I63" s="34">
        <f>SUMIFS(I64:I1111,$C64:$C1111,$C64,$D64:$D1111,$D64,$E64:$E1111,$E64)</f>
        <v>0</v>
      </c>
      <c r="J63" s="34">
        <f>SUMIFS(J64:J1111,$C64:$C1111,$C64,$D64:$D1111,$D64,$E64:$E1111,$E64)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SUMIFS(G66:G1113,$C66:$C1113,$C66,$D66:$D1113,$D66,$E66:$E1113,$E66)</f>
        <v>7665.6</v>
      </c>
      <c r="H65" s="34">
        <f>SUMIFS(H66:H1113,$C66:$C1113,$C66,$D66:$D1113,$D66,$E66:$E1113,$E66)</f>
        <v>371.1</v>
      </c>
      <c r="I65" s="34">
        <f>SUMIFS(I66:I1113,$C66:$C1113,$C66,$D66:$D1113,$D66,$E66:$E1113,$E66)</f>
        <v>7665.6</v>
      </c>
      <c r="J65" s="34">
        <f>SUMIFS(J66:J1113,$C66:$C1113,$C66,$D66:$D1113,$D66,$E66:$E1113,$E66)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SUMIFS(G70:G1115,$C70:$C1115,$C70,$D70:$D1115,$D70,$E70:$E1115,$E70)</f>
        <v>0</v>
      </c>
      <c r="H68" s="34">
        <f>SUMIFS(H70:H1115,$C70:$C1115,$C70,$D70:$D1115,$D70,$E70:$E1115,$E70)</f>
        <v>0</v>
      </c>
      <c r="I68" s="34">
        <f>SUMIFS(I70:I1115,$C70:$C1115,$C70,$D70:$D1115,$D70,$E70:$E1115,$E70)</f>
        <v>0</v>
      </c>
      <c r="J68" s="34">
        <f>SUMIFS(J70:J1115,$C70:$C1115,$C70,$D70:$D1115,$D70,$E70:$E1115,$E70)</f>
        <v>0</v>
      </c>
    </row>
    <row r="69" spans="1:10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45</v>
      </c>
      <c r="F69" s="23" t="s">
        <v>78</v>
      </c>
      <c r="G69" s="24"/>
      <c r="H69" s="24"/>
      <c r="I69" s="24"/>
      <c r="J69" s="24"/>
    </row>
    <row r="70" spans="1:10" s="13" customFormat="1" ht="15.75" x14ac:dyDescent="0.25">
      <c r="A70" s="17">
        <v>3</v>
      </c>
      <c r="B70" s="22" t="s">
        <v>154</v>
      </c>
      <c r="C70" s="23" t="s">
        <v>74</v>
      </c>
      <c r="D70" s="23" t="s">
        <v>80</v>
      </c>
      <c r="E70" s="23" t="s">
        <v>128</v>
      </c>
      <c r="F70" s="23" t="s">
        <v>153</v>
      </c>
      <c r="G70" s="24"/>
      <c r="H70" s="24"/>
      <c r="I70" s="24"/>
      <c r="J70" s="24"/>
    </row>
    <row r="71" spans="1:10" s="13" customFormat="1" ht="15.75" x14ac:dyDescent="0.25">
      <c r="A71" s="14">
        <v>0</v>
      </c>
      <c r="B71" s="26" t="s">
        <v>110</v>
      </c>
      <c r="C71" s="27" t="s">
        <v>93</v>
      </c>
      <c r="D71" s="27" t="s">
        <v>119</v>
      </c>
      <c r="E71" s="27"/>
      <c r="F71" s="27"/>
      <c r="G71" s="28">
        <f>SUMIFS(G72:G1125,$C72:$C1125,$C72)/3</f>
        <v>374.20000000000005</v>
      </c>
      <c r="H71" s="28">
        <f>SUMIFS(H72:H1115,$C72:$C1115,$C72)/3</f>
        <v>0</v>
      </c>
      <c r="I71" s="28">
        <f>SUMIFS(I72:I1125,$C72:$C1125,$C72)/3</f>
        <v>374.20000000000005</v>
      </c>
      <c r="J71" s="28">
        <f>SUMIFS(J72:J1115,$C72:$C1115,$C72)/3</f>
        <v>0</v>
      </c>
    </row>
    <row r="72" spans="1:10" s="13" customFormat="1" ht="15.75" x14ac:dyDescent="0.25">
      <c r="A72" s="15">
        <v>1</v>
      </c>
      <c r="B72" s="29" t="s">
        <v>51</v>
      </c>
      <c r="C72" s="30" t="s">
        <v>93</v>
      </c>
      <c r="D72" s="30" t="s">
        <v>91</v>
      </c>
      <c r="E72" s="30" t="s">
        <v>6</v>
      </c>
      <c r="F72" s="30" t="s">
        <v>76</v>
      </c>
      <c r="G72" s="31">
        <f>SUMIFS(G73:G1115,$C73:$C1115,$C73,$D73:$D1115,$D73)/2</f>
        <v>374.2</v>
      </c>
      <c r="H72" s="31">
        <f>SUMIFS(H73:H1115,$C73:$C1115,$C73,$D73:$D1115,$D73)/2</f>
        <v>0</v>
      </c>
      <c r="I72" s="31">
        <f>SUMIFS(I73:I1115,$C73:$C1115,$C73,$D73:$D1115,$D73)/2</f>
        <v>374.2</v>
      </c>
      <c r="J72" s="31">
        <f>SUMIFS(J73:J1115,$C73:$C1115,$C73,$D73:$D1115,$D73)/2</f>
        <v>0</v>
      </c>
    </row>
    <row r="73" spans="1:10" s="13" customFormat="1" ht="48.75" customHeight="1" x14ac:dyDescent="0.25">
      <c r="A73" s="16">
        <v>2</v>
      </c>
      <c r="B73" s="32" t="s">
        <v>190</v>
      </c>
      <c r="C73" s="33" t="s">
        <v>93</v>
      </c>
      <c r="D73" s="33" t="s">
        <v>91</v>
      </c>
      <c r="E73" s="33" t="s">
        <v>122</v>
      </c>
      <c r="F73" s="33" t="s">
        <v>76</v>
      </c>
      <c r="G73" s="34">
        <f>SUMIFS(G74:G1112,$C74:$C1112,$C74,$D74:$D1112,$D74,$E74:$E1112,$E74)</f>
        <v>374.20000000000005</v>
      </c>
      <c r="H73" s="34">
        <f>SUMIFS(H74:H1112,$C74:$C1112,$C74,$D74:$D1112,$D74,$E74:$E1112,$E74)</f>
        <v>0</v>
      </c>
      <c r="I73" s="34">
        <f>SUMIFS(I74:I1112,$C74:$C1112,$C74,$D74:$D1112,$D74,$E74:$E1112,$E74)</f>
        <v>374.20000000000005</v>
      </c>
      <c r="J73" s="34">
        <f>SUMIFS(J74:J1112,$C74:$C1112,$C74,$D74:$D1112,$D74,$E74:$E1112,$E74)</f>
        <v>0</v>
      </c>
    </row>
    <row r="74" spans="1:10" s="13" customFormat="1" ht="47.25" x14ac:dyDescent="0.25">
      <c r="A74" s="17">
        <v>3</v>
      </c>
      <c r="B74" s="22" t="s">
        <v>11</v>
      </c>
      <c r="C74" s="23" t="s">
        <v>93</v>
      </c>
      <c r="D74" s="23" t="s">
        <v>91</v>
      </c>
      <c r="E74" s="23" t="s">
        <v>122</v>
      </c>
      <c r="F74" s="23" t="s">
        <v>78</v>
      </c>
      <c r="G74" s="24">
        <v>212.3</v>
      </c>
      <c r="H74" s="24"/>
      <c r="I74" s="24">
        <v>212.3</v>
      </c>
      <c r="J74" s="24"/>
    </row>
    <row r="75" spans="1:10" s="13" customFormat="1" ht="15.75" x14ac:dyDescent="0.25">
      <c r="A75" s="17">
        <v>3</v>
      </c>
      <c r="B75" s="22" t="s">
        <v>46</v>
      </c>
      <c r="C75" s="23" t="s">
        <v>93</v>
      </c>
      <c r="D75" s="23" t="s">
        <v>91</v>
      </c>
      <c r="E75" s="23" t="s">
        <v>122</v>
      </c>
      <c r="F75" s="23" t="s">
        <v>96</v>
      </c>
      <c r="G75" s="24">
        <v>161.9</v>
      </c>
      <c r="H75" s="24"/>
      <c r="I75" s="24">
        <v>161.9</v>
      </c>
      <c r="J75" s="24"/>
    </row>
    <row r="76" spans="1:10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SUMIFS(G77:G1129,$C77:$C1129,$C77)/3</f>
        <v>3108</v>
      </c>
      <c r="H76" s="28">
        <f>SUMIFS(H77:H1119,$C77:$C1119,$C77)/3</f>
        <v>0</v>
      </c>
      <c r="I76" s="28">
        <f>SUMIFS(I77:I1129,$C77:$C1129,$C77)/3</f>
        <v>3108</v>
      </c>
      <c r="J76" s="28">
        <f>SUMIFS(J77:J1119,$C77:$C1119,$C77)/3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SUMIFS(G78:G1119,$C78:$C1119,$C78,$D78:$D1119,$D78)/2</f>
        <v>1600</v>
      </c>
      <c r="H77" s="31">
        <f>SUMIFS(H78:H1119,$C78:$C1119,$C78,$D78:$D1119,$D78)/2</f>
        <v>0</v>
      </c>
      <c r="I77" s="31">
        <f>SUMIFS(I78:I1119,$C78:$C1119,$C78,$D78:$D1119,$D78)/2</f>
        <v>1600</v>
      </c>
      <c r="J77" s="31">
        <f>SUMIFS(J78:J1119,$C78:$C1119,$C78,$D78:$D1119,$D78)/2</f>
        <v>0</v>
      </c>
    </row>
    <row r="78" spans="1:10" s="13" customFormat="1" ht="94.5" x14ac:dyDescent="0.25">
      <c r="A78" s="16">
        <v>2</v>
      </c>
      <c r="B78" s="32" t="s">
        <v>185</v>
      </c>
      <c r="C78" s="33" t="s">
        <v>83</v>
      </c>
      <c r="D78" s="33" t="s">
        <v>94</v>
      </c>
      <c r="E78" s="33" t="s">
        <v>45</v>
      </c>
      <c r="F78" s="33"/>
      <c r="G78" s="34">
        <f>SUMIFS(G79:G1116,$C79:$C1116,$C79,$D79:$D1116,$D79,$E79:$E1116,$E79)</f>
        <v>1524</v>
      </c>
      <c r="H78" s="34">
        <f>SUMIFS(H79:H1116,$C79:$C1116,$C79,$D79:$D1116,$D79,$E79:$E1116,$E79)</f>
        <v>0</v>
      </c>
      <c r="I78" s="34">
        <f>SUMIFS(I79:I1116,$C79:$C1116,$C79,$D79:$D1116,$D79,$E79:$E1116,$E79)</f>
        <v>1524</v>
      </c>
      <c r="J78" s="34">
        <f>SUMIFS(J79:J1116,$C79:$C1116,$C79,$D79:$D1116,$D79,$E79:$E1116,$E79)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1524</v>
      </c>
      <c r="H79" s="24"/>
      <c r="I79" s="24">
        <v>1524</v>
      </c>
      <c r="J79" s="24"/>
    </row>
    <row r="80" spans="1:10" s="13" customFormat="1" ht="87" customHeight="1" x14ac:dyDescent="0.25">
      <c r="A80" s="16">
        <v>2</v>
      </c>
      <c r="B80" s="32" t="s">
        <v>191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SUMIFS(G81:G1118,$C81:$C1118,$C81,$D81:$D1118,$D81,$E81:$E1118,$E81)</f>
        <v>76</v>
      </c>
      <c r="H80" s="34">
        <f>SUMIFS(H81:H1118,$C81:$C1118,$C81,$D81:$D1118,$D81,$E81:$E1118,$E81)</f>
        <v>0</v>
      </c>
      <c r="I80" s="34">
        <f>SUMIFS(I81:I1118,$C81:$C1118,$C81,$D81:$D1118,$D81,$E81:$E1118,$E81)</f>
        <v>76</v>
      </c>
      <c r="J80" s="34">
        <f>SUMIFS(J81:J1118,$C81:$C1118,$C81,$D81:$D1118,$D81,$E81:$E1118,$E81)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SUMIFS(G83:G1124,$C83:$C1124,$C83,$D83:$D1124,$D83)/2</f>
        <v>1508</v>
      </c>
      <c r="H82" s="31">
        <f>SUMIFS(H83:H1124,$C83:$C1124,$C83,$D83:$D1124,$D83)/2</f>
        <v>0</v>
      </c>
      <c r="I82" s="31">
        <f>SUMIFS(I83:I1124,$C83:$C1124,$C83,$D83:$D1124,$D83)/2</f>
        <v>1508</v>
      </c>
      <c r="J82" s="31">
        <f>SUMIFS(J83:J1124,$C83:$C1124,$C83,$D83:$D1124,$D83)/2</f>
        <v>0</v>
      </c>
    </row>
    <row r="83" spans="1:10" s="13" customFormat="1" ht="82.15" customHeight="1" x14ac:dyDescent="0.25">
      <c r="A83" s="16">
        <v>2</v>
      </c>
      <c r="B83" s="32" t="s">
        <v>192</v>
      </c>
      <c r="C83" s="33" t="s">
        <v>83</v>
      </c>
      <c r="D83" s="33" t="s">
        <v>81</v>
      </c>
      <c r="E83" s="33" t="s">
        <v>53</v>
      </c>
      <c r="F83" s="33"/>
      <c r="G83" s="34">
        <f>SUMIFS(G84:G1121,$C84:$C1121,$C84,$D84:$D1121,$D84,$E84:$E1121,$E84)</f>
        <v>503.5</v>
      </c>
      <c r="H83" s="34">
        <f>SUMIFS(H84:H1121,$C84:$C1121,$C84,$D84:$D1121,$D84,$E84:$E1121,$E84)</f>
        <v>0</v>
      </c>
      <c r="I83" s="34">
        <f>SUMIFS(I84:I1121,$C84:$C1121,$C84,$D84:$D1121,$D84,$E84:$E1121,$E84)</f>
        <v>503.5</v>
      </c>
      <c r="J83" s="34">
        <f>SUMIFS(J84:J1121,$C84:$C1121,$C84,$D84:$D1121,$D84,$E84:$E1121,$E84)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503.5</v>
      </c>
      <c r="H84" s="24"/>
      <c r="I84" s="24">
        <v>503.5</v>
      </c>
      <c r="J84" s="24"/>
    </row>
    <row r="85" spans="1:10" s="13" customFormat="1" ht="63" x14ac:dyDescent="0.25">
      <c r="A85" s="16">
        <v>2</v>
      </c>
      <c r="B85" s="32" t="s">
        <v>193</v>
      </c>
      <c r="C85" s="33" t="s">
        <v>83</v>
      </c>
      <c r="D85" s="33" t="s">
        <v>81</v>
      </c>
      <c r="E85" s="33" t="s">
        <v>37</v>
      </c>
      <c r="F85" s="33"/>
      <c r="G85" s="34">
        <f>SUMIFS(G86:G1123,$C86:$C1123,$C86,$D86:$D1123,$D86,$E86:$E1123,$E86)</f>
        <v>383</v>
      </c>
      <c r="H85" s="34">
        <f>SUMIFS(H86:H1123,$C86:$C1123,$C86,$D86:$D1123,$D86,$E86:$E1123,$E86)</f>
        <v>0</v>
      </c>
      <c r="I85" s="34">
        <f>SUMIFS(I86:I1123,$C86:$C1123,$C86,$D86:$D1123,$D86,$E86:$E1123,$E86)</f>
        <v>383</v>
      </c>
      <c r="J85" s="34">
        <f>SUMIFS(J86:J1123,$C86:$C1123,$C86,$D86:$D1123,$D86,$E86:$E1123,$E86)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383</v>
      </c>
      <c r="H86" s="24"/>
      <c r="I86" s="24">
        <v>383</v>
      </c>
      <c r="J86" s="24"/>
    </row>
    <row r="87" spans="1:10" s="13" customFormat="1" ht="69.599999999999994" customHeight="1" x14ac:dyDescent="0.25">
      <c r="A87" s="16">
        <v>2</v>
      </c>
      <c r="B87" s="41" t="s">
        <v>215</v>
      </c>
      <c r="C87" s="33" t="s">
        <v>83</v>
      </c>
      <c r="D87" s="33" t="s">
        <v>81</v>
      </c>
      <c r="E87" s="33" t="s">
        <v>214</v>
      </c>
      <c r="F87" s="33"/>
      <c r="G87" s="34">
        <f>SUMIFS(G88:G1126,$C88:$C1126,$C88,$D88:$D1126,$D88,$E88:$E1126,$E88)</f>
        <v>621.5</v>
      </c>
      <c r="H87" s="34">
        <f>SUMIFS(H88:H1126,$C88:$C1126,$C88,$D88:$D1126,$D88,$E88:$E1126,$E88)</f>
        <v>0</v>
      </c>
      <c r="I87" s="34">
        <f>SUMIFS(I88:I1126,$C88:$C1126,$C88,$D88:$D1126,$D88,$E88:$E1126,$E88)</f>
        <v>621.5</v>
      </c>
      <c r="J87" s="34">
        <f>SUMIFS(J88:J1126,$C88:$C1126,$C88,$D88:$D1126,$D88,$E88:$E1126,$E88)</f>
        <v>0</v>
      </c>
    </row>
    <row r="88" spans="1:10" s="13" customFormat="1" ht="78.75" x14ac:dyDescent="0.25">
      <c r="A88" s="17">
        <v>3</v>
      </c>
      <c r="B88" s="22" t="s">
        <v>175</v>
      </c>
      <c r="C88" s="23" t="s">
        <v>83</v>
      </c>
      <c r="D88" s="23" t="s">
        <v>81</v>
      </c>
      <c r="E88" s="23" t="s">
        <v>214</v>
      </c>
      <c r="F88" s="23" t="s">
        <v>99</v>
      </c>
      <c r="G88" s="24">
        <v>621.5</v>
      </c>
      <c r="H88" s="24"/>
      <c r="I88" s="24">
        <v>621.5</v>
      </c>
      <c r="J88" s="24"/>
    </row>
    <row r="89" spans="1:10" s="13" customFormat="1" ht="15.75" x14ac:dyDescent="0.25">
      <c r="A89" s="14">
        <v>0</v>
      </c>
      <c r="B89" s="26" t="s">
        <v>112</v>
      </c>
      <c r="C89" s="27" t="s">
        <v>91</v>
      </c>
      <c r="D89" s="27" t="s">
        <v>119</v>
      </c>
      <c r="E89" s="27"/>
      <c r="F89" s="27"/>
      <c r="G89" s="28">
        <f>SUMIFS(G90:G1140,$C90:$C1140,$C90)/3</f>
        <v>128495.49999999996</v>
      </c>
      <c r="H89" s="28">
        <f>SUMIFS(H90:H1130,$C90:$C1130,$C90)/3</f>
        <v>110897.79999999997</v>
      </c>
      <c r="I89" s="28">
        <f>SUMIFS(I90:I1140,$C90:$C1140,$C90)/3</f>
        <v>131495.49999999997</v>
      </c>
      <c r="J89" s="28">
        <f>SUMIFS(J90:J1130,$C90:$C1130,$C90)/3</f>
        <v>110897.79999999997</v>
      </c>
    </row>
    <row r="90" spans="1:10" s="13" customFormat="1" ht="15.75" x14ac:dyDescent="0.25">
      <c r="A90" s="15">
        <v>1</v>
      </c>
      <c r="B90" s="29" t="s">
        <v>54</v>
      </c>
      <c r="C90" s="30" t="s">
        <v>91</v>
      </c>
      <c r="D90" s="30" t="s">
        <v>97</v>
      </c>
      <c r="E90" s="30"/>
      <c r="F90" s="30"/>
      <c r="G90" s="31">
        <f>SUMIFS(G91:G1130,$C91:$C1130,$C91,$D91:$D1130,$D91)/2</f>
        <v>31428</v>
      </c>
      <c r="H90" s="31">
        <f>SUMIFS(H91:H1130,$C91:$C1130,$C91,$D91:$D1130,$D91)/2</f>
        <v>26083.599999999999</v>
      </c>
      <c r="I90" s="31">
        <f>SUMIFS(I91:I1130,$C91:$C1130,$C91,$D91:$D1130,$D91)/2</f>
        <v>31428</v>
      </c>
      <c r="J90" s="31">
        <f>SUMIFS(J91:J1130,$C91:$C1130,$C91,$D91:$D1130,$D91)/2</f>
        <v>26083.599999999999</v>
      </c>
    </row>
    <row r="91" spans="1:10" s="13" customFormat="1" ht="63" x14ac:dyDescent="0.25">
      <c r="A91" s="16">
        <v>2</v>
      </c>
      <c r="B91" s="39" t="s">
        <v>140</v>
      </c>
      <c r="C91" s="33" t="s">
        <v>91</v>
      </c>
      <c r="D91" s="33" t="s">
        <v>97</v>
      </c>
      <c r="E91" s="33" t="s">
        <v>14</v>
      </c>
      <c r="F91" s="33"/>
      <c r="G91" s="34">
        <f>SUMIFS(G92:G1127,$C92:$C1127,$C92,$D92:$D1127,$D92,$E92:$E1127,$E92)</f>
        <v>0</v>
      </c>
      <c r="H91" s="34">
        <f>SUMIFS(H92:H1127,$C92:$C1127,$C92,$D92:$D1127,$D92,$E92:$E1127,$E92)</f>
        <v>0</v>
      </c>
      <c r="I91" s="34">
        <f>SUMIFS(I92:I1127,$C92:$C1127,$C92,$D92:$D1127,$D92,$E92:$E1127,$E92)</f>
        <v>0</v>
      </c>
      <c r="J91" s="34">
        <f>SUMIFS(J92:J1127,$C92:$C1127,$C92,$D92:$D1127,$D92,$E92:$E1127,$E92)</f>
        <v>0</v>
      </c>
    </row>
    <row r="92" spans="1:10" s="13" customFormat="1" ht="47.25" x14ac:dyDescent="0.25">
      <c r="A92" s="17">
        <v>3</v>
      </c>
      <c r="B92" s="22" t="s">
        <v>11</v>
      </c>
      <c r="C92" s="23" t="s">
        <v>91</v>
      </c>
      <c r="D92" s="23" t="s">
        <v>97</v>
      </c>
      <c r="E92" s="23" t="s">
        <v>14</v>
      </c>
      <c r="F92" s="23" t="s">
        <v>78</v>
      </c>
      <c r="G92" s="24"/>
      <c r="H92" s="24"/>
      <c r="I92" s="24"/>
      <c r="J92" s="24"/>
    </row>
    <row r="93" spans="1:10" s="13" customFormat="1" ht="78.75" x14ac:dyDescent="0.25">
      <c r="A93" s="16">
        <v>2</v>
      </c>
      <c r="B93" s="32" t="s">
        <v>194</v>
      </c>
      <c r="C93" s="33" t="s">
        <v>91</v>
      </c>
      <c r="D93" s="33" t="s">
        <v>97</v>
      </c>
      <c r="E93" s="33" t="s">
        <v>55</v>
      </c>
      <c r="F93" s="33"/>
      <c r="G93" s="34">
        <f>SUMIFS(G94:G1129,$C94:$C1129,$C94,$D94:$D1129,$D94,$E94:$E1129,$E94)</f>
        <v>31428</v>
      </c>
      <c r="H93" s="34">
        <f>SUMIFS(H94:H1129,$C94:$C1129,$C94,$D94:$D1129,$D94,$E94:$E1129,$E94)</f>
        <v>26083.599999999999</v>
      </c>
      <c r="I93" s="34">
        <f>SUMIFS(I94:I1129,$C94:$C1129,$C94,$D94:$D1129,$D94,$E94:$E1129,$E94)</f>
        <v>31428</v>
      </c>
      <c r="J93" s="34">
        <f>SUMIFS(J94:J1129,$C94:$C1129,$C94,$D94:$D1129,$D94,$E94:$E1129,$E94)</f>
        <v>26083.599999999999</v>
      </c>
    </row>
    <row r="94" spans="1:10" s="13" customFormat="1" ht="31.5" x14ac:dyDescent="0.25">
      <c r="A94" s="17">
        <v>3</v>
      </c>
      <c r="B94" s="22" t="s">
        <v>23</v>
      </c>
      <c r="C94" s="23" t="s">
        <v>91</v>
      </c>
      <c r="D94" s="23" t="s">
        <v>97</v>
      </c>
      <c r="E94" s="23" t="s">
        <v>55</v>
      </c>
      <c r="F94" s="23" t="s">
        <v>87</v>
      </c>
      <c r="G94" s="24">
        <v>4881.5</v>
      </c>
      <c r="H94" s="24">
        <v>3725.3</v>
      </c>
      <c r="I94" s="24">
        <v>4881.5</v>
      </c>
      <c r="J94" s="24">
        <v>3725.3</v>
      </c>
    </row>
    <row r="95" spans="1:10" s="13" customFormat="1" ht="47.25" x14ac:dyDescent="0.25">
      <c r="A95" s="17">
        <v>3</v>
      </c>
      <c r="B95" s="22" t="s">
        <v>11</v>
      </c>
      <c r="C95" s="23" t="s">
        <v>91</v>
      </c>
      <c r="D95" s="23" t="s">
        <v>97</v>
      </c>
      <c r="E95" s="23" t="s">
        <v>55</v>
      </c>
      <c r="F95" s="23" t="s">
        <v>78</v>
      </c>
      <c r="G95" s="24">
        <v>2507.4</v>
      </c>
      <c r="H95" s="24">
        <v>1671.3</v>
      </c>
      <c r="I95" s="24">
        <v>2507.4</v>
      </c>
      <c r="J95" s="24">
        <v>1671.3</v>
      </c>
    </row>
    <row r="96" spans="1:10" s="13" customFormat="1" ht="15.75" x14ac:dyDescent="0.25">
      <c r="A96" s="17">
        <v>3</v>
      </c>
      <c r="B96" s="22" t="s">
        <v>46</v>
      </c>
      <c r="C96" s="23" t="s">
        <v>91</v>
      </c>
      <c r="D96" s="23" t="s">
        <v>97</v>
      </c>
      <c r="E96" s="23" t="s">
        <v>55</v>
      </c>
      <c r="F96" s="23" t="s">
        <v>96</v>
      </c>
      <c r="G96" s="24">
        <v>802.8</v>
      </c>
      <c r="H96" s="24"/>
      <c r="I96" s="24">
        <v>802.8</v>
      </c>
      <c r="J96" s="24"/>
    </row>
    <row r="97" spans="1:10" s="13" customFormat="1" ht="78.75" x14ac:dyDescent="0.25">
      <c r="A97" s="17">
        <v>3</v>
      </c>
      <c r="B97" s="22" t="s">
        <v>162</v>
      </c>
      <c r="C97" s="23" t="s">
        <v>91</v>
      </c>
      <c r="D97" s="23" t="s">
        <v>97</v>
      </c>
      <c r="E97" s="23" t="s">
        <v>55</v>
      </c>
      <c r="F97" s="23" t="s">
        <v>98</v>
      </c>
      <c r="G97" s="24">
        <v>23236.3</v>
      </c>
      <c r="H97" s="24">
        <v>20687</v>
      </c>
      <c r="I97" s="24">
        <v>23236.3</v>
      </c>
      <c r="J97" s="24">
        <v>20687</v>
      </c>
    </row>
    <row r="98" spans="1:10" s="13" customFormat="1" ht="15.75" x14ac:dyDescent="0.25">
      <c r="A98" s="17">
        <v>3</v>
      </c>
      <c r="B98" s="22" t="s">
        <v>12</v>
      </c>
      <c r="C98" s="23" t="s">
        <v>91</v>
      </c>
      <c r="D98" s="23" t="s">
        <v>97</v>
      </c>
      <c r="E98" s="23" t="s">
        <v>55</v>
      </c>
      <c r="F98" s="23" t="s">
        <v>79</v>
      </c>
      <c r="G98" s="24"/>
      <c r="H98" s="24"/>
      <c r="I98" s="24"/>
      <c r="J98" s="24"/>
    </row>
    <row r="99" spans="1:10" s="13" customFormat="1" ht="15.75" x14ac:dyDescent="0.25">
      <c r="A99" s="15">
        <v>1</v>
      </c>
      <c r="B99" s="29" t="s">
        <v>56</v>
      </c>
      <c r="C99" s="30" t="s">
        <v>91</v>
      </c>
      <c r="D99" s="30" t="s">
        <v>88</v>
      </c>
      <c r="E99" s="30" t="s">
        <v>6</v>
      </c>
      <c r="F99" s="30" t="s">
        <v>76</v>
      </c>
      <c r="G99" s="31">
        <f>SUMIFS(G100:G1139,$C100:$C1139,$C100,$D100:$D1139,$D100)/2</f>
        <v>1974</v>
      </c>
      <c r="H99" s="31">
        <f>SUMIFS(H100:H1139,$C100:$C1139,$C100,$D100:$D1139,$D100)/2</f>
        <v>0</v>
      </c>
      <c r="I99" s="31">
        <f>SUMIFS(I100:I1139,$C100:$C1139,$C100,$D100:$D1139,$D100)/2</f>
        <v>1974</v>
      </c>
      <c r="J99" s="31">
        <f>SUMIFS(J100:J1139,$C100:$C1139,$C100,$D100:$D1139,$D100)/2</f>
        <v>0</v>
      </c>
    </row>
    <row r="100" spans="1:10" s="13" customFormat="1" ht="63" x14ac:dyDescent="0.25">
      <c r="A100" s="16">
        <v>2</v>
      </c>
      <c r="B100" s="41" t="s">
        <v>139</v>
      </c>
      <c r="C100" s="42" t="s">
        <v>91</v>
      </c>
      <c r="D100" s="42" t="s">
        <v>88</v>
      </c>
      <c r="E100" s="42" t="s">
        <v>143</v>
      </c>
      <c r="F100" s="33"/>
      <c r="G100" s="34">
        <f>SUMIFS(G101:G1136,$C101:$C1136,$C101,$D101:$D1136,$D101,$E101:$E1136,$E101)</f>
        <v>1974</v>
      </c>
      <c r="H100" s="34">
        <f>SUMIFS(H101:H1136,$C101:$C1136,$C101,$D101:$D1136,$D101,$E101:$E1136,$E101)</f>
        <v>0</v>
      </c>
      <c r="I100" s="34">
        <f>SUMIFS(I101:I1136,$C101:$C1136,$C101,$D101:$D1136,$D101,$E101:$E1136,$E101)</f>
        <v>1974</v>
      </c>
      <c r="J100" s="34">
        <f>SUMIFS(J101:J1136,$C101:$C1136,$C101,$D101:$D1136,$D101,$E101:$E1136,$E101)</f>
        <v>0</v>
      </c>
    </row>
    <row r="101" spans="1:10" s="13" customFormat="1" ht="78.75" x14ac:dyDescent="0.25">
      <c r="A101" s="17">
        <v>3</v>
      </c>
      <c r="B101" s="22" t="s">
        <v>162</v>
      </c>
      <c r="C101" s="23" t="s">
        <v>91</v>
      </c>
      <c r="D101" s="23" t="s">
        <v>88</v>
      </c>
      <c r="E101" s="23" t="s">
        <v>143</v>
      </c>
      <c r="F101" s="23" t="s">
        <v>98</v>
      </c>
      <c r="G101" s="24">
        <v>1974</v>
      </c>
      <c r="H101" s="24"/>
      <c r="I101" s="24">
        <v>1974</v>
      </c>
      <c r="J101" s="24"/>
    </row>
    <row r="102" spans="1:10" s="13" customFormat="1" ht="15.75" x14ac:dyDescent="0.25">
      <c r="A102" s="15">
        <v>1</v>
      </c>
      <c r="B102" s="40" t="s">
        <v>157</v>
      </c>
      <c r="C102" s="30" t="s">
        <v>91</v>
      </c>
      <c r="D102" s="30" t="s">
        <v>94</v>
      </c>
      <c r="E102" s="30"/>
      <c r="F102" s="30"/>
      <c r="G102" s="31">
        <f>SUMIFS(G103:G1142,$C103:$C1142,$C103,$D103:$D1142,$D103)/2</f>
        <v>90145.3</v>
      </c>
      <c r="H102" s="31">
        <f>SUMIFS(H103:H1142,$C103:$C1142,$C103,$D103:$D1142,$D103)/2</f>
        <v>84299.1</v>
      </c>
      <c r="I102" s="31">
        <f>SUMIFS(I103:I1142,$C103:$C1142,$C103,$D103:$D1142,$D103)/2</f>
        <v>93145.3</v>
      </c>
      <c r="J102" s="31">
        <f>SUMIFS(J103:J1142,$C103:$C1142,$C103,$D103:$D1142,$D103)/2</f>
        <v>84299.1</v>
      </c>
    </row>
    <row r="103" spans="1:10" s="13" customFormat="1" ht="63" x14ac:dyDescent="0.25">
      <c r="A103" s="16">
        <v>2</v>
      </c>
      <c r="B103" s="32" t="s">
        <v>195</v>
      </c>
      <c r="C103" s="33" t="s">
        <v>91</v>
      </c>
      <c r="D103" s="33" t="s">
        <v>94</v>
      </c>
      <c r="E103" s="33" t="s">
        <v>57</v>
      </c>
      <c r="F103" s="33"/>
      <c r="G103" s="34">
        <f>SUMIFS(G104:G1139,$C104:$C1139,$C104,$D104:$D1139,$D104,$E104:$E1139,$E104)</f>
        <v>43506.7</v>
      </c>
      <c r="H103" s="34">
        <f>SUMIFS(H104:H1139,$C104:$C1139,$C104,$D104:$D1139,$D104,$E104:$E1139,$E104)</f>
        <v>41000</v>
      </c>
      <c r="I103" s="34">
        <f>SUMIFS(I104:I1139,$C104:$C1139,$C104,$D104:$D1139,$D104,$E104:$E1139,$E104)</f>
        <v>43506.7</v>
      </c>
      <c r="J103" s="34">
        <f>SUMIFS(J104:J1139,$C104:$C1139,$C104,$D104:$D1139,$D104,$E104:$E1139,$E104)</f>
        <v>41000</v>
      </c>
    </row>
    <row r="104" spans="1:10" s="13" customFormat="1" ht="15.75" x14ac:dyDescent="0.25">
      <c r="A104" s="17">
        <v>3</v>
      </c>
      <c r="B104" s="22" t="s">
        <v>46</v>
      </c>
      <c r="C104" s="23" t="s">
        <v>91</v>
      </c>
      <c r="D104" s="23" t="s">
        <v>94</v>
      </c>
      <c r="E104" s="23" t="s">
        <v>57</v>
      </c>
      <c r="F104" s="23" t="s">
        <v>96</v>
      </c>
      <c r="G104" s="24">
        <v>43506.7</v>
      </c>
      <c r="H104" s="24">
        <v>41000</v>
      </c>
      <c r="I104" s="24">
        <v>43506.7</v>
      </c>
      <c r="J104" s="24">
        <v>41000</v>
      </c>
    </row>
    <row r="105" spans="1:10" s="13" customFormat="1" ht="141.75" x14ac:dyDescent="0.25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57</v>
      </c>
      <c r="F105" s="23" t="s">
        <v>126</v>
      </c>
      <c r="G105" s="24"/>
      <c r="H105" s="24"/>
      <c r="I105" s="24"/>
      <c r="J105" s="24"/>
    </row>
    <row r="106" spans="1:10" s="13" customFormat="1" ht="47.25" x14ac:dyDescent="0.25">
      <c r="A106" s="16">
        <v>2</v>
      </c>
      <c r="B106" s="41" t="s">
        <v>166</v>
      </c>
      <c r="C106" s="33" t="s">
        <v>91</v>
      </c>
      <c r="D106" s="33" t="s">
        <v>94</v>
      </c>
      <c r="E106" s="33" t="s">
        <v>60</v>
      </c>
      <c r="F106" s="33"/>
      <c r="G106" s="34">
        <f>SUMIFS(G107:G1143,$C107:$C1143,$C107,$D107:$D1143,$D107,$E107:$E1143,$E107)</f>
        <v>46638.6</v>
      </c>
      <c r="H106" s="34">
        <f>SUMIFS(H107:H1143,$C107:$C1143,$C107,$D107:$D1143,$D107,$E107:$E1143,$E107)</f>
        <v>43299.1</v>
      </c>
      <c r="I106" s="34">
        <f>SUMIFS(I107:I1143,$C107:$C1143,$C107,$D107:$D1143,$D107,$E107:$E1143,$E107)</f>
        <v>46638.6</v>
      </c>
      <c r="J106" s="34">
        <f>SUMIFS(J107:J1143,$C107:$C1143,$C107,$D107:$D1143,$D107,$E107:$E1143,$E107)</f>
        <v>43299.1</v>
      </c>
    </row>
    <row r="107" spans="1:10" s="13" customFormat="1" ht="129.6" customHeight="1" x14ac:dyDescent="0.25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60</v>
      </c>
      <c r="F107" s="23" t="s">
        <v>126</v>
      </c>
      <c r="G107" s="24">
        <v>46388.6</v>
      </c>
      <c r="H107" s="24">
        <v>43299.1</v>
      </c>
      <c r="I107" s="24">
        <v>46388.6</v>
      </c>
      <c r="J107" s="24">
        <v>43299.1</v>
      </c>
    </row>
    <row r="108" spans="1:10" s="13" customFormat="1" ht="15.75" x14ac:dyDescent="0.25">
      <c r="A108" s="17">
        <v>3</v>
      </c>
      <c r="B108" s="22" t="s">
        <v>46</v>
      </c>
      <c r="C108" s="23" t="s">
        <v>91</v>
      </c>
      <c r="D108" s="23" t="s">
        <v>94</v>
      </c>
      <c r="E108" s="23" t="s">
        <v>60</v>
      </c>
      <c r="F108" s="23" t="s">
        <v>96</v>
      </c>
      <c r="G108" s="24">
        <v>250</v>
      </c>
      <c r="H108" s="24"/>
      <c r="I108" s="24">
        <v>250</v>
      </c>
      <c r="J108" s="24"/>
    </row>
    <row r="109" spans="1:10" s="13" customFormat="1" ht="47.25" x14ac:dyDescent="0.25">
      <c r="A109" s="16">
        <v>2</v>
      </c>
      <c r="B109" s="41" t="s">
        <v>210</v>
      </c>
      <c r="C109" s="33" t="s">
        <v>91</v>
      </c>
      <c r="D109" s="33" t="s">
        <v>94</v>
      </c>
      <c r="E109" s="33" t="s">
        <v>184</v>
      </c>
      <c r="F109" s="33"/>
      <c r="G109" s="34">
        <f>SUMIFS(G110:G1146,$C110:$C1146,$C110,$D110:$D1146,$D110,$E110:$E1146,$E110)</f>
        <v>0</v>
      </c>
      <c r="H109" s="34">
        <f>SUMIFS(H110:H1146,$C110:$C1146,$C110,$D110:$D1146,$D110,$E110:$E1146,$E110)</f>
        <v>0</v>
      </c>
      <c r="I109" s="34">
        <f>SUMIFS(I110:I1146,$C110:$C1146,$C110,$D110:$D1146,$D110,$E110:$E1146,$E110)</f>
        <v>3000</v>
      </c>
      <c r="J109" s="34">
        <f>SUMIFS(J110:J1146,$C110:$C1146,$C110,$D110:$D1146,$D110,$E110:$E1146,$E110)</f>
        <v>0</v>
      </c>
    </row>
    <row r="110" spans="1:10" s="13" customFormat="1" ht="131.44999999999999" customHeight="1" x14ac:dyDescent="0.25">
      <c r="A110" s="17">
        <v>3</v>
      </c>
      <c r="B110" s="22" t="s">
        <v>125</v>
      </c>
      <c r="C110" s="23" t="s">
        <v>91</v>
      </c>
      <c r="D110" s="23" t="s">
        <v>94</v>
      </c>
      <c r="E110" s="23" t="s">
        <v>184</v>
      </c>
      <c r="F110" s="23" t="s">
        <v>126</v>
      </c>
      <c r="G110" s="24"/>
      <c r="H110" s="24"/>
      <c r="I110" s="24">
        <v>3000</v>
      </c>
      <c r="J110" s="24"/>
    </row>
    <row r="111" spans="1:10" s="13" customFormat="1" ht="15.75" x14ac:dyDescent="0.25">
      <c r="A111" s="15">
        <v>1</v>
      </c>
      <c r="B111" s="29" t="s">
        <v>147</v>
      </c>
      <c r="C111" s="30" t="s">
        <v>91</v>
      </c>
      <c r="D111" s="30" t="s">
        <v>89</v>
      </c>
      <c r="E111" s="30" t="s">
        <v>6</v>
      </c>
      <c r="F111" s="30" t="s">
        <v>76</v>
      </c>
      <c r="G111" s="31">
        <f>SUMIFS(G112:G1145,$C112:$C1145,$C112,$D112:$D1145,$D112)/2</f>
        <v>0</v>
      </c>
      <c r="H111" s="31">
        <f>SUMIFS(H112:H1145,$C112:$C1145,$C112,$D112:$D1145,$D112)/2</f>
        <v>0</v>
      </c>
      <c r="I111" s="31">
        <f>SUMIFS(I112:I1145,$C112:$C1145,$C112,$D112:$D1145,$D112)/2</f>
        <v>0</v>
      </c>
      <c r="J111" s="31">
        <f>SUMIFS(J112:J1145,$C112:$C1145,$C112,$D112:$D1145,$D112)/2</f>
        <v>0</v>
      </c>
    </row>
    <row r="112" spans="1:10" s="13" customFormat="1" ht="78.75" x14ac:dyDescent="0.25">
      <c r="A112" s="16">
        <v>2</v>
      </c>
      <c r="B112" s="41" t="s">
        <v>189</v>
      </c>
      <c r="C112" s="33" t="s">
        <v>91</v>
      </c>
      <c r="D112" s="33" t="s">
        <v>89</v>
      </c>
      <c r="E112" s="33" t="s">
        <v>50</v>
      </c>
      <c r="F112" s="33"/>
      <c r="G112" s="34">
        <f>SUMIFS(G113:G1142,$C113:$C1142,$C113,$D113:$D1142,$D113,$E113:$E1142,$E113)</f>
        <v>0</v>
      </c>
      <c r="H112" s="34">
        <f>SUMIFS(H113:H1142,$C113:$C1142,$C113,$D113:$D1142,$D113,$E113:$E1142,$E113)</f>
        <v>0</v>
      </c>
      <c r="I112" s="34">
        <f>SUMIFS(I113:I1142,$C113:$C1142,$C113,$D113:$D1142,$D113,$E113:$E1142,$E113)</f>
        <v>0</v>
      </c>
      <c r="J112" s="34">
        <f>SUMIFS(J113:J1142,$C113:$C1142,$C113,$D113:$D1142,$D113,$E113:$E1142,$E113)</f>
        <v>0</v>
      </c>
    </row>
    <row r="113" spans="1:10" s="13" customFormat="1" ht="15.75" x14ac:dyDescent="0.25">
      <c r="A113" s="17">
        <v>3</v>
      </c>
      <c r="B113" s="22" t="s">
        <v>46</v>
      </c>
      <c r="C113" s="23" t="s">
        <v>91</v>
      </c>
      <c r="D113" s="23" t="s">
        <v>89</v>
      </c>
      <c r="E113" s="23" t="s">
        <v>50</v>
      </c>
      <c r="F113" s="23" t="s">
        <v>96</v>
      </c>
      <c r="G113" s="24"/>
      <c r="H113" s="24"/>
      <c r="I113" s="24"/>
      <c r="J113" s="24"/>
    </row>
    <row r="114" spans="1:10" s="13" customFormat="1" ht="31.5" x14ac:dyDescent="0.25">
      <c r="A114" s="15">
        <v>1</v>
      </c>
      <c r="B114" s="29" t="s">
        <v>38</v>
      </c>
      <c r="C114" s="30" t="s">
        <v>91</v>
      </c>
      <c r="D114" s="30" t="s">
        <v>92</v>
      </c>
      <c r="E114" s="30"/>
      <c r="F114" s="30"/>
      <c r="G114" s="31">
        <f>SUMIFS(G115:G1150,$C115:$C1150,$C115,$D115:$D1150,$D115)/2</f>
        <v>4948.2000000000007</v>
      </c>
      <c r="H114" s="31">
        <f>SUMIFS(H115:H1150,$C115:$C1150,$C115,$D115:$D1150,$D115)/2</f>
        <v>515.1</v>
      </c>
      <c r="I114" s="31">
        <f>SUMIFS(I115:I1150,$C115:$C1150,$C115,$D115:$D1150,$D115)/2</f>
        <v>4948.2000000000007</v>
      </c>
      <c r="J114" s="31">
        <f>SUMIFS(J115:J1150,$C115:$C1150,$C115,$D115:$D1150,$D115)/2</f>
        <v>515.1</v>
      </c>
    </row>
    <row r="115" spans="1:10" s="13" customFormat="1" ht="51" customHeight="1" x14ac:dyDescent="0.25">
      <c r="A115" s="16">
        <v>2</v>
      </c>
      <c r="B115" s="41" t="s">
        <v>209</v>
      </c>
      <c r="C115" s="33" t="s">
        <v>91</v>
      </c>
      <c r="D115" s="33" t="s">
        <v>92</v>
      </c>
      <c r="E115" s="33" t="s">
        <v>58</v>
      </c>
      <c r="F115" s="33"/>
      <c r="G115" s="34">
        <f>SUMIFS(G116:G1147,$C116:$C1147,$C116,$D116:$D1147,$D116,$E116:$E1147,$E116)</f>
        <v>4433.1000000000004</v>
      </c>
      <c r="H115" s="34">
        <f>SUMIFS(H116:H1147,$C116:$C1147,$C116,$D116:$D1147,$D116,$E116:$E1147,$E116)</f>
        <v>0</v>
      </c>
      <c r="I115" s="34">
        <f>SUMIFS(I116:I1147,$C116:$C1147,$C116,$D116:$D1147,$D116,$E116:$E1147,$E116)</f>
        <v>4433.1000000000004</v>
      </c>
      <c r="J115" s="34">
        <f>SUMIFS(J116:J1147,$C116:$C1147,$C116,$D116:$D1147,$D116,$E116:$E1147,$E116)</f>
        <v>0</v>
      </c>
    </row>
    <row r="116" spans="1:10" s="13" customFormat="1" ht="78.75" x14ac:dyDescent="0.25">
      <c r="A116" s="17">
        <v>3</v>
      </c>
      <c r="B116" s="22" t="s">
        <v>175</v>
      </c>
      <c r="C116" s="23" t="s">
        <v>91</v>
      </c>
      <c r="D116" s="23" t="s">
        <v>92</v>
      </c>
      <c r="E116" s="23" t="s">
        <v>58</v>
      </c>
      <c r="F116" s="23" t="s">
        <v>99</v>
      </c>
      <c r="G116" s="24">
        <v>4433.1000000000004</v>
      </c>
      <c r="H116" s="24"/>
      <c r="I116" s="24">
        <v>4433.1000000000004</v>
      </c>
      <c r="J116" s="24"/>
    </row>
    <row r="117" spans="1:10" s="13" customFormat="1" ht="78.75" x14ac:dyDescent="0.25">
      <c r="A117" s="16">
        <v>2</v>
      </c>
      <c r="B117" s="41" t="s">
        <v>189</v>
      </c>
      <c r="C117" s="33" t="s">
        <v>91</v>
      </c>
      <c r="D117" s="33" t="s">
        <v>92</v>
      </c>
      <c r="E117" s="33" t="s">
        <v>50</v>
      </c>
      <c r="F117" s="33"/>
      <c r="G117" s="34">
        <f>SUMIFS(G118:G1149,$C118:$C1149,$C118,$D118:$D1149,$D118,$E118:$E1149,$E118)</f>
        <v>0</v>
      </c>
      <c r="H117" s="34">
        <f>SUMIFS(H118:H1149,$C118:$C1149,$C118,$D118:$D1149,$D118,$E118:$E1149,$E118)</f>
        <v>0</v>
      </c>
      <c r="I117" s="34">
        <f>SUMIFS(I118:I1149,$C118:$C1149,$C118,$D118:$D1149,$D118,$E118:$E1149,$E118)</f>
        <v>0</v>
      </c>
      <c r="J117" s="34">
        <f>SUMIFS(J118:J1149,$C118:$C1149,$C118,$D118:$D1149,$D118,$E118:$E1149,$E118)</f>
        <v>0</v>
      </c>
    </row>
    <row r="118" spans="1:10" s="13" customFormat="1" ht="47.25" x14ac:dyDescent="0.25">
      <c r="A118" s="17">
        <v>3</v>
      </c>
      <c r="B118" s="22" t="s">
        <v>11</v>
      </c>
      <c r="C118" s="23" t="s">
        <v>91</v>
      </c>
      <c r="D118" s="23" t="s">
        <v>92</v>
      </c>
      <c r="E118" s="23" t="s">
        <v>50</v>
      </c>
      <c r="F118" s="23" t="s">
        <v>78</v>
      </c>
      <c r="G118" s="24"/>
      <c r="H118" s="24"/>
      <c r="I118" s="24"/>
      <c r="J118" s="24"/>
    </row>
    <row r="119" spans="1:10" s="13" customFormat="1" ht="51" customHeight="1" x14ac:dyDescent="0.25">
      <c r="A119" s="16">
        <v>2</v>
      </c>
      <c r="B119" s="41" t="s">
        <v>35</v>
      </c>
      <c r="C119" s="33" t="s">
        <v>91</v>
      </c>
      <c r="D119" s="33" t="s">
        <v>92</v>
      </c>
      <c r="E119" s="33" t="s">
        <v>128</v>
      </c>
      <c r="F119" s="33"/>
      <c r="G119" s="34">
        <f>SUMIFS(G120:G1152,$C120:$C1152,$C120,$D120:$D1152,$D120,$E120:$E1152,$E120)</f>
        <v>515.1</v>
      </c>
      <c r="H119" s="34">
        <f>SUMIFS(H120:H1152,$C120:$C1152,$C120,$D120:$D1152,$D120,$E120:$E1152,$E120)</f>
        <v>515.1</v>
      </c>
      <c r="I119" s="34">
        <f>SUMIFS(I120:I1152,$C120:$C1152,$C120,$D120:$D1152,$D120,$E120:$E1152,$E120)</f>
        <v>515.1</v>
      </c>
      <c r="J119" s="34">
        <f>SUMIFS(J120:J1152,$C120:$C1152,$C120,$D120:$D1152,$D120,$E120:$E1152,$E120)</f>
        <v>515.1</v>
      </c>
    </row>
    <row r="120" spans="1:10" s="13" customFormat="1" ht="47.25" x14ac:dyDescent="0.25">
      <c r="A120" s="17">
        <v>3</v>
      </c>
      <c r="B120" s="22" t="s">
        <v>11</v>
      </c>
      <c r="C120" s="23" t="s">
        <v>91</v>
      </c>
      <c r="D120" s="23" t="s">
        <v>92</v>
      </c>
      <c r="E120" s="23" t="s">
        <v>128</v>
      </c>
      <c r="F120" s="23" t="s">
        <v>78</v>
      </c>
      <c r="G120" s="24">
        <v>515.1</v>
      </c>
      <c r="H120" s="24">
        <v>515.1</v>
      </c>
      <c r="I120" s="24">
        <v>515.1</v>
      </c>
      <c r="J120" s="24">
        <v>515.1</v>
      </c>
    </row>
    <row r="121" spans="1:10" s="13" customFormat="1" ht="15.75" x14ac:dyDescent="0.25">
      <c r="A121" s="14">
        <v>0</v>
      </c>
      <c r="B121" s="26" t="s">
        <v>113</v>
      </c>
      <c r="C121" s="27" t="s">
        <v>97</v>
      </c>
      <c r="D121" s="27" t="s">
        <v>119</v>
      </c>
      <c r="E121" s="27"/>
      <c r="F121" s="27"/>
      <c r="G121" s="28">
        <f>SUMIFS(G122:G1166,$C122:$C1166,$C122)/3</f>
        <v>62147</v>
      </c>
      <c r="H121" s="28">
        <f>SUMIFS(H122:H1156,$C122:$C1156,$C122)/3</f>
        <v>43522.5</v>
      </c>
      <c r="I121" s="28">
        <f>SUMIFS(I122:I1166,$C122:$C1166,$C122)/3</f>
        <v>62147</v>
      </c>
      <c r="J121" s="28">
        <f>SUMIFS(J122:J1156,$C122:$C1156,$C122)/3</f>
        <v>43522.5</v>
      </c>
    </row>
    <row r="122" spans="1:10" s="13" customFormat="1" ht="15.75" x14ac:dyDescent="0.25">
      <c r="A122" s="15">
        <v>1</v>
      </c>
      <c r="B122" s="29" t="s">
        <v>59</v>
      </c>
      <c r="C122" s="30" t="s">
        <v>97</v>
      </c>
      <c r="D122" s="30" t="s">
        <v>74</v>
      </c>
      <c r="E122" s="30"/>
      <c r="F122" s="30"/>
      <c r="G122" s="31">
        <f>SUMIFS(G123:G1156,$C123:$C1156,$C123,$D123:$D1156,$D123)/2</f>
        <v>21626.6</v>
      </c>
      <c r="H122" s="31">
        <f>SUMIFS(H123:H1156,$C123:$C1156,$C123,$D123:$D1156,$D123)/2</f>
        <v>17011</v>
      </c>
      <c r="I122" s="31">
        <f>SUMIFS(I123:I1156,$C123:$C1156,$C123,$D123:$D1156,$D123)/2</f>
        <v>21626.6</v>
      </c>
      <c r="J122" s="31">
        <f>SUMIFS(J123:J1156,$C123:$C1156,$C123,$D123:$D1156,$D123)/2</f>
        <v>17011</v>
      </c>
    </row>
    <row r="123" spans="1:10" s="13" customFormat="1" ht="78.75" x14ac:dyDescent="0.25">
      <c r="A123" s="16">
        <v>2</v>
      </c>
      <c r="B123" s="35" t="s">
        <v>188</v>
      </c>
      <c r="C123" s="33" t="s">
        <v>97</v>
      </c>
      <c r="D123" s="33" t="s">
        <v>74</v>
      </c>
      <c r="E123" s="33" t="s">
        <v>49</v>
      </c>
      <c r="F123" s="33" t="s">
        <v>76</v>
      </c>
      <c r="G123" s="34">
        <f>SUMIFS(G124:G1153,$C124:$C1153,$C124,$D124:$D1153,$D124,$E124:$E1153,$E124)</f>
        <v>3130.3</v>
      </c>
      <c r="H123" s="34">
        <f>SUMIFS(H124:H1153,$C124:$C1153,$C124,$D124:$D1153,$D124,$E124:$E1153,$E124)</f>
        <v>0</v>
      </c>
      <c r="I123" s="34">
        <f>SUMIFS(I124:I1153,$C124:$C1153,$C124,$D124:$D1153,$D124,$E124:$E1153,$E124)</f>
        <v>3130.3</v>
      </c>
      <c r="J123" s="34">
        <f>SUMIFS(J124:J1153,$C124:$C1153,$C124,$D124:$D1153,$D124,$E124:$E1153,$E124)</f>
        <v>0</v>
      </c>
    </row>
    <row r="124" spans="1:10" s="13" customFormat="1" ht="15.75" x14ac:dyDescent="0.25">
      <c r="A124" s="17">
        <v>3</v>
      </c>
      <c r="B124" s="22" t="s">
        <v>46</v>
      </c>
      <c r="C124" s="23" t="s">
        <v>97</v>
      </c>
      <c r="D124" s="23" t="s">
        <v>74</v>
      </c>
      <c r="E124" s="23" t="s">
        <v>49</v>
      </c>
      <c r="F124" s="23" t="s">
        <v>96</v>
      </c>
      <c r="G124" s="24">
        <v>3130.3</v>
      </c>
      <c r="H124" s="24"/>
      <c r="I124" s="24">
        <v>3130.3</v>
      </c>
      <c r="J124" s="24"/>
    </row>
    <row r="125" spans="1:10" s="13" customFormat="1" ht="78.75" x14ac:dyDescent="0.25">
      <c r="A125" s="16">
        <v>2</v>
      </c>
      <c r="B125" s="41" t="s">
        <v>189</v>
      </c>
      <c r="C125" s="33" t="s">
        <v>97</v>
      </c>
      <c r="D125" s="33" t="s">
        <v>74</v>
      </c>
      <c r="E125" s="33" t="s">
        <v>50</v>
      </c>
      <c r="F125" s="33"/>
      <c r="G125" s="34">
        <f>SUMIFS(G126:G1156,$C126:$C1156,$C126,$D126:$D1156,$D126,$E126:$E1156,$E126)</f>
        <v>560</v>
      </c>
      <c r="H125" s="34">
        <f>SUMIFS(H126:H1156,$C126:$C1156,$C126,$D126:$D1156,$D126,$E126:$E1156,$E126)</f>
        <v>0</v>
      </c>
      <c r="I125" s="34">
        <f>SUMIFS(I126:I1156,$C126:$C1156,$C126,$D126:$D1156,$D126,$E126:$E1156,$E126)</f>
        <v>560</v>
      </c>
      <c r="J125" s="34">
        <f>SUMIFS(J126:J1156,$C126:$C1156,$C126,$D126:$D1156,$D126,$E126:$E1156,$E126)</f>
        <v>0</v>
      </c>
    </row>
    <row r="126" spans="1:10" s="13" customFormat="1" ht="47.25" x14ac:dyDescent="0.25">
      <c r="A126" s="17">
        <v>3</v>
      </c>
      <c r="B126" s="22" t="s">
        <v>11</v>
      </c>
      <c r="C126" s="23" t="s">
        <v>97</v>
      </c>
      <c r="D126" s="23" t="s">
        <v>74</v>
      </c>
      <c r="E126" s="23" t="s">
        <v>50</v>
      </c>
      <c r="F126" s="23" t="s">
        <v>78</v>
      </c>
      <c r="G126" s="24">
        <v>560</v>
      </c>
      <c r="H126" s="24"/>
      <c r="I126" s="24">
        <v>560</v>
      </c>
      <c r="J126" s="24"/>
    </row>
    <row r="127" spans="1:10" s="13" customFormat="1" ht="15.75" x14ac:dyDescent="0.25">
      <c r="A127" s="17">
        <v>3</v>
      </c>
      <c r="B127" s="22" t="s">
        <v>46</v>
      </c>
      <c r="C127" s="23" t="s">
        <v>97</v>
      </c>
      <c r="D127" s="23" t="s">
        <v>74</v>
      </c>
      <c r="E127" s="23" t="s">
        <v>50</v>
      </c>
      <c r="F127" s="23" t="s">
        <v>96</v>
      </c>
      <c r="G127" s="24"/>
      <c r="H127" s="24"/>
      <c r="I127" s="24"/>
      <c r="J127" s="24"/>
    </row>
    <row r="128" spans="1:10" s="13" customFormat="1" ht="63" x14ac:dyDescent="0.25">
      <c r="A128" s="16">
        <v>2</v>
      </c>
      <c r="B128" s="45" t="s">
        <v>149</v>
      </c>
      <c r="C128" s="33" t="s">
        <v>97</v>
      </c>
      <c r="D128" s="33" t="s">
        <v>74</v>
      </c>
      <c r="E128" s="33" t="s">
        <v>148</v>
      </c>
      <c r="F128" s="33" t="s">
        <v>76</v>
      </c>
      <c r="G128" s="34">
        <f>SUMIFS(G129:G1153,$C129:$C1153,$C129,$D129:$D1153,$D129,$E129:$E1153,$E129)</f>
        <v>17906.3</v>
      </c>
      <c r="H128" s="34">
        <f>SUMIFS(H129:H1153,$C129:$C1153,$C129,$D129:$D1153,$D129,$E129:$E1153,$E129)</f>
        <v>17011</v>
      </c>
      <c r="I128" s="34">
        <f>SUMIFS(I129:I1153,$C129:$C1153,$C129,$D129:$D1153,$D129,$E129:$E1153,$E129)</f>
        <v>17906.3</v>
      </c>
      <c r="J128" s="34">
        <f>SUMIFS(J129:J1153,$C129:$C1153,$C129,$D129:$D1153,$D129,$E129:$E1153,$E129)</f>
        <v>17011</v>
      </c>
    </row>
    <row r="129" spans="1:10" s="13" customFormat="1" ht="15.75" x14ac:dyDescent="0.25">
      <c r="A129" s="17">
        <v>3</v>
      </c>
      <c r="B129" s="22" t="s">
        <v>151</v>
      </c>
      <c r="C129" s="23" t="s">
        <v>97</v>
      </c>
      <c r="D129" s="23" t="s">
        <v>74</v>
      </c>
      <c r="E129" s="23" t="s">
        <v>148</v>
      </c>
      <c r="F129" s="23" t="s">
        <v>150</v>
      </c>
      <c r="G129" s="24">
        <v>2568.8000000000002</v>
      </c>
      <c r="H129" s="24">
        <v>2440.4</v>
      </c>
      <c r="I129" s="24">
        <v>2568.8000000000002</v>
      </c>
      <c r="J129" s="24">
        <v>2440.4</v>
      </c>
    </row>
    <row r="130" spans="1:10" s="13" customFormat="1" ht="15.75" x14ac:dyDescent="0.25">
      <c r="A130" s="17">
        <v>3</v>
      </c>
      <c r="B130" s="22" t="s">
        <v>135</v>
      </c>
      <c r="C130" s="23" t="s">
        <v>97</v>
      </c>
      <c r="D130" s="23" t="s">
        <v>74</v>
      </c>
      <c r="E130" s="23" t="s">
        <v>148</v>
      </c>
      <c r="F130" s="23" t="s">
        <v>134</v>
      </c>
      <c r="G130" s="24">
        <v>15337.5</v>
      </c>
      <c r="H130" s="24">
        <v>14570.6</v>
      </c>
      <c r="I130" s="24">
        <v>15337.5</v>
      </c>
      <c r="J130" s="24">
        <v>14570.6</v>
      </c>
    </row>
    <row r="131" spans="1:10" s="13" customFormat="1" ht="63" x14ac:dyDescent="0.25">
      <c r="A131" s="16">
        <v>2</v>
      </c>
      <c r="B131" s="41" t="s">
        <v>217</v>
      </c>
      <c r="C131" s="33" t="s">
        <v>97</v>
      </c>
      <c r="D131" s="33" t="s">
        <v>74</v>
      </c>
      <c r="E131" s="33" t="s">
        <v>216</v>
      </c>
      <c r="F131" s="33" t="s">
        <v>76</v>
      </c>
      <c r="G131" s="34">
        <f>SUMIFS(G132:G1162,$C132:$C1162,$C132,$D132:$D1162,$D132,$E132:$E1162,$E132)</f>
        <v>30</v>
      </c>
      <c r="H131" s="34">
        <f>SUMIFS(H132:H1162,$C132:$C1162,$C132,$D132:$D1162,$D132,$E132:$E1162,$E132)</f>
        <v>0</v>
      </c>
      <c r="I131" s="34">
        <f>SUMIFS(I132:I1162,$C132:$C1162,$C132,$D132:$D1162,$D132,$E132:$E1162,$E132)</f>
        <v>30</v>
      </c>
      <c r="J131" s="34">
        <f>SUMIFS(J132:J1162,$C132:$C1162,$C132,$D132:$D1162,$D132,$E132:$E1162,$E132)</f>
        <v>0</v>
      </c>
    </row>
    <row r="132" spans="1:10" s="13" customFormat="1" ht="47.25" x14ac:dyDescent="0.25">
      <c r="A132" s="17">
        <v>3</v>
      </c>
      <c r="B132" s="22" t="s">
        <v>11</v>
      </c>
      <c r="C132" s="23" t="s">
        <v>97</v>
      </c>
      <c r="D132" s="23" t="s">
        <v>74</v>
      </c>
      <c r="E132" s="23" t="s">
        <v>216</v>
      </c>
      <c r="F132" s="23" t="s">
        <v>78</v>
      </c>
      <c r="G132" s="24">
        <v>30</v>
      </c>
      <c r="H132" s="24"/>
      <c r="I132" s="24">
        <v>30</v>
      </c>
      <c r="J132" s="24"/>
    </row>
    <row r="133" spans="1:10" s="13" customFormat="1" ht="15.75" x14ac:dyDescent="0.25">
      <c r="A133" s="15">
        <v>1</v>
      </c>
      <c r="B133" s="40" t="s">
        <v>124</v>
      </c>
      <c r="C133" s="30" t="s">
        <v>97</v>
      </c>
      <c r="D133" s="30" t="s">
        <v>93</v>
      </c>
      <c r="E133" s="30"/>
      <c r="F133" s="30"/>
      <c r="G133" s="31">
        <f>SUMIFS(G134:G1161,$C134:$C1161,$C134,$D134:$D1161,$D134)/2</f>
        <v>3874.2</v>
      </c>
      <c r="H133" s="31">
        <f>SUMIFS(H134:H1161,$C134:$C1161,$C134,$D134:$D1161,$D134)/2</f>
        <v>0</v>
      </c>
      <c r="I133" s="31">
        <f>SUMIFS(I134:I1161,$C134:$C1161,$C134,$D134:$D1161,$D134)/2</f>
        <v>3874.2</v>
      </c>
      <c r="J133" s="31">
        <f>SUMIFS(J134:J1161,$C134:$C1161,$C134,$D134:$D1161,$D134)/2</f>
        <v>0</v>
      </c>
    </row>
    <row r="134" spans="1:10" s="13" customFormat="1" ht="47.25" x14ac:dyDescent="0.25">
      <c r="A134" s="16">
        <v>2</v>
      </c>
      <c r="B134" s="41" t="s">
        <v>166</v>
      </c>
      <c r="C134" s="33" t="s">
        <v>97</v>
      </c>
      <c r="D134" s="33" t="s">
        <v>93</v>
      </c>
      <c r="E134" s="42" t="s">
        <v>60</v>
      </c>
      <c r="F134" s="42" t="s">
        <v>76</v>
      </c>
      <c r="G134" s="34">
        <f>SUMIFS(G135:G1158,$C135:$C1158,$C135,$D135:$D1158,$D135,$E135:$E1158,$E135)</f>
        <v>0</v>
      </c>
      <c r="H134" s="34">
        <f>SUMIFS(H135:H1158,$C135:$C1158,$C135,$D135:$D1158,$D135,$E135:$E1158,$E135)</f>
        <v>0</v>
      </c>
      <c r="I134" s="34">
        <f>SUMIFS(I135:I1158,$C135:$C1158,$C135,$D135:$D1158,$D135,$E135:$E1158,$E135)</f>
        <v>0</v>
      </c>
      <c r="J134" s="34">
        <f>SUMIFS(J135:J1158,$C135:$C1158,$C135,$D135:$D1158,$D135,$E135:$E1158,$E135)</f>
        <v>0</v>
      </c>
    </row>
    <row r="135" spans="1:10" s="13" customFormat="1" ht="141.75" x14ac:dyDescent="0.25">
      <c r="A135" s="17">
        <v>3</v>
      </c>
      <c r="B135" s="22" t="s">
        <v>125</v>
      </c>
      <c r="C135" s="23" t="s">
        <v>97</v>
      </c>
      <c r="D135" s="23" t="s">
        <v>93</v>
      </c>
      <c r="E135" s="23" t="s">
        <v>60</v>
      </c>
      <c r="F135" s="23" t="s">
        <v>126</v>
      </c>
      <c r="G135" s="24"/>
      <c r="H135" s="24"/>
      <c r="I135" s="24"/>
      <c r="J135" s="24"/>
    </row>
    <row r="136" spans="1:10" s="13" customFormat="1" ht="15.75" x14ac:dyDescent="0.25">
      <c r="A136" s="17">
        <v>3</v>
      </c>
      <c r="B136" s="22" t="s">
        <v>46</v>
      </c>
      <c r="C136" s="23" t="s">
        <v>97</v>
      </c>
      <c r="D136" s="23" t="s">
        <v>93</v>
      </c>
      <c r="E136" s="23" t="s">
        <v>60</v>
      </c>
      <c r="F136" s="23" t="s">
        <v>96</v>
      </c>
      <c r="G136" s="24">
        <v>0</v>
      </c>
      <c r="H136" s="24"/>
      <c r="I136" s="24">
        <v>0</v>
      </c>
      <c r="J136" s="24"/>
    </row>
    <row r="137" spans="1:10" s="13" customFormat="1" ht="94.5" x14ac:dyDescent="0.25">
      <c r="A137" s="16">
        <v>2</v>
      </c>
      <c r="B137" s="41" t="s">
        <v>185</v>
      </c>
      <c r="C137" s="33" t="s">
        <v>97</v>
      </c>
      <c r="D137" s="33" t="s">
        <v>93</v>
      </c>
      <c r="E137" s="42" t="s">
        <v>45</v>
      </c>
      <c r="F137" s="42" t="s">
        <v>76</v>
      </c>
      <c r="G137" s="34">
        <f>SUMIFS(G138:G1162,$C138:$C1162,$C138,$D138:$D1162,$D138,$E138:$E1162,$E138)</f>
        <v>3596.2</v>
      </c>
      <c r="H137" s="34">
        <f>SUMIFS(H138:H1162,$C138:$C1162,$C138,$D138:$D1162,$D138,$E138:$E1162,$E138)</f>
        <v>0</v>
      </c>
      <c r="I137" s="34">
        <f>SUMIFS(I138:I1162,$C138:$C1162,$C138,$D138:$D1162,$D138,$E138:$E1162,$E138)</f>
        <v>3596.2</v>
      </c>
      <c r="J137" s="34">
        <f>SUMIFS(J138:J1162,$C138:$C1162,$C138,$D138:$D1162,$D138,$E138:$E1162,$E138)</f>
        <v>0</v>
      </c>
    </row>
    <row r="138" spans="1:10" s="13" customFormat="1" ht="78.75" x14ac:dyDescent="0.25">
      <c r="A138" s="17">
        <v>3</v>
      </c>
      <c r="B138" s="22" t="s">
        <v>162</v>
      </c>
      <c r="C138" s="23" t="s">
        <v>97</v>
      </c>
      <c r="D138" s="23" t="s">
        <v>93</v>
      </c>
      <c r="E138" s="23" t="s">
        <v>45</v>
      </c>
      <c r="F138" s="23" t="s">
        <v>98</v>
      </c>
      <c r="G138" s="24">
        <v>3596.2</v>
      </c>
      <c r="H138" s="24"/>
      <c r="I138" s="24">
        <v>3596.2</v>
      </c>
      <c r="J138" s="24"/>
    </row>
    <row r="139" spans="1:10" s="13" customFormat="1" ht="78.75" x14ac:dyDescent="0.25">
      <c r="A139" s="16">
        <v>2</v>
      </c>
      <c r="B139" s="41" t="s">
        <v>191</v>
      </c>
      <c r="C139" s="33" t="s">
        <v>97</v>
      </c>
      <c r="D139" s="33" t="s">
        <v>93</v>
      </c>
      <c r="E139" s="42" t="s">
        <v>123</v>
      </c>
      <c r="F139" s="42" t="s">
        <v>76</v>
      </c>
      <c r="G139" s="34">
        <f>SUMIFS(G140:G1165,$C140:$C1165,$C140,$D140:$D1165,$D140,$E140:$E1165,$E140)</f>
        <v>0</v>
      </c>
      <c r="H139" s="34">
        <f>SUMIFS(H140:H1165,$C140:$C1165,$C140,$D140:$D1165,$D140,$E140:$E1165,$E140)</f>
        <v>0</v>
      </c>
      <c r="I139" s="34">
        <f>SUMIFS(I140:I1165,$C140:$C1165,$C140,$D140:$D1165,$D140,$E140:$E1165,$E140)</f>
        <v>0</v>
      </c>
      <c r="J139" s="34">
        <f>SUMIFS(J140:J1165,$C140:$C1165,$C140,$D140:$D1165,$D140,$E140:$E1165,$E140)</f>
        <v>0</v>
      </c>
    </row>
    <row r="140" spans="1:10" s="13" customFormat="1" ht="15.75" x14ac:dyDescent="0.25">
      <c r="A140" s="17">
        <v>3</v>
      </c>
      <c r="B140" s="22" t="s">
        <v>46</v>
      </c>
      <c r="C140" s="23" t="s">
        <v>97</v>
      </c>
      <c r="D140" s="23" t="s">
        <v>93</v>
      </c>
      <c r="E140" s="23" t="s">
        <v>123</v>
      </c>
      <c r="F140" s="23" t="s">
        <v>96</v>
      </c>
      <c r="G140" s="24"/>
      <c r="H140" s="24"/>
      <c r="I140" s="24"/>
      <c r="J140" s="24"/>
    </row>
    <row r="141" spans="1:10" s="13" customFormat="1" ht="78.75" x14ac:dyDescent="0.25">
      <c r="A141" s="16">
        <v>2</v>
      </c>
      <c r="B141" s="41" t="s">
        <v>189</v>
      </c>
      <c r="C141" s="33" t="s">
        <v>97</v>
      </c>
      <c r="D141" s="33" t="s">
        <v>93</v>
      </c>
      <c r="E141" s="42" t="s">
        <v>50</v>
      </c>
      <c r="F141" s="42" t="s">
        <v>76</v>
      </c>
      <c r="G141" s="34">
        <f>SUMIFS(G142:G1166,$C142:$C1166,$C142,$D142:$D1166,$D142,$E142:$E1166,$E142)</f>
        <v>278</v>
      </c>
      <c r="H141" s="34">
        <f>SUMIFS(H142:H1166,$C142:$C1166,$C142,$D142:$D1166,$D142,$E142:$E1166,$E142)</f>
        <v>0</v>
      </c>
      <c r="I141" s="34">
        <f>SUMIFS(I142:I1166,$C142:$C1166,$C142,$D142:$D1166,$D142,$E142:$E1166,$E142)</f>
        <v>278</v>
      </c>
      <c r="J141" s="34">
        <f>SUMIFS(J142:J1166,$C142:$C1166,$C142,$D142:$D1166,$D142,$E142:$E1166,$E142)</f>
        <v>0</v>
      </c>
    </row>
    <row r="142" spans="1:10" s="13" customFormat="1" ht="15.75" x14ac:dyDescent="0.25">
      <c r="A142" s="17">
        <v>3</v>
      </c>
      <c r="B142" s="22" t="s">
        <v>46</v>
      </c>
      <c r="C142" s="23" t="s">
        <v>97</v>
      </c>
      <c r="D142" s="23" t="s">
        <v>93</v>
      </c>
      <c r="E142" s="23" t="s">
        <v>50</v>
      </c>
      <c r="F142" s="23" t="s">
        <v>96</v>
      </c>
      <c r="G142" s="24">
        <v>278</v>
      </c>
      <c r="H142" s="24"/>
      <c r="I142" s="24">
        <v>278</v>
      </c>
      <c r="J142" s="24"/>
    </row>
    <row r="143" spans="1:10" s="13" customFormat="1" ht="15.75" x14ac:dyDescent="0.25">
      <c r="A143" s="15">
        <v>1</v>
      </c>
      <c r="B143" s="40" t="s">
        <v>133</v>
      </c>
      <c r="C143" s="44" t="s">
        <v>97</v>
      </c>
      <c r="D143" s="44" t="s">
        <v>83</v>
      </c>
      <c r="E143" s="44" t="s">
        <v>6</v>
      </c>
      <c r="F143" s="44" t="s">
        <v>76</v>
      </c>
      <c r="G143" s="31">
        <f>SUMIFS(G144:G1171,$C144:$C1171,$C144,$D144:$D1171,$D144)/2</f>
        <v>36646.199999999997</v>
      </c>
      <c r="H143" s="31">
        <f>SUMIFS(H144:H1171,$C144:$C1171,$C144,$D144:$D1171,$D144)/2</f>
        <v>26511.5</v>
      </c>
      <c r="I143" s="31">
        <f>SUMIFS(I144:I1171,$C144:$C1171,$C144,$D144:$D1171,$D144)/2</f>
        <v>36646.199999999997</v>
      </c>
      <c r="J143" s="31">
        <f>SUMIFS(J144:J1171,$C144:$C1171,$C144,$D144:$D1171,$D144)/2</f>
        <v>26511.5</v>
      </c>
    </row>
    <row r="144" spans="1:10" s="13" customFormat="1" ht="47.25" x14ac:dyDescent="0.25">
      <c r="A144" s="16">
        <v>2</v>
      </c>
      <c r="B144" s="41" t="s">
        <v>166</v>
      </c>
      <c r="C144" s="33" t="s">
        <v>97</v>
      </c>
      <c r="D144" s="33" t="s">
        <v>83</v>
      </c>
      <c r="E144" s="42" t="s">
        <v>60</v>
      </c>
      <c r="F144" s="42" t="s">
        <v>76</v>
      </c>
      <c r="G144" s="34">
        <f>SUMIFS(G145:G1168,$C145:$C1168,$C145,$D145:$D1168,$D145,$E145:$E1168,$E145)</f>
        <v>19130.5</v>
      </c>
      <c r="H144" s="34">
        <f>SUMIFS(H145:H1168,$C145:$C1168,$C145,$D145:$D1168,$D145,$E145:$E1168,$E145)</f>
        <v>13029.3</v>
      </c>
      <c r="I144" s="34">
        <f>SUMIFS(I145:I1168,$C145:$C1168,$C145,$D145:$D1168,$D145,$E145:$E1168,$E145)</f>
        <v>19130.5</v>
      </c>
      <c r="J144" s="34">
        <f>SUMIFS(J145:J1168,$C145:$C1168,$C145,$D145:$D1168,$D145,$E145:$E1168,$E145)</f>
        <v>13029.3</v>
      </c>
    </row>
    <row r="145" spans="1:10" s="13" customFormat="1" ht="15.75" x14ac:dyDescent="0.25">
      <c r="A145" s="17">
        <v>3</v>
      </c>
      <c r="B145" s="22" t="s">
        <v>46</v>
      </c>
      <c r="C145" s="23" t="s">
        <v>97</v>
      </c>
      <c r="D145" s="23" t="s">
        <v>83</v>
      </c>
      <c r="E145" s="23" t="s">
        <v>60</v>
      </c>
      <c r="F145" s="23" t="s">
        <v>96</v>
      </c>
      <c r="G145" s="24">
        <v>19130.5</v>
      </c>
      <c r="H145" s="24">
        <v>13029.3</v>
      </c>
      <c r="I145" s="24">
        <v>19130.5</v>
      </c>
      <c r="J145" s="24">
        <v>13029.3</v>
      </c>
    </row>
    <row r="146" spans="1:10" s="13" customFormat="1" ht="63" x14ac:dyDescent="0.25">
      <c r="A146" s="16">
        <v>2</v>
      </c>
      <c r="B146" s="41" t="s">
        <v>169</v>
      </c>
      <c r="C146" s="42" t="s">
        <v>97</v>
      </c>
      <c r="D146" s="42" t="s">
        <v>83</v>
      </c>
      <c r="E146" s="42" t="s">
        <v>132</v>
      </c>
      <c r="F146" s="42" t="s">
        <v>76</v>
      </c>
      <c r="G146" s="34">
        <f>SUMIFS(G147:G1170,$C147:$C1170,$C147,$D147:$D1170,$D147,$E147:$E1170,$E147)</f>
        <v>15503.7</v>
      </c>
      <c r="H146" s="34">
        <f>SUMIFS(H147:H1170,$C147:$C1170,$C147,$D147:$D1170,$D147,$E147:$E1170,$E147)</f>
        <v>13482.2</v>
      </c>
      <c r="I146" s="34">
        <f>SUMIFS(I147:I1170,$C147:$C1170,$C147,$D147:$D1170,$D147,$E147:$E1170,$E147)</f>
        <v>15503.7</v>
      </c>
      <c r="J146" s="34">
        <f>SUMIFS(J147:J1170,$C147:$C1170,$C147,$D147:$D1170,$D147,$E147:$E1170,$E147)</f>
        <v>13482.2</v>
      </c>
    </row>
    <row r="147" spans="1:10" s="13" customFormat="1" ht="15.75" x14ac:dyDescent="0.25">
      <c r="A147" s="17">
        <v>3</v>
      </c>
      <c r="B147" s="22" t="s">
        <v>46</v>
      </c>
      <c r="C147" s="23" t="s">
        <v>97</v>
      </c>
      <c r="D147" s="23" t="s">
        <v>83</v>
      </c>
      <c r="E147" s="23" t="s">
        <v>132</v>
      </c>
      <c r="F147" s="23" t="s">
        <v>96</v>
      </c>
      <c r="G147" s="24">
        <v>15503.7</v>
      </c>
      <c r="H147" s="24">
        <v>13482.2</v>
      </c>
      <c r="I147" s="24">
        <v>15503.7</v>
      </c>
      <c r="J147" s="24">
        <v>13482.2</v>
      </c>
    </row>
    <row r="148" spans="1:10" s="13" customFormat="1" ht="47.25" x14ac:dyDescent="0.25">
      <c r="A148" s="16">
        <v>2</v>
      </c>
      <c r="B148" s="41" t="s">
        <v>210</v>
      </c>
      <c r="C148" s="42" t="s">
        <v>97</v>
      </c>
      <c r="D148" s="42" t="s">
        <v>83</v>
      </c>
      <c r="E148" s="42" t="s">
        <v>184</v>
      </c>
      <c r="F148" s="42" t="s">
        <v>76</v>
      </c>
      <c r="G148" s="34">
        <f>SUMIFS(G149:G1172,$C149:$C1172,$C149,$D149:$D1172,$D149,$E149:$E1172,$E149)</f>
        <v>2012</v>
      </c>
      <c r="H148" s="34">
        <f>SUMIFS(H149:H1172,$C149:$C1172,$C149,$D149:$D1172,$D149,$E149:$E1172,$E149)</f>
        <v>0</v>
      </c>
      <c r="I148" s="34">
        <f>SUMIFS(I149:I1172,$C149:$C1172,$C149,$D149:$D1172,$D149,$E149:$E1172,$E149)</f>
        <v>2012</v>
      </c>
      <c r="J148" s="34">
        <f>SUMIFS(J149:J1172,$C149:$C1172,$C149,$D149:$D1172,$D149,$E149:$E1172,$E149)</f>
        <v>0</v>
      </c>
    </row>
    <row r="149" spans="1:10" s="13" customFormat="1" ht="15.75" x14ac:dyDescent="0.25">
      <c r="A149" s="17">
        <v>3</v>
      </c>
      <c r="B149" s="22" t="s">
        <v>46</v>
      </c>
      <c r="C149" s="23" t="s">
        <v>97</v>
      </c>
      <c r="D149" s="23" t="s">
        <v>83</v>
      </c>
      <c r="E149" s="23" t="s">
        <v>184</v>
      </c>
      <c r="F149" s="23" t="s">
        <v>96</v>
      </c>
      <c r="G149" s="24">
        <v>2012</v>
      </c>
      <c r="H149" s="24"/>
      <c r="I149" s="24">
        <v>2012</v>
      </c>
      <c r="J149" s="24"/>
    </row>
    <row r="150" spans="1:10" s="13" customFormat="1" ht="15.75" x14ac:dyDescent="0.25">
      <c r="A150" s="14">
        <v>0</v>
      </c>
      <c r="B150" s="26" t="s">
        <v>114</v>
      </c>
      <c r="C150" s="27" t="s">
        <v>75</v>
      </c>
      <c r="D150" s="27" t="s">
        <v>119</v>
      </c>
      <c r="E150" s="27"/>
      <c r="F150" s="27"/>
      <c r="G150" s="28">
        <f>SUMIFS(G151:G1189,$C151:$C1189,$C151)/3</f>
        <v>6862.7</v>
      </c>
      <c r="H150" s="28">
        <f>SUMIFS(H151:H1179,$C151:$C1179,$C151)/3</f>
        <v>215.30000000000004</v>
      </c>
      <c r="I150" s="28">
        <f>SUMIFS(I151:I1189,$C151:$C1189,$C151)/3</f>
        <v>6862.7</v>
      </c>
      <c r="J150" s="28">
        <f>SUMIFS(J151:J1179,$C151:$C1179,$C151)/3</f>
        <v>215.30000000000004</v>
      </c>
    </row>
    <row r="151" spans="1:10" s="13" customFormat="1" ht="31.5" x14ac:dyDescent="0.25">
      <c r="A151" s="15">
        <v>1</v>
      </c>
      <c r="B151" s="29" t="s">
        <v>61</v>
      </c>
      <c r="C151" s="30" t="s">
        <v>75</v>
      </c>
      <c r="D151" s="30" t="s">
        <v>97</v>
      </c>
      <c r="E151" s="30" t="s">
        <v>76</v>
      </c>
      <c r="F151" s="30" t="s">
        <v>76</v>
      </c>
      <c r="G151" s="31">
        <f>SUMIFS(G152:G1179,$C152:$C1179,$C152,$D152:$D1179,$D152)/2</f>
        <v>6862.7000000000007</v>
      </c>
      <c r="H151" s="31">
        <f>SUMIFS(H152:H1179,$C152:$C1179,$C152,$D152:$D1179,$D152)/2</f>
        <v>215.3</v>
      </c>
      <c r="I151" s="31">
        <f>SUMIFS(I152:I1179,$C152:$C1179,$C152,$D152:$D1179,$D152)/2</f>
        <v>6862.7000000000007</v>
      </c>
      <c r="J151" s="31">
        <f>SUMIFS(J152:J1179,$C152:$C1179,$C152,$D152:$D1179,$D152)/2</f>
        <v>215.3</v>
      </c>
    </row>
    <row r="152" spans="1:10" s="13" customFormat="1" ht="31.5" x14ac:dyDescent="0.25">
      <c r="A152" s="16">
        <v>2</v>
      </c>
      <c r="B152" s="32" t="s">
        <v>213</v>
      </c>
      <c r="C152" s="33" t="s">
        <v>75</v>
      </c>
      <c r="D152" s="33" t="s">
        <v>97</v>
      </c>
      <c r="E152" s="33" t="s">
        <v>62</v>
      </c>
      <c r="F152" s="33"/>
      <c r="G152" s="34">
        <f>SUMIFS(G153:G1176,$C153:$C1176,$C153,$D153:$D1176,$D153,$E153:$E1176,$E153)</f>
        <v>968.9</v>
      </c>
      <c r="H152" s="34">
        <f>SUMIFS(H153:H1176,$C153:$C1176,$C153,$D153:$D1176,$D153,$E153:$E1176,$E153)</f>
        <v>215.3</v>
      </c>
      <c r="I152" s="34">
        <f>SUMIFS(I153:I1176,$C153:$C1176,$C153,$D153:$D1176,$D153,$E153:$E1176,$E153)</f>
        <v>968.9</v>
      </c>
      <c r="J152" s="34">
        <f>SUMIFS(J153:J1176,$C153:$C1176,$C153,$D153:$D1176,$D153,$E153:$E1176,$E153)</f>
        <v>215.3</v>
      </c>
    </row>
    <row r="153" spans="1:10" s="13" customFormat="1" ht="15.75" x14ac:dyDescent="0.25">
      <c r="A153" s="17">
        <v>3</v>
      </c>
      <c r="B153" s="22" t="s">
        <v>46</v>
      </c>
      <c r="C153" s="23" t="s">
        <v>75</v>
      </c>
      <c r="D153" s="23" t="s">
        <v>97</v>
      </c>
      <c r="E153" s="23" t="s">
        <v>62</v>
      </c>
      <c r="F153" s="23" t="s">
        <v>96</v>
      </c>
      <c r="G153" s="24">
        <v>968.9</v>
      </c>
      <c r="H153" s="24">
        <v>215.3</v>
      </c>
      <c r="I153" s="24">
        <v>968.9</v>
      </c>
      <c r="J153" s="24">
        <v>215.3</v>
      </c>
    </row>
    <row r="154" spans="1:10" s="13" customFormat="1" ht="63" x14ac:dyDescent="0.25">
      <c r="A154" s="16">
        <v>2</v>
      </c>
      <c r="B154" s="32" t="s">
        <v>196</v>
      </c>
      <c r="C154" s="33" t="s">
        <v>75</v>
      </c>
      <c r="D154" s="33" t="s">
        <v>97</v>
      </c>
      <c r="E154" s="33" t="s">
        <v>63</v>
      </c>
      <c r="F154" s="33"/>
      <c r="G154" s="34">
        <f>SUMIFS(G155:G1178,$C155:$C1178,$C155,$D155:$D1178,$D155,$E155:$E1178,$E155)</f>
        <v>3237.7</v>
      </c>
      <c r="H154" s="34">
        <f>SUMIFS(H155:H1178,$C155:$C1178,$C155,$D155:$D1178,$D155,$E155:$E1178,$E155)</f>
        <v>0</v>
      </c>
      <c r="I154" s="34">
        <f>SUMIFS(I155:I1178,$C155:$C1178,$C155,$D155:$D1178,$D155,$E155:$E1178,$E155)</f>
        <v>3237.7</v>
      </c>
      <c r="J154" s="34">
        <f>SUMIFS(J155:J1178,$C155:$C1178,$C155,$D155:$D1178,$D155,$E155:$E1178,$E155)</f>
        <v>0</v>
      </c>
    </row>
    <row r="155" spans="1:10" s="13" customFormat="1" ht="15.75" x14ac:dyDescent="0.25">
      <c r="A155" s="17">
        <v>3</v>
      </c>
      <c r="B155" s="22" t="s">
        <v>46</v>
      </c>
      <c r="C155" s="23" t="s">
        <v>75</v>
      </c>
      <c r="D155" s="23" t="s">
        <v>97</v>
      </c>
      <c r="E155" s="23" t="s">
        <v>63</v>
      </c>
      <c r="F155" s="23" t="s">
        <v>96</v>
      </c>
      <c r="G155" s="24">
        <v>3237.7</v>
      </c>
      <c r="H155" s="24"/>
      <c r="I155" s="24">
        <v>3237.7</v>
      </c>
      <c r="J155" s="24"/>
    </row>
    <row r="156" spans="1:10" s="13" customFormat="1" ht="63" x14ac:dyDescent="0.25">
      <c r="A156" s="16">
        <v>2</v>
      </c>
      <c r="B156" s="35" t="s">
        <v>197</v>
      </c>
      <c r="C156" s="33" t="s">
        <v>75</v>
      </c>
      <c r="D156" s="33" t="s">
        <v>97</v>
      </c>
      <c r="E156" s="33" t="s">
        <v>64</v>
      </c>
      <c r="F156" s="33"/>
      <c r="G156" s="34">
        <f>SUMIFS(G157:G1180,$C157:$C1180,$C157,$D157:$D1180,$D157,$E157:$E1180,$E157)</f>
        <v>2656.1</v>
      </c>
      <c r="H156" s="34">
        <f>SUMIFS(H157:H1180,$C157:$C1180,$C157,$D157:$D1180,$D157,$E157:$E1180,$E157)</f>
        <v>0</v>
      </c>
      <c r="I156" s="34">
        <f>SUMIFS(I157:I1180,$C157:$C1180,$C157,$D157:$D1180,$D157,$E157:$E1180,$E157)</f>
        <v>2656.1</v>
      </c>
      <c r="J156" s="34">
        <f>SUMIFS(J157:J1180,$C157:$C1180,$C157,$D157:$D1180,$D157,$E157:$E1180,$E157)</f>
        <v>0</v>
      </c>
    </row>
    <row r="157" spans="1:10" s="13" customFormat="1" ht="15.75" x14ac:dyDescent="0.25">
      <c r="A157" s="17">
        <v>3</v>
      </c>
      <c r="B157" s="22" t="s">
        <v>46</v>
      </c>
      <c r="C157" s="23" t="s">
        <v>75</v>
      </c>
      <c r="D157" s="23" t="s">
        <v>97</v>
      </c>
      <c r="E157" s="23" t="s">
        <v>64</v>
      </c>
      <c r="F157" s="23" t="s">
        <v>96</v>
      </c>
      <c r="G157" s="24">
        <v>2656.1</v>
      </c>
      <c r="H157" s="24"/>
      <c r="I157" s="24">
        <v>2656.1</v>
      </c>
      <c r="J157" s="24"/>
    </row>
    <row r="158" spans="1:10" s="13" customFormat="1" ht="15.75" x14ac:dyDescent="0.25">
      <c r="A158" s="14">
        <v>0</v>
      </c>
      <c r="B158" s="26" t="s">
        <v>115</v>
      </c>
      <c r="C158" s="27" t="s">
        <v>86</v>
      </c>
      <c r="D158" s="27" t="s">
        <v>119</v>
      </c>
      <c r="E158" s="27"/>
      <c r="F158" s="27"/>
      <c r="G158" s="28">
        <f>SUMIFS(G159:G1187,$C159:$C1187,$C159)/3</f>
        <v>118638.70000000003</v>
      </c>
      <c r="H158" s="28">
        <f>SUMIFS(H159:H1187,$C159:$C1187,$C159)/3</f>
        <v>14149.1</v>
      </c>
      <c r="I158" s="28">
        <f>SUMIFS(I159:I1187,$C159:$C1187,$C159)/3</f>
        <v>118638.70000000003</v>
      </c>
      <c r="J158" s="28">
        <f>SUMIFS(J159:J1187,$C159:$C1187,$C159)/3</f>
        <v>14149.1</v>
      </c>
    </row>
    <row r="159" spans="1:10" s="13" customFormat="1" ht="15.75" x14ac:dyDescent="0.25">
      <c r="A159" s="15">
        <v>1</v>
      </c>
      <c r="B159" s="29" t="s">
        <v>39</v>
      </c>
      <c r="C159" s="30" t="s">
        <v>86</v>
      </c>
      <c r="D159" s="30" t="s">
        <v>93</v>
      </c>
      <c r="E159" s="30"/>
      <c r="F159" s="30"/>
      <c r="G159" s="31">
        <f>SUMIFS(G160:G1187,$C160:$C1187,$C160,$D160:$D1187,$D160)/2</f>
        <v>100823.5</v>
      </c>
      <c r="H159" s="31">
        <f>SUMIFS(H160:H1187,$C160:$C1187,$C160,$D160:$D1187,$D160)/2</f>
        <v>12123.1</v>
      </c>
      <c r="I159" s="31">
        <f>SUMIFS(I160:I1187,$C160:$C1187,$C160,$D160:$D1187,$D160)/2</f>
        <v>100823.5</v>
      </c>
      <c r="J159" s="31">
        <f>SUMIFS(J160:J1187,$C160:$C1187,$C160,$D160:$D1187,$D160)/2</f>
        <v>12123.1</v>
      </c>
    </row>
    <row r="160" spans="1:10" s="13" customFormat="1" ht="63" x14ac:dyDescent="0.25">
      <c r="A160" s="16">
        <v>2</v>
      </c>
      <c r="B160" s="48" t="s">
        <v>167</v>
      </c>
      <c r="C160" s="33" t="s">
        <v>86</v>
      </c>
      <c r="D160" s="33" t="s">
        <v>93</v>
      </c>
      <c r="E160" s="33" t="s">
        <v>40</v>
      </c>
      <c r="F160" s="33"/>
      <c r="G160" s="34">
        <f>SUMIFS(G161:G1184,$C161:$C1184,$C161,$D161:$D1184,$D161,$E161:$E1184,$E161)</f>
        <v>31385.399999999998</v>
      </c>
      <c r="H160" s="34">
        <f>SUMIFS(H161:H1184,$C161:$C1184,$C161,$D161:$D1184,$D161,$E161:$E1184,$E161)</f>
        <v>12123.1</v>
      </c>
      <c r="I160" s="34">
        <f>SUMIFS(I161:I1184,$C161:$C1184,$C161,$D161:$D1184,$D161,$E161:$E1184,$E161)</f>
        <v>31385.399999999998</v>
      </c>
      <c r="J160" s="34">
        <f>SUMIFS(J161:J1184,$C161:$C1184,$C161,$D161:$D1184,$D161,$E161:$E1184,$E161)</f>
        <v>12123.1</v>
      </c>
    </row>
    <row r="161" spans="1:10" s="13" customFormat="1" ht="47.25" x14ac:dyDescent="0.25">
      <c r="A161" s="17">
        <v>3</v>
      </c>
      <c r="B161" s="22" t="s">
        <v>11</v>
      </c>
      <c r="C161" s="23" t="s">
        <v>86</v>
      </c>
      <c r="D161" s="23" t="s">
        <v>93</v>
      </c>
      <c r="E161" s="23" t="s">
        <v>40</v>
      </c>
      <c r="F161" s="23" t="s">
        <v>78</v>
      </c>
      <c r="G161" s="24">
        <v>1751.8</v>
      </c>
      <c r="H161" s="24"/>
      <c r="I161" s="24">
        <v>1751.8</v>
      </c>
      <c r="J161" s="24"/>
    </row>
    <row r="162" spans="1:10" s="13" customFormat="1" ht="15.75" x14ac:dyDescent="0.25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40</v>
      </c>
      <c r="F162" s="23" t="s">
        <v>96</v>
      </c>
      <c r="G162" s="24">
        <v>29633.599999999999</v>
      </c>
      <c r="H162" s="24">
        <v>12123.1</v>
      </c>
      <c r="I162" s="24">
        <v>29633.599999999999</v>
      </c>
      <c r="J162" s="24">
        <v>12123.1</v>
      </c>
    </row>
    <row r="163" spans="1:10" s="13" customFormat="1" ht="94.5" x14ac:dyDescent="0.25">
      <c r="A163" s="16">
        <v>2</v>
      </c>
      <c r="B163" s="32" t="s">
        <v>185</v>
      </c>
      <c r="C163" s="33" t="s">
        <v>86</v>
      </c>
      <c r="D163" s="33" t="s">
        <v>93</v>
      </c>
      <c r="E163" s="33" t="s">
        <v>45</v>
      </c>
      <c r="F163" s="33"/>
      <c r="G163" s="34">
        <f>SUMIFS(G164:G1187,$C164:$C1187,$C164,$D164:$D1187,$D164,$E164:$E1187,$E164)</f>
        <v>44657.2</v>
      </c>
      <c r="H163" s="34">
        <f>SUMIFS(H164:H1187,$C164:$C1187,$C164,$D164:$D1187,$D164,$E164:$E1187,$E164)</f>
        <v>0</v>
      </c>
      <c r="I163" s="34">
        <f>SUMIFS(I164:I1187,$C164:$C1187,$C164,$D164:$D1187,$D164,$E164:$E1187,$E164)</f>
        <v>44657.2</v>
      </c>
      <c r="J163" s="34">
        <f>SUMIFS(J164:J1187,$C164:$C1187,$C164,$D164:$D1187,$D164,$E164:$E1187,$E164)</f>
        <v>0</v>
      </c>
    </row>
    <row r="164" spans="1:10" s="13" customFormat="1" ht="15.75" x14ac:dyDescent="0.25">
      <c r="A164" s="17">
        <v>3</v>
      </c>
      <c r="B164" s="22" t="s">
        <v>46</v>
      </c>
      <c r="C164" s="23" t="s">
        <v>86</v>
      </c>
      <c r="D164" s="23" t="s">
        <v>93</v>
      </c>
      <c r="E164" s="23" t="s">
        <v>45</v>
      </c>
      <c r="F164" s="23" t="s">
        <v>96</v>
      </c>
      <c r="G164" s="24">
        <v>44657.2</v>
      </c>
      <c r="H164" s="24"/>
      <c r="I164" s="24">
        <v>44657.2</v>
      </c>
      <c r="J164" s="24"/>
    </row>
    <row r="165" spans="1:10" s="13" customFormat="1" ht="78.75" x14ac:dyDescent="0.25">
      <c r="A165" s="16">
        <v>2</v>
      </c>
      <c r="B165" s="41" t="s">
        <v>189</v>
      </c>
      <c r="C165" s="33" t="s">
        <v>86</v>
      </c>
      <c r="D165" s="33" t="s">
        <v>93</v>
      </c>
      <c r="E165" s="33" t="s">
        <v>50</v>
      </c>
      <c r="F165" s="33"/>
      <c r="G165" s="34">
        <f>SUMIFS(G166:G1189,$C166:$C1189,$C166,$D166:$D1189,$D166,$E166:$E1189,$E166)</f>
        <v>23932.9</v>
      </c>
      <c r="H165" s="34">
        <f>SUMIFS(H166:H1189,$C166:$C1189,$C166,$D166:$D1189,$D166,$E166:$E1189,$E166)</f>
        <v>0</v>
      </c>
      <c r="I165" s="34">
        <f>SUMIFS(I166:I1189,$C166:$C1189,$C166,$D166:$D1189,$D166,$E166:$E1189,$E166)</f>
        <v>23932.9</v>
      </c>
      <c r="J165" s="34">
        <f>SUMIFS(J166:J1189,$C166:$C1189,$C166,$D166:$D1189,$D166,$E166:$E1189,$E166)</f>
        <v>0</v>
      </c>
    </row>
    <row r="166" spans="1:10" s="13" customFormat="1" ht="47.25" x14ac:dyDescent="0.25">
      <c r="A166" s="17">
        <v>3</v>
      </c>
      <c r="B166" s="22" t="s">
        <v>11</v>
      </c>
      <c r="C166" s="23" t="s">
        <v>86</v>
      </c>
      <c r="D166" s="23" t="s">
        <v>93</v>
      </c>
      <c r="E166" s="23" t="s">
        <v>50</v>
      </c>
      <c r="F166" s="23" t="s">
        <v>78</v>
      </c>
      <c r="G166" s="24">
        <v>23932.9</v>
      </c>
      <c r="H166" s="24"/>
      <c r="I166" s="24">
        <v>23932.9</v>
      </c>
      <c r="J166" s="24"/>
    </row>
    <row r="167" spans="1:10" s="13" customFormat="1" ht="47.25" x14ac:dyDescent="0.25">
      <c r="A167" s="16">
        <v>2</v>
      </c>
      <c r="B167" s="41" t="s">
        <v>210</v>
      </c>
      <c r="C167" s="33" t="s">
        <v>86</v>
      </c>
      <c r="D167" s="33" t="s">
        <v>93</v>
      </c>
      <c r="E167" s="33" t="s">
        <v>184</v>
      </c>
      <c r="F167" s="33"/>
      <c r="G167" s="34">
        <f>SUMIFS(G168:G1191,$C168:$C1191,$C168,$D168:$D1191,$D168,$E168:$E1191,$E168)</f>
        <v>848</v>
      </c>
      <c r="H167" s="34">
        <f>SUMIFS(H169:H1194,$C169:$C1194,$C169,$D169:$D1194,$D169,$E169:$E1194,$E169)</f>
        <v>0</v>
      </c>
      <c r="I167" s="34">
        <f>SUMIFS(I168:I1191,$C168:$C1191,$C168,$D168:$D1191,$D168,$E168:$E1191,$E168)</f>
        <v>848</v>
      </c>
      <c r="J167" s="34">
        <f>SUMIFS(J169:J1194,$C169:$C1194,$C169,$D169:$D1194,$D169,$E169:$E1194,$E169)</f>
        <v>0</v>
      </c>
    </row>
    <row r="168" spans="1:10" s="13" customFormat="1" ht="47.25" x14ac:dyDescent="0.25">
      <c r="A168" s="17">
        <v>3</v>
      </c>
      <c r="B168" s="22" t="s">
        <v>11</v>
      </c>
      <c r="C168" s="23" t="s">
        <v>86</v>
      </c>
      <c r="D168" s="23" t="s">
        <v>93</v>
      </c>
      <c r="E168" s="23" t="s">
        <v>184</v>
      </c>
      <c r="F168" s="23" t="s">
        <v>78</v>
      </c>
      <c r="G168" s="24">
        <v>848</v>
      </c>
      <c r="H168" s="24"/>
      <c r="I168" s="24">
        <v>848</v>
      </c>
      <c r="J168" s="24"/>
    </row>
    <row r="169" spans="1:10" s="13" customFormat="1" ht="15.75" x14ac:dyDescent="0.25">
      <c r="A169" s="17">
        <v>3</v>
      </c>
      <c r="B169" s="22" t="s">
        <v>46</v>
      </c>
      <c r="C169" s="23" t="s">
        <v>86</v>
      </c>
      <c r="D169" s="23" t="s">
        <v>93</v>
      </c>
      <c r="E169" s="23" t="s">
        <v>184</v>
      </c>
      <c r="F169" s="23" t="s">
        <v>96</v>
      </c>
      <c r="G169" s="24">
        <v>0</v>
      </c>
      <c r="H169" s="24"/>
      <c r="I169" s="24">
        <v>0</v>
      </c>
      <c r="J169" s="24"/>
    </row>
    <row r="170" spans="1:10" s="13" customFormat="1" ht="15.75" x14ac:dyDescent="0.25">
      <c r="A170" s="15">
        <v>1</v>
      </c>
      <c r="B170" s="29" t="s">
        <v>66</v>
      </c>
      <c r="C170" s="30" t="s">
        <v>86</v>
      </c>
      <c r="D170" s="30" t="s">
        <v>83</v>
      </c>
      <c r="E170" s="30"/>
      <c r="F170" s="30"/>
      <c r="G170" s="31">
        <f>SUMIFS(G171:G1195,$C171:$C1195,$C171,$D171:$D1195,$D171)/2</f>
        <v>8978</v>
      </c>
      <c r="H170" s="31">
        <f>SUMIFS(H171:H1195,$C171:$C1195,$C171,$D171:$D1195,$D171)/2</f>
        <v>0</v>
      </c>
      <c r="I170" s="31">
        <f>SUMIFS(I171:I1195,$C171:$C1195,$C171,$D171:$D1195,$D171)/2</f>
        <v>8978</v>
      </c>
      <c r="J170" s="31">
        <f>SUMIFS(J171:J1195,$C171:$C1195,$C171,$D171:$D1195,$D171)/2</f>
        <v>0</v>
      </c>
    </row>
    <row r="171" spans="1:10" s="13" customFormat="1" ht="47.25" x14ac:dyDescent="0.25">
      <c r="A171" s="16">
        <v>2</v>
      </c>
      <c r="B171" s="41" t="s">
        <v>198</v>
      </c>
      <c r="C171" s="33" t="s">
        <v>86</v>
      </c>
      <c r="D171" s="33" t="s">
        <v>83</v>
      </c>
      <c r="E171" s="33" t="s">
        <v>17</v>
      </c>
      <c r="F171" s="33"/>
      <c r="G171" s="34">
        <f>SUMIFS(G172:G1192,$C172:$C1192,$C172,$D172:$D1192,$D172,$E172:$E1192,$E172)</f>
        <v>8978</v>
      </c>
      <c r="H171" s="34">
        <f>SUMIFS(H172:H1192,$C172:$C1192,$C172,$D172:$D1192,$D172,$E172:$E1192,$E172)</f>
        <v>0</v>
      </c>
      <c r="I171" s="34">
        <f>SUMIFS(I172:I1192,$C172:$C1192,$C172,$D172:$D1192,$D172,$E172:$E1192,$E172)</f>
        <v>8978</v>
      </c>
      <c r="J171" s="34">
        <f>SUMIFS(J172:J1192,$C172:$C1192,$C172,$D172:$D1192,$D172,$E172:$E1192,$E172)</f>
        <v>0</v>
      </c>
    </row>
    <row r="172" spans="1:10" s="13" customFormat="1" ht="15.75" x14ac:dyDescent="0.25">
      <c r="A172" s="17">
        <v>3</v>
      </c>
      <c r="B172" s="22" t="s">
        <v>46</v>
      </c>
      <c r="C172" s="23" t="s">
        <v>86</v>
      </c>
      <c r="D172" s="23" t="s">
        <v>83</v>
      </c>
      <c r="E172" s="23" t="s">
        <v>17</v>
      </c>
      <c r="F172" s="23" t="s">
        <v>96</v>
      </c>
      <c r="G172" s="24">
        <v>8978</v>
      </c>
      <c r="H172" s="24"/>
      <c r="I172" s="24">
        <v>8978</v>
      </c>
      <c r="J172" s="24"/>
    </row>
    <row r="173" spans="1:10" s="13" customFormat="1" ht="141.75" x14ac:dyDescent="0.25">
      <c r="A173" s="17">
        <v>3</v>
      </c>
      <c r="B173" s="22" t="s">
        <v>125</v>
      </c>
      <c r="C173" s="23" t="s">
        <v>86</v>
      </c>
      <c r="D173" s="23" t="s">
        <v>83</v>
      </c>
      <c r="E173" s="23" t="s">
        <v>17</v>
      </c>
      <c r="F173" s="23" t="s">
        <v>126</v>
      </c>
      <c r="G173" s="24"/>
      <c r="H173" s="24"/>
      <c r="I173" s="24"/>
      <c r="J173" s="24"/>
    </row>
    <row r="174" spans="1:10" s="13" customFormat="1" ht="15.75" x14ac:dyDescent="0.25">
      <c r="A174" s="15">
        <v>1</v>
      </c>
      <c r="B174" s="29" t="s">
        <v>158</v>
      </c>
      <c r="C174" s="30" t="s">
        <v>86</v>
      </c>
      <c r="D174" s="30" t="s">
        <v>86</v>
      </c>
      <c r="E174" s="30"/>
      <c r="F174" s="30"/>
      <c r="G174" s="31">
        <f>SUMIFS(G175:G1199,$C175:$C1199,$C175,$D175:$D1199,$D175)/2</f>
        <v>8837.2000000000007</v>
      </c>
      <c r="H174" s="31">
        <f>SUMIFS(H175:H1199,$C175:$C1199,$C175,$D175:$D1199,$D175)/2</f>
        <v>2026</v>
      </c>
      <c r="I174" s="31">
        <f>SUMIFS(I175:I1199,$C175:$C1199,$C175,$D175:$D1199,$D175)/2</f>
        <v>8837.2000000000007</v>
      </c>
      <c r="J174" s="31">
        <f>SUMIFS(J175:J1199,$C175:$C1199,$C175,$D175:$D1199,$D175)/2</f>
        <v>2026</v>
      </c>
    </row>
    <row r="175" spans="1:10" s="13" customFormat="1" ht="31.5" x14ac:dyDescent="0.25">
      <c r="A175" s="16">
        <v>2</v>
      </c>
      <c r="B175" s="32" t="s">
        <v>199</v>
      </c>
      <c r="C175" s="33" t="s">
        <v>86</v>
      </c>
      <c r="D175" s="33" t="s">
        <v>86</v>
      </c>
      <c r="E175" s="33" t="s">
        <v>22</v>
      </c>
      <c r="F175" s="33"/>
      <c r="G175" s="34">
        <f>SUMIFS(G176:G1196,$C176:$C1196,$C176,$D176:$D1196,$D176,$E176:$E1196,$E176)</f>
        <v>5598.8</v>
      </c>
      <c r="H175" s="34">
        <f>SUMIFS(H176:H1196,$C176:$C1196,$C176,$D176:$D1196,$D176,$E176:$E1196,$E176)</f>
        <v>247</v>
      </c>
      <c r="I175" s="34">
        <f>SUMIFS(I176:I1196,$C176:$C1196,$C176,$D176:$D1196,$D176,$E176:$E1196,$E176)</f>
        <v>5598.8</v>
      </c>
      <c r="J175" s="34">
        <f>SUMIFS(J176:J1196,$C176:$C1196,$C176,$D176:$D1196,$D176,$E176:$E1196,$E176)</f>
        <v>247</v>
      </c>
    </row>
    <row r="176" spans="1:10" s="13" customFormat="1" ht="31.5" x14ac:dyDescent="0.25">
      <c r="A176" s="17">
        <v>3</v>
      </c>
      <c r="B176" s="22" t="s">
        <v>23</v>
      </c>
      <c r="C176" s="23" t="s">
        <v>86</v>
      </c>
      <c r="D176" s="23" t="s">
        <v>86</v>
      </c>
      <c r="E176" s="23" t="s">
        <v>22</v>
      </c>
      <c r="F176" s="23" t="s">
        <v>87</v>
      </c>
      <c r="G176" s="24"/>
      <c r="H176" s="24"/>
      <c r="I176" s="24"/>
      <c r="J176" s="24"/>
    </row>
    <row r="177" spans="1:10" s="13" customFormat="1" ht="47.25" x14ac:dyDescent="0.25">
      <c r="A177" s="17">
        <v>3</v>
      </c>
      <c r="B177" s="22" t="s">
        <v>11</v>
      </c>
      <c r="C177" s="23" t="s">
        <v>86</v>
      </c>
      <c r="D177" s="23" t="s">
        <v>86</v>
      </c>
      <c r="E177" s="23" t="s">
        <v>22</v>
      </c>
      <c r="F177" s="23" t="s">
        <v>78</v>
      </c>
      <c r="G177" s="24"/>
      <c r="H177" s="24"/>
      <c r="I177" s="24"/>
      <c r="J177" s="24"/>
    </row>
    <row r="178" spans="1:10" s="13" customFormat="1" ht="15.75" x14ac:dyDescent="0.25">
      <c r="A178" s="17">
        <v>3</v>
      </c>
      <c r="B178" s="22" t="s">
        <v>46</v>
      </c>
      <c r="C178" s="23" t="s">
        <v>86</v>
      </c>
      <c r="D178" s="23" t="s">
        <v>86</v>
      </c>
      <c r="E178" s="23" t="s">
        <v>22</v>
      </c>
      <c r="F178" s="23" t="s">
        <v>96</v>
      </c>
      <c r="G178" s="24">
        <v>5598.8</v>
      </c>
      <c r="H178" s="24">
        <v>247</v>
      </c>
      <c r="I178" s="24">
        <v>5598.8</v>
      </c>
      <c r="J178" s="24">
        <v>247</v>
      </c>
    </row>
    <row r="179" spans="1:10" s="13" customFormat="1" ht="47.25" x14ac:dyDescent="0.25">
      <c r="A179" s="16">
        <v>2</v>
      </c>
      <c r="B179" s="35" t="s">
        <v>200</v>
      </c>
      <c r="C179" s="33" t="s">
        <v>86</v>
      </c>
      <c r="D179" s="33" t="s">
        <v>86</v>
      </c>
      <c r="E179" s="33" t="s">
        <v>67</v>
      </c>
      <c r="F179" s="33"/>
      <c r="G179" s="34">
        <f>SUMIFS(G180:G1200,$C180:$C1200,$C180,$D180:$D1200,$D180,$E180:$E1200,$E180)</f>
        <v>1459.4</v>
      </c>
      <c r="H179" s="34">
        <f>SUMIFS(H180:H1200,$C180:$C1200,$C180,$D180:$D1200,$D180,$E180:$E1200,$E180)</f>
        <v>0</v>
      </c>
      <c r="I179" s="34">
        <f>SUMIFS(I180:I1200,$C180:$C1200,$C180,$D180:$D1200,$D180,$E180:$E1200,$E180)</f>
        <v>1459.4</v>
      </c>
      <c r="J179" s="34">
        <f>SUMIFS(J180:J1200,$C180:$C1200,$C180,$D180:$D1200,$D180,$E180:$E1200,$E180)</f>
        <v>0</v>
      </c>
    </row>
    <row r="180" spans="1:10" s="13" customFormat="1" ht="15.75" x14ac:dyDescent="0.25">
      <c r="A180" s="17">
        <v>3</v>
      </c>
      <c r="B180" s="22" t="s">
        <v>46</v>
      </c>
      <c r="C180" s="23" t="s">
        <v>86</v>
      </c>
      <c r="D180" s="23" t="s">
        <v>86</v>
      </c>
      <c r="E180" s="23" t="s">
        <v>67</v>
      </c>
      <c r="F180" s="23" t="s">
        <v>96</v>
      </c>
      <c r="G180" s="24">
        <v>1459.4</v>
      </c>
      <c r="H180" s="24"/>
      <c r="I180" s="24">
        <v>1459.4</v>
      </c>
      <c r="J180" s="24"/>
    </row>
    <row r="181" spans="1:10" s="13" customFormat="1" ht="31.5" x14ac:dyDescent="0.25">
      <c r="A181" s="16">
        <v>2</v>
      </c>
      <c r="B181" s="32" t="s">
        <v>65</v>
      </c>
      <c r="C181" s="33" t="s">
        <v>86</v>
      </c>
      <c r="D181" s="33" t="s">
        <v>86</v>
      </c>
      <c r="E181" s="33" t="s">
        <v>129</v>
      </c>
      <c r="F181" s="33"/>
      <c r="G181" s="34">
        <f>SUMIFS(G182:G1202,$C182:$C1202,$C182,$D182:$D1202,$D182,$E182:$E1202,$E182)</f>
        <v>1779</v>
      </c>
      <c r="H181" s="34">
        <f>SUMIFS(H182:H1202,$C182:$C1202,$C182,$D182:$D1202,$D182,$E182:$E1202,$E182)</f>
        <v>1779</v>
      </c>
      <c r="I181" s="34">
        <f>SUMIFS(I182:I1202,$C182:$C1202,$C182,$D182:$D1202,$D182,$E182:$E1202,$E182)</f>
        <v>1779</v>
      </c>
      <c r="J181" s="34">
        <f>SUMIFS(J182:J1202,$C182:$C1202,$C182,$D182:$D1202,$D182,$E182:$E1202,$E182)</f>
        <v>1779</v>
      </c>
    </row>
    <row r="182" spans="1:10" s="13" customFormat="1" ht="47.25" x14ac:dyDescent="0.25">
      <c r="A182" s="17">
        <v>3</v>
      </c>
      <c r="B182" s="22" t="s">
        <v>11</v>
      </c>
      <c r="C182" s="23" t="s">
        <v>86</v>
      </c>
      <c r="D182" s="23" t="s">
        <v>86</v>
      </c>
      <c r="E182" s="23" t="s">
        <v>129</v>
      </c>
      <c r="F182" s="23" t="s">
        <v>78</v>
      </c>
      <c r="G182" s="24">
        <v>1779</v>
      </c>
      <c r="H182" s="24">
        <v>1779</v>
      </c>
      <c r="I182" s="24">
        <v>1779</v>
      </c>
      <c r="J182" s="24">
        <v>1779</v>
      </c>
    </row>
    <row r="183" spans="1:10" s="13" customFormat="1" ht="15.75" x14ac:dyDescent="0.25">
      <c r="A183" s="14">
        <v>0</v>
      </c>
      <c r="B183" s="26" t="s">
        <v>161</v>
      </c>
      <c r="C183" s="27" t="s">
        <v>88</v>
      </c>
      <c r="D183" s="27" t="s">
        <v>119</v>
      </c>
      <c r="E183" s="27"/>
      <c r="F183" s="27"/>
      <c r="G183" s="28">
        <f>SUMIFS(G184:G1219,$C184:$C1219,$C184)/3</f>
        <v>39787.200000000004</v>
      </c>
      <c r="H183" s="28">
        <f>SUMIFS(H184:H1209,$C184:$C1209,$C184)/3</f>
        <v>100</v>
      </c>
      <c r="I183" s="28">
        <f>SUMIFS(I184:I1219,$C184:$C1219,$C184)/3</f>
        <v>39787.200000000004</v>
      </c>
      <c r="J183" s="28">
        <f>SUMIFS(J184:J1209,$C184:$C1209,$C184)/3</f>
        <v>100</v>
      </c>
    </row>
    <row r="184" spans="1:10" s="13" customFormat="1" ht="15.75" x14ac:dyDescent="0.25">
      <c r="A184" s="15">
        <v>1</v>
      </c>
      <c r="B184" s="29" t="s">
        <v>24</v>
      </c>
      <c r="C184" s="30" t="s">
        <v>88</v>
      </c>
      <c r="D184" s="30" t="s">
        <v>74</v>
      </c>
      <c r="E184" s="30" t="s">
        <v>6</v>
      </c>
      <c r="F184" s="30" t="s">
        <v>76</v>
      </c>
      <c r="G184" s="31">
        <f>SUMIFS(G185:G1209,$C185:$C1209,$C185,$D185:$D1209,$D185)/2</f>
        <v>39787.200000000004</v>
      </c>
      <c r="H184" s="31">
        <f>SUMIFS(H185:H1209,$C185:$C1209,$C185,$D185:$D1209,$D185)/2</f>
        <v>100</v>
      </c>
      <c r="I184" s="31">
        <f>SUMIFS(I185:I1209,$C185:$C1209,$C185,$D185:$D1209,$D185)/2</f>
        <v>39787.200000000004</v>
      </c>
      <c r="J184" s="31">
        <f>SUMIFS(J185:J1209,$C185:$C1209,$C185,$D185:$D1209,$D185)/2</f>
        <v>100</v>
      </c>
    </row>
    <row r="185" spans="1:10" s="13" customFormat="1" ht="31.5" x14ac:dyDescent="0.25">
      <c r="A185" s="16">
        <v>2</v>
      </c>
      <c r="B185" s="32" t="s">
        <v>201</v>
      </c>
      <c r="C185" s="33" t="s">
        <v>88</v>
      </c>
      <c r="D185" s="33" t="s">
        <v>74</v>
      </c>
      <c r="E185" s="33" t="s">
        <v>25</v>
      </c>
      <c r="F185" s="33"/>
      <c r="G185" s="34">
        <f>SUMIFS(G186:G1206,$C186:$C1206,$C186,$D186:$D1206,$D186,$E186:$E1206,$E186)</f>
        <v>26260.899999999998</v>
      </c>
      <c r="H185" s="34">
        <f>SUMIFS(H186:H1206,$C186:$C1206,$C186,$D186:$D1206,$D186,$E186:$E1206,$E186)</f>
        <v>100</v>
      </c>
      <c r="I185" s="34">
        <f>SUMIFS(I186:I1206,$C186:$C1206,$C186,$D186:$D1206,$D186,$E186:$E1206,$E186)</f>
        <v>26260.899999999998</v>
      </c>
      <c r="J185" s="34">
        <f>SUMIFS(J186:J1206,$C186:$C1206,$C186,$D186:$D1206,$D186,$E186:$E1206,$E186)</f>
        <v>100</v>
      </c>
    </row>
    <row r="186" spans="1:10" s="13" customFormat="1" ht="31.5" x14ac:dyDescent="0.25">
      <c r="A186" s="17">
        <v>3</v>
      </c>
      <c r="B186" s="22" t="s">
        <v>23</v>
      </c>
      <c r="C186" s="23" t="s">
        <v>88</v>
      </c>
      <c r="D186" s="23" t="s">
        <v>74</v>
      </c>
      <c r="E186" s="23" t="s">
        <v>25</v>
      </c>
      <c r="F186" s="23" t="s">
        <v>87</v>
      </c>
      <c r="G186" s="24">
        <v>21791.1</v>
      </c>
      <c r="H186" s="24">
        <v>0</v>
      </c>
      <c r="I186" s="24">
        <v>21791.1</v>
      </c>
      <c r="J186" s="24">
        <v>0</v>
      </c>
    </row>
    <row r="187" spans="1:10" s="13" customFormat="1" ht="47.25" x14ac:dyDescent="0.25">
      <c r="A187" s="17">
        <v>3</v>
      </c>
      <c r="B187" s="22" t="s">
        <v>11</v>
      </c>
      <c r="C187" s="23" t="s">
        <v>88</v>
      </c>
      <c r="D187" s="23" t="s">
        <v>74</v>
      </c>
      <c r="E187" s="23" t="s">
        <v>25</v>
      </c>
      <c r="F187" s="23" t="s">
        <v>78</v>
      </c>
      <c r="G187" s="24">
        <v>3979.5</v>
      </c>
      <c r="H187" s="24"/>
      <c r="I187" s="24">
        <v>3979.5</v>
      </c>
      <c r="J187" s="24"/>
    </row>
    <row r="188" spans="1:10" s="13" customFormat="1" ht="15.75" x14ac:dyDescent="0.25">
      <c r="A188" s="17">
        <v>3</v>
      </c>
      <c r="B188" s="22" t="s">
        <v>219</v>
      </c>
      <c r="C188" s="23" t="s">
        <v>88</v>
      </c>
      <c r="D188" s="23" t="s">
        <v>74</v>
      </c>
      <c r="E188" s="23" t="s">
        <v>25</v>
      </c>
      <c r="F188" s="23" t="s">
        <v>218</v>
      </c>
      <c r="G188" s="24">
        <v>100</v>
      </c>
      <c r="H188" s="24">
        <v>100</v>
      </c>
      <c r="I188" s="24">
        <v>100</v>
      </c>
      <c r="J188" s="24">
        <v>100</v>
      </c>
    </row>
    <row r="189" spans="1:10" s="13" customFormat="1" ht="15.75" x14ac:dyDescent="0.25">
      <c r="A189" s="17">
        <v>3</v>
      </c>
      <c r="B189" s="22" t="s">
        <v>46</v>
      </c>
      <c r="C189" s="23" t="s">
        <v>88</v>
      </c>
      <c r="D189" s="23" t="s">
        <v>74</v>
      </c>
      <c r="E189" s="23" t="s">
        <v>25</v>
      </c>
      <c r="F189" s="23" t="s">
        <v>96</v>
      </c>
      <c r="G189" s="24">
        <v>370</v>
      </c>
      <c r="H189" s="24"/>
      <c r="I189" s="24">
        <v>370</v>
      </c>
      <c r="J189" s="24"/>
    </row>
    <row r="190" spans="1:10" s="13" customFormat="1" ht="15.75" x14ac:dyDescent="0.25">
      <c r="A190" s="17">
        <v>3</v>
      </c>
      <c r="B190" s="22" t="s">
        <v>12</v>
      </c>
      <c r="C190" s="23" t="s">
        <v>88</v>
      </c>
      <c r="D190" s="23" t="s">
        <v>74</v>
      </c>
      <c r="E190" s="23" t="s">
        <v>25</v>
      </c>
      <c r="F190" s="23" t="s">
        <v>79</v>
      </c>
      <c r="G190" s="24">
        <v>20.3</v>
      </c>
      <c r="H190" s="24"/>
      <c r="I190" s="24">
        <v>20.3</v>
      </c>
      <c r="J190" s="24"/>
    </row>
    <row r="191" spans="1:10" s="13" customFormat="1" ht="47.25" x14ac:dyDescent="0.25">
      <c r="A191" s="16">
        <v>2</v>
      </c>
      <c r="B191" s="32" t="s">
        <v>202</v>
      </c>
      <c r="C191" s="33" t="s">
        <v>88</v>
      </c>
      <c r="D191" s="33" t="s">
        <v>74</v>
      </c>
      <c r="E191" s="33" t="s">
        <v>26</v>
      </c>
      <c r="F191" s="33"/>
      <c r="G191" s="34">
        <f>SUMIFS(G192:G1211,$C192:$C1211,$C192,$D192:$D1211,$D192,$E192:$E1211,$E192)</f>
        <v>6157</v>
      </c>
      <c r="H191" s="34">
        <f>SUMIFS(H192:H1211,$C192:$C1211,$C192,$D192:$D1211,$D192,$E192:$E1211,$E192)</f>
        <v>0</v>
      </c>
      <c r="I191" s="34">
        <f>SUMIFS(I192:I1211,$C192:$C1211,$C192,$D192:$D1211,$D192,$E192:$E1211,$E192)</f>
        <v>6157</v>
      </c>
      <c r="J191" s="34">
        <f>SUMIFS(J192:J1211,$C192:$C1211,$C192,$D192:$D1211,$D192,$E192:$E1211,$E192)</f>
        <v>0</v>
      </c>
    </row>
    <row r="192" spans="1:10" s="13" customFormat="1" ht="31.5" x14ac:dyDescent="0.25">
      <c r="A192" s="17">
        <v>3</v>
      </c>
      <c r="B192" s="22" t="s">
        <v>23</v>
      </c>
      <c r="C192" s="23" t="s">
        <v>88</v>
      </c>
      <c r="D192" s="23" t="s">
        <v>74</v>
      </c>
      <c r="E192" s="23" t="s">
        <v>26</v>
      </c>
      <c r="F192" s="23" t="s">
        <v>87</v>
      </c>
      <c r="G192" s="24">
        <v>5571.6</v>
      </c>
      <c r="H192" s="24"/>
      <c r="I192" s="24">
        <v>5571.6</v>
      </c>
      <c r="J192" s="24"/>
    </row>
    <row r="193" spans="1:10" s="13" customFormat="1" ht="47.25" x14ac:dyDescent="0.25">
      <c r="A193" s="17">
        <v>3</v>
      </c>
      <c r="B193" s="22" t="s">
        <v>11</v>
      </c>
      <c r="C193" s="23" t="s">
        <v>88</v>
      </c>
      <c r="D193" s="23" t="s">
        <v>74</v>
      </c>
      <c r="E193" s="23" t="s">
        <v>26</v>
      </c>
      <c r="F193" s="23" t="s">
        <v>78</v>
      </c>
      <c r="G193" s="24">
        <v>585.4</v>
      </c>
      <c r="H193" s="24"/>
      <c r="I193" s="24">
        <v>585.4</v>
      </c>
      <c r="J193" s="24"/>
    </row>
    <row r="194" spans="1:10" s="13" customFormat="1" ht="81.599999999999994" customHeight="1" x14ac:dyDescent="0.25">
      <c r="A194" s="16">
        <v>2</v>
      </c>
      <c r="B194" s="32" t="s">
        <v>185</v>
      </c>
      <c r="C194" s="33" t="s">
        <v>88</v>
      </c>
      <c r="D194" s="33" t="s">
        <v>74</v>
      </c>
      <c r="E194" s="33" t="s">
        <v>45</v>
      </c>
      <c r="F194" s="33"/>
      <c r="G194" s="34">
        <f>SUMIFS(G195:G1214,$C195:$C1214,$C195,$D195:$D1214,$D195,$E195:$E1214,$E195)</f>
        <v>7289.3</v>
      </c>
      <c r="H194" s="34">
        <f>SUMIFS(H195:H1214,$C195:$C1214,$C195,$D195:$D1214,$D195,$E195:$E1214,$E195)</f>
        <v>0</v>
      </c>
      <c r="I194" s="34">
        <f>SUMIFS(I195:I1214,$C195:$C1214,$C195,$D195:$D1214,$D195,$E195:$E1214,$E195)</f>
        <v>7289.3</v>
      </c>
      <c r="J194" s="34">
        <f>SUMIFS(J195:J1214,$C195:$C1214,$C195,$D195:$D1214,$D195,$E195:$E1214,$E195)</f>
        <v>0</v>
      </c>
    </row>
    <row r="195" spans="1:10" s="13" customFormat="1" ht="15.75" x14ac:dyDescent="0.25">
      <c r="A195" s="17">
        <v>3</v>
      </c>
      <c r="B195" s="22" t="s">
        <v>46</v>
      </c>
      <c r="C195" s="23" t="s">
        <v>88</v>
      </c>
      <c r="D195" s="23" t="s">
        <v>74</v>
      </c>
      <c r="E195" s="23" t="s">
        <v>45</v>
      </c>
      <c r="F195" s="23" t="s">
        <v>96</v>
      </c>
      <c r="G195" s="24">
        <v>7289.3</v>
      </c>
      <c r="H195" s="24"/>
      <c r="I195" s="24">
        <v>7289.3</v>
      </c>
      <c r="J195" s="24"/>
    </row>
    <row r="196" spans="1:10" s="13" customFormat="1" ht="53.45" customHeight="1" x14ac:dyDescent="0.25">
      <c r="A196" s="16">
        <v>2</v>
      </c>
      <c r="B196" s="41" t="s">
        <v>139</v>
      </c>
      <c r="C196" s="33" t="s">
        <v>88</v>
      </c>
      <c r="D196" s="33" t="s">
        <v>74</v>
      </c>
      <c r="E196" s="33" t="s">
        <v>143</v>
      </c>
      <c r="F196" s="33"/>
      <c r="G196" s="34">
        <f>SUMIFS(G197:G1227,$C197:$C1227,$C197,$D197:$D1227,$D197,$E197:$E1227,$E197)</f>
        <v>50</v>
      </c>
      <c r="H196" s="34">
        <f>SUMIFS(H197:H1227,$C197:$C1227,$C197,$D197:$D1227,$D197,$E197:$E1227,$E197)</f>
        <v>0</v>
      </c>
      <c r="I196" s="34">
        <f>SUMIFS(I197:I1227,$C197:$C1227,$C197,$D197:$D1227,$D197,$E197:$E1227,$E197)</f>
        <v>50</v>
      </c>
      <c r="J196" s="34">
        <f>SUMIFS(J197:J1227,$C197:$C1227,$C197,$D197:$D1227,$D197,$E197:$E1227,$E197)</f>
        <v>0</v>
      </c>
    </row>
    <row r="197" spans="1:10" s="13" customFormat="1" ht="47.25" x14ac:dyDescent="0.25">
      <c r="A197" s="17">
        <v>3</v>
      </c>
      <c r="B197" s="22" t="s">
        <v>11</v>
      </c>
      <c r="C197" s="23" t="s">
        <v>88</v>
      </c>
      <c r="D197" s="23" t="s">
        <v>74</v>
      </c>
      <c r="E197" s="23" t="s">
        <v>143</v>
      </c>
      <c r="F197" s="23" t="s">
        <v>78</v>
      </c>
      <c r="G197" s="24">
        <v>50</v>
      </c>
      <c r="H197" s="24"/>
      <c r="I197" s="24">
        <v>50</v>
      </c>
      <c r="J197" s="24"/>
    </row>
    <row r="198" spans="1:10" s="13" customFormat="1" ht="63" x14ac:dyDescent="0.25">
      <c r="A198" s="16">
        <v>2</v>
      </c>
      <c r="B198" s="41" t="s">
        <v>217</v>
      </c>
      <c r="C198" s="33" t="s">
        <v>88</v>
      </c>
      <c r="D198" s="33" t="s">
        <v>74</v>
      </c>
      <c r="E198" s="33" t="s">
        <v>216</v>
      </c>
      <c r="F198" s="33"/>
      <c r="G198" s="34">
        <f>SUMIFS(G199:G1227,$C199:$C1227,$C199,$D199:$D1227,$D199,$E199:$E1227,$E199)</f>
        <v>30</v>
      </c>
      <c r="H198" s="34">
        <f>SUMIFS(H199:H1227,$C199:$C1227,$C199,$D199:$D1227,$D199,$E199:$E1227,$E199)</f>
        <v>0</v>
      </c>
      <c r="I198" s="34">
        <f>SUMIFS(I199:I1227,$C199:$C1227,$C199,$D199:$D1227,$D199,$E199:$E1227,$E199)</f>
        <v>30</v>
      </c>
      <c r="J198" s="34">
        <f>SUMIFS(J199:J1227,$C199:$C1227,$C199,$D199:$D1227,$D199,$E199:$E1227,$E199)</f>
        <v>0</v>
      </c>
    </row>
    <row r="199" spans="1:10" s="13" customFormat="1" ht="47.25" x14ac:dyDescent="0.25">
      <c r="A199" s="17">
        <v>3</v>
      </c>
      <c r="B199" s="22" t="s">
        <v>11</v>
      </c>
      <c r="C199" s="23" t="s">
        <v>88</v>
      </c>
      <c r="D199" s="23" t="s">
        <v>74</v>
      </c>
      <c r="E199" s="23" t="s">
        <v>216</v>
      </c>
      <c r="F199" s="23" t="s">
        <v>78</v>
      </c>
      <c r="G199" s="24">
        <v>30</v>
      </c>
      <c r="H199" s="24"/>
      <c r="I199" s="24">
        <v>30</v>
      </c>
      <c r="J199" s="24"/>
    </row>
    <row r="200" spans="1:10" s="13" customFormat="1" ht="15.75" x14ac:dyDescent="0.25">
      <c r="A200" s="14">
        <v>0</v>
      </c>
      <c r="B200" s="26" t="s">
        <v>145</v>
      </c>
      <c r="C200" s="27" t="s">
        <v>94</v>
      </c>
      <c r="D200" s="27" t="s">
        <v>119</v>
      </c>
      <c r="E200" s="27"/>
      <c r="F200" s="27"/>
      <c r="G200" s="28">
        <f>SUMIFS(G201:G1231,$C201:$C1231,$C201)/3</f>
        <v>130</v>
      </c>
      <c r="H200" s="28">
        <f>SUMIFS(H201:H1221,$C201:$C1221,$C201)/3</f>
        <v>0</v>
      </c>
      <c r="I200" s="28">
        <f>SUMIFS(I201:I1231,$C201:$C1231,$C201)/3</f>
        <v>130</v>
      </c>
      <c r="J200" s="28">
        <f>SUMIFS(J201:J1221,$C201:$C1221,$C201)/3</f>
        <v>0</v>
      </c>
    </row>
    <row r="201" spans="1:10" s="13" customFormat="1" ht="15.75" x14ac:dyDescent="0.25">
      <c r="A201" s="15">
        <v>1</v>
      </c>
      <c r="B201" s="40" t="s">
        <v>146</v>
      </c>
      <c r="C201" s="44" t="s">
        <v>94</v>
      </c>
      <c r="D201" s="44" t="s">
        <v>93</v>
      </c>
      <c r="E201" s="44"/>
      <c r="F201" s="44"/>
      <c r="G201" s="31">
        <f>SUMIFS(G202:G1221,$C202:$C1221,$C202,$D202:$D1221,$D202)/2</f>
        <v>130</v>
      </c>
      <c r="H201" s="31">
        <f>SUMIFS(H202:H1221,$C202:$C1221,$C202,$D202:$D1221,$D202)/2</f>
        <v>0</v>
      </c>
      <c r="I201" s="31">
        <f>SUMIFS(I202:I1221,$C202:$C1221,$C202,$D202:$D1221,$D202)/2</f>
        <v>130</v>
      </c>
      <c r="J201" s="31">
        <f>SUMIFS(J202:J1221,$C202:$C1221,$C202,$D202:$D1221,$D202)/2</f>
        <v>0</v>
      </c>
    </row>
    <row r="202" spans="1:10" s="13" customFormat="1" ht="54" customHeight="1" x14ac:dyDescent="0.25">
      <c r="A202" s="16">
        <v>2</v>
      </c>
      <c r="B202" s="32" t="s">
        <v>166</v>
      </c>
      <c r="C202" s="42" t="s">
        <v>94</v>
      </c>
      <c r="D202" s="42" t="s">
        <v>93</v>
      </c>
      <c r="E202" s="42" t="s">
        <v>60</v>
      </c>
      <c r="F202" s="42"/>
      <c r="G202" s="34">
        <f>SUMIFS(G203:G1218,$C203:$C1218,$C203,$D203:$D1218,$D203,$E203:$E1218,$E203)</f>
        <v>130</v>
      </c>
      <c r="H202" s="34">
        <f>SUMIFS(H203:H1218,$C203:$C1218,$C203,$D203:$D1218,$D203,$E203:$E1218,$E203)</f>
        <v>0</v>
      </c>
      <c r="I202" s="34">
        <f>SUMIFS(I203:I1218,$C203:$C1218,$C203,$D203:$D1218,$D203,$E203:$E1218,$E203)</f>
        <v>130</v>
      </c>
      <c r="J202" s="34">
        <f>SUMIFS(J203:J1218,$C203:$C1218,$C203,$D203:$D1218,$D203,$E203:$E1218,$E203)</f>
        <v>0</v>
      </c>
    </row>
    <row r="203" spans="1:10" s="13" customFormat="1" ht="15.75" x14ac:dyDescent="0.25">
      <c r="A203" s="17">
        <v>3</v>
      </c>
      <c r="B203" s="22" t="s">
        <v>46</v>
      </c>
      <c r="C203" s="23" t="s">
        <v>94</v>
      </c>
      <c r="D203" s="23" t="s">
        <v>93</v>
      </c>
      <c r="E203" s="23" t="s">
        <v>60</v>
      </c>
      <c r="F203" s="23" t="s">
        <v>96</v>
      </c>
      <c r="G203" s="24">
        <v>130</v>
      </c>
      <c r="H203" s="25"/>
      <c r="I203" s="24">
        <v>130</v>
      </c>
      <c r="J203" s="25"/>
    </row>
    <row r="204" spans="1:10" s="13" customFormat="1" ht="15.75" x14ac:dyDescent="0.25">
      <c r="A204" s="14">
        <v>0</v>
      </c>
      <c r="B204" s="26" t="s">
        <v>116</v>
      </c>
      <c r="C204" s="27" t="s">
        <v>89</v>
      </c>
      <c r="D204" s="27" t="s">
        <v>119</v>
      </c>
      <c r="E204" s="27"/>
      <c r="F204" s="27"/>
      <c r="G204" s="28">
        <f>SUMIFS(G205:G1235,$C205:$C1235,$C205)/3</f>
        <v>33008.500000000007</v>
      </c>
      <c r="H204" s="28">
        <f>SUMIFS(H205:H1225,$C205:$C1225,$C205)/3</f>
        <v>27114.100000000009</v>
      </c>
      <c r="I204" s="28">
        <f>SUMIFS(I205:I1235,$C205:$C1235,$C205)/3</f>
        <v>33208.500000000007</v>
      </c>
      <c r="J204" s="28">
        <f>SUMIFS(J205:J1225,$C205:$C1225,$C205)/3</f>
        <v>27114.100000000009</v>
      </c>
    </row>
    <row r="205" spans="1:10" s="13" customFormat="1" ht="15.75" x14ac:dyDescent="0.25">
      <c r="A205" s="15">
        <v>1</v>
      </c>
      <c r="B205" s="29" t="s">
        <v>68</v>
      </c>
      <c r="C205" s="30" t="s">
        <v>89</v>
      </c>
      <c r="D205" s="30" t="s">
        <v>74</v>
      </c>
      <c r="E205" s="30" t="s">
        <v>6</v>
      </c>
      <c r="F205" s="30" t="s">
        <v>76</v>
      </c>
      <c r="G205" s="31">
        <f>SUMIFS(G206:G1225,$C206:$C1225,$C206,$D206:$D1225,$D206)/2</f>
        <v>1560.8</v>
      </c>
      <c r="H205" s="31">
        <f>SUMIFS(H206:H1225,$C206:$C1225,$C206,$D206:$D1225,$D206)/2</f>
        <v>0</v>
      </c>
      <c r="I205" s="31">
        <f>SUMIFS(I206:I1225,$C206:$C1225,$C206,$D206:$D1225,$D206)/2</f>
        <v>1560.8</v>
      </c>
      <c r="J205" s="31">
        <f>SUMIFS(J206:J1225,$C206:$C1225,$C206,$D206:$D1225,$D206)/2</f>
        <v>0</v>
      </c>
    </row>
    <row r="206" spans="1:10" s="13" customFormat="1" ht="47.25" x14ac:dyDescent="0.25">
      <c r="A206" s="16">
        <v>2</v>
      </c>
      <c r="B206" s="32" t="s">
        <v>32</v>
      </c>
      <c r="C206" s="33" t="s">
        <v>89</v>
      </c>
      <c r="D206" s="33" t="s">
        <v>74</v>
      </c>
      <c r="E206" s="33" t="s">
        <v>130</v>
      </c>
      <c r="F206" s="33"/>
      <c r="G206" s="34">
        <f>SUMIFS(G207:G1222,$C207:$C1222,$C207,$D207:$D1222,$D207,$E207:$E1222,$E207)</f>
        <v>1560.8</v>
      </c>
      <c r="H206" s="34">
        <f>SUMIFS(H207:H1222,$C207:$C1222,$C207,$D207:$D1222,$D207,$E207:$E1222,$E207)</f>
        <v>0</v>
      </c>
      <c r="I206" s="34">
        <f>SUMIFS(I207:I1222,$C207:$C1222,$C207,$D207:$D1222,$D207,$E207:$E1222,$E207)</f>
        <v>1560.8</v>
      </c>
      <c r="J206" s="34">
        <f>SUMIFS(J207:J1222,$C207:$C1222,$C207,$D207:$D1222,$D207,$E207:$E1222,$E207)</f>
        <v>0</v>
      </c>
    </row>
    <row r="207" spans="1:10" s="13" customFormat="1" ht="31.5" x14ac:dyDescent="0.25">
      <c r="A207" s="17">
        <v>3</v>
      </c>
      <c r="B207" s="22" t="s">
        <v>21</v>
      </c>
      <c r="C207" s="23" t="s">
        <v>89</v>
      </c>
      <c r="D207" s="23" t="s">
        <v>74</v>
      </c>
      <c r="E207" s="23" t="s">
        <v>130</v>
      </c>
      <c r="F207" s="23" t="s">
        <v>85</v>
      </c>
      <c r="G207" s="24">
        <v>1560.8</v>
      </c>
      <c r="H207" s="25"/>
      <c r="I207" s="24">
        <v>1560.8</v>
      </c>
      <c r="J207" s="25"/>
    </row>
    <row r="208" spans="1:10" s="13" customFormat="1" ht="15.75" x14ac:dyDescent="0.25">
      <c r="A208" s="15">
        <v>1</v>
      </c>
      <c r="B208" s="29" t="s">
        <v>69</v>
      </c>
      <c r="C208" s="30" t="s">
        <v>89</v>
      </c>
      <c r="D208" s="30" t="s">
        <v>83</v>
      </c>
      <c r="E208" s="30" t="s">
        <v>6</v>
      </c>
      <c r="F208" s="30" t="s">
        <v>76</v>
      </c>
      <c r="G208" s="31">
        <f>SUMIFS(G209:G1228,$C209:$C1228,$C209,$D209:$D1228,$D209)/2</f>
        <v>2299</v>
      </c>
      <c r="H208" s="31">
        <f>SUMIFS(H209:H1228,$C209:$C1228,$C209,$D209:$D1228,$D209)/2</f>
        <v>1799</v>
      </c>
      <c r="I208" s="31">
        <f>SUMIFS(I209:I1228,$C209:$C1228,$C209,$D209:$D1228,$D209)/2</f>
        <v>2499</v>
      </c>
      <c r="J208" s="31">
        <f>SUMIFS(J209:J1228,$C209:$C1228,$C209,$D209:$D1228,$D209)/2</f>
        <v>1799</v>
      </c>
    </row>
    <row r="209" spans="1:10" s="13" customFormat="1" ht="51" customHeight="1" x14ac:dyDescent="0.25">
      <c r="A209" s="16">
        <v>2</v>
      </c>
      <c r="B209" s="32" t="s">
        <v>166</v>
      </c>
      <c r="C209" s="33" t="s">
        <v>89</v>
      </c>
      <c r="D209" s="33" t="s">
        <v>83</v>
      </c>
      <c r="E209" s="33" t="s">
        <v>60</v>
      </c>
      <c r="F209" s="33"/>
      <c r="G209" s="34">
        <f>SUMIFS(G210:G1225,$C210:$C1225,$C210,$D210:$D1225,$D210,$E210:$E1225,$E210)</f>
        <v>2299</v>
      </c>
      <c r="H209" s="34">
        <f>SUMIFS(H210:H1225,$C210:$C1225,$C210,$D210:$D1225,$D210,$E210:$E1225,$E210)</f>
        <v>1799</v>
      </c>
      <c r="I209" s="34">
        <f>SUMIFS(I210:I1225,$C210:$C1225,$C210,$D210:$D1225,$D210,$E210:$E1225,$E210)</f>
        <v>2299</v>
      </c>
      <c r="J209" s="34">
        <f>SUMIFS(J210:J1225,$C210:$C1225,$C210,$D210:$D1225,$D210,$E210:$E1225,$E210)</f>
        <v>1799</v>
      </c>
    </row>
    <row r="210" spans="1:10" s="13" customFormat="1" ht="31.5" x14ac:dyDescent="0.25">
      <c r="A210" s="17">
        <v>3</v>
      </c>
      <c r="B210" s="22" t="s">
        <v>21</v>
      </c>
      <c r="C210" s="23" t="s">
        <v>89</v>
      </c>
      <c r="D210" s="23" t="s">
        <v>83</v>
      </c>
      <c r="E210" s="23" t="s">
        <v>60</v>
      </c>
      <c r="F210" s="23" t="s">
        <v>85</v>
      </c>
      <c r="G210" s="24">
        <v>2299</v>
      </c>
      <c r="H210" s="24">
        <v>1799</v>
      </c>
      <c r="I210" s="24">
        <v>2299</v>
      </c>
      <c r="J210" s="24">
        <v>1799</v>
      </c>
    </row>
    <row r="211" spans="1:10" s="13" customFormat="1" ht="56.25" customHeight="1" x14ac:dyDescent="0.25">
      <c r="A211" s="16">
        <v>2</v>
      </c>
      <c r="B211" s="41" t="s">
        <v>138</v>
      </c>
      <c r="C211" s="33" t="s">
        <v>89</v>
      </c>
      <c r="D211" s="33" t="s">
        <v>83</v>
      </c>
      <c r="E211" s="33" t="s">
        <v>137</v>
      </c>
      <c r="F211" s="33"/>
      <c r="G211" s="34">
        <f>SUMIFS(G212:G1227,$C212:$C1227,$C212,$D212:$D1227,$D212,$E212:$E1227,$E212)</f>
        <v>0</v>
      </c>
      <c r="H211" s="34">
        <f>SUMIFS(H212:H1227,$C212:$C1227,$C212,$D212:$D1227,$D212,$E212:$E1227,$E212)</f>
        <v>0</v>
      </c>
      <c r="I211" s="34">
        <f>SUMIFS(I212:I1227,$C212:$C1227,$C212,$D212:$D1227,$D212,$E212:$E1227,$E212)</f>
        <v>0</v>
      </c>
      <c r="J211" s="34">
        <f>SUMIFS(J212:J1227,$C212:$C1227,$C212,$D212:$D1227,$D212,$E212:$E1227,$E212)</f>
        <v>0</v>
      </c>
    </row>
    <row r="212" spans="1:10" s="13" customFormat="1" ht="31.5" x14ac:dyDescent="0.25">
      <c r="A212" s="17">
        <v>3</v>
      </c>
      <c r="B212" s="22" t="s">
        <v>21</v>
      </c>
      <c r="C212" s="23" t="s">
        <v>89</v>
      </c>
      <c r="D212" s="23" t="s">
        <v>83</v>
      </c>
      <c r="E212" s="23" t="s">
        <v>137</v>
      </c>
      <c r="F212" s="23" t="s">
        <v>85</v>
      </c>
      <c r="G212" s="24"/>
      <c r="H212" s="24"/>
      <c r="I212" s="24"/>
      <c r="J212" s="24"/>
    </row>
    <row r="213" spans="1:10" s="13" customFormat="1" ht="15.75" x14ac:dyDescent="0.25">
      <c r="A213" s="17">
        <v>3</v>
      </c>
      <c r="B213" s="22" t="s">
        <v>46</v>
      </c>
      <c r="C213" s="23" t="s">
        <v>89</v>
      </c>
      <c r="D213" s="23" t="s">
        <v>83</v>
      </c>
      <c r="E213" s="23" t="s">
        <v>137</v>
      </c>
      <c r="F213" s="23" t="s">
        <v>96</v>
      </c>
      <c r="G213" s="24"/>
      <c r="H213" s="24"/>
      <c r="I213" s="24"/>
      <c r="J213" s="24"/>
    </row>
    <row r="214" spans="1:10" s="13" customFormat="1" ht="47.25" x14ac:dyDescent="0.25">
      <c r="A214" s="16">
        <v>2</v>
      </c>
      <c r="B214" s="32" t="s">
        <v>35</v>
      </c>
      <c r="C214" s="42" t="s">
        <v>89</v>
      </c>
      <c r="D214" s="42" t="s">
        <v>83</v>
      </c>
      <c r="E214" s="42" t="s">
        <v>128</v>
      </c>
      <c r="F214" s="33"/>
      <c r="G214" s="34">
        <f>SUMIFS(G215:G1233,$C215:$C1233,$C215,$D215:$D1233,$D215,$E215:$E1233,$E215)</f>
        <v>0</v>
      </c>
      <c r="H214" s="34">
        <f>SUMIFS(H215:H1233,$C215:$C1233,$C215,$D215:$D1233,$D215,$E215:$E1233,$E215)</f>
        <v>0</v>
      </c>
      <c r="I214" s="34">
        <f>SUMIFS(I215:I1233,$C215:$C1233,$C215,$D215:$D1233,$D215,$E215:$E1233,$E215)</f>
        <v>200</v>
      </c>
      <c r="J214" s="34">
        <f>SUMIFS(J215:J1233,$C215:$C1233,$C215,$D215:$D1233,$D215,$E215:$E1233,$E215)</f>
        <v>0</v>
      </c>
    </row>
    <row r="215" spans="1:10" s="13" customFormat="1" ht="21" customHeight="1" x14ac:dyDescent="0.25">
      <c r="A215" s="17">
        <v>3</v>
      </c>
      <c r="B215" s="22" t="s">
        <v>220</v>
      </c>
      <c r="C215" s="23" t="s">
        <v>89</v>
      </c>
      <c r="D215" s="23" t="s">
        <v>83</v>
      </c>
      <c r="E215" s="23" t="s">
        <v>128</v>
      </c>
      <c r="F215" s="23" t="s">
        <v>150</v>
      </c>
      <c r="G215" s="24"/>
      <c r="H215" s="24"/>
      <c r="I215" s="24">
        <v>200</v>
      </c>
      <c r="J215" s="24"/>
    </row>
    <row r="216" spans="1:10" s="13" customFormat="1" ht="15.75" x14ac:dyDescent="0.25">
      <c r="A216" s="15">
        <v>1</v>
      </c>
      <c r="B216" s="29" t="s">
        <v>159</v>
      </c>
      <c r="C216" s="30" t="s">
        <v>89</v>
      </c>
      <c r="D216" s="30" t="s">
        <v>91</v>
      </c>
      <c r="E216" s="30" t="s">
        <v>6</v>
      </c>
      <c r="F216" s="30" t="s">
        <v>76</v>
      </c>
      <c r="G216" s="31">
        <f>SUMIFS(G217:G1234,$C217:$C1234,$C217,$D217:$D1234,$D217)/2</f>
        <v>24162.1</v>
      </c>
      <c r="H216" s="31">
        <f>SUMIFS(H217:H1234,$C217:$C1234,$C217,$D217:$D1234,$D217)/2</f>
        <v>22038.400000000001</v>
      </c>
      <c r="I216" s="31">
        <f>SUMIFS(I217:I1234,$C217:$C1234,$C217,$D217:$D1234,$D217)/2</f>
        <v>24162.1</v>
      </c>
      <c r="J216" s="31">
        <f>SUMIFS(J217:J1234,$C217:$C1234,$C217,$D217:$D1234,$D217)/2</f>
        <v>22038.400000000001</v>
      </c>
    </row>
    <row r="217" spans="1:10" s="13" customFormat="1" ht="31.5" x14ac:dyDescent="0.25">
      <c r="A217" s="16">
        <v>2</v>
      </c>
      <c r="B217" s="32" t="s">
        <v>208</v>
      </c>
      <c r="C217" s="33" t="s">
        <v>89</v>
      </c>
      <c r="D217" s="33" t="s">
        <v>91</v>
      </c>
      <c r="E217" s="33" t="s">
        <v>70</v>
      </c>
      <c r="F217" s="33"/>
      <c r="G217" s="34">
        <f>SUMIFS(G218:G1231,$C218:$C1231,$C218,$D218:$D1231,$D218,$E218:$E1231,$E218)</f>
        <v>5785.1</v>
      </c>
      <c r="H217" s="34">
        <f>SUMIFS(H218:H1231,$C218:$C1231,$C218,$D218:$D1231,$D218,$E218:$E1231,$E218)</f>
        <v>3661.4</v>
      </c>
      <c r="I217" s="34">
        <f>SUMIFS(I218:I1231,$C218:$C1231,$C218,$D218:$D1231,$D218,$E218:$E1231,$E218)</f>
        <v>5785.1</v>
      </c>
      <c r="J217" s="34">
        <f>SUMIFS(J218:J1231,$C218:$C1231,$C218,$D218:$D1231,$D218,$E218:$E1231,$E218)</f>
        <v>3661.4</v>
      </c>
    </row>
    <row r="218" spans="1:10" s="13" customFormat="1" ht="31.5" x14ac:dyDescent="0.25">
      <c r="A218" s="17">
        <v>3</v>
      </c>
      <c r="B218" s="22" t="s">
        <v>21</v>
      </c>
      <c r="C218" s="23" t="s">
        <v>89</v>
      </c>
      <c r="D218" s="23" t="s">
        <v>91</v>
      </c>
      <c r="E218" s="23" t="s">
        <v>70</v>
      </c>
      <c r="F218" s="23" t="s">
        <v>85</v>
      </c>
      <c r="G218" s="24">
        <v>5785.1</v>
      </c>
      <c r="H218" s="24">
        <v>3661.4</v>
      </c>
      <c r="I218" s="24">
        <v>5785.1</v>
      </c>
      <c r="J218" s="24">
        <v>3661.4</v>
      </c>
    </row>
    <row r="219" spans="1:10" s="13" customFormat="1" ht="63" x14ac:dyDescent="0.25">
      <c r="A219" s="16">
        <v>2</v>
      </c>
      <c r="B219" s="41" t="s">
        <v>203</v>
      </c>
      <c r="C219" s="33" t="s">
        <v>89</v>
      </c>
      <c r="D219" s="33" t="s">
        <v>91</v>
      </c>
      <c r="E219" s="33" t="s">
        <v>9</v>
      </c>
      <c r="F219" s="33"/>
      <c r="G219" s="34">
        <f>SUMIFS(G220:G1233,$C220:$C1233,$C220,$D220:$D1233,$D220,$E220:$E1233,$E220)</f>
        <v>6427</v>
      </c>
      <c r="H219" s="34">
        <f>SUMIFS(H220:H1233,$C220:$C1233,$C220,$D220:$D1233,$D220,$E220:$E1233,$E220)</f>
        <v>6427</v>
      </c>
      <c r="I219" s="34">
        <f>SUMIFS(I220:I1233,$C220:$C1233,$C220,$D220:$D1233,$D220,$E220:$E1233,$E220)</f>
        <v>6427</v>
      </c>
      <c r="J219" s="34">
        <f>SUMIFS(J220:J1233,$C220:$C1233,$C220,$D220:$D1233,$D220,$E220:$E1233,$E220)</f>
        <v>6427</v>
      </c>
    </row>
    <row r="220" spans="1:10" s="13" customFormat="1" ht="31.5" x14ac:dyDescent="0.25">
      <c r="A220" s="17">
        <v>3</v>
      </c>
      <c r="B220" s="22" t="s">
        <v>21</v>
      </c>
      <c r="C220" s="23" t="s">
        <v>89</v>
      </c>
      <c r="D220" s="23" t="s">
        <v>91</v>
      </c>
      <c r="E220" s="23" t="s">
        <v>9</v>
      </c>
      <c r="F220" s="23" t="s">
        <v>85</v>
      </c>
      <c r="G220" s="24">
        <v>6427</v>
      </c>
      <c r="H220" s="24">
        <v>6427</v>
      </c>
      <c r="I220" s="24">
        <v>6427</v>
      </c>
      <c r="J220" s="24">
        <v>6427</v>
      </c>
    </row>
    <row r="221" spans="1:10" s="13" customFormat="1" ht="94.5" x14ac:dyDescent="0.25">
      <c r="A221" s="16">
        <v>2</v>
      </c>
      <c r="B221" s="41" t="s">
        <v>211</v>
      </c>
      <c r="C221" s="33" t="s">
        <v>89</v>
      </c>
      <c r="D221" s="33" t="s">
        <v>91</v>
      </c>
      <c r="E221" s="33" t="s">
        <v>136</v>
      </c>
      <c r="F221" s="33"/>
      <c r="G221" s="34">
        <f>SUMIFS(G222:G1235,$C222:$C1235,$C222,$D222:$D1235,$D222,$E222:$E1235,$E222)</f>
        <v>11950</v>
      </c>
      <c r="H221" s="34">
        <f>SUMIFS(H222:H1235,$C222:$C1235,$C222,$D222:$D1235,$D222,$E222:$E1235,$E222)</f>
        <v>11950</v>
      </c>
      <c r="I221" s="34">
        <f>SUMIFS(I222:I1235,$C222:$C1235,$C222,$D222:$D1235,$D222,$E222:$E1235,$E222)</f>
        <v>11950</v>
      </c>
      <c r="J221" s="34">
        <f>SUMIFS(J222:J1235,$C222:$C1235,$C222,$D222:$D1235,$D222,$E222:$E1235,$E222)</f>
        <v>11950</v>
      </c>
    </row>
    <row r="222" spans="1:10" s="13" customFormat="1" ht="15.75" x14ac:dyDescent="0.25">
      <c r="A222" s="17">
        <v>3</v>
      </c>
      <c r="B222" s="22" t="s">
        <v>135</v>
      </c>
      <c r="C222" s="23" t="s">
        <v>89</v>
      </c>
      <c r="D222" s="23" t="s">
        <v>91</v>
      </c>
      <c r="E222" s="23" t="s">
        <v>136</v>
      </c>
      <c r="F222" s="23" t="s">
        <v>134</v>
      </c>
      <c r="G222" s="24">
        <v>11950</v>
      </c>
      <c r="H222" s="24">
        <v>11950</v>
      </c>
      <c r="I222" s="24">
        <v>11950</v>
      </c>
      <c r="J222" s="24">
        <v>11950</v>
      </c>
    </row>
    <row r="223" spans="1:10" s="13" customFormat="1" ht="31.5" x14ac:dyDescent="0.25">
      <c r="A223" s="15">
        <v>1</v>
      </c>
      <c r="B223" s="29" t="s">
        <v>27</v>
      </c>
      <c r="C223" s="30" t="s">
        <v>89</v>
      </c>
      <c r="D223" s="30" t="s">
        <v>75</v>
      </c>
      <c r="E223" s="30" t="s">
        <v>6</v>
      </c>
      <c r="F223" s="30" t="s">
        <v>76</v>
      </c>
      <c r="G223" s="31">
        <f>SUMIFS(G224:G1241,$C224:$C1241,$C224,$D224:$D1241,$D224)/2</f>
        <v>4986.5999999999995</v>
      </c>
      <c r="H223" s="31">
        <f>SUMIFS(H224:H1241,$C224:$C1241,$C224,$D224:$D1241,$D224)/2</f>
        <v>3276.7000000000007</v>
      </c>
      <c r="I223" s="31">
        <f>SUMIFS(I224:I1241,$C224:$C1241,$C224,$D224:$D1241,$D224)/2</f>
        <v>4986.5999999999995</v>
      </c>
      <c r="J223" s="31">
        <f>SUMIFS(J224:J1241,$C224:$C1241,$C224,$D224:$D1241,$D224)/2</f>
        <v>3276.7000000000007</v>
      </c>
    </row>
    <row r="224" spans="1:10" s="13" customFormat="1" ht="63" x14ac:dyDescent="0.25">
      <c r="A224" s="16">
        <v>2</v>
      </c>
      <c r="B224" s="32" t="s">
        <v>142</v>
      </c>
      <c r="C224" s="33" t="s">
        <v>89</v>
      </c>
      <c r="D224" s="33" t="s">
        <v>75</v>
      </c>
      <c r="E224" s="33" t="s">
        <v>28</v>
      </c>
      <c r="F224" s="33"/>
      <c r="G224" s="34">
        <f>SUMIFS(G225:G1238,$C225:$C1238,$C225,$D225:$D1238,$D225,$E225:$E1238,$E225)</f>
        <v>1048.5999999999999</v>
      </c>
      <c r="H224" s="34">
        <f>SUMIFS(H225:H1238,$C225:$C1238,$C225,$D225:$D1238,$D225,$E225:$E1238,$E225)</f>
        <v>0</v>
      </c>
      <c r="I224" s="34">
        <f>SUMIFS(I225:I1238,$C225:$C1238,$C225,$D225:$D1238,$D225,$E225:$E1238,$E225)</f>
        <v>1048.5999999999999</v>
      </c>
      <c r="J224" s="34">
        <f>SUMIFS(J225:J1238,$C225:$C1238,$C225,$D225:$D1238,$D225,$E225:$E1238,$E225)</f>
        <v>0</v>
      </c>
    </row>
    <row r="225" spans="1:10" s="13" customFormat="1" ht="47.25" x14ac:dyDescent="0.25">
      <c r="A225" s="17">
        <v>3</v>
      </c>
      <c r="B225" s="22" t="s">
        <v>11</v>
      </c>
      <c r="C225" s="23" t="s">
        <v>89</v>
      </c>
      <c r="D225" s="23" t="s">
        <v>75</v>
      </c>
      <c r="E225" s="23" t="s">
        <v>28</v>
      </c>
      <c r="F225" s="23" t="s">
        <v>78</v>
      </c>
      <c r="G225" s="24">
        <v>60</v>
      </c>
      <c r="H225" s="24"/>
      <c r="I225" s="24">
        <v>60</v>
      </c>
      <c r="J225" s="24"/>
    </row>
    <row r="226" spans="1:10" s="13" customFormat="1" ht="15.75" x14ac:dyDescent="0.25">
      <c r="A226" s="17">
        <v>3</v>
      </c>
      <c r="B226" s="22" t="s">
        <v>46</v>
      </c>
      <c r="C226" s="23" t="s">
        <v>89</v>
      </c>
      <c r="D226" s="23" t="s">
        <v>75</v>
      </c>
      <c r="E226" s="23" t="s">
        <v>28</v>
      </c>
      <c r="F226" s="23" t="s">
        <v>96</v>
      </c>
      <c r="G226" s="24">
        <v>988.6</v>
      </c>
      <c r="H226" s="24"/>
      <c r="I226" s="24">
        <v>988.6</v>
      </c>
      <c r="J226" s="24"/>
    </row>
    <row r="227" spans="1:10" s="13" customFormat="1" ht="84.6" customHeight="1" x14ac:dyDescent="0.25">
      <c r="A227" s="16">
        <v>2</v>
      </c>
      <c r="B227" s="32" t="s">
        <v>156</v>
      </c>
      <c r="C227" s="33" t="s">
        <v>89</v>
      </c>
      <c r="D227" s="33" t="s">
        <v>75</v>
      </c>
      <c r="E227" s="33" t="s">
        <v>29</v>
      </c>
      <c r="F227" s="33"/>
      <c r="G227" s="34">
        <f>SUMIFS(G228:G1241,$C228:$C1241,$C228,$D228:$D1241,$D228,$E228:$E1241,$E228)</f>
        <v>955.1</v>
      </c>
      <c r="H227" s="34">
        <f>SUMIFS(H228:H1241,$C228:$C1241,$C228,$D228:$D1241,$D228,$E228:$E1241,$E228)</f>
        <v>571.1</v>
      </c>
      <c r="I227" s="34">
        <f>SUMIFS(I228:I1241,$C228:$C1241,$C228,$D228:$D1241,$D228,$E228:$E1241,$E228)</f>
        <v>955.1</v>
      </c>
      <c r="J227" s="34">
        <f>SUMIFS(J228:J1241,$C228:$C1241,$C228,$D228:$D1241,$D228,$E228:$E1241,$E228)</f>
        <v>571.1</v>
      </c>
    </row>
    <row r="228" spans="1:10" s="13" customFormat="1" ht="66.599999999999994" customHeight="1" x14ac:dyDescent="0.25">
      <c r="A228" s="17">
        <v>3</v>
      </c>
      <c r="B228" s="22" t="s">
        <v>175</v>
      </c>
      <c r="C228" s="23" t="s">
        <v>89</v>
      </c>
      <c r="D228" s="23" t="s">
        <v>75</v>
      </c>
      <c r="E228" s="23" t="s">
        <v>29</v>
      </c>
      <c r="F228" s="23" t="s">
        <v>99</v>
      </c>
      <c r="G228" s="24">
        <v>955.1</v>
      </c>
      <c r="H228" s="24">
        <v>571.1</v>
      </c>
      <c r="I228" s="24">
        <v>955.1</v>
      </c>
      <c r="J228" s="24">
        <v>571.1</v>
      </c>
    </row>
    <row r="229" spans="1:10" s="13" customFormat="1" ht="63" x14ac:dyDescent="0.25">
      <c r="A229" s="16">
        <v>2</v>
      </c>
      <c r="B229" s="41" t="s">
        <v>203</v>
      </c>
      <c r="C229" s="33" t="s">
        <v>89</v>
      </c>
      <c r="D229" s="33" t="s">
        <v>75</v>
      </c>
      <c r="E229" s="33" t="s">
        <v>9</v>
      </c>
      <c r="F229" s="33"/>
      <c r="G229" s="34">
        <f>SUMIFS(G230:G1243,$C230:$C1243,$C230,$D230:$D1243,$D230,$E230:$E1243,$E230)</f>
        <v>2188.5</v>
      </c>
      <c r="H229" s="34">
        <f>SUMIFS(H230:H1243,$C230:$C1243,$C230,$D230:$D1243,$D230,$E230:$E1243,$E230)</f>
        <v>2188.5</v>
      </c>
      <c r="I229" s="34">
        <f>SUMIFS(I230:I1243,$C230:$C1243,$C230,$D230:$D1243,$D230,$E230:$E1243,$E230)</f>
        <v>2188.5</v>
      </c>
      <c r="J229" s="34">
        <f>SUMIFS(J230:J1243,$C230:$C1243,$C230,$D230:$D1243,$D230,$E230:$E1243,$E230)</f>
        <v>2188.5</v>
      </c>
    </row>
    <row r="230" spans="1:10" s="13" customFormat="1" ht="31.5" x14ac:dyDescent="0.25">
      <c r="A230" s="17">
        <v>3</v>
      </c>
      <c r="B230" s="22" t="s">
        <v>23</v>
      </c>
      <c r="C230" s="23" t="s">
        <v>89</v>
      </c>
      <c r="D230" s="23" t="s">
        <v>75</v>
      </c>
      <c r="E230" s="23" t="s">
        <v>9</v>
      </c>
      <c r="F230" s="23" t="s">
        <v>87</v>
      </c>
      <c r="G230" s="24">
        <v>1917.9</v>
      </c>
      <c r="H230" s="24">
        <v>1917.9</v>
      </c>
      <c r="I230" s="24">
        <v>1917.9</v>
      </c>
      <c r="J230" s="24">
        <v>1917.9</v>
      </c>
    </row>
    <row r="231" spans="1:10" s="13" customFormat="1" ht="47.25" x14ac:dyDescent="0.25">
      <c r="A231" s="17">
        <v>3</v>
      </c>
      <c r="B231" s="22" t="s">
        <v>11</v>
      </c>
      <c r="C231" s="23" t="s">
        <v>89</v>
      </c>
      <c r="D231" s="23" t="s">
        <v>75</v>
      </c>
      <c r="E231" s="23" t="s">
        <v>9</v>
      </c>
      <c r="F231" s="23" t="s">
        <v>78</v>
      </c>
      <c r="G231" s="24">
        <v>270.60000000000002</v>
      </c>
      <c r="H231" s="24">
        <v>270.60000000000002</v>
      </c>
      <c r="I231" s="24">
        <v>270.60000000000002</v>
      </c>
      <c r="J231" s="24">
        <v>270.60000000000002</v>
      </c>
    </row>
    <row r="232" spans="1:10" s="13" customFormat="1" ht="15.75" x14ac:dyDescent="0.25">
      <c r="A232" s="17">
        <v>3</v>
      </c>
      <c r="B232" s="22" t="s">
        <v>12</v>
      </c>
      <c r="C232" s="23" t="s">
        <v>89</v>
      </c>
      <c r="D232" s="23" t="s">
        <v>75</v>
      </c>
      <c r="E232" s="23" t="s">
        <v>9</v>
      </c>
      <c r="F232" s="23" t="s">
        <v>79</v>
      </c>
      <c r="G232" s="24"/>
      <c r="H232" s="24"/>
      <c r="I232" s="24"/>
      <c r="J232" s="24"/>
    </row>
    <row r="233" spans="1:10" s="13" customFormat="1" ht="63" x14ac:dyDescent="0.25">
      <c r="A233" s="16">
        <v>2</v>
      </c>
      <c r="B233" s="41" t="s">
        <v>204</v>
      </c>
      <c r="C233" s="33" t="s">
        <v>89</v>
      </c>
      <c r="D233" s="33" t="s">
        <v>75</v>
      </c>
      <c r="E233" s="33" t="s">
        <v>33</v>
      </c>
      <c r="F233" s="33"/>
      <c r="G233" s="34">
        <f>SUMIFS(G234:G1247,$C234:$C1247,$C234,$D234:$D1247,$D234,$E234:$E1247,$E234)</f>
        <v>570.9</v>
      </c>
      <c r="H233" s="34">
        <f>SUMIFS(H234:H1247,$C234:$C1247,$C234,$D234:$D1247,$D234,$E234:$E1247,$E234)</f>
        <v>517.1</v>
      </c>
      <c r="I233" s="34">
        <f>SUMIFS(I234:I1247,$C234:$C1247,$C234,$D234:$D1247,$D234,$E234:$E1247,$E234)</f>
        <v>570.9</v>
      </c>
      <c r="J233" s="34">
        <f>SUMIFS(J234:J1247,$C234:$C1247,$C234,$D234:$D1247,$D234,$E234:$E1247,$E234)</f>
        <v>517.1</v>
      </c>
    </row>
    <row r="234" spans="1:10" s="13" customFormat="1" ht="31.5" x14ac:dyDescent="0.25">
      <c r="A234" s="17">
        <v>3</v>
      </c>
      <c r="B234" s="22" t="s">
        <v>10</v>
      </c>
      <c r="C234" s="23" t="s">
        <v>89</v>
      </c>
      <c r="D234" s="23" t="s">
        <v>75</v>
      </c>
      <c r="E234" s="23" t="s">
        <v>33</v>
      </c>
      <c r="F234" s="23" t="s">
        <v>77</v>
      </c>
      <c r="G234" s="24">
        <v>511.6</v>
      </c>
      <c r="H234" s="24">
        <v>457.8</v>
      </c>
      <c r="I234" s="24">
        <v>511.6</v>
      </c>
      <c r="J234" s="24">
        <v>457.8</v>
      </c>
    </row>
    <row r="235" spans="1:10" s="13" customFormat="1" ht="47.25" x14ac:dyDescent="0.25">
      <c r="A235" s="17">
        <v>3</v>
      </c>
      <c r="B235" s="22" t="s">
        <v>11</v>
      </c>
      <c r="C235" s="23" t="s">
        <v>89</v>
      </c>
      <c r="D235" s="23" t="s">
        <v>75</v>
      </c>
      <c r="E235" s="23" t="s">
        <v>33</v>
      </c>
      <c r="F235" s="23" t="s">
        <v>78</v>
      </c>
      <c r="G235" s="24">
        <v>59.3</v>
      </c>
      <c r="H235" s="24">
        <v>59.3</v>
      </c>
      <c r="I235" s="24">
        <v>59.3</v>
      </c>
      <c r="J235" s="24">
        <v>59.3</v>
      </c>
    </row>
    <row r="236" spans="1:10" s="13" customFormat="1" ht="47.25" x14ac:dyDescent="0.25">
      <c r="A236" s="16">
        <v>2</v>
      </c>
      <c r="B236" s="41" t="s">
        <v>210</v>
      </c>
      <c r="C236" s="33" t="s">
        <v>89</v>
      </c>
      <c r="D236" s="33" t="s">
        <v>75</v>
      </c>
      <c r="E236" s="33" t="s">
        <v>184</v>
      </c>
      <c r="F236" s="33"/>
      <c r="G236" s="34">
        <f>SUMIFS(G237:G1251,$C237:$C1251,$C237,$D237:$D1251,$D237,$E237:$E1251,$E237)</f>
        <v>223.5</v>
      </c>
      <c r="H236" s="34">
        <f>SUMIFS(H237:H1251,$C237:$C1251,$C237,$D237:$D1251,$D237,$E237:$E1251,$E237)</f>
        <v>0</v>
      </c>
      <c r="I236" s="34">
        <f>SUMIFS(I237:I1251,$C237:$C1251,$C237,$D237:$D1251,$D237,$E237:$E1251,$E237)</f>
        <v>223.5</v>
      </c>
      <c r="J236" s="34">
        <f>SUMIFS(J237:J1251,$C237:$C1251,$C237,$D237:$D1251,$D237,$E237:$E1251,$E237)</f>
        <v>0</v>
      </c>
    </row>
    <row r="237" spans="1:10" s="13" customFormat="1" ht="15.75" x14ac:dyDescent="0.25">
      <c r="A237" s="17">
        <v>3</v>
      </c>
      <c r="B237" s="43" t="s">
        <v>46</v>
      </c>
      <c r="C237" s="23" t="s">
        <v>89</v>
      </c>
      <c r="D237" s="23" t="s">
        <v>75</v>
      </c>
      <c r="E237" s="23" t="s">
        <v>184</v>
      </c>
      <c r="F237" s="23" t="s">
        <v>96</v>
      </c>
      <c r="G237" s="24">
        <v>223.5</v>
      </c>
      <c r="H237" s="24"/>
      <c r="I237" s="24">
        <v>223.5</v>
      </c>
      <c r="J237" s="24"/>
    </row>
    <row r="238" spans="1:10" s="13" customFormat="1" ht="15.75" x14ac:dyDescent="0.25">
      <c r="A238" s="14">
        <v>0</v>
      </c>
      <c r="B238" s="26" t="s">
        <v>117</v>
      </c>
      <c r="C238" s="27" t="s">
        <v>90</v>
      </c>
      <c r="D238" s="27" t="s">
        <v>119</v>
      </c>
      <c r="E238" s="27"/>
      <c r="F238" s="27"/>
      <c r="G238" s="28">
        <f>SUMIFS(G239:G1265,$C239:$C1265,$C239)/3</f>
        <v>6608.3999999999987</v>
      </c>
      <c r="H238" s="28">
        <f>SUMIFS(H239:H1255,$C239:$C1255,$C239)/3</f>
        <v>0</v>
      </c>
      <c r="I238" s="28">
        <f>SUMIFS(I239:I1265,$C239:$C1265,$C239)/3</f>
        <v>6608.3999999999987</v>
      </c>
      <c r="J238" s="28">
        <f>SUMIFS(J239:J1255,$C239:$C1255,$C239)/3</f>
        <v>0</v>
      </c>
    </row>
    <row r="239" spans="1:10" s="13" customFormat="1" ht="15.75" x14ac:dyDescent="0.25">
      <c r="A239" s="15">
        <v>1</v>
      </c>
      <c r="B239" s="29" t="s">
        <v>30</v>
      </c>
      <c r="C239" s="30" t="s">
        <v>90</v>
      </c>
      <c r="D239" s="30" t="s">
        <v>74</v>
      </c>
      <c r="E239" s="30" t="s">
        <v>6</v>
      </c>
      <c r="F239" s="30" t="s">
        <v>76</v>
      </c>
      <c r="G239" s="31">
        <f>SUMIFS(G240:G1255,$C240:$C1255,$C240,$D240:$D1255,$D240)/2</f>
        <v>6608.4000000000005</v>
      </c>
      <c r="H239" s="31">
        <f>SUMIFS(H240:H1255,$C240:$C1255,$C240,$D240:$D1255,$D240)/2</f>
        <v>0</v>
      </c>
      <c r="I239" s="31">
        <f>SUMIFS(I240:I1255,$C240:$C1255,$C240,$D240:$D1255,$D240)/2</f>
        <v>6608.4000000000005</v>
      </c>
      <c r="J239" s="31">
        <f>SUMIFS(J240:J1255,$C240:$C1255,$C240,$D240:$D1255,$D240)/2</f>
        <v>0</v>
      </c>
    </row>
    <row r="240" spans="1:10" s="13" customFormat="1" ht="47.25" x14ac:dyDescent="0.25">
      <c r="A240" s="16">
        <v>2</v>
      </c>
      <c r="B240" s="32" t="s">
        <v>205</v>
      </c>
      <c r="C240" s="33" t="s">
        <v>90</v>
      </c>
      <c r="D240" s="33" t="s">
        <v>74</v>
      </c>
      <c r="E240" s="33" t="s">
        <v>31</v>
      </c>
      <c r="F240" s="33"/>
      <c r="G240" s="34">
        <f>SUMIFS(G241:G1252,$C241:$C1252,$C241,$D241:$D1252,$D241,$E241:$E1252,$E241)</f>
        <v>3475.8</v>
      </c>
      <c r="H240" s="34">
        <f>SUMIFS(H241:H1252,$C241:$C1252,$C241,$D241:$D1252,$D241,$E241:$E1252,$E241)</f>
        <v>0</v>
      </c>
      <c r="I240" s="34">
        <f>SUMIFS(I241:I1252,$C241:$C1252,$C241,$D241:$D1252,$D241,$E241:$E1252,$E241)</f>
        <v>3475.8</v>
      </c>
      <c r="J240" s="34">
        <f>SUMIFS(J241:J1252,$C241:$C1252,$C241,$D241:$D1252,$D241,$E241:$E1252,$E241)</f>
        <v>0</v>
      </c>
    </row>
    <row r="241" spans="1:10" s="13" customFormat="1" ht="31.5" x14ac:dyDescent="0.25">
      <c r="A241" s="17">
        <v>3</v>
      </c>
      <c r="B241" s="22" t="s">
        <v>23</v>
      </c>
      <c r="C241" s="23" t="s">
        <v>90</v>
      </c>
      <c r="D241" s="23" t="s">
        <v>74</v>
      </c>
      <c r="E241" s="23" t="s">
        <v>31</v>
      </c>
      <c r="F241" s="23" t="s">
        <v>87</v>
      </c>
      <c r="G241" s="24"/>
      <c r="H241" s="24"/>
      <c r="I241" s="24"/>
      <c r="J241" s="24"/>
    </row>
    <row r="242" spans="1:10" s="13" customFormat="1" ht="15.75" x14ac:dyDescent="0.25">
      <c r="A242" s="17">
        <v>3</v>
      </c>
      <c r="B242" s="43" t="s">
        <v>46</v>
      </c>
      <c r="C242" s="23" t="s">
        <v>90</v>
      </c>
      <c r="D242" s="23" t="s">
        <v>74</v>
      </c>
      <c r="E242" s="23" t="s">
        <v>31</v>
      </c>
      <c r="F242" s="23" t="s">
        <v>96</v>
      </c>
      <c r="G242" s="24">
        <v>3475.8</v>
      </c>
      <c r="H242" s="25"/>
      <c r="I242" s="24">
        <v>3475.8</v>
      </c>
      <c r="J242" s="25"/>
    </row>
    <row r="243" spans="1:10" s="13" customFormat="1" ht="50.45" customHeight="1" x14ac:dyDescent="0.25">
      <c r="A243" s="16">
        <v>2</v>
      </c>
      <c r="B243" s="32" t="s">
        <v>166</v>
      </c>
      <c r="C243" s="33" t="s">
        <v>90</v>
      </c>
      <c r="D243" s="33" t="s">
        <v>74</v>
      </c>
      <c r="E243" s="33" t="s">
        <v>60</v>
      </c>
      <c r="F243" s="33"/>
      <c r="G243" s="34">
        <f>SUMIFS(G244:G1255,$C244:$C1255,$C244,$D244:$D1255,$D244,$E244:$E1255,$E244)</f>
        <v>0</v>
      </c>
      <c r="H243" s="34">
        <f>SUMIFS(H244:H1255,$C244:$C1255,$C244,$D244:$D1255,$D244,$E244:$E1255,$E244)</f>
        <v>0</v>
      </c>
      <c r="I243" s="34">
        <f>SUMIFS(I244:I1255,$C244:$C1255,$C244,$D244:$D1255,$D244,$E244:$E1255,$E244)</f>
        <v>0</v>
      </c>
      <c r="J243" s="34">
        <f>SUMIFS(J244:J1255,$C244:$C1255,$C244,$D244:$D1255,$D244,$E244:$E1255,$E244)</f>
        <v>0</v>
      </c>
    </row>
    <row r="244" spans="1:10" s="13" customFormat="1" ht="128.44999999999999" customHeight="1" x14ac:dyDescent="0.25">
      <c r="A244" s="17">
        <v>3</v>
      </c>
      <c r="B244" s="22" t="s">
        <v>125</v>
      </c>
      <c r="C244" s="23" t="s">
        <v>90</v>
      </c>
      <c r="D244" s="23" t="s">
        <v>74</v>
      </c>
      <c r="E244" s="23" t="s">
        <v>60</v>
      </c>
      <c r="F244" s="23" t="s">
        <v>126</v>
      </c>
      <c r="G244" s="24"/>
      <c r="H244" s="24"/>
      <c r="I244" s="24"/>
      <c r="J244" s="24"/>
    </row>
    <row r="245" spans="1:10" s="13" customFormat="1" ht="15.75" x14ac:dyDescent="0.25">
      <c r="A245" s="17">
        <v>3</v>
      </c>
      <c r="B245" s="43" t="s">
        <v>46</v>
      </c>
      <c r="C245" s="23" t="s">
        <v>90</v>
      </c>
      <c r="D245" s="23" t="s">
        <v>74</v>
      </c>
      <c r="E245" s="23" t="s">
        <v>60</v>
      </c>
      <c r="F245" s="23" t="s">
        <v>96</v>
      </c>
      <c r="G245" s="24"/>
      <c r="H245" s="25"/>
      <c r="I245" s="24"/>
      <c r="J245" s="25"/>
    </row>
    <row r="246" spans="1:10" s="13" customFormat="1" ht="81.599999999999994" customHeight="1" x14ac:dyDescent="0.25">
      <c r="A246" s="16">
        <v>2</v>
      </c>
      <c r="B246" s="32" t="s">
        <v>185</v>
      </c>
      <c r="C246" s="33" t="s">
        <v>90</v>
      </c>
      <c r="D246" s="33" t="s">
        <v>74</v>
      </c>
      <c r="E246" s="33" t="s">
        <v>45</v>
      </c>
      <c r="F246" s="33"/>
      <c r="G246" s="34">
        <f>SUMIFS(G247:G1257,$C247:$C1257,$C247,$D247:$D1257,$D247,$E247:$E1257,$E247)</f>
        <v>3122.6</v>
      </c>
      <c r="H246" s="34">
        <f>SUMIFS(H247:H1257,$C247:$C1257,$C247,$D247:$D1257,$D247,$E247:$E1257,$E247)</f>
        <v>0</v>
      </c>
      <c r="I246" s="34">
        <f>SUMIFS(I247:I1257,$C247:$C1257,$C247,$D247:$D1257,$D247,$E247:$E1257,$E247)</f>
        <v>3122.6</v>
      </c>
      <c r="J246" s="34">
        <f>SUMIFS(J247:J1257,$C247:$C1257,$C247,$D247:$D1257,$D247,$E247:$E1257,$E247)</f>
        <v>0</v>
      </c>
    </row>
    <row r="247" spans="1:10" s="13" customFormat="1" ht="15.75" x14ac:dyDescent="0.25">
      <c r="A247" s="17">
        <v>3</v>
      </c>
      <c r="B247" s="22" t="s">
        <v>46</v>
      </c>
      <c r="C247" s="23" t="s">
        <v>90</v>
      </c>
      <c r="D247" s="23" t="s">
        <v>74</v>
      </c>
      <c r="E247" s="23" t="s">
        <v>45</v>
      </c>
      <c r="F247" s="23" t="s">
        <v>96</v>
      </c>
      <c r="G247" s="24">
        <v>3122.6</v>
      </c>
      <c r="H247" s="25"/>
      <c r="I247" s="24">
        <v>3122.6</v>
      </c>
      <c r="J247" s="25"/>
    </row>
    <row r="248" spans="1:10" s="13" customFormat="1" ht="47.25" x14ac:dyDescent="0.25">
      <c r="A248" s="16">
        <v>2</v>
      </c>
      <c r="B248" s="41" t="s">
        <v>174</v>
      </c>
      <c r="C248" s="33" t="s">
        <v>90</v>
      </c>
      <c r="D248" s="33" t="s">
        <v>74</v>
      </c>
      <c r="E248" s="33" t="s">
        <v>173</v>
      </c>
      <c r="F248" s="33"/>
      <c r="G248" s="34">
        <f>SUMIFS(G249:G1260,$C249:$C1260,$C249,$D249:$D1260,$D249,$E249:$E1260,$E249)</f>
        <v>10</v>
      </c>
      <c r="H248" s="34">
        <f>SUMIFS(H249:H1260,$C249:$C1260,$C249,$D249:$D1260,$D249,$E249:$E1260,$E249)</f>
        <v>0</v>
      </c>
      <c r="I248" s="34">
        <f>SUMIFS(I249:I1260,$C249:$C1260,$C249,$D249:$D1260,$D249,$E249:$E1260,$E249)</f>
        <v>10</v>
      </c>
      <c r="J248" s="34">
        <f>SUMIFS(J249:J1260,$C249:$C1260,$C249,$D249:$D1260,$D249,$E249:$E1260,$E249)</f>
        <v>0</v>
      </c>
    </row>
    <row r="249" spans="1:10" s="13" customFormat="1" ht="15.75" x14ac:dyDescent="0.25">
      <c r="A249" s="17">
        <v>3</v>
      </c>
      <c r="B249" s="22" t="s">
        <v>46</v>
      </c>
      <c r="C249" s="23" t="s">
        <v>90</v>
      </c>
      <c r="D249" s="23" t="s">
        <v>74</v>
      </c>
      <c r="E249" s="23" t="s">
        <v>173</v>
      </c>
      <c r="F249" s="23" t="s">
        <v>96</v>
      </c>
      <c r="G249" s="24">
        <v>10</v>
      </c>
      <c r="H249" s="24"/>
      <c r="I249" s="24">
        <v>10</v>
      </c>
      <c r="J249" s="24"/>
    </row>
    <row r="250" spans="1:10" s="13" customFormat="1" ht="15.75" x14ac:dyDescent="0.25">
      <c r="A250" s="14">
        <v>0</v>
      </c>
      <c r="B250" s="26" t="s">
        <v>118</v>
      </c>
      <c r="C250" s="27" t="s">
        <v>92</v>
      </c>
      <c r="D250" s="27" t="s">
        <v>119</v>
      </c>
      <c r="E250" s="27"/>
      <c r="F250" s="27"/>
      <c r="G250" s="28">
        <f>SUMIFS(G251:G1274,$C251:$C1274,$C251)/3</f>
        <v>4404.6000000000004</v>
      </c>
      <c r="H250" s="28">
        <f>SUMIFS(H251:H1264,$C251:$C1264,$C251)/3</f>
        <v>0</v>
      </c>
      <c r="I250" s="28">
        <f>SUMIFS(I251:I1274,$C251:$C1274,$C251)/3</f>
        <v>4404.6000000000004</v>
      </c>
      <c r="J250" s="28">
        <f>SUMIFS(J251:J1264,$C251:$C1264,$C251)/3</f>
        <v>0</v>
      </c>
    </row>
    <row r="251" spans="1:10" s="13" customFormat="1" ht="15.75" x14ac:dyDescent="0.25">
      <c r="A251" s="15">
        <v>1</v>
      </c>
      <c r="B251" s="29" t="s">
        <v>71</v>
      </c>
      <c r="C251" s="30" t="s">
        <v>92</v>
      </c>
      <c r="D251" s="30" t="s">
        <v>93</v>
      </c>
      <c r="E251" s="30" t="s">
        <v>6</v>
      </c>
      <c r="F251" s="30" t="s">
        <v>76</v>
      </c>
      <c r="G251" s="31">
        <f>SUMIFS(G252:G1264,$C252:$C1264,$C252,$D252:$D1264,$D252)/2</f>
        <v>4404.6000000000004</v>
      </c>
      <c r="H251" s="31">
        <f>SUMIFS(H252:H1264,$C252:$C1264,$C252,$D252:$D1264,$D252)/2</f>
        <v>0</v>
      </c>
      <c r="I251" s="31">
        <f>SUMIFS(I252:I1264,$C252:$C1264,$C252,$D252:$D1264,$D252)/2</f>
        <v>4404.6000000000004</v>
      </c>
      <c r="J251" s="31">
        <f>SUMIFS(J252:J1264,$C252:$C1264,$C252,$D252:$D1264,$D252)/2</f>
        <v>0</v>
      </c>
    </row>
    <row r="252" spans="1:10" s="13" customFormat="1" ht="47.25" x14ac:dyDescent="0.25">
      <c r="A252" s="16">
        <v>2</v>
      </c>
      <c r="B252" s="35" t="s">
        <v>206</v>
      </c>
      <c r="C252" s="33" t="s">
        <v>92</v>
      </c>
      <c r="D252" s="33" t="s">
        <v>93</v>
      </c>
      <c r="E252" s="33" t="s">
        <v>72</v>
      </c>
      <c r="F252" s="33"/>
      <c r="G252" s="34">
        <f>SUMIFS(G253:G1261,$C253:$C1261,$C253,$D253:$D1261,$D253,$E253:$E1261,$E253)</f>
        <v>3223.5</v>
      </c>
      <c r="H252" s="34">
        <f>SUMIFS(H253:H1261,$C253:$C1261,$C253,$D253:$D1261,$D253,$E253:$E1261,$E253)</f>
        <v>0</v>
      </c>
      <c r="I252" s="34">
        <f>SUMIFS(I253:I1261,$C253:$C1261,$C253,$D253:$D1261,$D253,$E253:$E1261,$E253)</f>
        <v>3223.5</v>
      </c>
      <c r="J252" s="34">
        <f>SUMIFS(J253:J1261,$C253:$C1261,$C253,$D253:$D1261,$D253,$E253:$E1261,$E253)</f>
        <v>0</v>
      </c>
    </row>
    <row r="253" spans="1:10" s="13" customFormat="1" ht="15.75" x14ac:dyDescent="0.25">
      <c r="A253" s="17">
        <v>3</v>
      </c>
      <c r="B253" s="22" t="s">
        <v>46</v>
      </c>
      <c r="C253" s="23" t="s">
        <v>92</v>
      </c>
      <c r="D253" s="23" t="s">
        <v>93</v>
      </c>
      <c r="E253" s="23" t="s">
        <v>72</v>
      </c>
      <c r="F253" s="23" t="s">
        <v>96</v>
      </c>
      <c r="G253" s="24">
        <v>3223.5</v>
      </c>
      <c r="H253" s="25"/>
      <c r="I253" s="24">
        <v>3223.5</v>
      </c>
      <c r="J253" s="25"/>
    </row>
    <row r="254" spans="1:10" s="13" customFormat="1" ht="94.5" x14ac:dyDescent="0.25">
      <c r="A254" s="16">
        <v>2</v>
      </c>
      <c r="B254" s="45" t="s">
        <v>207</v>
      </c>
      <c r="C254" s="33" t="s">
        <v>92</v>
      </c>
      <c r="D254" s="33" t="s">
        <v>93</v>
      </c>
      <c r="E254" s="33" t="s">
        <v>144</v>
      </c>
      <c r="F254" s="33"/>
      <c r="G254" s="34">
        <f>SUMIFS(G255:G1263,$C255:$C1263,$C255,$D255:$D1263,$D255,$E255:$E1263,$E255)</f>
        <v>1106.0999999999999</v>
      </c>
      <c r="H254" s="34">
        <f>SUMIFS(H255:H1263,$C255:$C1263,$C255,$D255:$D1263,$D255,$E255:$E1263,$E255)</f>
        <v>0</v>
      </c>
      <c r="I254" s="34">
        <f>SUMIFS(I255:I1263,$C255:$C1263,$C255,$D255:$D1263,$D255,$E255:$E1263,$E255)</f>
        <v>1106.0999999999999</v>
      </c>
      <c r="J254" s="34">
        <f>SUMIFS(J255:J1263,$C255:$C1263,$C255,$D255:$D1263,$D255,$E255:$E1263,$E255)</f>
        <v>0</v>
      </c>
    </row>
    <row r="255" spans="1:10" s="13" customFormat="1" ht="15.75" x14ac:dyDescent="0.25">
      <c r="A255" s="17">
        <v>3</v>
      </c>
      <c r="B255" s="22" t="s">
        <v>46</v>
      </c>
      <c r="C255" s="23" t="s">
        <v>92</v>
      </c>
      <c r="D255" s="23" t="s">
        <v>93</v>
      </c>
      <c r="E255" s="23" t="s">
        <v>144</v>
      </c>
      <c r="F255" s="23" t="s">
        <v>96</v>
      </c>
      <c r="G255" s="24">
        <v>1106.0999999999999</v>
      </c>
      <c r="H255" s="25"/>
      <c r="I255" s="24">
        <v>1106.0999999999999</v>
      </c>
      <c r="J255" s="25"/>
    </row>
    <row r="256" spans="1:10" s="13" customFormat="1" ht="55.9" customHeight="1" x14ac:dyDescent="0.25">
      <c r="A256" s="16">
        <v>2</v>
      </c>
      <c r="B256" s="41" t="s">
        <v>139</v>
      </c>
      <c r="C256" s="33" t="s">
        <v>92</v>
      </c>
      <c r="D256" s="33" t="s">
        <v>93</v>
      </c>
      <c r="E256" s="33" t="s">
        <v>143</v>
      </c>
      <c r="F256" s="33"/>
      <c r="G256" s="34">
        <f>SUMIFS(G257:G1266,$C257:$C1266,$C257,$D257:$D1266,$D257,$E257:$E1266,$E257)</f>
        <v>75</v>
      </c>
      <c r="H256" s="34">
        <f>SUMIFS(H257:H1266,$C257:$C1266,$C257,$D257:$D1266,$D257,$E257:$E1266,$E257)</f>
        <v>0</v>
      </c>
      <c r="I256" s="34">
        <f>SUMIFS(I257:I1266,$C257:$C1266,$C257,$D257:$D1266,$D257,$E257:$E1266,$E257)</f>
        <v>75</v>
      </c>
      <c r="J256" s="34">
        <f>SUMIFS(J257:J1266,$C257:$C1266,$C257,$D257:$D1266,$D257,$E257:$E1266,$E257)</f>
        <v>0</v>
      </c>
    </row>
    <row r="257" spans="1:10" s="13" customFormat="1" ht="15.75" x14ac:dyDescent="0.25">
      <c r="A257" s="17">
        <v>3</v>
      </c>
      <c r="B257" s="22" t="s">
        <v>46</v>
      </c>
      <c r="C257" s="23" t="s">
        <v>92</v>
      </c>
      <c r="D257" s="23" t="s">
        <v>93</v>
      </c>
      <c r="E257" s="23" t="s">
        <v>143</v>
      </c>
      <c r="F257" s="23" t="s">
        <v>96</v>
      </c>
      <c r="G257" s="24">
        <v>75</v>
      </c>
      <c r="H257" s="25"/>
      <c r="I257" s="24">
        <v>75</v>
      </c>
      <c r="J257" s="25"/>
    </row>
    <row r="258" spans="1:10" s="13" customFormat="1" ht="34.15" customHeight="1" x14ac:dyDescent="0.25">
      <c r="A258" s="14">
        <v>0</v>
      </c>
      <c r="B258" s="26" t="s">
        <v>181</v>
      </c>
      <c r="C258" s="27" t="s">
        <v>80</v>
      </c>
      <c r="D258" s="27" t="s">
        <v>119</v>
      </c>
      <c r="E258" s="27"/>
      <c r="F258" s="27"/>
      <c r="G258" s="28">
        <f>SUMIFS(G259:G1276,$C259:$C1276,$C259)/3</f>
        <v>45</v>
      </c>
      <c r="H258" s="28">
        <f>SUMIFS(H259:H1266,$C259:$C1266,$C259)/3</f>
        <v>0</v>
      </c>
      <c r="I258" s="28">
        <f>SUMIFS(I259:I1276,$C259:$C1276,$C259)/3</f>
        <v>45</v>
      </c>
      <c r="J258" s="28">
        <f>SUMIFS(J259:J1266,$C259:$C1266,$C259)/3</f>
        <v>0</v>
      </c>
    </row>
    <row r="259" spans="1:10" s="13" customFormat="1" ht="31.15" customHeight="1" x14ac:dyDescent="0.25">
      <c r="A259" s="15">
        <v>1</v>
      </c>
      <c r="B259" s="40" t="s">
        <v>176</v>
      </c>
      <c r="C259" s="44" t="s">
        <v>80</v>
      </c>
      <c r="D259" s="44" t="s">
        <v>74</v>
      </c>
      <c r="E259" s="44"/>
      <c r="F259" s="44"/>
      <c r="G259" s="31">
        <f>SUMIFS(G260:G1269,$C260:$C1269,$C260,$D260:$D1269,$D260)/2</f>
        <v>45</v>
      </c>
      <c r="H259" s="31">
        <f>SUMIFS(H260:H1269,$C260:$C1269,$C260,$D260:$D1269,$D260)/2</f>
        <v>0</v>
      </c>
      <c r="I259" s="31">
        <f>SUMIFS(I260:I1269,$C260:$C1269,$C260,$D260:$D1269,$D260)/2</f>
        <v>45</v>
      </c>
      <c r="J259" s="31">
        <f>SUMIFS(J260:J1269,$C260:$C1269,$C260,$D260:$D1269,$D260)/2</f>
        <v>0</v>
      </c>
    </row>
    <row r="260" spans="1:10" s="13" customFormat="1" ht="63" x14ac:dyDescent="0.25">
      <c r="A260" s="16">
        <v>2</v>
      </c>
      <c r="B260" s="41" t="s">
        <v>177</v>
      </c>
      <c r="C260" s="42" t="s">
        <v>80</v>
      </c>
      <c r="D260" s="42" t="s">
        <v>74</v>
      </c>
      <c r="E260" s="42" t="s">
        <v>178</v>
      </c>
      <c r="F260" s="42" t="s">
        <v>76</v>
      </c>
      <c r="G260" s="34">
        <f>SUMIFS(G261:G1266,$C261:$C1266,$C261,$D261:$D1266,$D261,$E261:$E1266,$E261)</f>
        <v>45</v>
      </c>
      <c r="H260" s="34">
        <f>SUMIFS(H261:H1266,$C261:$C1266,$C261,$D261:$D1266,$D261,$E261:$E1266,$E261)</f>
        <v>0</v>
      </c>
      <c r="I260" s="34">
        <f>SUMIFS(I261:I1266,$C261:$C1266,$C261,$D261:$D1266,$D261,$E261:$E1266,$E261)</f>
        <v>45</v>
      </c>
      <c r="J260" s="34">
        <f>SUMIFS(J261:J1266,$C261:$C1266,$C261,$D261:$D1266,$D261,$E261:$E1266,$E261)</f>
        <v>0</v>
      </c>
    </row>
    <row r="261" spans="1:10" s="13" customFormat="1" ht="31.5" x14ac:dyDescent="0.25">
      <c r="A261" s="17">
        <v>3</v>
      </c>
      <c r="B261" s="22" t="s">
        <v>179</v>
      </c>
      <c r="C261" s="23" t="s">
        <v>80</v>
      </c>
      <c r="D261" s="23" t="s">
        <v>74</v>
      </c>
      <c r="E261" s="23" t="s">
        <v>178</v>
      </c>
      <c r="F261" s="23" t="s">
        <v>180</v>
      </c>
      <c r="G261" s="24">
        <v>45</v>
      </c>
      <c r="H261" s="25"/>
      <c r="I261" s="24">
        <v>45</v>
      </c>
      <c r="J261" s="25"/>
    </row>
    <row r="262" spans="1:10" s="13" customFormat="1" ht="47.25" x14ac:dyDescent="0.25">
      <c r="A262" s="14">
        <v>0</v>
      </c>
      <c r="B262" s="26" t="s">
        <v>168</v>
      </c>
      <c r="C262" s="27" t="s">
        <v>81</v>
      </c>
      <c r="D262" s="27" t="s">
        <v>119</v>
      </c>
      <c r="E262" s="27"/>
      <c r="F262" s="27"/>
      <c r="G262" s="28">
        <f>SUMIFS(G263:G1280,$C263:$C1280,$C263)/3</f>
        <v>84383.2</v>
      </c>
      <c r="H262" s="28">
        <f>SUMIFS(H263:H1270,$C263:$C1270,$C263)/3</f>
        <v>868</v>
      </c>
      <c r="I262" s="28">
        <f>SUMIFS(I263:I1280,$C263:$C1280,$C263)/3</f>
        <v>81720</v>
      </c>
      <c r="J262" s="28">
        <f>SUMIFS(J263:J1270,$C263:$C1270,$C263)/3</f>
        <v>868</v>
      </c>
    </row>
    <row r="263" spans="1:10" s="13" customFormat="1" ht="47.25" x14ac:dyDescent="0.25">
      <c r="A263" s="15">
        <v>1</v>
      </c>
      <c r="B263" s="29" t="s">
        <v>15</v>
      </c>
      <c r="C263" s="30" t="s">
        <v>81</v>
      </c>
      <c r="D263" s="30" t="s">
        <v>74</v>
      </c>
      <c r="E263" s="30" t="s">
        <v>6</v>
      </c>
      <c r="F263" s="30" t="s">
        <v>76</v>
      </c>
      <c r="G263" s="31">
        <f>SUMIFS(G264:G1270,$C264:$C1270,$C264,$D264:$D1270,$D264)/2</f>
        <v>21900</v>
      </c>
      <c r="H263" s="31">
        <f>SUMIFS(H264:H1270,$C264:$C1270,$C264,$D264:$D1270,$D264)/2</f>
        <v>868</v>
      </c>
      <c r="I263" s="31">
        <f>SUMIFS(I264:I1270,$C264:$C1270,$C264,$D264:$D1270,$D264)/2</f>
        <v>21900</v>
      </c>
      <c r="J263" s="31">
        <f>SUMIFS(J264:J1270,$C264:$C1270,$C264,$D264:$D1270,$D264)/2</f>
        <v>868</v>
      </c>
    </row>
    <row r="264" spans="1:10" s="13" customFormat="1" ht="31.5" x14ac:dyDescent="0.25">
      <c r="A264" s="16">
        <v>2</v>
      </c>
      <c r="B264" s="32" t="s">
        <v>16</v>
      </c>
      <c r="C264" s="33" t="s">
        <v>81</v>
      </c>
      <c r="D264" s="33" t="s">
        <v>74</v>
      </c>
      <c r="E264" s="33" t="s">
        <v>131</v>
      </c>
      <c r="F264" s="33" t="s">
        <v>76</v>
      </c>
      <c r="G264" s="34">
        <f>SUMIFS(G265:G1267,$C265:$C1267,$C265,$D265:$D1267,$D265,$E265:$E1267,$E265)</f>
        <v>21900</v>
      </c>
      <c r="H264" s="34">
        <f>SUMIFS(H265:H1267,$C265:$C1267,$C265,$D265:$D1267,$D265,$E265:$E1267,$E265)</f>
        <v>868</v>
      </c>
      <c r="I264" s="34">
        <f>SUMIFS(I265:I1267,$C265:$C1267,$C265,$D265:$D1267,$D265,$E265:$E1267,$E265)</f>
        <v>21900</v>
      </c>
      <c r="J264" s="34">
        <f>SUMIFS(J265:J1267,$C265:$C1267,$C265,$D265:$D1267,$D265,$E265:$E1267,$E265)</f>
        <v>868</v>
      </c>
    </row>
    <row r="265" spans="1:10" s="13" customFormat="1" ht="15.75" x14ac:dyDescent="0.25">
      <c r="A265" s="17">
        <v>3</v>
      </c>
      <c r="B265" s="22" t="s">
        <v>18</v>
      </c>
      <c r="C265" s="23" t="s">
        <v>81</v>
      </c>
      <c r="D265" s="23" t="s">
        <v>74</v>
      </c>
      <c r="E265" s="23" t="s">
        <v>131</v>
      </c>
      <c r="F265" s="23" t="s">
        <v>82</v>
      </c>
      <c r="G265" s="24">
        <v>21900</v>
      </c>
      <c r="H265" s="24">
        <v>868</v>
      </c>
      <c r="I265" s="24">
        <v>21900</v>
      </c>
      <c r="J265" s="24">
        <v>868</v>
      </c>
    </row>
    <row r="266" spans="1:10" s="13" customFormat="1" ht="31.5" x14ac:dyDescent="0.25">
      <c r="A266" s="15">
        <v>1</v>
      </c>
      <c r="B266" s="29" t="s">
        <v>160</v>
      </c>
      <c r="C266" s="30" t="s">
        <v>81</v>
      </c>
      <c r="D266" s="30" t="s">
        <v>83</v>
      </c>
      <c r="E266" s="30"/>
      <c r="F266" s="30"/>
      <c r="G266" s="31">
        <f>SUMIFS(G267:G1273,$C267:$C1273,$C267,$D267:$D1273,$D267)/2</f>
        <v>62483.200000000004</v>
      </c>
      <c r="H266" s="31">
        <f>SUMIFS(H267:H1273,$C267:$C1273,$C267,$D267:$D1273,$D267)/2</f>
        <v>0</v>
      </c>
      <c r="I266" s="31">
        <f>SUMIFS(I267:I1273,$C267:$C1273,$C267,$D267:$D1273,$D267)/2</f>
        <v>59820</v>
      </c>
      <c r="J266" s="31">
        <f>SUMIFS(J267:J1273,$C267:$C1273,$C267,$D267:$D1273,$D267)/2</f>
        <v>0</v>
      </c>
    </row>
    <row r="267" spans="1:10" s="13" customFormat="1" ht="47.25" x14ac:dyDescent="0.25">
      <c r="A267" s="16">
        <v>2</v>
      </c>
      <c r="B267" s="41" t="s">
        <v>210</v>
      </c>
      <c r="C267" s="33" t="s">
        <v>81</v>
      </c>
      <c r="D267" s="33" t="s">
        <v>83</v>
      </c>
      <c r="E267" s="33" t="s">
        <v>184</v>
      </c>
      <c r="F267" s="33" t="s">
        <v>76</v>
      </c>
      <c r="G267" s="34">
        <f>SUMIFS(G268:G1271,$C268:$C1271,$C268,$D268:$D1271,$D268,$E268:$E1271,$E268)</f>
        <v>14082.4</v>
      </c>
      <c r="H267" s="34">
        <f>SUMIFS(H268:H1271,$C268:$C1271,$C268,$D268:$D1271,$D268,$E268:$E1271,$E268)</f>
        <v>0</v>
      </c>
      <c r="I267" s="34">
        <f>SUMIFS(I268:I1271,$C268:$C1271,$C268,$D268:$D1271,$D268,$E268:$E1271,$E268)</f>
        <v>11082.4</v>
      </c>
      <c r="J267" s="34">
        <f>SUMIFS(J268:J1271,$C268:$C1271,$C268,$D268:$D1271,$D268,$E268:$E1271,$E268)</f>
        <v>0</v>
      </c>
    </row>
    <row r="268" spans="1:10" s="13" customFormat="1" ht="15.75" x14ac:dyDescent="0.25">
      <c r="A268" s="17">
        <v>3</v>
      </c>
      <c r="B268" s="22" t="s">
        <v>19</v>
      </c>
      <c r="C268" s="23" t="s">
        <v>81</v>
      </c>
      <c r="D268" s="23" t="s">
        <v>83</v>
      </c>
      <c r="E268" s="23" t="s">
        <v>184</v>
      </c>
      <c r="F268" s="23" t="s">
        <v>84</v>
      </c>
      <c r="G268" s="24">
        <v>14082.4</v>
      </c>
      <c r="H268" s="24"/>
      <c r="I268" s="24">
        <v>11082.4</v>
      </c>
      <c r="J268" s="24"/>
    </row>
    <row r="269" spans="1:10" s="13" customFormat="1" ht="31.5" x14ac:dyDescent="0.25">
      <c r="A269" s="16">
        <v>2</v>
      </c>
      <c r="B269" s="32" t="s">
        <v>16</v>
      </c>
      <c r="C269" s="33" t="s">
        <v>81</v>
      </c>
      <c r="D269" s="33" t="s">
        <v>83</v>
      </c>
      <c r="E269" s="33" t="s">
        <v>131</v>
      </c>
      <c r="F269" s="33"/>
      <c r="G269" s="34">
        <f>SUMIFS(G270:G1273,$C270:$C1273,$C270,$D270:$D1273,$D270,$E270:$E1273,$E270)</f>
        <v>48400.800000000003</v>
      </c>
      <c r="H269" s="34">
        <f>SUMIFS(H270:H1273,$C270:$C1273,$C270,$D270:$D1273,$D270,$E270:$E1273,$E270)</f>
        <v>0</v>
      </c>
      <c r="I269" s="34">
        <f>SUMIFS(I270:I1273,$C270:$C1273,$C270,$D270:$D1273,$D270,$E270:$E1273,$E270)</f>
        <v>48737.599999999999</v>
      </c>
      <c r="J269" s="34">
        <f>SUMIFS(J270:J1273,$C270:$C1273,$C270,$D270:$D1273,$D270,$E270:$E1273,$E270)</f>
        <v>0</v>
      </c>
    </row>
    <row r="270" spans="1:10" s="13" customFormat="1" ht="15.75" x14ac:dyDescent="0.25">
      <c r="A270" s="17">
        <v>3</v>
      </c>
      <c r="B270" s="22" t="s">
        <v>19</v>
      </c>
      <c r="C270" s="23" t="s">
        <v>81</v>
      </c>
      <c r="D270" s="23" t="s">
        <v>83</v>
      </c>
      <c r="E270" s="23" t="s">
        <v>131</v>
      </c>
      <c r="F270" s="23" t="s">
        <v>84</v>
      </c>
      <c r="G270" s="24">
        <v>48400.800000000003</v>
      </c>
      <c r="H270" s="24"/>
      <c r="I270" s="24">
        <v>48737.599999999999</v>
      </c>
      <c r="J270" s="24"/>
    </row>
    <row r="271" spans="1:10" s="13" customFormat="1" ht="15.75" x14ac:dyDescent="0.25">
      <c r="A271" s="12"/>
      <c r="B271" s="36" t="s">
        <v>73</v>
      </c>
      <c r="C271" s="37"/>
      <c r="D271" s="37"/>
      <c r="E271" s="37" t="s">
        <v>6</v>
      </c>
      <c r="F271" s="37"/>
      <c r="G271" s="38">
        <f>SUMIF($A14:$A270,$A14,G14:G270)</f>
        <v>596626.5</v>
      </c>
      <c r="H271" s="38">
        <f>SUMIF($A14:$A270,$A14,H14:H270)</f>
        <v>199451.8</v>
      </c>
      <c r="I271" s="38">
        <f>SUMIF($A14:$A270,$A14,I14:I270)</f>
        <v>597812.10000000009</v>
      </c>
      <c r="J271" s="38">
        <f>SUMIF($A14:$A270,$A14,J14:J270)</f>
        <v>200591.8</v>
      </c>
    </row>
  </sheetData>
  <autoFilter ref="A6:H271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№6'!$A$14:$A1033,0,'Приложение №6'!$G$14:$G1033)</f>
        <v>596626.5</v>
      </c>
      <c r="E11" s="5">
        <f>SUMIF('Приложение №6'!$A$14:$A1033,0,'Приложение №6'!$H$14:$H1033)</f>
        <v>199451.8</v>
      </c>
      <c r="F11" s="5" t="e">
        <f>SUMIF('Приложение №6'!$A$14:$A1033,0,'Приложение №6'!#REF!)</f>
        <v>#REF!</v>
      </c>
      <c r="G11" s="5" t="e">
        <f>SUMIF('Приложение №6'!$A$14:$A1033,0,'Приложение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№6'!$A$14:$A1034,1,'Приложение №6'!$G$14:$G1034)</f>
        <v>596626.5</v>
      </c>
      <c r="E12" s="7">
        <f>SUMIF('Приложение №6'!$A$14:$A1034,1,'Приложение №6'!$H$14:$H1034)</f>
        <v>199451.80000000002</v>
      </c>
      <c r="F12" s="7" t="e">
        <f>SUMIF('Приложение №6'!$A$14:$A1034,1,'Приложение №6'!#REF!)</f>
        <v>#REF!</v>
      </c>
      <c r="G12" s="7" t="e">
        <f>SUMIF('Приложение №6'!$A$14:$A1034,1,'Приложение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№6'!$A$14:$A1035,2,'Приложение №6'!$G$14:$G1035)</f>
        <v>596626.50000000012</v>
      </c>
      <c r="E13" s="8">
        <f>SUMIF('Приложение №6'!$A$14:$A1035,2,'Приложение №6'!$H$14:$H1035)</f>
        <v>199451.80000000002</v>
      </c>
      <c r="F13" s="8" t="e">
        <f>SUMIF('Приложение №6'!$A$14:$A1035,2,'Приложение №6'!#REF!)</f>
        <v>#REF!</v>
      </c>
      <c r="G13" s="8" t="e">
        <f>SUMIF('Приложение №6'!$A$14:$A1035,2,'Приложение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№6'!$A$14:$A1036,3,'Приложение №6'!$G$14:$G1036)</f>
        <v>596626.49999999988</v>
      </c>
      <c r="E14" s="9">
        <f>SUMIF('Приложение №6'!$A$14:$A1036,3,'Приложение №6'!$H$14:$H1036)</f>
        <v>199451.8</v>
      </c>
      <c r="F14" s="9" t="e">
        <f>SUMIF('Приложение №6'!$A$14:$A1036,3,'Приложение №6'!#REF!)</f>
        <v>#REF!</v>
      </c>
      <c r="G14" s="9" t="e">
        <f>SUMIF('Приложение №6'!$A$14:$A1036,3,'Приложение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2021-08-27T11:16:30Z</cp:lastPrinted>
  <dcterms:created xsi:type="dcterms:W3CDTF">2017-09-27T09:31:38Z</dcterms:created>
  <dcterms:modified xsi:type="dcterms:W3CDTF">2021-08-27T11:16:46Z</dcterms:modified>
</cp:coreProperties>
</file>