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№4'!$A$6:$I$295</definedName>
  </definedNames>
  <calcPr calcId="125725"/>
</workbook>
</file>

<file path=xl/calcChain.xml><?xml version="1.0" encoding="utf-8"?>
<calcChain xmlns="http://schemas.openxmlformats.org/spreadsheetml/2006/main">
  <c r="K125" i="1"/>
  <c r="K124" s="1"/>
  <c r="J125"/>
  <c r="J124" s="1"/>
  <c r="I125"/>
  <c r="I124" s="1"/>
  <c r="H125"/>
  <c r="H124" s="1"/>
  <c r="K293" l="1"/>
  <c r="J293"/>
  <c r="K291"/>
  <c r="J291"/>
  <c r="K289"/>
  <c r="J289"/>
  <c r="K286"/>
  <c r="J286"/>
  <c r="K284"/>
  <c r="J284"/>
  <c r="K282"/>
  <c r="J282"/>
  <c r="K280"/>
  <c r="J280"/>
  <c r="K277"/>
  <c r="J277"/>
  <c r="K274"/>
  <c r="J274"/>
  <c r="K272"/>
  <c r="J272"/>
  <c r="K270"/>
  <c r="J270"/>
  <c r="K266"/>
  <c r="J266"/>
  <c r="K264"/>
  <c r="J264"/>
  <c r="K261"/>
  <c r="J261"/>
  <c r="K259"/>
  <c r="J259"/>
  <c r="K256"/>
  <c r="J256"/>
  <c r="K254"/>
  <c r="J254"/>
  <c r="K250"/>
  <c r="K249" s="1"/>
  <c r="J250"/>
  <c r="J249" s="1"/>
  <c r="K247"/>
  <c r="J247"/>
  <c r="K245"/>
  <c r="J245"/>
  <c r="K243"/>
  <c r="J243"/>
  <c r="K241"/>
  <c r="J241"/>
  <c r="K239"/>
  <c r="J239"/>
  <c r="K236"/>
  <c r="J236"/>
  <c r="K234"/>
  <c r="J234"/>
  <c r="K232"/>
  <c r="J232"/>
  <c r="K228"/>
  <c r="K227" s="1"/>
  <c r="J228"/>
  <c r="J227" s="1"/>
  <c r="K225"/>
  <c r="J225"/>
  <c r="K223"/>
  <c r="J223"/>
  <c r="K221"/>
  <c r="J221"/>
  <c r="K219"/>
  <c r="J219"/>
  <c r="K217"/>
  <c r="J217"/>
  <c r="K215"/>
  <c r="J215"/>
  <c r="K212"/>
  <c r="K211" s="1"/>
  <c r="J212"/>
  <c r="J211" s="1"/>
  <c r="K209"/>
  <c r="K208" s="1"/>
  <c r="J209"/>
  <c r="J208" s="1"/>
  <c r="K206"/>
  <c r="J206"/>
  <c r="K204"/>
  <c r="J204"/>
  <c r="K202"/>
  <c r="J202"/>
  <c r="K200"/>
  <c r="J200"/>
  <c r="K197"/>
  <c r="J197"/>
  <c r="K195"/>
  <c r="J195"/>
  <c r="K192"/>
  <c r="J192"/>
  <c r="K189"/>
  <c r="J189"/>
  <c r="K187"/>
  <c r="J187"/>
  <c r="K184"/>
  <c r="J184"/>
  <c r="K182"/>
  <c r="J182"/>
  <c r="K180"/>
  <c r="J180"/>
  <c r="K177"/>
  <c r="K176" s="1"/>
  <c r="J177"/>
  <c r="J176" s="1"/>
  <c r="K173"/>
  <c r="J173"/>
  <c r="K170"/>
  <c r="K169" s="1"/>
  <c r="J170"/>
  <c r="J169" s="1"/>
  <c r="K163"/>
  <c r="J163"/>
  <c r="K161"/>
  <c r="J161"/>
  <c r="K158"/>
  <c r="J158"/>
  <c r="K156"/>
  <c r="J156"/>
  <c r="K153"/>
  <c r="J153"/>
  <c r="K151"/>
  <c r="J151"/>
  <c r="K147"/>
  <c r="K146" s="1"/>
  <c r="J147"/>
  <c r="J146" s="1"/>
  <c r="K144"/>
  <c r="J144"/>
  <c r="K141"/>
  <c r="J141"/>
  <c r="K139"/>
  <c r="J139"/>
  <c r="K137"/>
  <c r="J137"/>
  <c r="K135"/>
  <c r="J135"/>
  <c r="K133"/>
  <c r="J133"/>
  <c r="K131"/>
  <c r="J131"/>
  <c r="K128"/>
  <c r="K127" s="1"/>
  <c r="J128"/>
  <c r="J127" s="1"/>
  <c r="K122"/>
  <c r="K121" s="1"/>
  <c r="J122"/>
  <c r="J121" s="1"/>
  <c r="K116"/>
  <c r="J116"/>
  <c r="K114"/>
  <c r="J114"/>
  <c r="K112"/>
  <c r="J112"/>
  <c r="K108"/>
  <c r="K107" s="1"/>
  <c r="J108"/>
  <c r="J107" s="1"/>
  <c r="K104"/>
  <c r="K103" s="1"/>
  <c r="J104"/>
  <c r="J103" s="1"/>
  <c r="K101"/>
  <c r="J101"/>
  <c r="K99"/>
  <c r="J99"/>
  <c r="K97"/>
  <c r="J97"/>
  <c r="K95"/>
  <c r="J95"/>
  <c r="K92"/>
  <c r="J92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266"/>
  <c r="H266"/>
  <c r="K199" l="1"/>
  <c r="K191"/>
  <c r="J87"/>
  <c r="J191"/>
  <c r="J199"/>
  <c r="J150"/>
  <c r="J64"/>
  <c r="K87"/>
  <c r="K150"/>
  <c r="K263"/>
  <c r="K94"/>
  <c r="K231"/>
  <c r="K186"/>
  <c r="J231"/>
  <c r="J15"/>
  <c r="K111"/>
  <c r="J186"/>
  <c r="K279"/>
  <c r="K288"/>
  <c r="K15"/>
  <c r="J111"/>
  <c r="J155"/>
  <c r="J269"/>
  <c r="J279"/>
  <c r="J94"/>
  <c r="J179"/>
  <c r="K46"/>
  <c r="K45" s="1"/>
  <c r="K214"/>
  <c r="J33"/>
  <c r="J172"/>
  <c r="J238"/>
  <c r="J46"/>
  <c r="J45" s="1"/>
  <c r="J130"/>
  <c r="K155"/>
  <c r="J253"/>
  <c r="J263"/>
  <c r="J288"/>
  <c r="K54"/>
  <c r="K179"/>
  <c r="K269"/>
  <c r="J54"/>
  <c r="K64"/>
  <c r="K63" s="1"/>
  <c r="K160"/>
  <c r="J214"/>
  <c r="K33"/>
  <c r="K130"/>
  <c r="J160"/>
  <c r="K172"/>
  <c r="K238"/>
  <c r="K253"/>
  <c r="I79"/>
  <c r="I78" s="1"/>
  <c r="H79"/>
  <c r="H78" s="1"/>
  <c r="K14" l="1"/>
  <c r="K295" s="1"/>
  <c r="J63"/>
  <c r="J14"/>
  <c r="K106"/>
  <c r="J106"/>
  <c r="I204"/>
  <c r="H204"/>
  <c r="J295" l="1"/>
  <c r="H16"/>
  <c r="I16"/>
  <c r="H18"/>
  <c r="I18"/>
  <c r="H20"/>
  <c r="I20"/>
  <c r="H25"/>
  <c r="H24" s="1"/>
  <c r="I25"/>
  <c r="I24" s="1"/>
  <c r="H28"/>
  <c r="H27" s="1"/>
  <c r="I28"/>
  <c r="I27" s="1"/>
  <c r="H31"/>
  <c r="H30" s="1"/>
  <c r="I31"/>
  <c r="I30" s="1"/>
  <c r="H34"/>
  <c r="I34"/>
  <c r="H36"/>
  <c r="I36"/>
  <c r="H40"/>
  <c r="H39" s="1"/>
  <c r="H38" s="1"/>
  <c r="I40"/>
  <c r="I39" s="1"/>
  <c r="I38" s="1"/>
  <c r="H47"/>
  <c r="I47"/>
  <c r="H49"/>
  <c r="I49"/>
  <c r="H51"/>
  <c r="I51"/>
  <c r="H56"/>
  <c r="H55" s="1"/>
  <c r="I56"/>
  <c r="I55" s="1"/>
  <c r="H59"/>
  <c r="H58" s="1"/>
  <c r="I59"/>
  <c r="I58" s="1"/>
  <c r="H65"/>
  <c r="I65"/>
  <c r="H67"/>
  <c r="I67"/>
  <c r="H69"/>
  <c r="I69"/>
  <c r="H76"/>
  <c r="H75" s="1"/>
  <c r="I76"/>
  <c r="I75" s="1"/>
  <c r="H82"/>
  <c r="H81" s="1"/>
  <c r="I82"/>
  <c r="I81" s="1"/>
  <c r="H85"/>
  <c r="H84" s="1"/>
  <c r="I85"/>
  <c r="I84" s="1"/>
  <c r="H88"/>
  <c r="I88"/>
  <c r="H90"/>
  <c r="I90"/>
  <c r="H92"/>
  <c r="I92"/>
  <c r="H95"/>
  <c r="I95"/>
  <c r="H97"/>
  <c r="I97"/>
  <c r="H99"/>
  <c r="I99"/>
  <c r="H101"/>
  <c r="I101"/>
  <c r="H104"/>
  <c r="H103" s="1"/>
  <c r="I104"/>
  <c r="I103" s="1"/>
  <c r="H108"/>
  <c r="H107" s="1"/>
  <c r="I108"/>
  <c r="I107" s="1"/>
  <c r="H112"/>
  <c r="I112"/>
  <c r="H114"/>
  <c r="I114"/>
  <c r="H116"/>
  <c r="I116"/>
  <c r="H122"/>
  <c r="H121" s="1"/>
  <c r="I122"/>
  <c r="I121" s="1"/>
  <c r="H128"/>
  <c r="H127" s="1"/>
  <c r="I128"/>
  <c r="I127" s="1"/>
  <c r="H131"/>
  <c r="I131"/>
  <c r="H133"/>
  <c r="I133"/>
  <c r="H135"/>
  <c r="I135"/>
  <c r="H137"/>
  <c r="I137"/>
  <c r="H139"/>
  <c r="I139"/>
  <c r="H141"/>
  <c r="I141"/>
  <c r="H144"/>
  <c r="I144"/>
  <c r="H147"/>
  <c r="H146" s="1"/>
  <c r="I147"/>
  <c r="I146" s="1"/>
  <c r="H151"/>
  <c r="I151"/>
  <c r="H153"/>
  <c r="I153"/>
  <c r="H156"/>
  <c r="I156"/>
  <c r="H158"/>
  <c r="I158"/>
  <c r="H161"/>
  <c r="I161"/>
  <c r="H163"/>
  <c r="I163"/>
  <c r="H170"/>
  <c r="H169" s="1"/>
  <c r="I170"/>
  <c r="I169" s="1"/>
  <c r="H173"/>
  <c r="I173"/>
  <c r="H177"/>
  <c r="H176" s="1"/>
  <c r="I177"/>
  <c r="I176" s="1"/>
  <c r="H180"/>
  <c r="I180"/>
  <c r="H184"/>
  <c r="I184"/>
  <c r="H187"/>
  <c r="H182" s="1"/>
  <c r="I187"/>
  <c r="I182" s="1"/>
  <c r="H189"/>
  <c r="I189"/>
  <c r="H192"/>
  <c r="I192"/>
  <c r="H195"/>
  <c r="I195"/>
  <c r="H197"/>
  <c r="I197"/>
  <c r="H200"/>
  <c r="I200"/>
  <c r="H202"/>
  <c r="I202"/>
  <c r="H206"/>
  <c r="I206"/>
  <c r="H212"/>
  <c r="I212"/>
  <c r="H215"/>
  <c r="I215"/>
  <c r="H217"/>
  <c r="I217"/>
  <c r="H219"/>
  <c r="I219"/>
  <c r="H221"/>
  <c r="I221"/>
  <c r="H223"/>
  <c r="I223"/>
  <c r="H225"/>
  <c r="I225"/>
  <c r="H228"/>
  <c r="H227" s="1"/>
  <c r="I228"/>
  <c r="I227" s="1"/>
  <c r="H232"/>
  <c r="I232"/>
  <c r="H234"/>
  <c r="I234"/>
  <c r="H236"/>
  <c r="I236"/>
  <c r="H239"/>
  <c r="I239"/>
  <c r="H241"/>
  <c r="I241"/>
  <c r="H243"/>
  <c r="I243"/>
  <c r="H245"/>
  <c r="I245"/>
  <c r="H247"/>
  <c r="I247"/>
  <c r="H250"/>
  <c r="H249" s="1"/>
  <c r="I250"/>
  <c r="I249" s="1"/>
  <c r="H254"/>
  <c r="I254"/>
  <c r="H256"/>
  <c r="I256"/>
  <c r="H259"/>
  <c r="I259"/>
  <c r="H261"/>
  <c r="I261"/>
  <c r="H264"/>
  <c r="H263" s="1"/>
  <c r="I264"/>
  <c r="I263" s="1"/>
  <c r="H270"/>
  <c r="I270"/>
  <c r="H272"/>
  <c r="I272"/>
  <c r="H274"/>
  <c r="I274"/>
  <c r="H277"/>
  <c r="I277"/>
  <c r="H280"/>
  <c r="I280"/>
  <c r="H282"/>
  <c r="I282"/>
  <c r="H284"/>
  <c r="I284"/>
  <c r="H286"/>
  <c r="I286"/>
  <c r="H289"/>
  <c r="I289"/>
  <c r="H291"/>
  <c r="I291"/>
  <c r="H293"/>
  <c r="I293"/>
  <c r="H211" l="1"/>
  <c r="H209"/>
  <c r="I211"/>
  <c r="I209"/>
  <c r="I208" s="1"/>
  <c r="I15"/>
  <c r="I288"/>
  <c r="I231"/>
  <c r="I279"/>
  <c r="I150"/>
  <c r="I155"/>
  <c r="I111"/>
  <c r="H15"/>
  <c r="H155"/>
  <c r="H172"/>
  <c r="H191"/>
  <c r="H111"/>
  <c r="I94"/>
  <c r="I64"/>
  <c r="I87"/>
  <c r="I199"/>
  <c r="I186"/>
  <c r="I191"/>
  <c r="I172"/>
  <c r="I46"/>
  <c r="I45" s="1"/>
  <c r="I33"/>
  <c r="H199"/>
  <c r="H288"/>
  <c r="H269"/>
  <c r="H231"/>
  <c r="H87"/>
  <c r="I238"/>
  <c r="I269"/>
  <c r="H179"/>
  <c r="H94"/>
  <c r="I179"/>
  <c r="H253"/>
  <c r="H214"/>
  <c r="H130"/>
  <c r="H64"/>
  <c r="H54"/>
  <c r="I253"/>
  <c r="I214"/>
  <c r="H186"/>
  <c r="H150"/>
  <c r="I130"/>
  <c r="H160"/>
  <c r="I54"/>
  <c r="H279"/>
  <c r="H238"/>
  <c r="I160"/>
  <c r="H46"/>
  <c r="H45" s="1"/>
  <c r="H33"/>
  <c r="H208" l="1"/>
  <c r="H106" s="1"/>
  <c r="I14"/>
  <c r="I63"/>
  <c r="H14"/>
  <c r="I106"/>
  <c r="H63"/>
  <c r="G14" i="2"/>
  <c r="F14"/>
  <c r="I295" i="1" l="1"/>
  <c r="H295"/>
  <c r="F13" i="2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<sst xmlns="http://schemas.openxmlformats.org/spreadsheetml/2006/main" count="1324" uniqueCount="216">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</sst>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9"/>
  <sheetViews>
    <sheetView tabSelected="1" topLeftCell="B1" zoomScale="85" zoomScaleNormal="85" workbookViewId="0">
      <selection activeCell="O40" sqref="O40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190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191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208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198</v>
      </c>
      <c r="J10" s="66" t="s">
        <v>6</v>
      </c>
      <c r="K10" s="66" t="s">
        <v>198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SUMIFS(H15:H1049,$B15:$B1049,$B15)/3</f>
        <v>30161.999999999989</v>
      </c>
      <c r="I14" s="15">
        <f>SUMIFS(I15:I1049,$B15:$B1049,$B15)/3</f>
        <v>839</v>
      </c>
      <c r="J14" s="15">
        <f>SUMIFS(J15:J1049,$B15:$B1049,$B15)/3</f>
        <v>34869.9</v>
      </c>
      <c r="K14" s="15">
        <f>SUMIFS(K15:K1049,$B15:$B1049,$B15)/3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SUMIFS(H16:H1044,$B16:$B1044,$B16,$D16:$D1044,$D16,$E16:$E1044,$E16)/2</f>
        <v>16182.6</v>
      </c>
      <c r="I15" s="18">
        <f>SUMIFS(I16:I1044,$B16:$B1044,$B16,$D16:$D1044,$D16,$E16:$E1044,$E16)/2</f>
        <v>0</v>
      </c>
      <c r="J15" s="18">
        <f>SUMIFS(J16:J1044,$B16:$B1044,$B16,$D16:$D1044,$D16,$E16:$E1044,$E16)/2</f>
        <v>16182.6</v>
      </c>
      <c r="K15" s="18">
        <f>SUMIFS(K16:K1044,$B16:$B1044,$B16,$D16:$D1044,$D16,$E16:$E1044,$E16)/2</f>
        <v>0</v>
      </c>
    </row>
    <row r="16" spans="1:11" s="16" customFormat="1" ht="62.4">
      <c r="A16" s="19">
        <v>2</v>
      </c>
      <c r="B16" s="43">
        <v>920</v>
      </c>
      <c r="C16" s="47" t="s">
        <v>199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SUMIFS(H17:H1044,$B17:$B1044,$B16,$D17:$D1044,$D17,$E17:$E1044,$E17,$F17:$F1044,$F17)</f>
        <v>18</v>
      </c>
      <c r="I16" s="40">
        <f>SUMIFS(I17:I1044,$B17:$B1044,$B16,$D17:$D1044,$D17,$E17:$E1044,$E17,$F17:$F1044,$F17)</f>
        <v>0</v>
      </c>
      <c r="J16" s="40">
        <f>SUMIFS(J17:J1044,$B17:$B1044,$B16,$D17:$D1044,$D17,$E17:$E1044,$E17,$F17:$F1044,$F17)</f>
        <v>18</v>
      </c>
      <c r="K16" s="40">
        <f>SUMIFS(K17:K1044,$B17:$B1044,$B16,$D17:$D1044,$D17,$E17:$E1044,$E17,$F17:$F1044,$F17)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SUMIFS(H19:H1046,$B19:$B1046,$B18,$D19:$D1046,$D19,$E19:$E1046,$E19,$F19:$F1046,$F19)</f>
        <v>16.5</v>
      </c>
      <c r="I18" s="40">
        <f>SUMIFS(I19:I1046,$B19:$B1046,$B18,$D19:$D1046,$D19,$E19:$E1046,$E19,$F19:$F1046,$F19)</f>
        <v>0</v>
      </c>
      <c r="J18" s="40">
        <f>SUMIFS(J19:J1046,$B19:$B1046,$B18,$D19:$D1046,$D19,$E19:$E1046,$E19,$F19:$F1046,$F19)</f>
        <v>16.5</v>
      </c>
      <c r="K18" s="40">
        <f>SUMIFS(K19:K1046,$B19:$B1046,$B18,$D19:$D1046,$D19,$E19:$E1046,$E19,$F19:$F1046,$F19)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SUMIFS(H21:H1048,$B21:$B1048,$B20,$D21:$D1048,$D21,$E21:$E1048,$E21,$F21:$F1048,$F21)</f>
        <v>16148.1</v>
      </c>
      <c r="I20" s="40">
        <f>SUMIFS(I21:I1048,$B21:$B1048,$B20,$D21:$D1048,$D21,$E21:$E1048,$E21,$F21:$F1048,$F21)</f>
        <v>0</v>
      </c>
      <c r="J20" s="40">
        <f>SUMIFS(J21:J1048,$B21:$B1048,$B20,$D21:$D1048,$D21,$E21:$E1048,$E21,$F21:$F1048,$F21)</f>
        <v>16148.1</v>
      </c>
      <c r="K20" s="40">
        <f>SUMIFS(K21:K1048,$B21:$B1048,$B20,$D21:$D1048,$D21,$E21:$E1048,$E21,$F21:$F1048,$F21)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SUMIFS(H25:H1053,$B25:$B1053,$B25,$D25:$D1053,$D25,$E25:$E1053,$E25)/2</f>
        <v>0</v>
      </c>
      <c r="I24" s="18">
        <f>SUMIFS(I25:I1053,$B25:$B1053,$B25,$D25:$D1053,$D25,$E25:$E1053,$E25)/2</f>
        <v>0</v>
      </c>
      <c r="J24" s="18">
        <f>SUMIFS(J25:J1053,$B25:$B1053,$B25,$D25:$D1053,$D25,$E25:$E1053,$E25)/2</f>
        <v>0</v>
      </c>
      <c r="K24" s="18">
        <f>SUMIFS(K25:K1053,$B25:$B1053,$B25,$D25:$D1053,$D25,$E25:$E1053,$E25)/2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SUMIFS(H26:H1053,$B26:$B1053,$B25,$D26:$D1053,$D26,$E26:$E1053,$E26,$F26:$F1053,$F26)</f>
        <v>0</v>
      </c>
      <c r="I25" s="40">
        <f>SUMIFS(I26:I1053,$B26:$B1053,$B25,$D26:$D1053,$D26,$E26:$E1053,$E26,$F26:$F1053,$F26)</f>
        <v>0</v>
      </c>
      <c r="J25" s="40">
        <f>SUMIFS(J26:J1053,$B26:$B1053,$B25,$D26:$D1053,$D26,$E26:$E1053,$E26,$F26:$F1053,$F26)</f>
        <v>0</v>
      </c>
      <c r="K25" s="40">
        <f>SUMIFS(K26:K1053,$B26:$B1053,$B25,$D26:$D1053,$D26,$E26:$E1053,$E26,$F26:$F1053,$F26)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SUMIFS(H28:H1056,$B28:$B1056,$B28,$D28:$D1056,$D28,$E28:$E1056,$E28)/2</f>
        <v>0</v>
      </c>
      <c r="I27" s="18">
        <f>SUMIFS(I28:I1056,$B28:$B1056,$B28,$D28:$D1056,$D28,$E28:$E1056,$E28)/2</f>
        <v>0</v>
      </c>
      <c r="J27" s="18">
        <f>SUMIFS(J28:J1056,$B28:$B1056,$B28,$D28:$D1056,$D28,$E28:$E1056,$E28)/2</f>
        <v>0</v>
      </c>
      <c r="K27" s="18">
        <f>SUMIFS(K28:K1056,$B28:$B1056,$B28,$D28:$D1056,$D28,$E28:$E1056,$E28)/2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SUMIFS(H29:H1056,$B29:$B1056,$B28,$D29:$D1056,$D29,$E29:$E1056,$E29,$F29:$F1056,$F29)</f>
        <v>0</v>
      </c>
      <c r="I28" s="40">
        <f>SUMIFS(I29:I1056,$B29:$B1056,$B28,$D29:$D1056,$D29,$E29:$E1056,$E29,$F29:$F1056,$F29)</f>
        <v>0</v>
      </c>
      <c r="J28" s="40">
        <f>SUMIFS(J29:J1056,$B29:$B1056,$B28,$D29:$D1056,$D29,$E29:$E1056,$E29,$F29:$F1056,$F29)</f>
        <v>0</v>
      </c>
      <c r="K28" s="40">
        <f>SUMIFS(K29:K1056,$B29:$B1056,$B28,$D29:$D1056,$D29,$E29:$E1056,$E29,$F29:$F1056,$F29)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SUMIFS(H31:H1059,$B31:$B1059,$B31,$D31:$D1059,$D31,$E31:$E1059,$E31)/2</f>
        <v>8900</v>
      </c>
      <c r="I30" s="18">
        <f>SUMIFS(I31:I1059,$B31:$B1059,$B31,$D31:$D1059,$D31,$E31:$E1059,$E31)/2</f>
        <v>839</v>
      </c>
      <c r="J30" s="18">
        <f>SUMIFS(J31:J1059,$B31:$B1059,$B31,$D31:$D1059,$D31,$E31:$E1059,$E31)/2</f>
        <v>8900</v>
      </c>
      <c r="K30" s="18">
        <f>SUMIFS(K31:K1059,$B31:$B1059,$B31,$D31:$D1059,$D31,$E31:$E1059,$E31)/2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SUMIFS(H32:H1059,$B32:$B1059,$B31,$D32:$D1059,$D32,$E32:$E1059,$E32,$F32:$F1059,$F32)</f>
        <v>8900</v>
      </c>
      <c r="I31" s="40">
        <f>SUMIFS(I32:I1059,$B32:$B1059,$B31,$D32:$D1059,$D32,$E32:$E1059,$E32,$F32:$F1059,$F32)</f>
        <v>839</v>
      </c>
      <c r="J31" s="40">
        <f>SUMIFS(J32:J1059,$B32:$B1059,$B31,$D32:$D1059,$D32,$E32:$E1059,$E32,$F32:$F1059,$F32)</f>
        <v>8900</v>
      </c>
      <c r="K31" s="40">
        <f>SUMIFS(K32:K1059,$B32:$B1059,$B31,$D32:$D1059,$D32,$E32:$E1059,$E32,$F32:$F1059,$F32)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SUMIFS(H34:H1062,$B34:$B1062,$B34,$D34:$D1062,$D34,$E34:$E1062,$E34)/2</f>
        <v>5079.3999999999996</v>
      </c>
      <c r="I33" s="18">
        <f>SUMIFS(I34:I1062,$B34:$B1062,$B34,$D34:$D1062,$D34,$E34:$E1062,$E34)/2</f>
        <v>0</v>
      </c>
      <c r="J33" s="18">
        <f>SUMIFS(J34:J1062,$B34:$B1062,$B34,$D34:$D1062,$D34,$E34:$E1062,$E34)/2</f>
        <v>9787.2999999999993</v>
      </c>
      <c r="K33" s="18">
        <f>SUMIFS(K34:K1062,$B34:$B1062,$B34,$D34:$D1062,$D34,$E34:$E1062,$E34)/2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SUMIFS(H35:H1062,$B35:$B1062,$B34,$D35:$D1062,$D35,$E35:$E1062,$E35,$F35:$F1062,$F35)</f>
        <v>0</v>
      </c>
      <c r="I34" s="40">
        <f>SUMIFS(I35:I1062,$B35:$B1062,$B34,$D35:$D1062,$D35,$E35:$E1062,$E35,$F35:$F1062,$F35)</f>
        <v>0</v>
      </c>
      <c r="J34" s="40">
        <f>SUMIFS(J35:J1062,$B35:$B1062,$B34,$D35:$D1062,$D35,$E35:$E1062,$E35,$F35:$F1062,$F35)</f>
        <v>0</v>
      </c>
      <c r="K34" s="40">
        <f>SUMIFS(K35:K1062,$B35:$B1062,$B34,$D35:$D1062,$D35,$E35:$E1062,$E35,$F35:$F1062,$F35)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SUMIFS(H37:H1064,$B37:$B1064,$B36,$D37:$D1064,$D37,$E37:$E1064,$E37,$F37:$F1064,$F37)</f>
        <v>5079.3999999999996</v>
      </c>
      <c r="I36" s="40">
        <f>SUMIFS(I37:I1064,$B37:$B1064,$B36,$D37:$D1064,$D37,$E37:$E1064,$E37,$F37:$F1064,$F37)</f>
        <v>0</v>
      </c>
      <c r="J36" s="40">
        <f>SUMIFS(J37:J1064,$B37:$B1064,$B36,$D37:$D1064,$D37,$E37:$E1064,$E37,$F37:$F1064,$F37)</f>
        <v>9787.2999999999993</v>
      </c>
      <c r="K36" s="40">
        <f>SUMIFS(K37:K1064,$B37:$B1064,$B36,$D37:$D1064,$D37,$E37:$E1064,$E37,$F37:$F1064,$F37)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5079.3999999999996</v>
      </c>
      <c r="I37" s="24"/>
      <c r="J37" s="24">
        <v>9787.2999999999993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SUMIFS(H39:H1073,$B39:$B1073,$B39)/3</f>
        <v>845.40000000000009</v>
      </c>
      <c r="I38" s="15">
        <f>SUMIFS(I39:I1073,$B39:$B1073,$B39)/3</f>
        <v>0</v>
      </c>
      <c r="J38" s="15">
        <f>SUMIFS(J39:J1073,$B39:$B1073,$B39)/3</f>
        <v>845.40000000000009</v>
      </c>
      <c r="K38" s="15">
        <f>SUMIFS(K39:K1073,$B39:$B1073,$B39)/3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SUMIFS(H40:H1068,$B40:$B1068,$B40,$D40:$D1068,$D40,$E40:$E1068,$E40)/2</f>
        <v>845.4</v>
      </c>
      <c r="I39" s="18">
        <f>SUMIFS(I40:I1068,$B40:$B1068,$B40,$D40:$D1068,$D40,$E40:$E1068,$E40)/2</f>
        <v>0</v>
      </c>
      <c r="J39" s="18">
        <f>SUMIFS(J40:J1068,$B40:$B1068,$B40,$D40:$D1068,$D40,$E40:$E1068,$E40)/2</f>
        <v>845.4</v>
      </c>
      <c r="K39" s="18">
        <f>SUMIFS(K40:K1068,$B40:$B1068,$B40,$D40:$D1068,$D40,$E40:$E1068,$E40)/2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SUMIFS(H41:H1068,$B41:$B1068,$B40,$D41:$D1068,$D41,$E41:$E1068,$E41,$F41:$F1068,$F41)</f>
        <v>845.40000000000009</v>
      </c>
      <c r="I40" s="40">
        <f>SUMIFS(I41:I1068,$B41:$B1068,$B40,$D41:$D1068,$D41,$E41:$E1068,$E41,$F41:$F1068,$F41)</f>
        <v>0</v>
      </c>
      <c r="J40" s="40">
        <f>SUMIFS(J41:J1068,$B41:$B1068,$B40,$D41:$D1068,$D41,$E41:$E1068,$E41,$F41:$F1068,$F41)</f>
        <v>845.40000000000009</v>
      </c>
      <c r="K40" s="40">
        <f>SUMIFS(K41:K1068,$B41:$B1068,$B40,$D41:$D1068,$D41,$E41:$E1068,$E41,$F41:$F1068,$F41)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SUMIFS(H46:H1080,$B46:$B1080,$B46)/3</f>
        <v>2931.6</v>
      </c>
      <c r="I45" s="15">
        <f>SUMIFS(I46:I1080,$B46:$B1080,$B46)/3</f>
        <v>0</v>
      </c>
      <c r="J45" s="15">
        <f>SUMIFS(J46:J1080,$B46:$B1080,$B46)/3</f>
        <v>2931.6</v>
      </c>
      <c r="K45" s="15">
        <f>SUMIFS(K46:K1080,$B46:$B1080,$B46)/3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SUMIFS(H47:H1075,$B47:$B1075,$B47,$D47:$D1075,$D47,$E47:$E1075,$E47)/2</f>
        <v>2931.6000000000004</v>
      </c>
      <c r="I46" s="18">
        <f>SUMIFS(I47:I1075,$B47:$B1075,$B47,$D47:$D1075,$D47,$E47:$E1075,$E47)/2</f>
        <v>0</v>
      </c>
      <c r="J46" s="18">
        <f>SUMIFS(J47:J1075,$B47:$B1075,$B47,$D47:$D1075,$D47,$E47:$E1075,$E47)/2</f>
        <v>2931.6000000000004</v>
      </c>
      <c r="K46" s="18">
        <f>SUMIFS(K47:K1075,$B47:$B1075,$B47,$D47:$D1075,$D47,$E47:$E1075,$E47)/2</f>
        <v>0</v>
      </c>
    </row>
    <row r="47" spans="1:11" s="16" customFormat="1" ht="62.4">
      <c r="A47" s="19">
        <v>2</v>
      </c>
      <c r="B47" s="37">
        <v>934</v>
      </c>
      <c r="C47" s="47" t="s">
        <v>199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SUMIFS(H48:H1075,$B48:$B1075,$B47,$D48:$D1075,$D48,$E48:$E1075,$E48,$F48:$F1075,$F48)</f>
        <v>0</v>
      </c>
      <c r="I47" s="40">
        <f>SUMIFS(I48:I1075,$B48:$B1075,$B47,$D48:$D1075,$D48,$E48:$E1075,$E48,$F48:$F1075,$F48)</f>
        <v>0</v>
      </c>
      <c r="J47" s="40">
        <f>SUMIFS(J48:J1075,$B48:$B1075,$B47,$D48:$D1075,$D48,$E48:$E1075,$E48,$F48:$F1075,$F48)</f>
        <v>0</v>
      </c>
      <c r="K47" s="40">
        <f>SUMIFS(K48:K1075,$B48:$B1075,$B47,$D48:$D1075,$D48,$E48:$E1075,$E48,$F48:$F1075,$F48)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SUMIFS(H50:H1077,$B50:$B1077,$B49,$D50:$D1077,$D50,$E50:$E1077,$E50,$F50:$F1077,$F50)</f>
        <v>3.5</v>
      </c>
      <c r="I49" s="40">
        <f>SUMIFS(I50:I1077,$B50:$B1077,$B49,$D50:$D1077,$D50,$E50:$E1077,$E50,$F50:$F1077,$F50)</f>
        <v>0</v>
      </c>
      <c r="J49" s="40">
        <f>SUMIFS(J50:J1077,$B50:$B1077,$B49,$D50:$D1077,$D50,$E50:$E1077,$E50,$F50:$F1077,$F50)</f>
        <v>3.5</v>
      </c>
      <c r="K49" s="40">
        <f>SUMIFS(K50:K1077,$B50:$B1077,$B49,$D50:$D1077,$D50,$E50:$E1077,$E50,$F50:$F1077,$F50)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SUMIFS(H52:H1079,$B52:$B1079,$B51,$D52:$D1079,$D52,$E52:$E1079,$E52,$F52:$F1079,$F52)</f>
        <v>2928.1000000000004</v>
      </c>
      <c r="I51" s="40">
        <f>SUMIFS(I52:I1079,$B52:$B1079,$B51,$D52:$D1079,$D52,$E52:$E1079,$E52,$F52:$F1079,$F52)</f>
        <v>0</v>
      </c>
      <c r="J51" s="40">
        <f>SUMIFS(J52:J1079,$B52:$B1079,$B51,$D52:$D1079,$D52,$E52:$E1079,$E52,$F52:$F1079,$F52)</f>
        <v>2928.1000000000004</v>
      </c>
      <c r="K51" s="40">
        <f>SUMIFS(K52:K1079,$B52:$B1079,$B51,$D52:$D1079,$D52,$E52:$E1079,$E52,$F52:$F1079,$F52)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2859.3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SUMIFS(H55:H1122,$B55:$B1122,$B55)/3</f>
        <v>9929.9</v>
      </c>
      <c r="I54" s="15">
        <f>SUMIFS(I55:I1122,$B55:$B1122,$B55)/3</f>
        <v>9929.9</v>
      </c>
      <c r="J54" s="15">
        <f>SUMIFS(J55:J1122,$B55:$B1122,$B55)/3</f>
        <v>9929.9000000000015</v>
      </c>
      <c r="K54" s="15">
        <f>SUMIFS(K55:K1122,$B55:$B1122,$B55)/3</f>
        <v>9929.9000000000015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SUMIFS(H56:H1117,$B56:$B1117,$B56,$D56:$D1117,$D56,$E56:$E1117,$E56)/2</f>
        <v>6910.5</v>
      </c>
      <c r="I55" s="18">
        <f>SUMIFS(I56:I1117,$B56:$B1117,$B56,$D56:$D1117,$D56,$E56:$E1117,$E56)/2</f>
        <v>6910.5</v>
      </c>
      <c r="J55" s="18">
        <f>SUMIFS(J56:J1117,$B56:$B1117,$B56,$D56:$D1117,$D56,$E56:$E1117,$E56)/2</f>
        <v>6910.5</v>
      </c>
      <c r="K55" s="18">
        <f>SUMIFS(K56:K1117,$B56:$B1117,$B56,$D56:$D1117,$D56,$E56:$E1117,$E56)/2</f>
        <v>6910.5</v>
      </c>
    </row>
    <row r="56" spans="1:11" s="16" customFormat="1" ht="62.4">
      <c r="A56" s="19">
        <v>2</v>
      </c>
      <c r="B56" s="37">
        <v>943</v>
      </c>
      <c r="C56" s="38" t="s">
        <v>207</v>
      </c>
      <c r="D56" s="39" t="s">
        <v>85</v>
      </c>
      <c r="E56" s="39" t="s">
        <v>87</v>
      </c>
      <c r="F56" s="39" t="s">
        <v>10</v>
      </c>
      <c r="G56" s="39"/>
      <c r="H56" s="40">
        <f>SUMIFS(H57:H1117,$B57:$B1117,$B56,$D57:$D1117,$D57,$E57:$E1117,$E57,$F57:$F1117,$F57)</f>
        <v>6910.5</v>
      </c>
      <c r="I56" s="40">
        <f>SUMIFS(I57:I1117,$B57:$B1117,$B56,$D57:$D1117,$D57,$E57:$E1117,$E57,$F57:$F1117,$F57)</f>
        <v>6910.5</v>
      </c>
      <c r="J56" s="40">
        <f>SUMIFS(J57:J1117,$B57:$B1117,$B56,$D57:$D1117,$D57,$E57:$E1117,$E57,$F57:$F1117,$F57)</f>
        <v>6910.5</v>
      </c>
      <c r="K56" s="40">
        <f>SUMIFS(K57:K1117,$B57:$B1117,$B56,$D57:$D1117,$D57,$E57:$E1117,$E57,$F57:$F1117,$F57)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SUMIFS(H59:H1120,$B59:$B1120,$B59,$D59:$D1120,$D59,$E59:$E1120,$E59)/2</f>
        <v>3019.4</v>
      </c>
      <c r="I58" s="18">
        <f>SUMIFS(I59:I1120,$B59:$B1120,$B59,$D59:$D1120,$D59,$E59:$E1120,$E59)/2</f>
        <v>3019.4</v>
      </c>
      <c r="J58" s="18">
        <f>SUMIFS(J59:J1120,$B59:$B1120,$B59,$D59:$D1120,$D59,$E59:$E1120,$E59)/2</f>
        <v>3019.4</v>
      </c>
      <c r="K58" s="18">
        <f>SUMIFS(K59:K1120,$B59:$B1120,$B59,$D59:$D1120,$D59,$E59:$E1120,$E59)/2</f>
        <v>3019.4</v>
      </c>
    </row>
    <row r="59" spans="1:11" s="16" customFormat="1" ht="62.4">
      <c r="A59" s="19">
        <v>2</v>
      </c>
      <c r="B59" s="37">
        <v>943</v>
      </c>
      <c r="C59" s="38" t="s">
        <v>207</v>
      </c>
      <c r="D59" s="39" t="s">
        <v>85</v>
      </c>
      <c r="E59" s="39" t="s">
        <v>71</v>
      </c>
      <c r="F59" s="39" t="s">
        <v>10</v>
      </c>
      <c r="G59" s="39"/>
      <c r="H59" s="40">
        <f>SUMIFS(H60:H1120,$B60:$B1120,$B59,$D60:$D1120,$D60,$E60:$E1120,$E60,$F60:$F1120,$F60)</f>
        <v>3019.4</v>
      </c>
      <c r="I59" s="40">
        <f>SUMIFS(I60:I1120,$B60:$B1120,$B59,$D60:$D1120,$D60,$E60:$E1120,$E60,$F60:$F1120,$F60)</f>
        <v>3019.4</v>
      </c>
      <c r="J59" s="40">
        <f>SUMIFS(J60:J1120,$B60:$B1120,$B59,$D60:$D1120,$D60,$E60:$E1120,$E60,$F60:$F1120,$F60)</f>
        <v>3019.4</v>
      </c>
      <c r="K59" s="40">
        <f>SUMIFS(K60:K1120,$B60:$B1120,$B59,$D60:$D1120,$D60,$E60:$E1120,$E60,$F60:$F1120,$F60)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2642.1</v>
      </c>
      <c r="I60" s="24">
        <v>2642.1</v>
      </c>
      <c r="J60" s="24">
        <v>2441.9</v>
      </c>
      <c r="K60" s="24">
        <v>2441.9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377.3</v>
      </c>
      <c r="I61" s="24">
        <v>377.3</v>
      </c>
      <c r="J61" s="24">
        <v>577.5</v>
      </c>
      <c r="K61" s="24">
        <v>577.5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SUMIFS(H64:H1131,$B64:$B1131,$B64)/3</f>
        <v>61211.500000000007</v>
      </c>
      <c r="I63" s="15">
        <f>SUMIFS(I64:I1131,$B64:$B1131,$B64)/3</f>
        <v>21635.199999999997</v>
      </c>
      <c r="J63" s="15">
        <f>SUMIFS(J64:J1131,$B64:$B1131,$B64)/3</f>
        <v>66178.8</v>
      </c>
      <c r="K63" s="15">
        <f>SUMIFS(K64:K1131,$B64:$B1131,$B64)/3</f>
        <v>21635.100000000002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SUMIFS(H65:H1126,$B65:$B1126,$B65,$D65:$D1126,$D65,$E65:$E1126,$E65)/2</f>
        <v>8040.7</v>
      </c>
      <c r="I64" s="18">
        <f>SUMIFS(I65:I1126,$B65:$B1126,$B65,$D65:$D1126,$D65,$E65:$E1126,$E65)/2</f>
        <v>0</v>
      </c>
      <c r="J64" s="18">
        <f>SUMIFS(J65:J1126,$B65:$B1126,$B65,$D65:$D1126,$D65,$E65:$E1126,$E65)/2</f>
        <v>8040.7</v>
      </c>
      <c r="K64" s="18">
        <f>SUMIFS(K65:K1126,$B65:$B1126,$B65,$D65:$D1126,$D65,$E65:$E1126,$E65)/2</f>
        <v>0</v>
      </c>
    </row>
    <row r="65" spans="1:11" s="16" customFormat="1" ht="62.4">
      <c r="A65" s="19">
        <v>2</v>
      </c>
      <c r="B65" s="37">
        <v>950</v>
      </c>
      <c r="C65" s="47" t="s">
        <v>199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SUMIFS(H66:H1126,$B66:$B1126,$B65,$D66:$D1126,$D66,$E66:$E1126,$E66,$F66:$F1126,$F66)</f>
        <v>18</v>
      </c>
      <c r="I65" s="40">
        <f>SUMIFS(I66:I1126,$B66:$B1126,$B65,$D66:$D1126,$D66,$E66:$E1126,$E66,$F66:$F1126,$F66)</f>
        <v>0</v>
      </c>
      <c r="J65" s="40">
        <f>SUMIFS(J66:J1126,$B66:$B1126,$B65,$D66:$D1126,$D66,$E66:$E1126,$E66,$F66:$F1126,$F66)</f>
        <v>18</v>
      </c>
      <c r="K65" s="40">
        <f>SUMIFS(K66:K1126,$B66:$B1126,$B65,$D66:$D1126,$D66,$E66:$E1126,$E66,$F66:$F1126,$F66)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18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SUMIFS(H68:H1128,$B68:$B1128,$B67,$D68:$D1128,$D68,$E68:$E1128,$E68,$F68:$F1128,$F68)</f>
        <v>19.5</v>
      </c>
      <c r="I67" s="40">
        <f>SUMIFS(I68:I1128,$B68:$B1128,$B67,$D68:$D1128,$D68,$E68:$E1128,$E68,$F68:$F1128,$F68)</f>
        <v>0</v>
      </c>
      <c r="J67" s="40">
        <f>SUMIFS(J68:J1128,$B68:$B1128,$B67,$D68:$D1128,$D68,$E68:$E1128,$E68,$F68:$F1128,$F68)</f>
        <v>19.5</v>
      </c>
      <c r="K67" s="40">
        <f>SUMIFS(K68:K1128,$B68:$B1128,$B67,$D68:$D1128,$D68,$E68:$E1128,$E68,$F68:$F1128,$F68)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SUMIFS(H70:H1130,$B70:$B1130,$B69,$D70:$D1130,$D70,$E70:$E1130,$E70,$F70:$F1130,$F70)</f>
        <v>8003.2</v>
      </c>
      <c r="I69" s="40">
        <f>SUMIFS(I70:I1130,$B70:$B1130,$B69,$D70:$D1130,$D70,$E70:$E1130,$E70,$F70:$F1130,$F70)</f>
        <v>0</v>
      </c>
      <c r="J69" s="40">
        <f>SUMIFS(J70:J1130,$B70:$B1130,$B69,$D70:$D1130,$D70,$E70:$E1130,$E70,$F70:$F1130,$F70)</f>
        <v>8003.2</v>
      </c>
      <c r="K69" s="40">
        <f>SUMIFS(K70:K1130,$B70:$B1130,$B69,$D70:$D1130,$D70,$E70:$E1130,$E70,$F70:$F1130,$F70)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SUMIFS(H76:H1137,$B76:$B1137,$B76,$D76:$D1137,$D76,$E76:$E1137,$E76)/2</f>
        <v>500</v>
      </c>
      <c r="I75" s="18">
        <f>SUMIFS(I76:I1137,$B76:$B1137,$B76,$D76:$D1137,$D76,$E76:$E1137,$E76)/2</f>
        <v>0</v>
      </c>
      <c r="J75" s="18">
        <f>SUMIFS(J76:J1137,$B76:$B1137,$B76,$D76:$D1137,$D76,$E76:$E1137,$E76)/2</f>
        <v>500</v>
      </c>
      <c r="K75" s="18">
        <f>SUMIFS(K76:K1137,$B76:$B1137,$B76,$D76:$D1137,$D76,$E76:$E1137,$E76)/2</f>
        <v>0</v>
      </c>
    </row>
    <row r="76" spans="1:11" s="16" customFormat="1" ht="62.4">
      <c r="A76" s="19">
        <v>2</v>
      </c>
      <c r="B76" s="37">
        <v>950</v>
      </c>
      <c r="C76" s="38" t="s">
        <v>175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SUMIFS(H77:H1137,$B77:$B1137,$B76,$D77:$D1137,$D77,$E77:$E1137,$E77,$F77:$F1137,$F77)</f>
        <v>500</v>
      </c>
      <c r="I76" s="40">
        <f>SUMIFS(I77:I1137,$B77:$B1137,$B76,$D77:$D1137,$D77,$E77:$E1137,$E77,$F77:$F1137,$F77)</f>
        <v>0</v>
      </c>
      <c r="J76" s="40">
        <f>SUMIFS(J77:J1137,$B77:$B1137,$B76,$D77:$D1137,$D77,$E77:$E1137,$E77,$F77:$F1137,$F77)</f>
        <v>500</v>
      </c>
      <c r="K76" s="40">
        <f>SUMIFS(K77:K1137,$B77:$B1137,$B76,$D77:$D1137,$D77,$E77:$E1137,$E77,$F77:$F1137,$F77)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>
        <v>500</v>
      </c>
      <c r="I77" s="24"/>
      <c r="J77" s="24">
        <v>500</v>
      </c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SUMIFS(H79:H1140,$B79:$B1140,$B79,$D79:$D1140,$D79,$E79:$E1140,$E79)/2</f>
        <v>1432.4</v>
      </c>
      <c r="I78" s="18">
        <f>SUMIFS(I79:I1140,$B79:$B1140,$B79,$D79:$D1140,$D79,$E79:$E1140,$E79)/2</f>
        <v>0</v>
      </c>
      <c r="J78" s="18">
        <f>SUMIFS(J79:J1140,$B79:$B1140,$B79,$D79:$D1140,$D79,$E79:$E1140,$E79)/2</f>
        <v>1432.4</v>
      </c>
      <c r="K78" s="18">
        <f>SUMIFS(K79:K1140,$B79:$B1140,$B79,$D79:$D1140,$D79,$E79:$E1140,$E79)/2</f>
        <v>0</v>
      </c>
    </row>
    <row r="79" spans="1:11" s="16" customFormat="1" ht="62.4">
      <c r="A79" s="19">
        <v>2</v>
      </c>
      <c r="B79" s="37">
        <v>950</v>
      </c>
      <c r="C79" s="38" t="s">
        <v>175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SUMIFS(H80:H1140,$B80:$B1140,$B79,$D80:$D1140,$D80,$E80:$E1140,$E80,$F80:$F1140,$F80)</f>
        <v>1432.4</v>
      </c>
      <c r="I79" s="40">
        <f>SUMIFS(I80:I1140,$B80:$B1140,$B79,$D80:$D1140,$D80,$E80:$E1140,$E80,$F80:$F1140,$F80)</f>
        <v>0</v>
      </c>
      <c r="J79" s="40">
        <f>SUMIFS(J80:J1140,$B80:$B1140,$B79,$D80:$D1140,$D80,$E80:$E1140,$E80,$F80:$F1140,$F80)</f>
        <v>1432.4</v>
      </c>
      <c r="K79" s="40">
        <f>SUMIFS(K80:K1140,$B80:$B1140,$B79,$D80:$D1140,$D80,$E80:$E1140,$E80,$F80:$F1140,$F80)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SUMIFS(H82:H1140,$B82:$B1140,$B82,$D82:$D1140,$D82,$E82:$E1140,$E82)/2</f>
        <v>0</v>
      </c>
      <c r="I81" s="18">
        <f>SUMIFS(I82:I1140,$B82:$B1140,$B82,$D82:$D1140,$D82,$E82:$E1140,$E82)/2</f>
        <v>0</v>
      </c>
      <c r="J81" s="18">
        <f>SUMIFS(J82:J1140,$B82:$B1140,$B82,$D82:$D1140,$D82,$E82:$E1140,$E82)/2</f>
        <v>0</v>
      </c>
      <c r="K81" s="18">
        <f>SUMIFS(K82:K1140,$B82:$B1140,$B82,$D82:$D1140,$D82,$E82:$E1140,$E82)/2</f>
        <v>0</v>
      </c>
    </row>
    <row r="82" spans="1:11" s="16" customFormat="1" ht="62.4">
      <c r="A82" s="19">
        <v>2</v>
      </c>
      <c r="B82" s="37">
        <v>950</v>
      </c>
      <c r="C82" s="38" t="s">
        <v>175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SUMIFS(H83:H1140,$B83:$B1140,$B82,$D83:$D1140,$D83,$E83:$E1140,$E83,$F83:$F1140,$F83)</f>
        <v>0</v>
      </c>
      <c r="I82" s="40">
        <f>SUMIFS(I83:I1140,$B83:$B1140,$B82,$D83:$D1140,$D83,$E83:$E1140,$E83,$F83:$F1140,$F83)</f>
        <v>0</v>
      </c>
      <c r="J82" s="40">
        <f>SUMIFS(J83:J1140,$B83:$B1140,$B82,$D83:$D1140,$D83,$E83:$E1140,$E83,$F83:$F1140,$F83)</f>
        <v>0</v>
      </c>
      <c r="K82" s="40">
        <f>SUMIFS(K83:K1140,$B83:$B1140,$B82,$D83:$D1140,$D83,$E83:$E1140,$E83,$F83:$F1140,$F83)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SUMIFS(H85:H1143,$B85:$B1143,$B85,$D85:$D1143,$D85,$E85:$E1143,$E85)/2</f>
        <v>6546.5</v>
      </c>
      <c r="I84" s="18">
        <f>SUMIFS(I85:I1143,$B85:$B1143,$B85,$D85:$D1143,$D85,$E85:$E1143,$E85)/2</f>
        <v>6481</v>
      </c>
      <c r="J84" s="18">
        <f>SUMIFS(J85:J1143,$B85:$B1143,$B85,$D85:$D1143,$D85,$E85:$E1143,$E85)/2</f>
        <v>6546.5</v>
      </c>
      <c r="K84" s="18">
        <f>SUMIFS(K85:K1143,$B85:$B1143,$B85,$D85:$D1143,$D85,$E85:$E1143,$E85)/2</f>
        <v>6481.1</v>
      </c>
    </row>
    <row r="85" spans="1:11" s="16" customFormat="1" ht="62.4">
      <c r="A85" s="19">
        <v>2</v>
      </c>
      <c r="B85" s="37">
        <v>950</v>
      </c>
      <c r="C85" s="38" t="s">
        <v>175</v>
      </c>
      <c r="D85" s="39" t="s">
        <v>87</v>
      </c>
      <c r="E85" s="39" t="s">
        <v>88</v>
      </c>
      <c r="F85" s="39" t="s">
        <v>50</v>
      </c>
      <c r="G85" s="39"/>
      <c r="H85" s="40">
        <f>SUMIFS(H86:H1143,$B86:$B1143,$B85,$D86:$D1143,$D86,$E86:$E1143,$E86,$F86:$F1143,$F86)</f>
        <v>6546.5</v>
      </c>
      <c r="I85" s="40">
        <f>SUMIFS(I86:I1143,$B86:$B1143,$B85,$D86:$D1143,$D86,$E86:$E1143,$E86,$F86:$F1143,$F86)</f>
        <v>6481</v>
      </c>
      <c r="J85" s="40">
        <f>SUMIFS(J86:J1143,$B86:$B1143,$B85,$D86:$D1143,$D86,$E86:$E1143,$E86,$F86:$F1143,$F86)</f>
        <v>6546.5</v>
      </c>
      <c r="K85" s="40">
        <f>SUMIFS(K86:K1143,$B86:$B1143,$B85,$D86:$D1143,$D86,$E86:$E1143,$E86,$F86:$F1143,$F86)</f>
        <v>6481.1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6546.5</v>
      </c>
      <c r="I86" s="24">
        <v>6481</v>
      </c>
      <c r="J86" s="24">
        <v>6546.5</v>
      </c>
      <c r="K86" s="24">
        <v>6481.1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SUMIFS(H88:H1146,$B88:$B1146,$B88,$D88:$D1146,$D88,$E88:$E1146,$E88)/2</f>
        <v>560</v>
      </c>
      <c r="I87" s="18">
        <f>SUMIFS(I88:I1146,$B88:$B1146,$B88,$D88:$D1146,$D88,$E88:$E1146,$E88)/2</f>
        <v>0</v>
      </c>
      <c r="J87" s="18">
        <f>SUMIFS(J88:J1146,$B88:$B1146,$B88,$D88:$D1146,$D88,$E88:$E1146,$E88)/2</f>
        <v>560</v>
      </c>
      <c r="K87" s="18">
        <f>SUMIFS(K88:K1146,$B88:$B1146,$B88,$D88:$D1146,$D88,$E88:$E1146,$E88)/2</f>
        <v>0</v>
      </c>
    </row>
    <row r="88" spans="1:11" s="16" customFormat="1" ht="62.4">
      <c r="A88" s="19">
        <v>2</v>
      </c>
      <c r="B88" s="37">
        <v>950</v>
      </c>
      <c r="C88" s="38" t="s">
        <v>175</v>
      </c>
      <c r="D88" s="39" t="s">
        <v>93</v>
      </c>
      <c r="E88" s="39" t="s">
        <v>70</v>
      </c>
      <c r="F88" s="39" t="s">
        <v>50</v>
      </c>
      <c r="G88" s="39"/>
      <c r="H88" s="40">
        <f>SUMIFS(H89:H1146,$B89:$B1146,$B88,$D89:$D1146,$D89,$E89:$E1146,$E89,$F89:$F1146,$F89)</f>
        <v>530</v>
      </c>
      <c r="I88" s="40">
        <f>SUMIFS(I89:I1146,$B89:$B1146,$B88,$D89:$D1146,$D89,$E89:$E1146,$E89,$F89:$F1146,$F89)</f>
        <v>0</v>
      </c>
      <c r="J88" s="40">
        <f>SUMIFS(J89:J1146,$B89:$B1146,$B88,$D89:$D1146,$D89,$E89:$E1146,$E89,$F89:$F1146,$F89)</f>
        <v>530</v>
      </c>
      <c r="K88" s="40">
        <f>SUMIFS(K89:K1146,$B89:$B1146,$B88,$D89:$D1146,$D89,$E89:$E1146,$E89,$F89:$F1146,$F89)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SUMIFS(H91:H1148,$B91:$B1148,$B90,$D91:$D1148,$D91,$E91:$E1148,$E91,$F91:$F1148,$F91)</f>
        <v>30</v>
      </c>
      <c r="I90" s="40">
        <f>SUMIFS(I91:I1148,$B91:$B1148,$B90,$D91:$D1148,$D91,$E91:$E1148,$E91,$F91:$F1148,$F91)</f>
        <v>0</v>
      </c>
      <c r="J90" s="40">
        <f>SUMIFS(J91:J1148,$B91:$B1148,$B90,$D91:$D1148,$D91,$E91:$E1148,$E91,$F91:$F1148,$F91)</f>
        <v>30</v>
      </c>
      <c r="K90" s="40">
        <f>SUMIFS(K91:K1148,$B91:$B1148,$B90,$D91:$D1148,$D91,$E91:$E1148,$E91,$F91:$F1148,$F91)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31.2">
      <c r="A92" s="19">
        <v>2</v>
      </c>
      <c r="B92" s="37">
        <v>950</v>
      </c>
      <c r="C92" s="38" t="s">
        <v>172</v>
      </c>
      <c r="D92" s="39" t="s">
        <v>93</v>
      </c>
      <c r="E92" s="39" t="s">
        <v>70</v>
      </c>
      <c r="F92" s="39" t="s">
        <v>173</v>
      </c>
      <c r="G92" s="39"/>
      <c r="H92" s="40">
        <f>SUMIFS(H93:H1150,$B93:$B1150,$B92,$D93:$D1150,$D93,$E93:$E1150,$E93,$F93:$F1150,$F93)</f>
        <v>0</v>
      </c>
      <c r="I92" s="40">
        <f>SUMIFS(I93:I1150,$B93:$B1150,$B92,$D93:$D1150,$D93,$E93:$E1150,$E93,$F93:$F1150,$F93)</f>
        <v>0</v>
      </c>
      <c r="J92" s="40">
        <f>SUMIFS(J93:J1150,$B93:$B1150,$B92,$D93:$D1150,$D93,$E93:$E1150,$E93,$F93:$F1150,$F93)</f>
        <v>0</v>
      </c>
      <c r="K92" s="40">
        <f>SUMIFS(K93:K1150,$B93:$B1150,$B92,$D93:$D1150,$D93,$E93:$E1150,$E93,$F93:$F1150,$F93)</f>
        <v>0</v>
      </c>
    </row>
    <row r="93" spans="1:11" s="16" customFormat="1" ht="15.6">
      <c r="A93" s="20">
        <v>3</v>
      </c>
      <c r="B93" s="31">
        <v>950</v>
      </c>
      <c r="C93" s="32" t="s">
        <v>130</v>
      </c>
      <c r="D93" s="33" t="s">
        <v>93</v>
      </c>
      <c r="E93" s="33" t="s">
        <v>70</v>
      </c>
      <c r="F93" s="33" t="s">
        <v>173</v>
      </c>
      <c r="G93" s="33" t="s">
        <v>129</v>
      </c>
      <c r="H93" s="24"/>
      <c r="I93" s="24"/>
      <c r="J93" s="24"/>
      <c r="K93" s="24"/>
    </row>
    <row r="94" spans="1:11" s="16" customFormat="1" ht="15.6">
      <c r="A94" s="17">
        <v>1</v>
      </c>
      <c r="B94" s="28">
        <v>950</v>
      </c>
      <c r="C94" s="29" t="s">
        <v>38</v>
      </c>
      <c r="D94" s="30" t="s">
        <v>82</v>
      </c>
      <c r="E94" s="30" t="s">
        <v>89</v>
      </c>
      <c r="F94" s="30"/>
      <c r="G94" s="30"/>
      <c r="H94" s="18">
        <f>SUMIFS(H95:H1156,$B95:$B1156,$B95,$D95:$D1156,$D95,$E95:$E1156,$E95)/2</f>
        <v>29855.699999999997</v>
      </c>
      <c r="I94" s="18">
        <f>SUMIFS(I95:I1156,$B95:$B1156,$B95,$D95:$D1156,$D95,$E95:$E1156,$E95)/2</f>
        <v>878</v>
      </c>
      <c r="J94" s="18">
        <f>SUMIFS(J95:J1156,$B95:$B1156,$B95,$D95:$D1156,$D95,$E95:$E1156,$E95)/2</f>
        <v>34823</v>
      </c>
      <c r="K94" s="18">
        <f>SUMIFS(K95:K1156,$B95:$B1156,$B95,$D95:$D1156,$D95,$E95:$E1156,$E95)/2</f>
        <v>877.8</v>
      </c>
    </row>
    <row r="95" spans="1:11" s="16" customFormat="1" ht="54.6" customHeight="1">
      <c r="A95" s="19">
        <v>2</v>
      </c>
      <c r="B95" s="37">
        <v>950</v>
      </c>
      <c r="C95" s="38" t="s">
        <v>196</v>
      </c>
      <c r="D95" s="39" t="s">
        <v>82</v>
      </c>
      <c r="E95" s="39" t="s">
        <v>89</v>
      </c>
      <c r="F95" s="39" t="s">
        <v>127</v>
      </c>
      <c r="G95" s="39"/>
      <c r="H95" s="40">
        <f>SUMIFS(H96:H1156,$B96:$B1156,$B95,$D96:$D1156,$D96,$E96:$E1156,$E96,$F96:$F1156,$F96)</f>
        <v>280</v>
      </c>
      <c r="I95" s="40">
        <f>SUMIFS(I96:I1156,$B96:$B1156,$B95,$D96:$D1156,$D96,$E96:$E1156,$E96,$F96:$F1156,$F96)</f>
        <v>0</v>
      </c>
      <c r="J95" s="40">
        <f>SUMIFS(J96:J1156,$B96:$B1156,$B95,$D96:$D1156,$D96,$E96:$E1156,$E96,$F96:$F1156,$F96)</f>
        <v>280</v>
      </c>
      <c r="K95" s="40">
        <f>SUMIFS(K96:K1156,$B96:$B1156,$B95,$D96:$D1156,$D96,$E96:$E1156,$E96,$F96:$F1156,$F96)</f>
        <v>0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127</v>
      </c>
      <c r="G96" s="33" t="s">
        <v>74</v>
      </c>
      <c r="H96" s="24">
        <v>280</v>
      </c>
      <c r="I96" s="24"/>
      <c r="J96" s="24">
        <v>280</v>
      </c>
      <c r="K96" s="24"/>
    </row>
    <row r="97" spans="1:11" s="16" customFormat="1" ht="62.4">
      <c r="A97" s="19">
        <v>2</v>
      </c>
      <c r="B97" s="37">
        <v>950</v>
      </c>
      <c r="C97" s="41" t="s">
        <v>169</v>
      </c>
      <c r="D97" s="39" t="s">
        <v>82</v>
      </c>
      <c r="E97" s="39" t="s">
        <v>89</v>
      </c>
      <c r="F97" s="39" t="s">
        <v>39</v>
      </c>
      <c r="G97" s="39"/>
      <c r="H97" s="40">
        <f>SUMIFS(H98:H1158,$B98:$B1158,$B97,$D98:$D1158,$D98,$E98:$E1158,$E98,$F98:$F1158,$F98)</f>
        <v>1032.9000000000001</v>
      </c>
      <c r="I97" s="40">
        <f>SUMIFS(I98:I1158,$B98:$B1158,$B97,$D98:$D1158,$D98,$E98:$E1158,$E98,$F98:$F1158,$F98)</f>
        <v>878</v>
      </c>
      <c r="J97" s="40">
        <f>SUMIFS(J98:J1158,$B98:$B1158,$B97,$D98:$D1158,$D98,$E98:$E1158,$E98,$F98:$F1158,$F98)</f>
        <v>1816.5</v>
      </c>
      <c r="K97" s="40">
        <f>SUMIFS(K98:K1158,$B98:$B1158,$B97,$D98:$D1158,$D98,$E98:$E1158,$E98,$F98:$F1158,$F98)</f>
        <v>877.8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39</v>
      </c>
      <c r="G98" s="33" t="s">
        <v>74</v>
      </c>
      <c r="H98" s="24">
        <v>1032.9000000000001</v>
      </c>
      <c r="I98" s="24">
        <v>878</v>
      </c>
      <c r="J98" s="24">
        <v>1816.5</v>
      </c>
      <c r="K98" s="24">
        <v>877.8</v>
      </c>
    </row>
    <row r="99" spans="1:11" s="16" customFormat="1" ht="62.4">
      <c r="A99" s="19">
        <v>2</v>
      </c>
      <c r="B99" s="37">
        <v>950</v>
      </c>
      <c r="C99" s="38" t="s">
        <v>175</v>
      </c>
      <c r="D99" s="39" t="s">
        <v>82</v>
      </c>
      <c r="E99" s="39" t="s">
        <v>89</v>
      </c>
      <c r="F99" s="39" t="s">
        <v>50</v>
      </c>
      <c r="G99" s="39"/>
      <c r="H99" s="40">
        <f>SUMIFS(H100:H1160,$B100:$B1160,$B99,$D100:$D1160,$D100,$E100:$E1160,$E100,$F100:$F1160,$F100)</f>
        <v>27542.799999999999</v>
      </c>
      <c r="I99" s="40">
        <f>SUMIFS(I100:I1160,$B100:$B1160,$B99,$D100:$D1160,$D100,$E100:$E1160,$E100,$F100:$F1160,$F100)</f>
        <v>0</v>
      </c>
      <c r="J99" s="40">
        <f>SUMIFS(J100:J1160,$B100:$B1160,$B99,$D100:$D1160,$D100,$E100:$E1160,$E100,$F100:$F1160,$F100)</f>
        <v>28590.6</v>
      </c>
      <c r="K99" s="40">
        <f>SUMIFS(K100:K1160,$B100:$B1160,$B99,$D100:$D1160,$D100,$E100:$E1160,$E100,$F100:$F1160,$F100)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50</v>
      </c>
      <c r="G100" s="33" t="s">
        <v>74</v>
      </c>
      <c r="H100" s="24">
        <v>27542.799999999999</v>
      </c>
      <c r="I100" s="24"/>
      <c r="J100" s="24">
        <v>28590.6</v>
      </c>
      <c r="K100" s="24"/>
    </row>
    <row r="101" spans="1:11" s="16" customFormat="1" ht="46.8">
      <c r="A101" s="19">
        <v>2</v>
      </c>
      <c r="B101" s="37">
        <v>950</v>
      </c>
      <c r="C101" s="38" t="s">
        <v>156</v>
      </c>
      <c r="D101" s="39" t="s">
        <v>82</v>
      </c>
      <c r="E101" s="39" t="s">
        <v>89</v>
      </c>
      <c r="F101" s="39" t="s">
        <v>155</v>
      </c>
      <c r="G101" s="39"/>
      <c r="H101" s="40">
        <f>SUMIFS(H102:H1162,$B102:$B1162,$B101,$D102:$D1162,$D102,$E102:$E1162,$E102,$F102:$F1162,$F102)</f>
        <v>1000</v>
      </c>
      <c r="I101" s="40">
        <f>SUMIFS(I102:I1162,$B102:$B1162,$B101,$D102:$D1162,$D102,$E102:$E1162,$E102,$F102:$F1162,$F102)</f>
        <v>0</v>
      </c>
      <c r="J101" s="40">
        <f>SUMIFS(J102:J1162,$B102:$B1162,$B101,$D102:$D1162,$D102,$E102:$E1162,$E102,$F102:$F1162,$F102)</f>
        <v>4135.8999999999996</v>
      </c>
      <c r="K101" s="40">
        <f>SUMIFS(K102:K1162,$B102:$B1162,$B101,$D102:$D1162,$D102,$E102:$E1162,$E102,$F102:$F1162,$F102)</f>
        <v>0</v>
      </c>
    </row>
    <row r="102" spans="1:11" s="16" customFormat="1" ht="46.8">
      <c r="A102" s="20">
        <v>3</v>
      </c>
      <c r="B102" s="31">
        <v>950</v>
      </c>
      <c r="C102" s="32" t="s">
        <v>12</v>
      </c>
      <c r="D102" s="33" t="s">
        <v>82</v>
      </c>
      <c r="E102" s="33" t="s">
        <v>89</v>
      </c>
      <c r="F102" s="33" t="s">
        <v>155</v>
      </c>
      <c r="G102" s="33" t="s">
        <v>74</v>
      </c>
      <c r="H102" s="24">
        <v>1000</v>
      </c>
      <c r="I102" s="24"/>
      <c r="J102" s="24">
        <v>4135.8999999999996</v>
      </c>
      <c r="K102" s="24"/>
    </row>
    <row r="103" spans="1:11" s="16" customFormat="1" ht="15.6">
      <c r="A103" s="17">
        <v>1</v>
      </c>
      <c r="B103" s="28">
        <v>950</v>
      </c>
      <c r="C103" s="29" t="s">
        <v>133</v>
      </c>
      <c r="D103" s="30" t="s">
        <v>85</v>
      </c>
      <c r="E103" s="30" t="s">
        <v>87</v>
      </c>
      <c r="F103" s="30"/>
      <c r="G103" s="30"/>
      <c r="H103" s="18">
        <f>SUMIFS(H104:H1165,$B104:$B1165,$B104,$D104:$D1165,$D104,$E104:$E1165,$E104)/2</f>
        <v>14276.2</v>
      </c>
      <c r="I103" s="18">
        <f>SUMIFS(I104:I1165,$B104:$B1165,$B104,$D104:$D1165,$D104,$E104:$E1165,$E104)/2</f>
        <v>14276.2</v>
      </c>
      <c r="J103" s="18">
        <f>SUMIFS(J104:J1165,$B104:$B1165,$B104,$D104:$D1165,$D104,$E104:$E1165,$E104)/2</f>
        <v>14276.2</v>
      </c>
      <c r="K103" s="18">
        <f>SUMIFS(K104:K1165,$B104:$B1165,$B104,$D104:$D1165,$D104,$E104:$E1165,$E104)/2</f>
        <v>14276.2</v>
      </c>
    </row>
    <row r="104" spans="1:11" s="16" customFormat="1" ht="85.2" customHeight="1">
      <c r="A104" s="19">
        <v>2</v>
      </c>
      <c r="B104" s="37">
        <v>950</v>
      </c>
      <c r="C104" s="38" t="s">
        <v>200</v>
      </c>
      <c r="D104" s="39" t="s">
        <v>85</v>
      </c>
      <c r="E104" s="39" t="s">
        <v>87</v>
      </c>
      <c r="F104" s="39" t="s">
        <v>122</v>
      </c>
      <c r="G104" s="39"/>
      <c r="H104" s="40">
        <f>SUMIFS(H105:H1165,$B105:$B1165,$B104,$D105:$D1165,$D105,$E105:$E1165,$E105,$F105:$F1165,$F105)</f>
        <v>14276.2</v>
      </c>
      <c r="I104" s="40">
        <f>SUMIFS(I105:I1165,$B105:$B1165,$B104,$D105:$D1165,$D105,$E105:$E1165,$E105,$F105:$F1165,$F105)</f>
        <v>14276.2</v>
      </c>
      <c r="J104" s="40">
        <f>SUMIFS(J105:J1165,$B105:$B1165,$B104,$D105:$D1165,$D105,$E105:$E1165,$E105,$F105:$F1165,$F105)</f>
        <v>14276.2</v>
      </c>
      <c r="K104" s="40">
        <f>SUMIFS(K105:K1165,$B105:$B1165,$B104,$D105:$D1165,$D105,$E105:$E1165,$E105,$F105:$F1165,$F105)</f>
        <v>14276.2</v>
      </c>
    </row>
    <row r="105" spans="1:11" s="16" customFormat="1" ht="15.6">
      <c r="A105" s="20">
        <v>3</v>
      </c>
      <c r="B105" s="31">
        <v>950</v>
      </c>
      <c r="C105" s="32" t="s">
        <v>120</v>
      </c>
      <c r="D105" s="33" t="s">
        <v>85</v>
      </c>
      <c r="E105" s="33" t="s">
        <v>87</v>
      </c>
      <c r="F105" s="33" t="s">
        <v>122</v>
      </c>
      <c r="G105" s="33" t="s">
        <v>121</v>
      </c>
      <c r="H105" s="24">
        <v>14276.2</v>
      </c>
      <c r="I105" s="24">
        <v>14276.2</v>
      </c>
      <c r="J105" s="24">
        <v>14276.2</v>
      </c>
      <c r="K105" s="24">
        <v>14276.2</v>
      </c>
    </row>
    <row r="106" spans="1:11" s="16" customFormat="1" ht="31.2">
      <c r="A106" s="14">
        <v>0</v>
      </c>
      <c r="B106" s="26">
        <v>955</v>
      </c>
      <c r="C106" s="27" t="s">
        <v>40</v>
      </c>
      <c r="D106" s="34" t="s">
        <v>72</v>
      </c>
      <c r="E106" s="34" t="s">
        <v>72</v>
      </c>
      <c r="F106" s="34" t="s">
        <v>7</v>
      </c>
      <c r="G106" s="34" t="s">
        <v>72</v>
      </c>
      <c r="H106" s="15">
        <f>SUMIFS(H107:H1174,$B107:$B1174,$B107)/3</f>
        <v>447714.8</v>
      </c>
      <c r="I106" s="15">
        <f>SUMIFS(I107:I1174,$B107:$B1174,$B107)/3</f>
        <v>80748.099999999977</v>
      </c>
      <c r="J106" s="15">
        <f>SUMIFS(J107:J1174,$B107:$B1174,$B107)/3</f>
        <v>539446.29999999993</v>
      </c>
      <c r="K106" s="15">
        <f>SUMIFS(K107:K1174,$B107:$B1174,$B107)/3</f>
        <v>120426.40000000004</v>
      </c>
    </row>
    <row r="107" spans="1:11" s="16" customFormat="1" ht="46.8">
      <c r="A107" s="17">
        <v>1</v>
      </c>
      <c r="B107" s="28">
        <v>955</v>
      </c>
      <c r="C107" s="29" t="s">
        <v>41</v>
      </c>
      <c r="D107" s="30" t="s">
        <v>70</v>
      </c>
      <c r="E107" s="30" t="s">
        <v>89</v>
      </c>
      <c r="F107" s="30" t="s">
        <v>7</v>
      </c>
      <c r="G107" s="30" t="s">
        <v>72</v>
      </c>
      <c r="H107" s="18">
        <f>SUMIFS(H108:H1169,$B108:$B1169,$B108,$D108:$D1169,$D108,$E108:$E1169,$E108)/2</f>
        <v>3301.7</v>
      </c>
      <c r="I107" s="18">
        <f>SUMIFS(I108:I1169,$B108:$B1169,$B108,$D108:$D1169,$D108,$E108:$E1169,$E108)/2</f>
        <v>0</v>
      </c>
      <c r="J107" s="18">
        <f>SUMIFS(J108:J1169,$B108:$B1169,$B108,$D108:$D1169,$D108,$E108:$E1169,$E108)/2</f>
        <v>3301.7</v>
      </c>
      <c r="K107" s="18">
        <f>SUMIFS(K108:K1169,$B108:$B1169,$B108,$D108:$D1169,$D108,$E108:$E1169,$E108)/2</f>
        <v>0</v>
      </c>
    </row>
    <row r="108" spans="1:11" s="16" customFormat="1" ht="62.4">
      <c r="A108" s="19">
        <v>2</v>
      </c>
      <c r="B108" s="37">
        <v>955</v>
      </c>
      <c r="C108" s="38" t="s">
        <v>9</v>
      </c>
      <c r="D108" s="39" t="s">
        <v>70</v>
      </c>
      <c r="E108" s="39" t="s">
        <v>89</v>
      </c>
      <c r="F108" s="39" t="s">
        <v>109</v>
      </c>
      <c r="G108" s="39" t="s">
        <v>72</v>
      </c>
      <c r="H108" s="40">
        <f>SUMIFS(H109:H1169,$B109:$B1169,$B108,$D109:$D1169,$D109,$E109:$E1169,$E109,$F109:$F1169,$F109)</f>
        <v>3301.7</v>
      </c>
      <c r="I108" s="40">
        <f>SUMIFS(I109:I1169,$B109:$B1169,$B108,$D109:$D1169,$D109,$E109:$E1169,$E109,$F109:$F1169,$F109)</f>
        <v>0</v>
      </c>
      <c r="J108" s="40">
        <f>SUMIFS(J109:J1169,$B109:$B1169,$B108,$D109:$D1169,$D109,$E109:$E1169,$E109,$F109:$F1169,$F109)</f>
        <v>3301.7</v>
      </c>
      <c r="K108" s="40">
        <f>SUMIFS(K109:K1169,$B109:$B1169,$B108,$D109:$D1169,$D109,$E109:$E1169,$E109,$F109:$F1169,$F109)</f>
        <v>0</v>
      </c>
    </row>
    <row r="109" spans="1:11" s="16" customFormat="1" ht="31.2">
      <c r="A109" s="20">
        <v>3</v>
      </c>
      <c r="B109" s="31">
        <v>955</v>
      </c>
      <c r="C109" s="32" t="s">
        <v>11</v>
      </c>
      <c r="D109" s="33" t="s">
        <v>70</v>
      </c>
      <c r="E109" s="33" t="s">
        <v>89</v>
      </c>
      <c r="F109" s="33" t="s">
        <v>109</v>
      </c>
      <c r="G109" s="33" t="s">
        <v>73</v>
      </c>
      <c r="H109" s="24">
        <v>3301.7</v>
      </c>
      <c r="I109" s="24"/>
      <c r="J109" s="24">
        <v>3301.7</v>
      </c>
      <c r="K109" s="24"/>
    </row>
    <row r="110" spans="1:11" s="16" customFormat="1" ht="46.8">
      <c r="A110" s="20">
        <v>3</v>
      </c>
      <c r="B110" s="31">
        <v>955</v>
      </c>
      <c r="C110" s="45" t="s">
        <v>12</v>
      </c>
      <c r="D110" s="33" t="s">
        <v>70</v>
      </c>
      <c r="E110" s="33" t="s">
        <v>89</v>
      </c>
      <c r="F110" s="33" t="s">
        <v>109</v>
      </c>
      <c r="G110" s="33" t="s">
        <v>74</v>
      </c>
      <c r="H110" s="24"/>
      <c r="I110" s="24"/>
      <c r="J110" s="24"/>
      <c r="K110" s="24"/>
    </row>
    <row r="111" spans="1:11" s="16" customFormat="1" ht="62.4">
      <c r="A111" s="17">
        <v>1</v>
      </c>
      <c r="B111" s="28">
        <v>955</v>
      </c>
      <c r="C111" s="29" t="s">
        <v>34</v>
      </c>
      <c r="D111" s="30" t="s">
        <v>70</v>
      </c>
      <c r="E111" s="30" t="s">
        <v>87</v>
      </c>
      <c r="F111" s="30" t="s">
        <v>7</v>
      </c>
      <c r="G111" s="30" t="s">
        <v>72</v>
      </c>
      <c r="H111" s="18">
        <f>SUMIFS(H112:H1173,$B112:$B1173,$B112,$D112:$D1173,$D112,$E112:$E1173,$E112)/2</f>
        <v>31525.7</v>
      </c>
      <c r="I111" s="18">
        <f>SUMIFS(I112:I1173,$B112:$B1173,$B112,$D112:$D1173,$D112,$E112:$E1173,$E112)/2</f>
        <v>2278.8000000000002</v>
      </c>
      <c r="J111" s="18">
        <f>SUMIFS(J112:J1173,$B112:$B1173,$B112,$D112:$D1173,$D112,$E112:$E1173,$E112)/2</f>
        <v>31525.7</v>
      </c>
      <c r="K111" s="18">
        <f>SUMIFS(K112:K1173,$B112:$B1173,$B112,$D112:$D1173,$D112,$E112:$E1173,$E112)/2</f>
        <v>2278.8000000000002</v>
      </c>
    </row>
    <row r="112" spans="1:11" s="16" customFormat="1" ht="62.4">
      <c r="A112" s="19">
        <v>2</v>
      </c>
      <c r="B112" s="37">
        <v>955</v>
      </c>
      <c r="C112" s="47" t="s">
        <v>199</v>
      </c>
      <c r="D112" s="39" t="s">
        <v>70</v>
      </c>
      <c r="E112" s="39" t="s">
        <v>87</v>
      </c>
      <c r="F112" s="39" t="s">
        <v>15</v>
      </c>
      <c r="G112" s="39" t="s">
        <v>72</v>
      </c>
      <c r="H112" s="40">
        <f>SUMIFS(H113:H1173,$B113:$B1173,$B112,$D113:$D1173,$D113,$E113:$E1173,$E113,$F113:$F1173,$F113)</f>
        <v>278.10000000000002</v>
      </c>
      <c r="I112" s="40">
        <f>SUMIFS(I113:I1173,$B113:$B1173,$B112,$D113:$D1173,$D113,$E113:$E1173,$E113,$F113:$F1173,$F113)</f>
        <v>0</v>
      </c>
      <c r="J112" s="40">
        <f>SUMIFS(J113:J1173,$B113:$B1173,$B112,$D113:$D1173,$D113,$E113:$E1173,$E113,$F113:$F1173,$F113)</f>
        <v>278.10000000000002</v>
      </c>
      <c r="K112" s="40">
        <f>SUMIFS(K113:K1173,$B113:$B1173,$B112,$D113:$D1173,$D113,$E113:$E1173,$E113,$F113:$F1173,$F113)</f>
        <v>0</v>
      </c>
    </row>
    <row r="113" spans="1:11" s="16" customFormat="1" ht="46.8">
      <c r="A113" s="20">
        <v>3</v>
      </c>
      <c r="B113" s="31">
        <v>955</v>
      </c>
      <c r="C113" s="45" t="s">
        <v>12</v>
      </c>
      <c r="D113" s="33" t="s">
        <v>70</v>
      </c>
      <c r="E113" s="33" t="s">
        <v>87</v>
      </c>
      <c r="F113" s="33" t="s">
        <v>15</v>
      </c>
      <c r="G113" s="33" t="s">
        <v>74</v>
      </c>
      <c r="H113" s="24">
        <v>278.10000000000002</v>
      </c>
      <c r="I113" s="24"/>
      <c r="J113" s="24">
        <v>278.10000000000002</v>
      </c>
      <c r="K113" s="24"/>
    </row>
    <row r="114" spans="1:11" s="16" customFormat="1" ht="62.4">
      <c r="A114" s="19">
        <v>2</v>
      </c>
      <c r="B114" s="43">
        <v>955</v>
      </c>
      <c r="C114" s="47" t="s">
        <v>165</v>
      </c>
      <c r="D114" s="44" t="s">
        <v>70</v>
      </c>
      <c r="E114" s="39" t="s">
        <v>87</v>
      </c>
      <c r="F114" s="39" t="s">
        <v>42</v>
      </c>
      <c r="G114" s="39" t="s">
        <v>72</v>
      </c>
      <c r="H114" s="40">
        <f>SUMIFS(H115:H1175,$B115:$B1175,$B114,$D115:$D1175,$D115,$E115:$E1175,$E115,$F115:$F1175,$F115)</f>
        <v>79.5</v>
      </c>
      <c r="I114" s="40">
        <f>SUMIFS(I115:I1175,$B115:$B1175,$B114,$D115:$D1175,$D115,$E115:$E1175,$E115,$F115:$F1175,$F115)</f>
        <v>0</v>
      </c>
      <c r="J114" s="40">
        <f>SUMIFS(J115:J1175,$B115:$B1175,$B114,$D115:$D1175,$D115,$E115:$E1175,$E115,$F115:$F1175,$F115)</f>
        <v>79.5</v>
      </c>
      <c r="K114" s="40">
        <f>SUMIFS(K115:K1175,$B115:$B1175,$B114,$D115:$D1175,$D115,$E115:$E1175,$E115,$F115:$F1175,$F115)</f>
        <v>0</v>
      </c>
    </row>
    <row r="115" spans="1:11" s="16" customFormat="1" ht="46.8">
      <c r="A115" s="20">
        <v>3</v>
      </c>
      <c r="B115" s="31">
        <v>955</v>
      </c>
      <c r="C115" s="46" t="s">
        <v>12</v>
      </c>
      <c r="D115" s="33" t="s">
        <v>70</v>
      </c>
      <c r="E115" s="33" t="s">
        <v>87</v>
      </c>
      <c r="F115" s="33" t="s">
        <v>42</v>
      </c>
      <c r="G115" s="33" t="s">
        <v>74</v>
      </c>
      <c r="H115" s="24">
        <v>79.5</v>
      </c>
      <c r="I115" s="24"/>
      <c r="J115" s="24">
        <v>79.5</v>
      </c>
      <c r="K115" s="24"/>
    </row>
    <row r="116" spans="1:11" s="16" customFormat="1" ht="62.4">
      <c r="A116" s="19">
        <v>2</v>
      </c>
      <c r="B116" s="37">
        <v>955</v>
      </c>
      <c r="C116" s="38" t="s">
        <v>9</v>
      </c>
      <c r="D116" s="39" t="s">
        <v>70</v>
      </c>
      <c r="E116" s="39" t="s">
        <v>87</v>
      </c>
      <c r="F116" s="39" t="s">
        <v>109</v>
      </c>
      <c r="G116" s="39" t="s">
        <v>72</v>
      </c>
      <c r="H116" s="40">
        <f>SUMIFS(H117:H1177,$B117:$B1177,$B116,$D117:$D1177,$D117,$E117:$E1177,$E117,$F117:$F1177,$F117)</f>
        <v>31168.1</v>
      </c>
      <c r="I116" s="40">
        <f>SUMIFS(I117:I1177,$B117:$B1177,$B116,$D117:$D1177,$D117,$E117:$E1177,$E117,$F117:$F1177,$F117)</f>
        <v>2278.8000000000002</v>
      </c>
      <c r="J116" s="40">
        <f>SUMIFS(J117:J1177,$B117:$B1177,$B116,$D117:$D1177,$D117,$E117:$E1177,$E117,$F117:$F1177,$F117)</f>
        <v>31168.1</v>
      </c>
      <c r="K116" s="40">
        <f>SUMIFS(K117:K1177,$B117:$B1177,$B116,$D117:$D1177,$D117,$E117:$E1177,$E117,$F117:$F1177,$F117)</f>
        <v>2278.8000000000002</v>
      </c>
    </row>
    <row r="117" spans="1:11" s="16" customFormat="1" ht="31.2">
      <c r="A117" s="20">
        <v>3</v>
      </c>
      <c r="B117" s="31">
        <v>955</v>
      </c>
      <c r="C117" s="32" t="s">
        <v>11</v>
      </c>
      <c r="D117" s="33" t="s">
        <v>70</v>
      </c>
      <c r="E117" s="33" t="s">
        <v>87</v>
      </c>
      <c r="F117" s="33" t="s">
        <v>109</v>
      </c>
      <c r="G117" s="33" t="s">
        <v>73</v>
      </c>
      <c r="H117" s="24">
        <v>29385.3</v>
      </c>
      <c r="I117" s="24">
        <v>1996.9</v>
      </c>
      <c r="J117" s="24">
        <v>28885.3</v>
      </c>
      <c r="K117" s="24">
        <v>1996.9</v>
      </c>
    </row>
    <row r="118" spans="1:11" s="16" customFormat="1" ht="46.8">
      <c r="A118" s="20">
        <v>3</v>
      </c>
      <c r="B118" s="31">
        <v>955</v>
      </c>
      <c r="C118" s="32" t="s">
        <v>12</v>
      </c>
      <c r="D118" s="33" t="s">
        <v>70</v>
      </c>
      <c r="E118" s="33" t="s">
        <v>87</v>
      </c>
      <c r="F118" s="33" t="s">
        <v>109</v>
      </c>
      <c r="G118" s="33" t="s">
        <v>74</v>
      </c>
      <c r="H118" s="24">
        <v>1722.8</v>
      </c>
      <c r="I118" s="24">
        <v>281.89999999999998</v>
      </c>
      <c r="J118" s="24">
        <v>2222.8000000000002</v>
      </c>
      <c r="K118" s="24">
        <v>281.89999999999998</v>
      </c>
    </row>
    <row r="119" spans="1:11" s="16" customFormat="1" ht="37.799999999999997" customHeight="1">
      <c r="A119" s="20">
        <v>3</v>
      </c>
      <c r="B119" s="31">
        <v>955</v>
      </c>
      <c r="C119" s="32" t="s">
        <v>21</v>
      </c>
      <c r="D119" s="33" t="s">
        <v>70</v>
      </c>
      <c r="E119" s="33" t="s">
        <v>87</v>
      </c>
      <c r="F119" s="33" t="s">
        <v>109</v>
      </c>
      <c r="G119" s="33" t="s">
        <v>81</v>
      </c>
      <c r="H119" s="24"/>
      <c r="I119" s="24"/>
      <c r="J119" s="24"/>
      <c r="K119" s="24"/>
    </row>
    <row r="120" spans="1:11" s="16" customFormat="1" ht="15.6">
      <c r="A120" s="20">
        <v>3</v>
      </c>
      <c r="B120" s="31">
        <v>955</v>
      </c>
      <c r="C120" s="32" t="s">
        <v>13</v>
      </c>
      <c r="D120" s="33" t="s">
        <v>70</v>
      </c>
      <c r="E120" s="33" t="s">
        <v>87</v>
      </c>
      <c r="F120" s="33" t="s">
        <v>109</v>
      </c>
      <c r="G120" s="33" t="s">
        <v>75</v>
      </c>
      <c r="H120" s="24">
        <v>60</v>
      </c>
      <c r="I120" s="24"/>
      <c r="J120" s="24">
        <v>60</v>
      </c>
      <c r="K120" s="24"/>
    </row>
    <row r="121" spans="1:11" s="16" customFormat="1" ht="15.6">
      <c r="A121" s="17">
        <v>1</v>
      </c>
      <c r="B121" s="28">
        <v>955</v>
      </c>
      <c r="C121" s="29" t="s">
        <v>137</v>
      </c>
      <c r="D121" s="30" t="s">
        <v>70</v>
      </c>
      <c r="E121" s="30" t="s">
        <v>93</v>
      </c>
      <c r="F121" s="30" t="s">
        <v>7</v>
      </c>
      <c r="G121" s="30" t="s">
        <v>72</v>
      </c>
      <c r="H121" s="18">
        <f>SUMIFS(H122:H1183,$B122:$B1183,$B122,$D122:$D1183,$D122,$E122:$E1183,$E122)/2</f>
        <v>10.1</v>
      </c>
      <c r="I121" s="18">
        <f>SUMIFS(I122:I1183,$B122:$B1183,$B122,$D122:$D1183,$D122,$E122:$E1183,$E122)/2</f>
        <v>10.1</v>
      </c>
      <c r="J121" s="18">
        <f>SUMIFS(J122:J1183,$B122:$B1183,$B122,$D122:$D1183,$D122,$E122:$E1183,$E122)/2</f>
        <v>10.1</v>
      </c>
      <c r="K121" s="18">
        <f>SUMIFS(K122:K1183,$B122:$B1183,$B122,$D122:$D1183,$D122,$E122:$E1183,$E122)/2</f>
        <v>10.1</v>
      </c>
    </row>
    <row r="122" spans="1:11" s="16" customFormat="1" ht="31.2">
      <c r="A122" s="19">
        <v>2</v>
      </c>
      <c r="B122" s="37">
        <v>955</v>
      </c>
      <c r="C122" s="47" t="s">
        <v>138</v>
      </c>
      <c r="D122" s="39" t="s">
        <v>70</v>
      </c>
      <c r="E122" s="39" t="s">
        <v>93</v>
      </c>
      <c r="F122" s="39" t="s">
        <v>139</v>
      </c>
      <c r="G122" s="39" t="s">
        <v>72</v>
      </c>
      <c r="H122" s="40">
        <f>SUMIFS(H123:H1183,$B123:$B1183,$B122,$D123:$D1183,$D123,$E123:$E1183,$E123,$F123:$F1183,$F123)</f>
        <v>10.1</v>
      </c>
      <c r="I122" s="40">
        <f>SUMIFS(I123:I1183,$B123:$B1183,$B122,$D123:$D1183,$D123,$E123:$E1183,$E123,$F123:$F1183,$F123)</f>
        <v>10.1</v>
      </c>
      <c r="J122" s="40">
        <f>SUMIFS(J123:J1183,$B123:$B1183,$B122,$D123:$D1183,$D123,$E123:$E1183,$E123,$F123:$F1183,$F123)</f>
        <v>10.1</v>
      </c>
      <c r="K122" s="40">
        <f>SUMIFS(K123:K1183,$B123:$B1183,$B122,$D123:$D1183,$D123,$E123:$E1183,$E123,$F123:$F1183,$F123)</f>
        <v>10.1</v>
      </c>
    </row>
    <row r="123" spans="1:11" s="16" customFormat="1" ht="46.8">
      <c r="A123" s="20">
        <v>3</v>
      </c>
      <c r="B123" s="31">
        <v>955</v>
      </c>
      <c r="C123" s="32" t="s">
        <v>12</v>
      </c>
      <c r="D123" s="33" t="s">
        <v>70</v>
      </c>
      <c r="E123" s="33" t="s">
        <v>93</v>
      </c>
      <c r="F123" s="33" t="s">
        <v>139</v>
      </c>
      <c r="G123" s="33" t="s">
        <v>74</v>
      </c>
      <c r="H123" s="24">
        <v>10.1</v>
      </c>
      <c r="I123" s="24">
        <v>10.1</v>
      </c>
      <c r="J123" s="24">
        <v>10.1</v>
      </c>
      <c r="K123" s="24">
        <v>10.1</v>
      </c>
    </row>
    <row r="124" spans="1:11" s="16" customFormat="1" ht="31.2">
      <c r="A124" s="17">
        <v>1</v>
      </c>
      <c r="B124" s="28">
        <v>955</v>
      </c>
      <c r="C124" s="29" t="s">
        <v>211</v>
      </c>
      <c r="D124" s="30" t="s">
        <v>70</v>
      </c>
      <c r="E124" s="30" t="s">
        <v>82</v>
      </c>
      <c r="F124" s="30" t="s">
        <v>7</v>
      </c>
      <c r="G124" s="30" t="s">
        <v>72</v>
      </c>
      <c r="H124" s="18">
        <f>SUMIFS(H125:H1186,$B125:$B1186,$B125,$D125:$D1186,$D125,$E125:$E1186,$E125)/2</f>
        <v>0</v>
      </c>
      <c r="I124" s="18">
        <f>SUMIFS(I125:I1186,$B125:$B1186,$B125,$D125:$D1186,$D125,$E125:$E1186,$E125)/2</f>
        <v>0</v>
      </c>
      <c r="J124" s="18">
        <f>SUMIFS(J125:J1186,$B125:$B1186,$B125,$D125:$D1186,$D125,$E125:$E1186,$E125)/2</f>
        <v>500</v>
      </c>
      <c r="K124" s="18">
        <f>SUMIFS(K125:K1186,$B125:$B1186,$B125,$D125:$D1186,$D125,$E125:$E1186,$E125)/2</f>
        <v>0</v>
      </c>
    </row>
    <row r="125" spans="1:11" s="16" customFormat="1" ht="46.8">
      <c r="A125" s="19">
        <v>2</v>
      </c>
      <c r="B125" s="37">
        <v>955</v>
      </c>
      <c r="C125" s="47" t="s">
        <v>213</v>
      </c>
      <c r="D125" s="39" t="s">
        <v>70</v>
      </c>
      <c r="E125" s="39" t="s">
        <v>82</v>
      </c>
      <c r="F125" s="39" t="s">
        <v>212</v>
      </c>
      <c r="G125" s="39" t="s">
        <v>72</v>
      </c>
      <c r="H125" s="40">
        <f>SUMIFS(H126:H1186,$B126:$B1186,$B125,$D126:$D1186,$D126,$E126:$E1186,$E126,$F126:$F1186,$F126)</f>
        <v>0</v>
      </c>
      <c r="I125" s="40">
        <f>SUMIFS(I126:I1186,$B126:$B1186,$B125,$D126:$D1186,$D126,$E126:$E1186,$E126,$F126:$F1186,$F126)</f>
        <v>0</v>
      </c>
      <c r="J125" s="40">
        <f>SUMIFS(J126:J1186,$B126:$B1186,$B125,$D126:$D1186,$D126,$E126:$E1186,$E126,$F126:$F1186,$F126)</f>
        <v>500</v>
      </c>
      <c r="K125" s="40">
        <f>SUMIFS(K126:K1186,$B126:$B1186,$B125,$D126:$D1186,$D126,$E126:$E1186,$E126,$F126:$F1186,$F126)</f>
        <v>0</v>
      </c>
    </row>
    <row r="126" spans="1:11" s="16" customFormat="1" ht="15.6">
      <c r="A126" s="20">
        <v>3</v>
      </c>
      <c r="B126" s="31">
        <v>955</v>
      </c>
      <c r="C126" s="45" t="s">
        <v>215</v>
      </c>
      <c r="D126" s="33" t="s">
        <v>70</v>
      </c>
      <c r="E126" s="33" t="s">
        <v>82</v>
      </c>
      <c r="F126" s="33" t="s">
        <v>212</v>
      </c>
      <c r="G126" s="33" t="s">
        <v>214</v>
      </c>
      <c r="H126" s="24"/>
      <c r="I126" s="24"/>
      <c r="J126" s="24">
        <v>500</v>
      </c>
      <c r="K126" s="24"/>
    </row>
    <row r="127" spans="1:11" s="16" customFormat="1" ht="15.6">
      <c r="A127" s="17">
        <v>1</v>
      </c>
      <c r="B127" s="28">
        <v>955</v>
      </c>
      <c r="C127" s="29" t="s">
        <v>43</v>
      </c>
      <c r="D127" s="30" t="s">
        <v>70</v>
      </c>
      <c r="E127" s="30" t="s">
        <v>86</v>
      </c>
      <c r="F127" s="30" t="s">
        <v>7</v>
      </c>
      <c r="G127" s="30" t="s">
        <v>72</v>
      </c>
      <c r="H127" s="18">
        <f>SUMIFS(H128:H1186,$B128:$B1186,$B128,$D128:$D1186,$D128,$E128:$E1186,$E128)/2</f>
        <v>100</v>
      </c>
      <c r="I127" s="18">
        <f>SUMIFS(I128:I1186,$B128:$B1186,$B128,$D128:$D1186,$D128,$E128:$E1186,$E128)/2</f>
        <v>0</v>
      </c>
      <c r="J127" s="18">
        <f>SUMIFS(J128:J1186,$B128:$B1186,$B128,$D128:$D1186,$D128,$E128:$E1186,$E128)/2</f>
        <v>100</v>
      </c>
      <c r="K127" s="18">
        <f>SUMIFS(K128:K1186,$B128:$B1186,$B128,$D128:$D1186,$D128,$E128:$E1186,$E128)/2</f>
        <v>0</v>
      </c>
    </row>
    <row r="128" spans="1:11" s="16" customFormat="1" ht="39" customHeight="1">
      <c r="A128" s="19">
        <v>2</v>
      </c>
      <c r="B128" s="37">
        <v>955</v>
      </c>
      <c r="C128" s="38" t="s">
        <v>35</v>
      </c>
      <c r="D128" s="39" t="s">
        <v>70</v>
      </c>
      <c r="E128" s="39" t="s">
        <v>86</v>
      </c>
      <c r="F128" s="39" t="s">
        <v>111</v>
      </c>
      <c r="G128" s="39" t="s">
        <v>72</v>
      </c>
      <c r="H128" s="40">
        <f>SUMIFS(H129:H1186,$B129:$B1186,$B128,$D129:$D1186,$D129,$E129:$E1186,$E129,$F129:$F1186,$F129)</f>
        <v>100</v>
      </c>
      <c r="I128" s="40">
        <f>SUMIFS(I129:I1186,$B129:$B1186,$B128,$D129:$D1186,$D129,$E129:$E1186,$E129,$F129:$F1186,$F129)</f>
        <v>0</v>
      </c>
      <c r="J128" s="40">
        <f>SUMIFS(J129:J1186,$B129:$B1186,$B128,$D129:$D1186,$D129,$E129:$E1186,$E129,$F129:$F1186,$F129)</f>
        <v>100</v>
      </c>
      <c r="K128" s="40">
        <f>SUMIFS(K129:K1186,$B129:$B1186,$B128,$D129:$D1186,$D129,$E129:$E1186,$E129,$F129:$F1186,$F129)</f>
        <v>0</v>
      </c>
    </row>
    <row r="129" spans="1:11" s="16" customFormat="1" ht="15.6">
      <c r="A129" s="20">
        <v>3</v>
      </c>
      <c r="B129" s="31">
        <v>955</v>
      </c>
      <c r="C129" s="32" t="s">
        <v>44</v>
      </c>
      <c r="D129" s="33" t="s">
        <v>70</v>
      </c>
      <c r="E129" s="33" t="s">
        <v>86</v>
      </c>
      <c r="F129" s="33" t="s">
        <v>111</v>
      </c>
      <c r="G129" s="33" t="s">
        <v>91</v>
      </c>
      <c r="H129" s="24">
        <v>100</v>
      </c>
      <c r="I129" s="24"/>
      <c r="J129" s="24">
        <v>100</v>
      </c>
      <c r="K129" s="24"/>
    </row>
    <row r="130" spans="1:11" s="16" customFormat="1" ht="15.6">
      <c r="A130" s="17">
        <v>1</v>
      </c>
      <c r="B130" s="28">
        <v>955</v>
      </c>
      <c r="C130" s="29" t="s">
        <v>14</v>
      </c>
      <c r="D130" s="30" t="s">
        <v>70</v>
      </c>
      <c r="E130" s="30" t="s">
        <v>76</v>
      </c>
      <c r="F130" s="30"/>
      <c r="G130" s="30"/>
      <c r="H130" s="18">
        <f>SUMIFS(H131:H1189,$B131:$B1189,$B131,$D131:$D1189,$D131,$E131:$E1189,$E131)/2</f>
        <v>23059.699999999997</v>
      </c>
      <c r="I130" s="18">
        <f>SUMIFS(I131:I1189,$B131:$B1189,$B131,$D131:$D1189,$D131,$E131:$E1189,$E131)/2</f>
        <v>656.8</v>
      </c>
      <c r="J130" s="18">
        <f>SUMIFS(J131:J1189,$B131:$B1189,$B131,$D131:$D1189,$D131,$E131:$E1189,$E131)/2</f>
        <v>25774</v>
      </c>
      <c r="K130" s="18">
        <f>SUMIFS(K131:K1189,$B131:$B1189,$B131,$D131:$D1189,$D131,$E131:$E1189,$E131)/2</f>
        <v>656.8</v>
      </c>
    </row>
    <row r="131" spans="1:11" s="16" customFormat="1" ht="46.8">
      <c r="A131" s="19">
        <v>2</v>
      </c>
      <c r="B131" s="37">
        <v>955</v>
      </c>
      <c r="C131" s="38" t="s">
        <v>187</v>
      </c>
      <c r="D131" s="39" t="s">
        <v>70</v>
      </c>
      <c r="E131" s="39" t="s">
        <v>76</v>
      </c>
      <c r="F131" s="39" t="s">
        <v>186</v>
      </c>
      <c r="G131" s="39"/>
      <c r="H131" s="40">
        <f>SUMIFS(H132:H1189,$B132:$B1189,$B131,$D132:$D1189,$D132,$E132:$E1189,$E132,$F132:$F1189,$F132)</f>
        <v>0</v>
      </c>
      <c r="I131" s="40">
        <f>SUMIFS(I132:I1189,$B132:$B1189,$B131,$D132:$D1189,$D132,$E132:$E1189,$E132,$F132:$F1189,$F132)</f>
        <v>0</v>
      </c>
      <c r="J131" s="40">
        <f>SUMIFS(J132:J1189,$B132:$B1189,$B131,$D132:$D1189,$D132,$E132:$E1189,$E132,$F132:$F1189,$F132)</f>
        <v>0</v>
      </c>
      <c r="K131" s="40">
        <f>SUMIFS(K132:K1189,$B132:$B1189,$B131,$D132:$D1189,$D132,$E132:$E1189,$E132,$F132:$F1189,$F132)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186</v>
      </c>
      <c r="G132" s="33" t="s">
        <v>92</v>
      </c>
      <c r="H132" s="24"/>
      <c r="I132" s="24"/>
      <c r="J132" s="24"/>
      <c r="K132" s="24"/>
    </row>
    <row r="133" spans="1:11" s="16" customFormat="1" ht="62.4">
      <c r="A133" s="19">
        <v>2</v>
      </c>
      <c r="B133" s="37">
        <v>955</v>
      </c>
      <c r="C133" s="42" t="s">
        <v>177</v>
      </c>
      <c r="D133" s="39" t="s">
        <v>70</v>
      </c>
      <c r="E133" s="39" t="s">
        <v>76</v>
      </c>
      <c r="F133" s="39" t="s">
        <v>47</v>
      </c>
      <c r="G133" s="39"/>
      <c r="H133" s="40">
        <f>SUMIFS(H134:H1191,$B134:$B1191,$B133,$D134:$D1191,$D134,$E134:$E1191,$E134,$F134:$F1191,$F134)</f>
        <v>8521.7999999999993</v>
      </c>
      <c r="I133" s="40">
        <f>SUMIFS(I134:I1191,$B134:$B1191,$B133,$D134:$D1191,$D134,$E134:$E1191,$E134,$F134:$F1191,$F134)</f>
        <v>0</v>
      </c>
      <c r="J133" s="40">
        <f>SUMIFS(J134:J1191,$B134:$B1191,$B133,$D134:$D1191,$D134,$E134:$E1191,$E134,$F134:$F1191,$F134)</f>
        <v>8521.7999999999993</v>
      </c>
      <c r="K133" s="40">
        <f>SUMIFS(K134:K1191,$B134:$B1191,$B133,$D134:$D1191,$D134,$E134:$E1191,$E134,$F134:$F1191,$F134)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47</v>
      </c>
      <c r="G134" s="33" t="s">
        <v>92</v>
      </c>
      <c r="H134" s="24">
        <v>8521.7999999999993</v>
      </c>
      <c r="I134" s="24"/>
      <c r="J134" s="24">
        <v>8521.7999999999993</v>
      </c>
      <c r="K134" s="24"/>
    </row>
    <row r="135" spans="1:11" s="16" customFormat="1" ht="78">
      <c r="A135" s="19">
        <v>2</v>
      </c>
      <c r="B135" s="37">
        <v>955</v>
      </c>
      <c r="C135" s="38" t="s">
        <v>178</v>
      </c>
      <c r="D135" s="39" t="s">
        <v>70</v>
      </c>
      <c r="E135" s="39" t="s">
        <v>76</v>
      </c>
      <c r="F135" s="39" t="s">
        <v>48</v>
      </c>
      <c r="G135" s="39"/>
      <c r="H135" s="40">
        <f>SUMIFS(H136:H1193,$B136:$B1193,$B135,$D136:$D1193,$D136,$E136:$E1193,$E136,$F136:$F1193,$F136)</f>
        <v>3894.3</v>
      </c>
      <c r="I135" s="40">
        <f>SUMIFS(I136:I1193,$B136:$B1193,$B135,$D136:$D1193,$D136,$E136:$E1193,$E136,$F136:$F1193,$F136)</f>
        <v>0</v>
      </c>
      <c r="J135" s="40">
        <f>SUMIFS(J136:J1193,$B136:$B1193,$B135,$D136:$D1193,$D136,$E136:$E1193,$E136,$F136:$F1193,$F136)</f>
        <v>3894.3</v>
      </c>
      <c r="K135" s="40">
        <f>SUMIFS(K136:K1193,$B136:$B1193,$B135,$D136:$D1193,$D136,$E136:$E1193,$E136,$F136:$F1193,$F136)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48</v>
      </c>
      <c r="G136" s="33" t="s">
        <v>92</v>
      </c>
      <c r="H136" s="24">
        <v>3894.3</v>
      </c>
      <c r="I136" s="24"/>
      <c r="J136" s="24">
        <v>3894.3</v>
      </c>
      <c r="K136" s="24"/>
    </row>
    <row r="137" spans="1:11" s="16" customFormat="1" ht="79.95" customHeight="1">
      <c r="A137" s="19">
        <v>2</v>
      </c>
      <c r="B137" s="37">
        <v>955</v>
      </c>
      <c r="C137" s="42" t="s">
        <v>179</v>
      </c>
      <c r="D137" s="39" t="s">
        <v>70</v>
      </c>
      <c r="E137" s="39" t="s">
        <v>76</v>
      </c>
      <c r="F137" s="39" t="s">
        <v>49</v>
      </c>
      <c r="G137" s="39" t="s">
        <v>72</v>
      </c>
      <c r="H137" s="40">
        <f>SUMIFS(H138:H1195,$B138:$B1195,$B137,$D138:$D1195,$D138,$E138:$E1195,$E138,$F138:$F1195,$F138)</f>
        <v>0</v>
      </c>
      <c r="I137" s="40">
        <f>SUMIFS(I138:I1195,$B138:$B1195,$B137,$D138:$D1195,$D138,$E138:$E1195,$E138,$F138:$F1195,$F138)</f>
        <v>0</v>
      </c>
      <c r="J137" s="40">
        <f>SUMIFS(J138:J1195,$B138:$B1195,$B137,$D138:$D1195,$D138,$E138:$E1195,$E138,$F138:$F1195,$F138)</f>
        <v>0</v>
      </c>
      <c r="K137" s="40">
        <f>SUMIFS(K138:K1195,$B138:$B1195,$B137,$D138:$D1195,$D138,$E138:$E1195,$E138,$F138:$F1195,$F138)</f>
        <v>0</v>
      </c>
    </row>
    <row r="138" spans="1:11" s="16" customFormat="1" ht="15.6">
      <c r="A138" s="20">
        <v>3</v>
      </c>
      <c r="B138" s="31">
        <v>955</v>
      </c>
      <c r="C138" s="32" t="s">
        <v>46</v>
      </c>
      <c r="D138" s="33" t="s">
        <v>70</v>
      </c>
      <c r="E138" s="33" t="s">
        <v>76</v>
      </c>
      <c r="F138" s="33" t="s">
        <v>49</v>
      </c>
      <c r="G138" s="33" t="s">
        <v>92</v>
      </c>
      <c r="H138" s="24"/>
      <c r="I138" s="24"/>
      <c r="J138" s="24"/>
      <c r="K138" s="24"/>
    </row>
    <row r="139" spans="1:11" s="16" customFormat="1" ht="62.4">
      <c r="A139" s="19">
        <v>2</v>
      </c>
      <c r="B139" s="37">
        <v>955</v>
      </c>
      <c r="C139" s="38" t="s">
        <v>175</v>
      </c>
      <c r="D139" s="39" t="s">
        <v>70</v>
      </c>
      <c r="E139" s="39" t="s">
        <v>76</v>
      </c>
      <c r="F139" s="39" t="s">
        <v>50</v>
      </c>
      <c r="G139" s="39" t="s">
        <v>72</v>
      </c>
      <c r="H139" s="40">
        <f>SUMIFS(H140:H1197,$B140:$B1197,$B139,$D140:$D1197,$D140,$E140:$E1197,$E140,$F140:$F1197,$F140)</f>
        <v>0</v>
      </c>
      <c r="I139" s="40">
        <f>SUMIFS(I140:I1197,$B140:$B1197,$B139,$D140:$D1197,$D140,$E140:$E1197,$E140,$F140:$F1197,$F140)</f>
        <v>0</v>
      </c>
      <c r="J139" s="40">
        <f>SUMIFS(J140:J1197,$B140:$B1197,$B139,$D140:$D1197,$D140,$E140:$E1197,$E140,$F140:$F1197,$F140)</f>
        <v>0</v>
      </c>
      <c r="K139" s="40">
        <f>SUMIFS(K140:K1197,$B140:$B1197,$B139,$D140:$D1197,$D140,$E140:$E1197,$E140,$F140:$F1197,$F140)</f>
        <v>0</v>
      </c>
    </row>
    <row r="140" spans="1:11" s="16" customFormat="1" ht="15.6">
      <c r="A140" s="20">
        <v>3</v>
      </c>
      <c r="B140" s="31">
        <v>955</v>
      </c>
      <c r="C140" s="32" t="s">
        <v>46</v>
      </c>
      <c r="D140" s="33" t="s">
        <v>70</v>
      </c>
      <c r="E140" s="33" t="s">
        <v>76</v>
      </c>
      <c r="F140" s="33" t="s">
        <v>50</v>
      </c>
      <c r="G140" s="33" t="s">
        <v>92</v>
      </c>
      <c r="H140" s="24"/>
      <c r="I140" s="24"/>
      <c r="J140" s="24"/>
      <c r="K140" s="24"/>
    </row>
    <row r="141" spans="1:11" s="16" customFormat="1" ht="46.8">
      <c r="A141" s="19">
        <v>2</v>
      </c>
      <c r="B141" s="37">
        <v>955</v>
      </c>
      <c r="C141" s="38" t="s">
        <v>146</v>
      </c>
      <c r="D141" s="39" t="s">
        <v>70</v>
      </c>
      <c r="E141" s="39" t="s">
        <v>76</v>
      </c>
      <c r="F141" s="39" t="s">
        <v>145</v>
      </c>
      <c r="G141" s="39"/>
      <c r="H141" s="40">
        <f>SUMIFS(H142:H1199,$B142:$B1199,$B141,$D142:$D1199,$D142,$E142:$E1199,$E142,$F142:$F1199,$F142)</f>
        <v>10643.599999999999</v>
      </c>
      <c r="I141" s="40">
        <f>SUMIFS(I142:I1199,$B142:$B1199,$B141,$D142:$D1199,$D142,$E142:$E1199,$E142,$F142:$F1199,$F142)</f>
        <v>656.8</v>
      </c>
      <c r="J141" s="40">
        <f>SUMIFS(J142:J1199,$B142:$B1199,$B141,$D142:$D1199,$D142,$E142:$E1199,$E142,$F142:$F1199,$F142)</f>
        <v>10643.599999999999</v>
      </c>
      <c r="K141" s="40">
        <f>SUMIFS(K142:K1199,$B142:$B1199,$B141,$D142:$D1199,$D142,$E142:$E1199,$E142,$F142:$F1199,$F142)</f>
        <v>656.8</v>
      </c>
    </row>
    <row r="142" spans="1:11" s="16" customFormat="1" ht="31.2">
      <c r="A142" s="20">
        <v>3</v>
      </c>
      <c r="B142" s="31">
        <v>955</v>
      </c>
      <c r="C142" s="32" t="s">
        <v>23</v>
      </c>
      <c r="D142" s="33" t="s">
        <v>70</v>
      </c>
      <c r="E142" s="33" t="s">
        <v>76</v>
      </c>
      <c r="F142" s="33" t="s">
        <v>145</v>
      </c>
      <c r="G142" s="33" t="s">
        <v>83</v>
      </c>
      <c r="H142" s="24">
        <v>10085.799999999999</v>
      </c>
      <c r="I142" s="24">
        <v>656.8</v>
      </c>
      <c r="J142" s="24">
        <v>10085.799999999999</v>
      </c>
      <c r="K142" s="24">
        <v>656.8</v>
      </c>
    </row>
    <row r="143" spans="1:11" s="16" customFormat="1" ht="46.8">
      <c r="A143" s="20">
        <v>3</v>
      </c>
      <c r="B143" s="31">
        <v>955</v>
      </c>
      <c r="C143" s="32" t="s">
        <v>12</v>
      </c>
      <c r="D143" s="33" t="s">
        <v>70</v>
      </c>
      <c r="E143" s="33" t="s">
        <v>76</v>
      </c>
      <c r="F143" s="33" t="s">
        <v>145</v>
      </c>
      <c r="G143" s="33" t="s">
        <v>74</v>
      </c>
      <c r="H143" s="24">
        <v>557.79999999999995</v>
      </c>
      <c r="I143" s="24"/>
      <c r="J143" s="24">
        <v>557.79999999999995</v>
      </c>
      <c r="K143" s="24"/>
    </row>
    <row r="144" spans="1:11" s="16" customFormat="1" ht="39" customHeight="1">
      <c r="A144" s="19">
        <v>2</v>
      </c>
      <c r="B144" s="37">
        <v>955</v>
      </c>
      <c r="C144" s="38" t="s">
        <v>35</v>
      </c>
      <c r="D144" s="39" t="s">
        <v>70</v>
      </c>
      <c r="E144" s="39" t="s">
        <v>76</v>
      </c>
      <c r="F144" s="39" t="s">
        <v>111</v>
      </c>
      <c r="G144" s="39"/>
      <c r="H144" s="40">
        <f>SUMIFS(H145:H1202,$B145:$B1202,$B144,$D145:$D1202,$D145,$E145:$E1202,$E145,$F145:$F1202,$F145)</f>
        <v>0</v>
      </c>
      <c r="I144" s="40">
        <f>SUMIFS(I145:I1202,$B145:$B1202,$B144,$D145:$D1202,$D145,$E145:$E1202,$E145,$F145:$F1202,$F145)</f>
        <v>0</v>
      </c>
      <c r="J144" s="40">
        <f>SUMIFS(J145:J1202,$B145:$B1202,$B144,$D145:$D1202,$D145,$E145:$E1202,$E145,$F145:$F1202,$F145)</f>
        <v>2714.3</v>
      </c>
      <c r="K144" s="40">
        <f>SUMIFS(K145:K1202,$B145:$B1202,$B144,$D145:$D1202,$D145,$E145:$E1202,$E145,$F145:$F1202,$F145)</f>
        <v>0</v>
      </c>
    </row>
    <row r="145" spans="1:11" s="16" customFormat="1" ht="15.6">
      <c r="A145" s="20">
        <v>3</v>
      </c>
      <c r="B145" s="31">
        <v>955</v>
      </c>
      <c r="C145" s="32" t="s">
        <v>130</v>
      </c>
      <c r="D145" s="33" t="s">
        <v>70</v>
      </c>
      <c r="E145" s="33" t="s">
        <v>76</v>
      </c>
      <c r="F145" s="33" t="s">
        <v>111</v>
      </c>
      <c r="G145" s="33" t="s">
        <v>129</v>
      </c>
      <c r="H145" s="24"/>
      <c r="I145" s="24"/>
      <c r="J145" s="24">
        <v>2714.3</v>
      </c>
      <c r="K145" s="24"/>
    </row>
    <row r="146" spans="1:11" s="16" customFormat="1" ht="15.6">
      <c r="A146" s="17">
        <v>1</v>
      </c>
      <c r="B146" s="28">
        <v>955</v>
      </c>
      <c r="C146" s="29" t="s">
        <v>51</v>
      </c>
      <c r="D146" s="30" t="s">
        <v>89</v>
      </c>
      <c r="E146" s="30" t="s">
        <v>87</v>
      </c>
      <c r="F146" s="30" t="s">
        <v>7</v>
      </c>
      <c r="G146" s="30" t="s">
        <v>72</v>
      </c>
      <c r="H146" s="18">
        <f>SUMIFS(H147:H1205,$B147:$B1205,$B147,$D147:$D1205,$D147,$E147:$E1205,$E147)/2</f>
        <v>325</v>
      </c>
      <c r="I146" s="18">
        <f>SUMIFS(I147:I1205,$B147:$B1205,$B147,$D147:$D1205,$D147,$E147:$E1205,$E147)/2</f>
        <v>0</v>
      </c>
      <c r="J146" s="18">
        <f>SUMIFS(J147:J1205,$B147:$B1205,$B147,$D147:$D1205,$D147,$E147:$E1205,$E147)/2</f>
        <v>325</v>
      </c>
      <c r="K146" s="18">
        <f>SUMIFS(K147:K1205,$B147:$B1205,$B147,$D147:$D1205,$D147,$E147:$E1205,$E147)/2</f>
        <v>0</v>
      </c>
    </row>
    <row r="147" spans="1:11" s="16" customFormat="1" ht="54" customHeight="1">
      <c r="A147" s="19">
        <v>2</v>
      </c>
      <c r="B147" s="37">
        <v>955</v>
      </c>
      <c r="C147" s="38" t="s">
        <v>166</v>
      </c>
      <c r="D147" s="39" t="s">
        <v>89</v>
      </c>
      <c r="E147" s="39" t="s">
        <v>87</v>
      </c>
      <c r="F147" s="39" t="s">
        <v>107</v>
      </c>
      <c r="G147" s="39" t="s">
        <v>72</v>
      </c>
      <c r="H147" s="40">
        <f>SUMIFS(H148:H1205,$B148:$B1205,$B147,$D148:$D1205,$D148,$E148:$E1205,$E148,$F148:$F1205,$F148)</f>
        <v>325</v>
      </c>
      <c r="I147" s="40">
        <f>SUMIFS(I148:I1205,$B148:$B1205,$B147,$D148:$D1205,$D148,$E148:$E1205,$E148,$F148:$F1205,$F148)</f>
        <v>0</v>
      </c>
      <c r="J147" s="40">
        <f>SUMIFS(J148:J1205,$B148:$B1205,$B147,$D148:$D1205,$D148,$E148:$E1205,$E148,$F148:$F1205,$F148)</f>
        <v>325</v>
      </c>
      <c r="K147" s="40">
        <f>SUMIFS(K148:K1205,$B148:$B1205,$B147,$D148:$D1205,$D148,$E148:$E1205,$E148,$F148:$F1205,$F148)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89</v>
      </c>
      <c r="E148" s="33" t="s">
        <v>87</v>
      </c>
      <c r="F148" s="33" t="s">
        <v>107</v>
      </c>
      <c r="G148" s="33" t="s">
        <v>74</v>
      </c>
      <c r="H148" s="24">
        <v>325</v>
      </c>
      <c r="I148" s="24"/>
      <c r="J148" s="24">
        <v>325</v>
      </c>
      <c r="K148" s="24"/>
    </row>
    <row r="149" spans="1:11" s="16" customFormat="1" ht="15.6">
      <c r="A149" s="20">
        <v>3</v>
      </c>
      <c r="B149" s="31">
        <v>955</v>
      </c>
      <c r="C149" s="32" t="s">
        <v>46</v>
      </c>
      <c r="D149" s="33" t="s">
        <v>89</v>
      </c>
      <c r="E149" s="33" t="s">
        <v>87</v>
      </c>
      <c r="F149" s="33" t="s">
        <v>107</v>
      </c>
      <c r="G149" s="33" t="s">
        <v>92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52</v>
      </c>
      <c r="D150" s="30" t="s">
        <v>79</v>
      </c>
      <c r="E150" s="30" t="s">
        <v>90</v>
      </c>
      <c r="F150" s="30" t="s">
        <v>7</v>
      </c>
      <c r="G150" s="30" t="s">
        <v>72</v>
      </c>
      <c r="H150" s="18">
        <f>SUMIFS(H151:H1209,$B151:$B1209,$B151,$D151:$D1209,$D151,$E151:$E1209,$E151)/2</f>
        <v>2010</v>
      </c>
      <c r="I150" s="18">
        <f>SUMIFS(I151:I1209,$B151:$B1209,$B151,$D151:$D1209,$D151,$E151:$E1209,$E151)/2</f>
        <v>0</v>
      </c>
      <c r="J150" s="18">
        <f>SUMIFS(J151:J1209,$B151:$B1209,$B151,$D151:$D1209,$D151,$E151:$E1209,$E151)/2</f>
        <v>2010</v>
      </c>
      <c r="K150" s="18">
        <f>SUMIFS(K151:K1209,$B151:$B1209,$B151,$D151:$D1209,$D151,$E151:$E1209,$E151)/2</f>
        <v>0</v>
      </c>
    </row>
    <row r="151" spans="1:11" s="16" customFormat="1" ht="46.8">
      <c r="A151" s="19">
        <v>2</v>
      </c>
      <c r="B151" s="37">
        <v>955</v>
      </c>
      <c r="C151" s="38" t="s">
        <v>187</v>
      </c>
      <c r="D151" s="39" t="s">
        <v>79</v>
      </c>
      <c r="E151" s="39" t="s">
        <v>90</v>
      </c>
      <c r="F151" s="39" t="s">
        <v>186</v>
      </c>
      <c r="G151" s="39"/>
      <c r="H151" s="40">
        <f>SUMIFS(H152:H1209,$B152:$B1209,$B151,$D152:$D1209,$D152,$E152:$E1209,$E152,$F152:$F1209,$F152)</f>
        <v>1934</v>
      </c>
      <c r="I151" s="40">
        <f>SUMIFS(I152:I1209,$B152:$B1209,$B151,$D152:$D1209,$D152,$E152:$E1209,$E152,$F152:$F1209,$F152)</f>
        <v>0</v>
      </c>
      <c r="J151" s="40">
        <f>SUMIFS(J152:J1209,$B152:$B1209,$B151,$D152:$D1209,$D152,$E152:$E1209,$E152,$F152:$F1209,$F152)</f>
        <v>1934</v>
      </c>
      <c r="K151" s="40">
        <f>SUMIFS(K152:K1209,$B152:$B1209,$B151,$D152:$D1209,$D152,$E152:$E1209,$E152,$F152:$F1209,$F152)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79</v>
      </c>
      <c r="E152" s="33" t="s">
        <v>90</v>
      </c>
      <c r="F152" s="33" t="s">
        <v>186</v>
      </c>
      <c r="G152" s="33" t="s">
        <v>92</v>
      </c>
      <c r="H152" s="24">
        <v>1934</v>
      </c>
      <c r="I152" s="24"/>
      <c r="J152" s="24">
        <v>1934</v>
      </c>
      <c r="K152" s="24"/>
    </row>
    <row r="153" spans="1:11" s="16" customFormat="1" ht="78">
      <c r="A153" s="19">
        <v>2</v>
      </c>
      <c r="B153" s="37">
        <v>955</v>
      </c>
      <c r="C153" s="38" t="s">
        <v>167</v>
      </c>
      <c r="D153" s="39" t="s">
        <v>79</v>
      </c>
      <c r="E153" s="39" t="s">
        <v>90</v>
      </c>
      <c r="F153" s="39" t="s">
        <v>108</v>
      </c>
      <c r="G153" s="39" t="s">
        <v>72</v>
      </c>
      <c r="H153" s="40">
        <f>SUMIFS(H154:H1211,$B154:$B1211,$B153,$D154:$D1211,$D154,$E154:$E1211,$E154,$F154:$F1211,$F154)</f>
        <v>76</v>
      </c>
      <c r="I153" s="40">
        <f>SUMIFS(I154:I1211,$B154:$B1211,$B153,$D154:$D1211,$D154,$E154:$E1211,$E154,$F154:$F1211,$F154)</f>
        <v>0</v>
      </c>
      <c r="J153" s="40">
        <f>SUMIFS(J154:J1211,$B154:$B1211,$B153,$D154:$D1211,$D154,$E154:$E1211,$E154,$F154:$F1211,$F154)</f>
        <v>76</v>
      </c>
      <c r="K153" s="40">
        <f>SUMIFS(K154:K1211,$B154:$B1211,$B153,$D154:$D1211,$D154,$E154:$E1211,$E154,$F154:$F1211,$F154)</f>
        <v>0</v>
      </c>
    </row>
    <row r="154" spans="1:11" s="16" customFormat="1" ht="46.8">
      <c r="A154" s="20">
        <v>3</v>
      </c>
      <c r="B154" s="31">
        <v>955</v>
      </c>
      <c r="C154" s="32" t="s">
        <v>12</v>
      </c>
      <c r="D154" s="33" t="s">
        <v>79</v>
      </c>
      <c r="E154" s="33" t="s">
        <v>90</v>
      </c>
      <c r="F154" s="33" t="s">
        <v>108</v>
      </c>
      <c r="G154" s="33" t="s">
        <v>74</v>
      </c>
      <c r="H154" s="24">
        <v>76</v>
      </c>
      <c r="I154" s="24"/>
      <c r="J154" s="24">
        <v>76</v>
      </c>
      <c r="K154" s="24"/>
    </row>
    <row r="155" spans="1:11" s="16" customFormat="1" ht="46.8">
      <c r="A155" s="17">
        <v>1</v>
      </c>
      <c r="B155" s="28">
        <v>955</v>
      </c>
      <c r="C155" s="29" t="s">
        <v>36</v>
      </c>
      <c r="D155" s="30" t="s">
        <v>79</v>
      </c>
      <c r="E155" s="30" t="s">
        <v>77</v>
      </c>
      <c r="F155" s="30"/>
      <c r="G155" s="30"/>
      <c r="H155" s="18">
        <f>SUMIFS(H156:H1214,$B156:$B1214,$B156,$D156:$D1214,$D156,$E156:$E1214,$E156)/2</f>
        <v>1319.1</v>
      </c>
      <c r="I155" s="18">
        <f>SUMIFS(I156:I1214,$B156:$B1214,$B156,$D156:$D1214,$D156,$E156:$E1214,$E156)/2</f>
        <v>0</v>
      </c>
      <c r="J155" s="18">
        <f>SUMIFS(J156:J1214,$B156:$B1214,$B156,$D156:$D1214,$D156,$E156:$E1214,$E156)/2</f>
        <v>1319.1</v>
      </c>
      <c r="K155" s="18">
        <f>SUMIFS(K156:K1214,$B156:$B1214,$B156,$D156:$D1214,$D156,$E156:$E1214,$E156)/2</f>
        <v>0</v>
      </c>
    </row>
    <row r="156" spans="1:11" s="16" customFormat="1" ht="62.4">
      <c r="A156" s="19">
        <v>2</v>
      </c>
      <c r="B156" s="37">
        <v>955</v>
      </c>
      <c r="C156" s="38" t="s">
        <v>174</v>
      </c>
      <c r="D156" s="39" t="s">
        <v>79</v>
      </c>
      <c r="E156" s="39" t="s">
        <v>77</v>
      </c>
      <c r="F156" s="39" t="s">
        <v>53</v>
      </c>
      <c r="G156" s="39"/>
      <c r="H156" s="40">
        <f>SUMIFS(H157:H1214,$B157:$B1214,$B156,$D157:$D1214,$D157,$E157:$E1214,$E157,$F157:$F1214,$F157)</f>
        <v>611</v>
      </c>
      <c r="I156" s="40">
        <f>SUMIFS(I157:I1214,$B157:$B1214,$B156,$D157:$D1214,$D157,$E157:$E1214,$E157,$F157:$F1214,$F157)</f>
        <v>0</v>
      </c>
      <c r="J156" s="40">
        <f>SUMIFS(J157:J1214,$B157:$B1214,$B156,$D157:$D1214,$D157,$E157:$E1214,$E157,$F157:$F1214,$F157)</f>
        <v>611</v>
      </c>
      <c r="K156" s="40">
        <f>SUMIFS(K157:K1214,$B157:$B1214,$B156,$D157:$D1214,$D157,$E157:$E1214,$E157,$F157:$F1214,$F157)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79</v>
      </c>
      <c r="E157" s="33" t="s">
        <v>77</v>
      </c>
      <c r="F157" s="33" t="s">
        <v>53</v>
      </c>
      <c r="G157" s="33" t="s">
        <v>92</v>
      </c>
      <c r="H157" s="24">
        <v>611</v>
      </c>
      <c r="I157" s="24"/>
      <c r="J157" s="24">
        <v>611</v>
      </c>
      <c r="K157" s="24"/>
    </row>
    <row r="158" spans="1:11" s="16" customFormat="1" ht="62.4">
      <c r="A158" s="19">
        <v>2</v>
      </c>
      <c r="B158" s="37">
        <v>955</v>
      </c>
      <c r="C158" s="38" t="s">
        <v>158</v>
      </c>
      <c r="D158" s="39" t="s">
        <v>79</v>
      </c>
      <c r="E158" s="39" t="s">
        <v>77</v>
      </c>
      <c r="F158" s="39" t="s">
        <v>157</v>
      </c>
      <c r="G158" s="39"/>
      <c r="H158" s="40">
        <f>SUMIFS(H159:H1216,$B159:$B1216,$B158,$D159:$D1216,$D159,$E159:$E1216,$E159,$F159:$F1216,$F159)</f>
        <v>708.1</v>
      </c>
      <c r="I158" s="40">
        <f>SUMIFS(I159:I1216,$B159:$B1216,$B158,$D159:$D1216,$D159,$E159:$E1216,$E159,$F159:$F1216,$F159)</f>
        <v>0</v>
      </c>
      <c r="J158" s="40">
        <f>SUMIFS(J159:J1216,$B159:$B1216,$B158,$D159:$D1216,$D159,$E159:$E1216,$E159,$F159:$F1216,$F159)</f>
        <v>708.1</v>
      </c>
      <c r="K158" s="40">
        <f>SUMIFS(K159:K1216,$B159:$B1216,$B158,$D159:$D1216,$D159,$E159:$E1216,$E159,$F159:$F1216,$F159)</f>
        <v>0</v>
      </c>
    </row>
    <row r="159" spans="1:11" s="16" customFormat="1" ht="62.4">
      <c r="A159" s="20">
        <v>3</v>
      </c>
      <c r="B159" s="31">
        <v>955</v>
      </c>
      <c r="C159" s="32" t="s">
        <v>149</v>
      </c>
      <c r="D159" s="33" t="s">
        <v>79</v>
      </c>
      <c r="E159" s="33" t="s">
        <v>77</v>
      </c>
      <c r="F159" s="33" t="s">
        <v>157</v>
      </c>
      <c r="G159" s="33" t="s">
        <v>95</v>
      </c>
      <c r="H159" s="24">
        <v>708.1</v>
      </c>
      <c r="I159" s="24"/>
      <c r="J159" s="24">
        <v>708.1</v>
      </c>
      <c r="K159" s="24"/>
    </row>
    <row r="160" spans="1:11" s="16" customFormat="1" ht="15.6">
      <c r="A160" s="17">
        <v>1</v>
      </c>
      <c r="B160" s="28">
        <v>955</v>
      </c>
      <c r="C160" s="29" t="s">
        <v>54</v>
      </c>
      <c r="D160" s="30" t="s">
        <v>87</v>
      </c>
      <c r="E160" s="30" t="s">
        <v>93</v>
      </c>
      <c r="F160" s="30"/>
      <c r="G160" s="30"/>
      <c r="H160" s="18">
        <f>SUMIFS(H161:H1219,$B161:$B1219,$B161,$D161:$D1219,$D161,$E161:$E1219,$E161)/2</f>
        <v>39473</v>
      </c>
      <c r="I160" s="18">
        <f>SUMIFS(I161:I1219,$B161:$B1219,$B161,$D161:$D1219,$D161,$E161:$E1219,$E161)/2</f>
        <v>38961.9</v>
      </c>
      <c r="J160" s="18">
        <f>SUMIFS(J161:J1219,$B161:$B1219,$B161,$D161:$D1219,$D161,$E161:$E1219,$E161)/2</f>
        <v>41248.800000000003</v>
      </c>
      <c r="K160" s="18">
        <f>SUMIFS(K161:K1219,$B161:$B1219,$B161,$D161:$D1219,$D161,$E161:$E1219,$E161)/2</f>
        <v>38961.9</v>
      </c>
    </row>
    <row r="161" spans="1:11" s="16" customFormat="1" ht="62.4">
      <c r="A161" s="19">
        <v>2</v>
      </c>
      <c r="B161" s="37">
        <v>955</v>
      </c>
      <c r="C161" s="47" t="s">
        <v>199</v>
      </c>
      <c r="D161" s="39" t="s">
        <v>87</v>
      </c>
      <c r="E161" s="39" t="s">
        <v>93</v>
      </c>
      <c r="F161" s="39" t="s">
        <v>15</v>
      </c>
      <c r="G161" s="39" t="s">
        <v>72</v>
      </c>
      <c r="H161" s="40">
        <f>SUMIFS(H162:H1219,$B162:$B1219,$B161,$D162:$D1219,$D162,$E162:$E1219,$E162,$F162:$F1219,$F162)</f>
        <v>0</v>
      </c>
      <c r="I161" s="40">
        <f>SUMIFS(I162:I1219,$B162:$B1219,$B161,$D162:$D1219,$D162,$E162:$E1219,$E162,$F162:$F1219,$F162)</f>
        <v>0</v>
      </c>
      <c r="J161" s="40">
        <f>SUMIFS(J162:J1219,$B162:$B1219,$B161,$D162:$D1219,$D162,$E162:$E1219,$E162,$F162:$F1219,$F162)</f>
        <v>0</v>
      </c>
      <c r="K161" s="40">
        <f>SUMIFS(K162:K1219,$B162:$B1219,$B161,$D162:$D1219,$D162,$E162:$E1219,$E162,$F162:$F1219,$F162)</f>
        <v>0</v>
      </c>
    </row>
    <row r="162" spans="1:11" s="16" customFormat="1" ht="46.8">
      <c r="A162" s="20">
        <v>3</v>
      </c>
      <c r="B162" s="31">
        <v>955</v>
      </c>
      <c r="C162" s="45" t="s">
        <v>12</v>
      </c>
      <c r="D162" s="33" t="s">
        <v>87</v>
      </c>
      <c r="E162" s="33" t="s">
        <v>93</v>
      </c>
      <c r="F162" s="33" t="s">
        <v>15</v>
      </c>
      <c r="G162" s="33" t="s">
        <v>74</v>
      </c>
      <c r="H162" s="24"/>
      <c r="I162" s="24"/>
      <c r="J162" s="24"/>
      <c r="K162" s="24"/>
    </row>
    <row r="163" spans="1:11" s="16" customFormat="1" ht="78">
      <c r="A163" s="19">
        <v>2</v>
      </c>
      <c r="B163" s="37">
        <v>955</v>
      </c>
      <c r="C163" s="52" t="s">
        <v>194</v>
      </c>
      <c r="D163" s="39" t="s">
        <v>87</v>
      </c>
      <c r="E163" s="39" t="s">
        <v>93</v>
      </c>
      <c r="F163" s="39" t="s">
        <v>55</v>
      </c>
      <c r="G163" s="39"/>
      <c r="H163" s="40">
        <f>SUMIFS(H164:H1221,$B164:$B1221,$B163,$D164:$D1221,$D164,$E164:$E1221,$E164,$F164:$F1221,$F164)</f>
        <v>39473</v>
      </c>
      <c r="I163" s="40">
        <f>SUMIFS(I164:I1221,$B164:$B1221,$B163,$D164:$D1221,$D164,$E164:$E1221,$E164,$F164:$F1221,$F164)</f>
        <v>38961.9</v>
      </c>
      <c r="J163" s="40">
        <f>SUMIFS(J164:J1221,$B164:$B1221,$B163,$D164:$D1221,$D164,$E164:$E1221,$E164,$F164:$F1221,$F164)</f>
        <v>41248.800000000003</v>
      </c>
      <c r="K163" s="40">
        <f>SUMIFS(K164:K1221,$B164:$B1221,$B163,$D164:$D1221,$D164,$E164:$E1221,$E164,$F164:$F1221,$F164)</f>
        <v>38961.9</v>
      </c>
    </row>
    <row r="164" spans="1:11" s="16" customFormat="1" ht="31.2">
      <c r="A164" s="20">
        <v>3</v>
      </c>
      <c r="B164" s="31">
        <v>955</v>
      </c>
      <c r="C164" s="32" t="s">
        <v>23</v>
      </c>
      <c r="D164" s="33" t="s">
        <v>87</v>
      </c>
      <c r="E164" s="33" t="s">
        <v>93</v>
      </c>
      <c r="F164" s="33" t="s">
        <v>55</v>
      </c>
      <c r="G164" s="33" t="s">
        <v>83</v>
      </c>
      <c r="H164" s="24">
        <v>6031</v>
      </c>
      <c r="I164" s="24">
        <v>5546.9</v>
      </c>
      <c r="J164" s="24">
        <v>7149.8</v>
      </c>
      <c r="K164" s="24">
        <v>5546.9</v>
      </c>
    </row>
    <row r="165" spans="1:11" s="16" customFormat="1" ht="46.8">
      <c r="A165" s="20">
        <v>3</v>
      </c>
      <c r="B165" s="31">
        <v>955</v>
      </c>
      <c r="C165" s="32" t="s">
        <v>12</v>
      </c>
      <c r="D165" s="33" t="s">
        <v>87</v>
      </c>
      <c r="E165" s="33" t="s">
        <v>93</v>
      </c>
      <c r="F165" s="33" t="s">
        <v>55</v>
      </c>
      <c r="G165" s="33" t="s">
        <v>74</v>
      </c>
      <c r="H165" s="24">
        <v>432.1</v>
      </c>
      <c r="I165" s="24">
        <v>405.1</v>
      </c>
      <c r="J165" s="24">
        <v>432.1</v>
      </c>
      <c r="K165" s="24">
        <v>405.1</v>
      </c>
    </row>
    <row r="166" spans="1:11" s="16" customFormat="1" ht="15.6">
      <c r="A166" s="20">
        <v>3</v>
      </c>
      <c r="B166" s="31">
        <v>955</v>
      </c>
      <c r="C166" s="32" t="s">
        <v>46</v>
      </c>
      <c r="D166" s="33" t="s">
        <v>87</v>
      </c>
      <c r="E166" s="33" t="s">
        <v>93</v>
      </c>
      <c r="F166" s="33" t="s">
        <v>55</v>
      </c>
      <c r="G166" s="33" t="s">
        <v>92</v>
      </c>
      <c r="H166" s="24"/>
      <c r="I166" s="24"/>
      <c r="J166" s="24"/>
      <c r="K166" s="24"/>
    </row>
    <row r="167" spans="1:11" s="16" customFormat="1" ht="62.4">
      <c r="A167" s="20">
        <v>3</v>
      </c>
      <c r="B167" s="31">
        <v>955</v>
      </c>
      <c r="C167" s="32" t="s">
        <v>135</v>
      </c>
      <c r="D167" s="33" t="s">
        <v>87</v>
      </c>
      <c r="E167" s="33" t="s">
        <v>93</v>
      </c>
      <c r="F167" s="33" t="s">
        <v>55</v>
      </c>
      <c r="G167" s="33" t="s">
        <v>94</v>
      </c>
      <c r="H167" s="24">
        <v>33009.9</v>
      </c>
      <c r="I167" s="24">
        <v>33009.9</v>
      </c>
      <c r="J167" s="24">
        <v>33666.9</v>
      </c>
      <c r="K167" s="24">
        <v>33009.9</v>
      </c>
    </row>
    <row r="168" spans="1:11" s="16" customFormat="1" ht="21" customHeight="1">
      <c r="A168" s="20">
        <v>3</v>
      </c>
      <c r="B168" s="31">
        <v>955</v>
      </c>
      <c r="C168" s="32" t="s">
        <v>13</v>
      </c>
      <c r="D168" s="33" t="s">
        <v>87</v>
      </c>
      <c r="E168" s="33" t="s">
        <v>93</v>
      </c>
      <c r="F168" s="33" t="s">
        <v>55</v>
      </c>
      <c r="G168" s="33" t="s">
        <v>75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56</v>
      </c>
      <c r="D169" s="30" t="s">
        <v>87</v>
      </c>
      <c r="E169" s="30" t="s">
        <v>84</v>
      </c>
      <c r="F169" s="30" t="s">
        <v>7</v>
      </c>
      <c r="G169" s="30" t="s">
        <v>72</v>
      </c>
      <c r="H169" s="18">
        <f>SUMIFS(H170:H1228,$B170:$B1228,$B170,$D170:$D1228,$D170,$E170:$E1228,$E170)/2</f>
        <v>3900</v>
      </c>
      <c r="I169" s="18">
        <f>SUMIFS(I170:I1228,$B170:$B1228,$B170,$D170:$D1228,$D170,$E170:$E1228,$E170)/2</f>
        <v>0</v>
      </c>
      <c r="J169" s="18">
        <f>SUMIFS(J170:J1228,$B170:$B1228,$B170,$D170:$D1228,$D170,$E170:$E1228,$E170)/2</f>
        <v>3900</v>
      </c>
      <c r="K169" s="18">
        <f>SUMIFS(K170:K1228,$B170:$B1228,$B170,$D170:$D1228,$D170,$E170:$E1228,$E170)/2</f>
        <v>0</v>
      </c>
    </row>
    <row r="170" spans="1:11" s="16" customFormat="1" ht="62.4">
      <c r="A170" s="19">
        <v>2</v>
      </c>
      <c r="B170" s="37">
        <v>955</v>
      </c>
      <c r="C170" s="38" t="s">
        <v>201</v>
      </c>
      <c r="D170" s="39" t="s">
        <v>87</v>
      </c>
      <c r="E170" s="39" t="s">
        <v>84</v>
      </c>
      <c r="F170" s="39" t="s">
        <v>124</v>
      </c>
      <c r="G170" s="39"/>
      <c r="H170" s="40">
        <f>SUMIFS(H171:H1228,$B171:$B1228,$B170,$D171:$D1228,$D171,$E171:$E1228,$E171,$F171:$F1228,$F171)</f>
        <v>3900</v>
      </c>
      <c r="I170" s="40">
        <f>SUMIFS(I171:I1228,$B171:$B1228,$B170,$D171:$D1228,$D171,$E171:$E1228,$E171,$F171:$F1228,$F171)</f>
        <v>0</v>
      </c>
      <c r="J170" s="40">
        <f>SUMIFS(J171:J1228,$B171:$B1228,$B170,$D171:$D1228,$D171,$E171:$E1228,$E171,$F171:$F1228,$F171)</f>
        <v>3900</v>
      </c>
      <c r="K170" s="40">
        <f>SUMIFS(K171:K1228,$B171:$B1228,$B170,$D171:$D1228,$D171,$E171:$E1228,$E171,$F171:$F1228,$F171)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87</v>
      </c>
      <c r="E171" s="33" t="s">
        <v>84</v>
      </c>
      <c r="F171" s="33" t="s">
        <v>124</v>
      </c>
      <c r="G171" s="33" t="s">
        <v>74</v>
      </c>
      <c r="H171" s="24">
        <v>3900</v>
      </c>
      <c r="I171" s="24"/>
      <c r="J171" s="24">
        <v>3900</v>
      </c>
      <c r="K171" s="24"/>
    </row>
    <row r="172" spans="1:11" s="16" customFormat="1" ht="15.6">
      <c r="A172" s="17">
        <v>1</v>
      </c>
      <c r="B172" s="28">
        <v>955</v>
      </c>
      <c r="C172" s="29" t="s">
        <v>131</v>
      </c>
      <c r="D172" s="30" t="s">
        <v>87</v>
      </c>
      <c r="E172" s="30" t="s">
        <v>90</v>
      </c>
      <c r="F172" s="30"/>
      <c r="G172" s="30"/>
      <c r="H172" s="18">
        <f>SUMIFS(H173:H1231,$B173:$B1231,$B173,$D173:$D1231,$D173,$E173:$E1231,$E173)/2</f>
        <v>0</v>
      </c>
      <c r="I172" s="18">
        <f>SUMIFS(I173:I1231,$B173:$B1231,$B173,$D173:$D1231,$D173,$E173:$E1231,$E173)/2</f>
        <v>0</v>
      </c>
      <c r="J172" s="18">
        <f>SUMIFS(J173:J1231,$B173:$B1231,$B173,$D173:$D1231,$D173,$E173:$E1231,$E173)/2</f>
        <v>45085.5</v>
      </c>
      <c r="K172" s="18">
        <f>SUMIFS(K173:K1231,$B173:$B1231,$B173,$D173:$D1231,$D173,$E173:$E1231,$E173)/2</f>
        <v>40000</v>
      </c>
    </row>
    <row r="173" spans="1:11" s="16" customFormat="1" ht="62.4">
      <c r="A173" s="19">
        <v>2</v>
      </c>
      <c r="B173" s="37">
        <v>955</v>
      </c>
      <c r="C173" s="38" t="s">
        <v>189</v>
      </c>
      <c r="D173" s="39" t="s">
        <v>87</v>
      </c>
      <c r="E173" s="39" t="s">
        <v>90</v>
      </c>
      <c r="F173" s="39" t="s">
        <v>57</v>
      </c>
      <c r="G173" s="39"/>
      <c r="H173" s="40">
        <f>SUMIFS(H174:H1231,$B174:$B1231,$B173,$D174:$D1231,$D174,$E174:$E1231,$E174,$F174:$F1231,$F174)</f>
        <v>0</v>
      </c>
      <c r="I173" s="40">
        <f>SUMIFS(I174:I1231,$B174:$B1231,$B173,$D174:$D1231,$D174,$E174:$E1231,$E174,$F174:$F1231,$F174)</f>
        <v>0</v>
      </c>
      <c r="J173" s="40">
        <f>SUMIFS(J174:J1231,$B174:$B1231,$B173,$D174:$D1231,$D174,$E174:$E1231,$E174,$F174:$F1231,$F174)</f>
        <v>45085.5</v>
      </c>
      <c r="K173" s="40">
        <f>SUMIFS(K174:K1231,$B174:$B1231,$B173,$D174:$D1231,$D174,$E174:$E1231,$E174,$F174:$F1231,$F174)</f>
        <v>40000</v>
      </c>
    </row>
    <row r="174" spans="1:11" s="16" customFormat="1" ht="15.6">
      <c r="A174" s="20">
        <v>3</v>
      </c>
      <c r="B174" s="31">
        <v>955</v>
      </c>
      <c r="C174" s="32" t="s">
        <v>46</v>
      </c>
      <c r="D174" s="33" t="s">
        <v>87</v>
      </c>
      <c r="E174" s="33" t="s">
        <v>90</v>
      </c>
      <c r="F174" s="33" t="s">
        <v>57</v>
      </c>
      <c r="G174" s="33" t="s">
        <v>92</v>
      </c>
      <c r="H174" s="24"/>
      <c r="I174" s="24"/>
      <c r="J174" s="24">
        <v>45085.5</v>
      </c>
      <c r="K174" s="24">
        <v>40000</v>
      </c>
    </row>
    <row r="175" spans="1:11" s="16" customFormat="1" ht="127.8" customHeight="1">
      <c r="A175" s="20">
        <v>3</v>
      </c>
      <c r="B175" s="31">
        <v>955</v>
      </c>
      <c r="C175" s="32" t="s">
        <v>116</v>
      </c>
      <c r="D175" s="33" t="s">
        <v>87</v>
      </c>
      <c r="E175" s="33" t="s">
        <v>90</v>
      </c>
      <c r="F175" s="33" t="s">
        <v>57</v>
      </c>
      <c r="G175" s="33" t="s">
        <v>114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126</v>
      </c>
      <c r="D176" s="30" t="s">
        <v>87</v>
      </c>
      <c r="E176" s="30" t="s">
        <v>85</v>
      </c>
      <c r="F176" s="30" t="s">
        <v>7</v>
      </c>
      <c r="G176" s="30" t="s">
        <v>72</v>
      </c>
      <c r="H176" s="18">
        <f>SUMIFS(H177:H1240,$B177:$B1240,$B177,$D177:$D1240,$D177,$E177:$E1240,$E177)/2</f>
        <v>0</v>
      </c>
      <c r="I176" s="18">
        <f>SUMIFS(I177:I1240,$B177:$B1240,$B177,$D177:$D1240,$D177,$E177:$E1240,$E177)/2</f>
        <v>0</v>
      </c>
      <c r="J176" s="18">
        <f>SUMIFS(J177:J1240,$B177:$B1240,$B177,$D177:$D1240,$D177,$E177:$E1240,$E177)/2</f>
        <v>0</v>
      </c>
      <c r="K176" s="18">
        <f>SUMIFS(K177:K1240,$B177:$B1240,$B177,$D177:$D1240,$D177,$E177:$E1240,$E177)/2</f>
        <v>0</v>
      </c>
    </row>
    <row r="177" spans="1:11" s="16" customFormat="1" ht="62.4">
      <c r="A177" s="19">
        <v>2</v>
      </c>
      <c r="B177" s="37">
        <v>955</v>
      </c>
      <c r="C177" s="38" t="s">
        <v>175</v>
      </c>
      <c r="D177" s="39" t="s">
        <v>87</v>
      </c>
      <c r="E177" s="39" t="s">
        <v>85</v>
      </c>
      <c r="F177" s="39" t="s">
        <v>50</v>
      </c>
      <c r="G177" s="39"/>
      <c r="H177" s="40">
        <f>SUMIFS(H178:H1240,$B178:$B1240,$B177,$D178:$D1240,$D178,$E178:$E1240,$E178,$F178:$F1240,$F178)</f>
        <v>0</v>
      </c>
      <c r="I177" s="40">
        <f>SUMIFS(I178:I1240,$B178:$B1240,$B177,$D178:$D1240,$D178,$E178:$E1240,$E178,$F178:$F1240,$F178)</f>
        <v>0</v>
      </c>
      <c r="J177" s="40">
        <f>SUMIFS(J178:J1240,$B178:$B1240,$B177,$D178:$D1240,$D178,$E178:$E1240,$E178,$F178:$F1240,$F178)</f>
        <v>0</v>
      </c>
      <c r="K177" s="40">
        <f>SUMIFS(K178:K1240,$B178:$B1240,$B177,$D178:$D1240,$D178,$E178:$E1240,$E178,$F178:$F1240,$F178)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87</v>
      </c>
      <c r="E178" s="33" t="s">
        <v>85</v>
      </c>
      <c r="F178" s="33" t="s">
        <v>50</v>
      </c>
      <c r="G178" s="33" t="s">
        <v>92</v>
      </c>
      <c r="H178" s="24"/>
      <c r="I178" s="24"/>
      <c r="J178" s="24"/>
      <c r="K178" s="24"/>
    </row>
    <row r="179" spans="1:11" s="16" customFormat="1" ht="31.2">
      <c r="A179" s="17">
        <v>1</v>
      </c>
      <c r="B179" s="28">
        <v>955</v>
      </c>
      <c r="C179" s="29" t="s">
        <v>37</v>
      </c>
      <c r="D179" s="30" t="s">
        <v>87</v>
      </c>
      <c r="E179" s="30" t="s">
        <v>88</v>
      </c>
      <c r="F179" s="30"/>
      <c r="G179" s="30"/>
      <c r="H179" s="18">
        <f>SUMIFS(H180:H1243,$B180:$B1243,$B180,$D180:$D1243,$D180,$E180:$E1243,$E180)/2</f>
        <v>20803</v>
      </c>
      <c r="I179" s="18">
        <f>SUMIFS(I180:I1243,$B180:$B1243,$B180,$D180:$D1243,$D180,$E180:$E1243,$E180)/2</f>
        <v>0</v>
      </c>
      <c r="J179" s="18">
        <f>SUMIFS(J180:J1243,$B180:$B1243,$B180,$D180:$D1243,$D180,$E180:$E1243,$E180)/2</f>
        <v>20803</v>
      </c>
      <c r="K179" s="18">
        <f>SUMIFS(K180:K1243,$B180:$B1243,$B180,$D180:$D1243,$D180,$E180:$E1243,$E180)/2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171</v>
      </c>
      <c r="D180" s="39" t="s">
        <v>87</v>
      </c>
      <c r="E180" s="39" t="s">
        <v>88</v>
      </c>
      <c r="F180" s="39" t="s">
        <v>58</v>
      </c>
      <c r="G180" s="39"/>
      <c r="H180" s="40">
        <f>SUMIFS(H181:H1243,$B181:$B1243,$B180,$D181:$D1243,$D181,$E181:$E1243,$E181,$F181:$F1243,$F181)</f>
        <v>4433.1000000000004</v>
      </c>
      <c r="I180" s="40">
        <f>SUMIFS(I181:I1243,$B181:$B1243,$B180,$D181:$D1243,$D181,$E181:$E1243,$E181,$F181:$F1243,$F181)</f>
        <v>0</v>
      </c>
      <c r="J180" s="40">
        <f>SUMIFS(J181:J1243,$B181:$B1243,$B180,$D181:$D1243,$D181,$E181:$E1243,$E181,$F181:$F1243,$F181)</f>
        <v>4433.1000000000004</v>
      </c>
      <c r="K180" s="40">
        <f>SUMIFS(K181:K1243,$B181:$B1243,$B180,$D181:$D1243,$D181,$E181:$E1243,$E181,$F181:$F1243,$F181)</f>
        <v>0</v>
      </c>
    </row>
    <row r="181" spans="1:11" s="16" customFormat="1" ht="62.4">
      <c r="A181" s="20">
        <v>3</v>
      </c>
      <c r="B181" s="31">
        <v>955</v>
      </c>
      <c r="C181" s="32" t="s">
        <v>149</v>
      </c>
      <c r="D181" s="33" t="s">
        <v>87</v>
      </c>
      <c r="E181" s="33" t="s">
        <v>88</v>
      </c>
      <c r="F181" s="33" t="s">
        <v>58</v>
      </c>
      <c r="G181" s="33" t="s">
        <v>95</v>
      </c>
      <c r="H181" s="24">
        <v>4433.1000000000004</v>
      </c>
      <c r="I181" s="24"/>
      <c r="J181" s="24">
        <v>4433.1000000000004</v>
      </c>
      <c r="K181" s="24"/>
    </row>
    <row r="182" spans="1:11" s="16" customFormat="1" ht="82.2" customHeight="1">
      <c r="A182" s="19">
        <v>2</v>
      </c>
      <c r="B182" s="37">
        <v>955</v>
      </c>
      <c r="C182" s="42" t="s">
        <v>179</v>
      </c>
      <c r="D182" s="39" t="s">
        <v>87</v>
      </c>
      <c r="E182" s="39" t="s">
        <v>88</v>
      </c>
      <c r="F182" s="39" t="s">
        <v>49</v>
      </c>
      <c r="G182" s="39" t="s">
        <v>72</v>
      </c>
      <c r="H182" s="40">
        <f>SUMIFS(H183:H1243,$B183:$B1243,$B182,$D183:$D1243,$D183,$E183:$E1243,$E183,$F183:$F1243,$F183)</f>
        <v>16369.9</v>
      </c>
      <c r="I182" s="40">
        <f>SUMIFS(I183:I1243,$B183:$B1243,$B182,$D183:$D1243,$D183,$E183:$E1243,$E183,$F183:$F1243,$F183)</f>
        <v>0</v>
      </c>
      <c r="J182" s="40">
        <f>SUMIFS(J183:J1243,$B183:$B1243,$B182,$D183:$D1243,$D183,$E183:$E1243,$E183,$F183:$F1243,$F183)</f>
        <v>16369.9</v>
      </c>
      <c r="K182" s="40">
        <f>SUMIFS(K183:K1243,$B183:$B1243,$B182,$D183:$D1243,$D183,$E183:$E1243,$E183,$F183:$F1243,$F183)</f>
        <v>0</v>
      </c>
    </row>
    <row r="183" spans="1:11" s="16" customFormat="1" ht="15.6">
      <c r="A183" s="20">
        <v>3</v>
      </c>
      <c r="B183" s="31">
        <v>955</v>
      </c>
      <c r="C183" s="32" t="s">
        <v>46</v>
      </c>
      <c r="D183" s="33" t="s">
        <v>87</v>
      </c>
      <c r="E183" s="33" t="s">
        <v>88</v>
      </c>
      <c r="F183" s="33" t="s">
        <v>49</v>
      </c>
      <c r="G183" s="33" t="s">
        <v>92</v>
      </c>
      <c r="H183" s="24">
        <v>16369.9</v>
      </c>
      <c r="I183" s="24"/>
      <c r="J183" s="24">
        <v>16369.9</v>
      </c>
      <c r="K183" s="24"/>
    </row>
    <row r="184" spans="1:11" s="16" customFormat="1" ht="50.4" customHeight="1">
      <c r="A184" s="19">
        <v>2</v>
      </c>
      <c r="B184" s="37">
        <v>955</v>
      </c>
      <c r="C184" s="38" t="s">
        <v>35</v>
      </c>
      <c r="D184" s="39" t="s">
        <v>87</v>
      </c>
      <c r="E184" s="39" t="s">
        <v>88</v>
      </c>
      <c r="F184" s="39" t="s">
        <v>111</v>
      </c>
      <c r="G184" s="39"/>
      <c r="H184" s="40">
        <f>SUMIFS(H185:H1245,$B185:$B1245,$B184,$D185:$D1245,$D185,$E185:$E1245,$E185,$F185:$F1245,$F185)</f>
        <v>0</v>
      </c>
      <c r="I184" s="40">
        <f>SUMIFS(I185:I1245,$B185:$B1245,$B184,$D185:$D1245,$D185,$E185:$E1245,$E185,$F185:$F1245,$F185)</f>
        <v>0</v>
      </c>
      <c r="J184" s="40">
        <f>SUMIFS(J185:J1245,$B185:$B1245,$B184,$D185:$D1245,$D185,$E185:$E1245,$E185,$F185:$F1245,$F185)</f>
        <v>0</v>
      </c>
      <c r="K184" s="40">
        <f>SUMIFS(K185:K1245,$B185:$B1245,$B184,$D185:$D1245,$D185,$E185:$E1245,$E185,$F185:$F1245,$F185)</f>
        <v>0</v>
      </c>
    </row>
    <row r="185" spans="1:11" s="16" customFormat="1" ht="46.8">
      <c r="A185" s="20">
        <v>3</v>
      </c>
      <c r="B185" s="31">
        <v>955</v>
      </c>
      <c r="C185" s="32" t="s">
        <v>12</v>
      </c>
      <c r="D185" s="33" t="s">
        <v>87</v>
      </c>
      <c r="E185" s="33" t="s">
        <v>88</v>
      </c>
      <c r="F185" s="33" t="s">
        <v>111</v>
      </c>
      <c r="G185" s="33" t="s">
        <v>74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59</v>
      </c>
      <c r="D186" s="30" t="s">
        <v>93</v>
      </c>
      <c r="E186" s="30" t="s">
        <v>70</v>
      </c>
      <c r="F186" s="30"/>
      <c r="G186" s="30"/>
      <c r="H186" s="18">
        <f>SUMIFS(H187:H1248,$B187:$B1248,$B187,$D187:$D1248,$D187,$E187:$E1248,$E187)/2</f>
        <v>0</v>
      </c>
      <c r="I186" s="18">
        <f>SUMIFS(I187:I1248,$B187:$B1248,$B187,$D187:$D1248,$D187,$E187:$E1248,$E187)/2</f>
        <v>0</v>
      </c>
      <c r="J186" s="18">
        <f>SUMIFS(J187:J1248,$B187:$B1248,$B187,$D187:$D1248,$D187,$E187:$E1248,$E187)/2</f>
        <v>0</v>
      </c>
      <c r="K186" s="18">
        <f>SUMIFS(K187:K1248,$B187:$B1248,$B187,$D187:$D1248,$D187,$E187:$E1248,$E187)/2</f>
        <v>0</v>
      </c>
    </row>
    <row r="187" spans="1:11" s="16" customFormat="1" ht="82.2" customHeight="1">
      <c r="A187" s="19">
        <v>2</v>
      </c>
      <c r="B187" s="37">
        <v>955</v>
      </c>
      <c r="C187" s="42" t="s">
        <v>179</v>
      </c>
      <c r="D187" s="39" t="s">
        <v>93</v>
      </c>
      <c r="E187" s="39" t="s">
        <v>70</v>
      </c>
      <c r="F187" s="39" t="s">
        <v>49</v>
      </c>
      <c r="G187" s="39" t="s">
        <v>72</v>
      </c>
      <c r="H187" s="40">
        <f>SUMIFS(H188:H1248,$B188:$B1248,$B187,$D188:$D1248,$D188,$E188:$E1248,$E188,$F188:$F1248,$F188)</f>
        <v>0</v>
      </c>
      <c r="I187" s="40">
        <f>SUMIFS(I188:I1248,$B188:$B1248,$B187,$D188:$D1248,$D188,$E188:$E1248,$E188,$F188:$F1248,$F188)</f>
        <v>0</v>
      </c>
      <c r="J187" s="40">
        <f>SUMIFS(J188:J1248,$B188:$B1248,$B187,$D188:$D1248,$D188,$E188:$E1248,$E188,$F188:$F1248,$F188)</f>
        <v>0</v>
      </c>
      <c r="K187" s="40">
        <f>SUMIFS(K188:K1248,$B188:$B1248,$B187,$D188:$D1248,$D188,$E188:$E1248,$E188,$F188:$F1248,$F188)</f>
        <v>0</v>
      </c>
    </row>
    <row r="188" spans="1:11" s="16" customFormat="1" ht="15.6">
      <c r="A188" s="20">
        <v>3</v>
      </c>
      <c r="B188" s="31">
        <v>955</v>
      </c>
      <c r="C188" s="32" t="s">
        <v>46</v>
      </c>
      <c r="D188" s="33" t="s">
        <v>93</v>
      </c>
      <c r="E188" s="33" t="s">
        <v>70</v>
      </c>
      <c r="F188" s="33" t="s">
        <v>49</v>
      </c>
      <c r="G188" s="33" t="s">
        <v>92</v>
      </c>
      <c r="H188" s="24"/>
      <c r="I188" s="24"/>
      <c r="J188" s="24"/>
      <c r="K188" s="24"/>
    </row>
    <row r="189" spans="1:11" s="16" customFormat="1" ht="82.2" customHeight="1">
      <c r="A189" s="19">
        <v>2</v>
      </c>
      <c r="B189" s="37">
        <v>955</v>
      </c>
      <c r="C189" s="38" t="s">
        <v>175</v>
      </c>
      <c r="D189" s="39" t="s">
        <v>93</v>
      </c>
      <c r="E189" s="39" t="s">
        <v>70</v>
      </c>
      <c r="F189" s="39" t="s">
        <v>50</v>
      </c>
      <c r="G189" s="39" t="s">
        <v>72</v>
      </c>
      <c r="H189" s="40">
        <f>SUMIFS(H190:H1250,$B190:$B1250,$B189,$D190:$D1250,$D190,$E190:$E1250,$E190,$F190:$F1250,$F190)</f>
        <v>0</v>
      </c>
      <c r="I189" s="40">
        <f>SUMIFS(I190:I1250,$B190:$B1250,$B189,$D190:$D1250,$D190,$E190:$E1250,$E190,$F190:$F1250,$F190)</f>
        <v>0</v>
      </c>
      <c r="J189" s="40">
        <f>SUMIFS(J190:J1250,$B190:$B1250,$B189,$D190:$D1250,$D190,$E190:$E1250,$E190,$F190:$F1250,$F190)</f>
        <v>0</v>
      </c>
      <c r="K189" s="40">
        <f>SUMIFS(K190:K1250,$B190:$B1250,$B189,$D190:$D1250,$D190,$E190:$E1250,$E190,$F190:$F1250,$F190)</f>
        <v>0</v>
      </c>
    </row>
    <row r="190" spans="1:11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50</v>
      </c>
      <c r="G190" s="33" t="s">
        <v>92</v>
      </c>
      <c r="H190" s="24"/>
      <c r="I190" s="24"/>
      <c r="J190" s="24"/>
      <c r="K190" s="24"/>
    </row>
    <row r="191" spans="1:11" s="16" customFormat="1" ht="15.6">
      <c r="A191" s="17">
        <v>1</v>
      </c>
      <c r="B191" s="28">
        <v>955</v>
      </c>
      <c r="C191" s="29" t="s">
        <v>115</v>
      </c>
      <c r="D191" s="30" t="s">
        <v>93</v>
      </c>
      <c r="E191" s="30" t="s">
        <v>89</v>
      </c>
      <c r="F191" s="30" t="s">
        <v>7</v>
      </c>
      <c r="G191" s="30" t="s">
        <v>72</v>
      </c>
      <c r="H191" s="18">
        <f>SUMIFS(H192:H1253,$B192:$B1253,$B192,$D192:$D1253,$D192,$E192:$E1253,$E192)/2</f>
        <v>0</v>
      </c>
      <c r="I191" s="18">
        <f>SUMIFS(I192:I1253,$B192:$B1253,$B192,$D192:$D1253,$D192,$E192:$E1253,$E192)/2</f>
        <v>0</v>
      </c>
      <c r="J191" s="18">
        <f>SUMIFS(J192:J1253,$B192:$B1253,$B192,$D192:$D1253,$D192,$E192:$E1253,$E192)/2</f>
        <v>0</v>
      </c>
      <c r="K191" s="18">
        <f>SUMIFS(K192:K1253,$B192:$B1253,$B192,$D192:$D1253,$D192,$E192:$E1253,$E192)/2</f>
        <v>0</v>
      </c>
    </row>
    <row r="192" spans="1:11" s="16" customFormat="1" ht="46.8">
      <c r="A192" s="19">
        <v>2</v>
      </c>
      <c r="B192" s="37">
        <v>955</v>
      </c>
      <c r="C192" s="38" t="s">
        <v>140</v>
      </c>
      <c r="D192" s="39" t="s">
        <v>93</v>
      </c>
      <c r="E192" s="39" t="s">
        <v>89</v>
      </c>
      <c r="F192" s="39" t="s">
        <v>60</v>
      </c>
      <c r="G192" s="39" t="s">
        <v>72</v>
      </c>
      <c r="H192" s="40">
        <f>SUMIFS(H193:H1253,$B193:$B1253,$B192,$D193:$D1253,$D193,$E193:$E1253,$E193,$F193:$F1253,$F193)</f>
        <v>0</v>
      </c>
      <c r="I192" s="40">
        <f>SUMIFS(I193:I1253,$B193:$B1253,$B192,$D193:$D1253,$D193,$E193:$E1253,$E193,$F193:$F1253,$F193)</f>
        <v>0</v>
      </c>
      <c r="J192" s="40">
        <f>SUMIFS(J193:J1253,$B193:$B1253,$B192,$D193:$D1253,$D193,$E193:$E1253,$E193,$F193:$F1253,$F193)</f>
        <v>0</v>
      </c>
      <c r="K192" s="40">
        <f>SUMIFS(K193:K1253,$B193:$B1253,$B192,$D193:$D1253,$D193,$E193:$E1253,$E193,$F193:$F1253,$F193)</f>
        <v>0</v>
      </c>
    </row>
    <row r="193" spans="1:11" s="16" customFormat="1" ht="128.4" customHeight="1">
      <c r="A193" s="20">
        <v>3</v>
      </c>
      <c r="B193" s="31">
        <v>955</v>
      </c>
      <c r="C193" s="32" t="s">
        <v>116</v>
      </c>
      <c r="D193" s="33" t="s">
        <v>93</v>
      </c>
      <c r="E193" s="33" t="s">
        <v>89</v>
      </c>
      <c r="F193" s="33" t="s">
        <v>60</v>
      </c>
      <c r="G193" s="33" t="s">
        <v>114</v>
      </c>
      <c r="H193" s="24"/>
      <c r="I193" s="24"/>
      <c r="J193" s="24"/>
      <c r="K193" s="24"/>
    </row>
    <row r="194" spans="1:11" s="16" customFormat="1" ht="24.6" customHeight="1">
      <c r="A194" s="20">
        <v>3</v>
      </c>
      <c r="B194" s="31">
        <v>955</v>
      </c>
      <c r="C194" s="32" t="s">
        <v>46</v>
      </c>
      <c r="D194" s="33" t="s">
        <v>93</v>
      </c>
      <c r="E194" s="33" t="s">
        <v>89</v>
      </c>
      <c r="F194" s="33" t="s">
        <v>60</v>
      </c>
      <c r="G194" s="33" t="s">
        <v>92</v>
      </c>
      <c r="H194" s="24"/>
      <c r="I194" s="24"/>
      <c r="J194" s="24"/>
      <c r="K194" s="24"/>
    </row>
    <row r="195" spans="1:11" s="16" customFormat="1" ht="78">
      <c r="A195" s="19">
        <v>2</v>
      </c>
      <c r="B195" s="37">
        <v>955</v>
      </c>
      <c r="C195" s="38" t="s">
        <v>167</v>
      </c>
      <c r="D195" s="39" t="s">
        <v>93</v>
      </c>
      <c r="E195" s="39" t="s">
        <v>89</v>
      </c>
      <c r="F195" s="39" t="s">
        <v>108</v>
      </c>
      <c r="G195" s="39" t="s">
        <v>72</v>
      </c>
      <c r="H195" s="40">
        <f>SUMIFS(H196:H1256,$B196:$B1256,$B195,$D196:$D1256,$D196,$E196:$E1256,$E196,$F196:$F1256,$F196)</f>
        <v>0</v>
      </c>
      <c r="I195" s="40">
        <f>SUMIFS(I196:I1256,$B196:$B1256,$B195,$D196:$D1256,$D196,$E196:$E1256,$E196,$F196:$F1256,$F196)</f>
        <v>0</v>
      </c>
      <c r="J195" s="40">
        <f>SUMIFS(J196:J1256,$B196:$B1256,$B195,$D196:$D1256,$D196,$E196:$E1256,$E196,$F196:$F1256,$F196)</f>
        <v>0</v>
      </c>
      <c r="K195" s="40">
        <f>SUMIFS(K196:K1256,$B196:$B1256,$B195,$D196:$D1256,$D196,$E196:$E1256,$E196,$F196:$F1256,$F196)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108</v>
      </c>
      <c r="G196" s="33" t="s">
        <v>92</v>
      </c>
      <c r="H196" s="24"/>
      <c r="I196" s="24"/>
      <c r="J196" s="24"/>
      <c r="K196" s="24"/>
    </row>
    <row r="197" spans="1:11" s="16" customFormat="1" ht="62.4">
      <c r="A197" s="19">
        <v>2</v>
      </c>
      <c r="B197" s="37">
        <v>955</v>
      </c>
      <c r="C197" s="38" t="s">
        <v>175</v>
      </c>
      <c r="D197" s="39" t="s">
        <v>93</v>
      </c>
      <c r="E197" s="39" t="s">
        <v>89</v>
      </c>
      <c r="F197" s="39" t="s">
        <v>50</v>
      </c>
      <c r="G197" s="39" t="s">
        <v>72</v>
      </c>
      <c r="H197" s="40">
        <f>SUMIFS(H198:H1258,$B198:$B1258,$B197,$D198:$D1258,$D198,$E198:$E1258,$E198,$F198:$F1258,$F198)</f>
        <v>0</v>
      </c>
      <c r="I197" s="40">
        <f>SUMIFS(I198:I1258,$B198:$B1258,$B197,$D198:$D1258,$D198,$E198:$E1258,$E198,$F198:$F1258,$F198)</f>
        <v>0</v>
      </c>
      <c r="J197" s="40">
        <f>SUMIFS(J198:J1258,$B198:$B1258,$B197,$D198:$D1258,$D198,$E198:$E1258,$E198,$F198:$F1258,$F198)</f>
        <v>0</v>
      </c>
      <c r="K197" s="40">
        <f>SUMIFS(K198:K1258,$B198:$B1258,$B197,$D198:$D1258,$D198,$E198:$E1258,$E198,$F198:$F1258,$F198)</f>
        <v>0</v>
      </c>
    </row>
    <row r="198" spans="1:11" s="16" customFormat="1" ht="18" customHeight="1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50</v>
      </c>
      <c r="G198" s="33" t="s">
        <v>92</v>
      </c>
      <c r="H198" s="24"/>
      <c r="I198" s="24"/>
      <c r="J198" s="24"/>
      <c r="K198" s="24"/>
    </row>
    <row r="199" spans="1:11" s="16" customFormat="1" ht="15.6">
      <c r="A199" s="17">
        <v>1</v>
      </c>
      <c r="B199" s="28">
        <v>955</v>
      </c>
      <c r="C199" s="29" t="s">
        <v>119</v>
      </c>
      <c r="D199" s="30" t="s">
        <v>93</v>
      </c>
      <c r="E199" s="30" t="s">
        <v>79</v>
      </c>
      <c r="F199" s="30" t="s">
        <v>7</v>
      </c>
      <c r="G199" s="30" t="s">
        <v>72</v>
      </c>
      <c r="H199" s="18">
        <f>SUMIFS(H200:H1261,$B200:$B1261,$B200,$D200:$D1261,$D200,$E200:$E1261,$E200)/2</f>
        <v>32106.100000000002</v>
      </c>
      <c r="I199" s="18">
        <f>SUMIFS(I200:I1261,$B200:$B1261,$B200,$D200:$D1261,$D200,$E200:$E1261,$E200)/2</f>
        <v>19636.899999999998</v>
      </c>
      <c r="J199" s="18">
        <f>SUMIFS(J200:J1261,$B200:$B1261,$B200,$D200:$D1261,$D200,$E200:$E1261,$E200)/2</f>
        <v>32106.100000000002</v>
      </c>
      <c r="K199" s="18">
        <f>SUMIFS(K200:K1261,$B200:$B1261,$B200,$D200:$D1261,$D200,$E200:$E1261,$E200)/2</f>
        <v>19315.2</v>
      </c>
    </row>
    <row r="200" spans="1:11" s="16" customFormat="1" ht="52.8" customHeight="1">
      <c r="A200" s="19">
        <v>2</v>
      </c>
      <c r="B200" s="37">
        <v>955</v>
      </c>
      <c r="C200" s="38" t="s">
        <v>140</v>
      </c>
      <c r="D200" s="39" t="s">
        <v>93</v>
      </c>
      <c r="E200" s="39" t="s">
        <v>79</v>
      </c>
      <c r="F200" s="39" t="s">
        <v>60</v>
      </c>
      <c r="G200" s="39" t="s">
        <v>72</v>
      </c>
      <c r="H200" s="40">
        <f>SUMIFS(H201:H1261,$B201:$B1261,$B200,$D201:$D1261,$D201,$E201:$E1261,$E201,$F201:$F1261,$F201)</f>
        <v>16098.2</v>
      </c>
      <c r="I200" s="40">
        <f>SUMIFS(I201:I1261,$B201:$B1261,$B200,$D201:$D1261,$D201,$E201:$E1261,$E201,$F201:$F1261,$F201)</f>
        <v>10443.799999999999</v>
      </c>
      <c r="J200" s="40">
        <f>SUMIFS(J201:J1261,$B201:$B1261,$B200,$D201:$D1261,$D201,$E201:$E1261,$E201,$F201:$F1261,$F201)</f>
        <v>16098.2</v>
      </c>
      <c r="K200" s="40">
        <f>SUMIFS(K201:K1261,$B201:$B1261,$B200,$D201:$D1261,$D201,$E201:$E1261,$E201,$F201:$F1261,$F201)</f>
        <v>10443.799999999999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93</v>
      </c>
      <c r="E201" s="33" t="s">
        <v>79</v>
      </c>
      <c r="F201" s="33" t="s">
        <v>60</v>
      </c>
      <c r="G201" s="33" t="s">
        <v>92</v>
      </c>
      <c r="H201" s="24">
        <v>16098.2</v>
      </c>
      <c r="I201" s="24">
        <v>10443.799999999999</v>
      </c>
      <c r="J201" s="24">
        <v>16098.2</v>
      </c>
      <c r="K201" s="24">
        <v>10443.799999999999</v>
      </c>
    </row>
    <row r="202" spans="1:11" s="16" customFormat="1" ht="72.599999999999994" customHeight="1">
      <c r="A202" s="19">
        <v>2</v>
      </c>
      <c r="B202" s="37">
        <v>955</v>
      </c>
      <c r="C202" s="38" t="s">
        <v>203</v>
      </c>
      <c r="D202" s="39" t="s">
        <v>93</v>
      </c>
      <c r="E202" s="39" t="s">
        <v>79</v>
      </c>
      <c r="F202" s="39" t="s">
        <v>118</v>
      </c>
      <c r="G202" s="39" t="s">
        <v>72</v>
      </c>
      <c r="H202" s="40">
        <f>SUMIFS(H203:H1263,$B203:$B1263,$B202,$D203:$D1263,$D203,$E203:$E1263,$E203,$F203:$F1263,$F203)</f>
        <v>9677</v>
      </c>
      <c r="I202" s="40">
        <f>SUMIFS(I203:I1263,$B203:$B1263,$B202,$D203:$D1263,$D203,$E203:$E1263,$E203,$F203:$F1263,$F203)</f>
        <v>9193.1</v>
      </c>
      <c r="J202" s="40">
        <f>SUMIFS(J203:J1263,$B203:$B1263,$B202,$D203:$D1263,$D203,$E203:$E1263,$E203,$F203:$F1263,$F203)</f>
        <v>9677</v>
      </c>
      <c r="K202" s="40">
        <f>SUMIFS(K203:K1263,$B203:$B1263,$B202,$D203:$D1263,$D203,$E203:$E1263,$E203,$F203:$F1263,$F203)</f>
        <v>8871.4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118</v>
      </c>
      <c r="G203" s="33" t="s">
        <v>92</v>
      </c>
      <c r="H203" s="24">
        <v>9677</v>
      </c>
      <c r="I203" s="24">
        <v>9193.1</v>
      </c>
      <c r="J203" s="24">
        <v>9677</v>
      </c>
      <c r="K203" s="24">
        <v>8871.4</v>
      </c>
    </row>
    <row r="204" spans="1:11" s="16" customFormat="1" ht="52.8" customHeight="1">
      <c r="A204" s="19">
        <v>2</v>
      </c>
      <c r="B204" s="37">
        <v>955</v>
      </c>
      <c r="C204" s="38" t="s">
        <v>205</v>
      </c>
      <c r="D204" s="39" t="s">
        <v>93</v>
      </c>
      <c r="E204" s="39" t="s">
        <v>79</v>
      </c>
      <c r="F204" s="39" t="s">
        <v>195</v>
      </c>
      <c r="G204" s="39" t="s">
        <v>72</v>
      </c>
      <c r="H204" s="40">
        <f>SUMIFS(H205:H1266,$B205:$B1266,$B204,$D205:$D1266,$D205,$E205:$E1266,$E205,$F205:$F1266,$F205)</f>
        <v>6330.9</v>
      </c>
      <c r="I204" s="40">
        <f>SUMIFS(I205:I1266,$B205:$B1266,$B204,$D205:$D1266,$D205,$E205:$E1266,$E205,$F205:$F1266,$F205)</f>
        <v>0</v>
      </c>
      <c r="J204" s="40">
        <f>SUMIFS(J205:J1266,$B205:$B1266,$B204,$D205:$D1266,$D205,$E205:$E1266,$E205,$F205:$F1266,$F205)</f>
        <v>6330.9</v>
      </c>
      <c r="K204" s="40">
        <f>SUMIFS(K205:K1266,$B205:$B1266,$B204,$D205:$D1266,$D205,$E205:$E1266,$E205,$F205:$F1266,$F205)</f>
        <v>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195</v>
      </c>
      <c r="G205" s="33" t="s">
        <v>92</v>
      </c>
      <c r="H205" s="24">
        <v>6330.9</v>
      </c>
      <c r="I205" s="24"/>
      <c r="J205" s="24">
        <v>6330.9</v>
      </c>
      <c r="K205" s="24"/>
    </row>
    <row r="206" spans="1:11" s="16" customFormat="1" ht="55.2" customHeight="1">
      <c r="A206" s="19">
        <v>2</v>
      </c>
      <c r="B206" s="37">
        <v>955</v>
      </c>
      <c r="C206" s="38" t="s">
        <v>156</v>
      </c>
      <c r="D206" s="39" t="s">
        <v>93</v>
      </c>
      <c r="E206" s="39" t="s">
        <v>79</v>
      </c>
      <c r="F206" s="39" t="s">
        <v>155</v>
      </c>
      <c r="G206" s="39" t="s">
        <v>72</v>
      </c>
      <c r="H206" s="40">
        <f>SUMIFS(H207:H1265,$B207:$B1265,$B206,$D207:$D1265,$D207,$E207:$E1265,$E207,$F207:$F1265,$F207)</f>
        <v>0</v>
      </c>
      <c r="I206" s="40">
        <f>SUMIFS(I207:I1265,$B207:$B1265,$B206,$D207:$D1265,$D207,$E207:$E1265,$E207,$F207:$F1265,$F207)</f>
        <v>0</v>
      </c>
      <c r="J206" s="40">
        <f>SUMIFS(J207:J1265,$B207:$B1265,$B206,$D207:$D1265,$D207,$E207:$E1265,$E207,$F207:$F1265,$F207)</f>
        <v>0</v>
      </c>
      <c r="K206" s="40">
        <f>SUMIFS(K207:K1265,$B207:$B1265,$B206,$D207:$D1265,$D207,$E207:$E1265,$E207,$F207:$F1265,$F207)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155</v>
      </c>
      <c r="G207" s="33" t="s">
        <v>92</v>
      </c>
      <c r="H207" s="24"/>
      <c r="I207" s="24"/>
      <c r="J207" s="24"/>
      <c r="K207" s="24"/>
    </row>
    <row r="208" spans="1:11" s="16" customFormat="1" ht="31.2">
      <c r="A208" s="17">
        <v>1</v>
      </c>
      <c r="B208" s="28">
        <v>955</v>
      </c>
      <c r="C208" s="29" t="s">
        <v>192</v>
      </c>
      <c r="D208" s="30" t="s">
        <v>93</v>
      </c>
      <c r="E208" s="30" t="s">
        <v>93</v>
      </c>
      <c r="F208" s="30" t="s">
        <v>72</v>
      </c>
      <c r="G208" s="30" t="s">
        <v>72</v>
      </c>
      <c r="H208" s="18">
        <f>SUMIFS(H209:H1265,$B209:$B1265,$B209,$D209:$D1265,$D209,$E209:$E1265,$E209)/2</f>
        <v>115937.60000000001</v>
      </c>
      <c r="I208" s="18">
        <f>SUMIFS(I209:I1265,$B209:$B1265,$B209,$D209:$D1265,$D209,$E209:$E1265,$E209)/2</f>
        <v>0</v>
      </c>
      <c r="J208" s="18">
        <f>SUMIFS(J209:J1265,$B209:$B1265,$B209,$D209:$D1265,$D209,$E209:$E1265,$E209)/2</f>
        <v>116278.7</v>
      </c>
      <c r="K208" s="18">
        <f>SUMIFS(K209:K1265,$B209:$B1265,$B209,$D209:$D1265,$D209,$E209:$E1265,$E209)/2</f>
        <v>0</v>
      </c>
    </row>
    <row r="209" spans="1:11" s="16" customFormat="1" ht="46.8">
      <c r="A209" s="19">
        <v>2</v>
      </c>
      <c r="B209" s="37">
        <v>955</v>
      </c>
      <c r="C209" s="38" t="s">
        <v>187</v>
      </c>
      <c r="D209" s="39" t="s">
        <v>93</v>
      </c>
      <c r="E209" s="39" t="s">
        <v>93</v>
      </c>
      <c r="F209" s="39" t="s">
        <v>186</v>
      </c>
      <c r="G209" s="39"/>
      <c r="H209" s="40">
        <f>SUMIFS(H210:H1265,$B210:$B1265,$B209,$D210:$D1265,$D210,$E210:$E1265,$E210,$F210:$F1265,$F210)</f>
        <v>115937.60000000001</v>
      </c>
      <c r="I209" s="40">
        <f>SUMIFS(I210:I1265,$B210:$B1265,$B209,$D210:$D1265,$D210,$E210:$E1265,$E210,$F210:$F1265,$F210)</f>
        <v>0</v>
      </c>
      <c r="J209" s="40">
        <f>SUMIFS(J210:J1265,$B210:$B1265,$B209,$D210:$D1265,$D210,$E210:$E1265,$E210,$F210:$F1265,$F210)</f>
        <v>116278.7</v>
      </c>
      <c r="K209" s="40">
        <f>SUMIFS(K210:K1265,$B210:$B1265,$B209,$D210:$D1265,$D210,$E210:$E1265,$E210,$F210:$F1265,$F210)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93</v>
      </c>
      <c r="E210" s="33" t="s">
        <v>93</v>
      </c>
      <c r="F210" s="33" t="s">
        <v>186</v>
      </c>
      <c r="G210" s="33" t="s">
        <v>92</v>
      </c>
      <c r="H210" s="24">
        <v>115937.60000000001</v>
      </c>
      <c r="I210" s="24"/>
      <c r="J210" s="24">
        <v>116278.7</v>
      </c>
      <c r="K210" s="24"/>
    </row>
    <row r="211" spans="1:11" s="16" customFormat="1" ht="31.2">
      <c r="A211" s="17">
        <v>1</v>
      </c>
      <c r="B211" s="28">
        <v>955</v>
      </c>
      <c r="C211" s="29" t="s">
        <v>61</v>
      </c>
      <c r="D211" s="30" t="s">
        <v>71</v>
      </c>
      <c r="E211" s="30" t="s">
        <v>93</v>
      </c>
      <c r="F211" s="30" t="s">
        <v>72</v>
      </c>
      <c r="G211" s="30" t="s">
        <v>72</v>
      </c>
      <c r="H211" s="18">
        <f>SUMIFS(H212:H1268,$B212:$B1268,$B212,$D212:$D1268,$D212,$E212:$E1268,$E212)/2</f>
        <v>49404.7</v>
      </c>
      <c r="I211" s="18">
        <f>SUMIFS(I212:I1268,$B212:$B1268,$B212,$D212:$D1268,$D212,$E212:$E1268,$E212)/2</f>
        <v>241.1</v>
      </c>
      <c r="J211" s="18">
        <f>SUMIFS(J212:J1268,$B212:$B1268,$B212,$D212:$D1268,$D212,$E212:$E1268,$E212)/2</f>
        <v>88451.199999999997</v>
      </c>
      <c r="K211" s="18">
        <f>SUMIFS(K212:K1268,$B212:$B1268,$B212,$D212:$D1268,$D212,$E212:$E1268,$E212)/2</f>
        <v>241.1</v>
      </c>
    </row>
    <row r="212" spans="1:11" s="16" customFormat="1" ht="46.8">
      <c r="A212" s="19">
        <v>2</v>
      </c>
      <c r="B212" s="37">
        <v>955</v>
      </c>
      <c r="C212" s="38" t="s">
        <v>162</v>
      </c>
      <c r="D212" s="39" t="s">
        <v>71</v>
      </c>
      <c r="E212" s="39" t="s">
        <v>93</v>
      </c>
      <c r="F212" s="39" t="s">
        <v>163</v>
      </c>
      <c r="G212" s="39"/>
      <c r="H212" s="40">
        <f>SUMIFS(H213:H1268,$B213:$B1268,$B212,$D213:$D1268,$D213,$E213:$E1268,$E213,$F213:$F1268,$F213)</f>
        <v>49404.7</v>
      </c>
      <c r="I212" s="40">
        <f>SUMIFS(I213:I1268,$B213:$B1268,$B212,$D213:$D1268,$D213,$E213:$E1268,$E213,$F213:$F1268,$F213)</f>
        <v>241.1</v>
      </c>
      <c r="J212" s="40">
        <f>SUMIFS(J213:J1268,$B213:$B1268,$B212,$D213:$D1268,$D213,$E213:$E1268,$E213,$F213:$F1268,$F213)</f>
        <v>88451.199999999997</v>
      </c>
      <c r="K212" s="40">
        <f>SUMIFS(K213:K1268,$B213:$B1268,$B212,$D213:$D1268,$D213,$E213:$E1268,$E213,$F213:$F1268,$F213)</f>
        <v>241.1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71</v>
      </c>
      <c r="E213" s="33" t="s">
        <v>93</v>
      </c>
      <c r="F213" s="33" t="s">
        <v>163</v>
      </c>
      <c r="G213" s="33" t="s">
        <v>92</v>
      </c>
      <c r="H213" s="24">
        <v>49404.7</v>
      </c>
      <c r="I213" s="24">
        <v>241.1</v>
      </c>
      <c r="J213" s="24">
        <v>88451.199999999997</v>
      </c>
      <c r="K213" s="24">
        <v>241.1</v>
      </c>
    </row>
    <row r="214" spans="1:11" s="16" customFormat="1" ht="15.6">
      <c r="A214" s="17">
        <v>1</v>
      </c>
      <c r="B214" s="28">
        <v>955</v>
      </c>
      <c r="C214" s="29" t="s">
        <v>38</v>
      </c>
      <c r="D214" s="30" t="s">
        <v>82</v>
      </c>
      <c r="E214" s="30" t="s">
        <v>89</v>
      </c>
      <c r="F214" s="30"/>
      <c r="G214" s="30"/>
      <c r="H214" s="18">
        <f>SUMIFS(H215:H1271,$B215:$B1271,$B215,$D215:$D1271,$D215,$E215:$E1271,$E215)/2</f>
        <v>41216.9</v>
      </c>
      <c r="I214" s="18">
        <f>SUMIFS(I215:I1271,$B215:$B1271,$B215,$D215:$D1271,$D215,$E215:$E1271,$E215)/2</f>
        <v>11114.9</v>
      </c>
      <c r="J214" s="18">
        <f>SUMIFS(J215:J1271,$B215:$B1271,$B215,$D215:$D1271,$D215,$E215:$E1271,$E215)/2</f>
        <v>43196.4</v>
      </c>
      <c r="K214" s="18">
        <f>SUMIFS(K215:K1271,$B215:$B1271,$B215,$D215:$D1271,$D215,$E215:$E1271,$E215)/2</f>
        <v>11114.9</v>
      </c>
    </row>
    <row r="215" spans="1:11" s="16" customFormat="1" ht="61.2" customHeight="1">
      <c r="A215" s="19">
        <v>2</v>
      </c>
      <c r="B215" s="37">
        <v>955</v>
      </c>
      <c r="C215" s="38" t="s">
        <v>196</v>
      </c>
      <c r="D215" s="39" t="s">
        <v>82</v>
      </c>
      <c r="E215" s="39" t="s">
        <v>89</v>
      </c>
      <c r="F215" s="39" t="s">
        <v>127</v>
      </c>
      <c r="G215" s="39"/>
      <c r="H215" s="40">
        <f>SUMIFS(H216:H1271,$B216:$B1271,$B215,$D216:$D1271,$D216,$E216:$E1271,$E216,$F216:$F1271,$F216)</f>
        <v>0</v>
      </c>
      <c r="I215" s="40">
        <f>SUMIFS(I216:I1271,$B216:$B1271,$B215,$D216:$D1271,$D216,$E216:$E1271,$E216,$F216:$F1271,$F216)</f>
        <v>0</v>
      </c>
      <c r="J215" s="40">
        <f>SUMIFS(J216:J1271,$B216:$B1271,$B215,$D216:$D1271,$D216,$E216:$E1271,$E216,$F216:$F1271,$F216)</f>
        <v>0</v>
      </c>
      <c r="K215" s="40">
        <f>SUMIFS(K216:K1271,$B216:$B1271,$B215,$D216:$D1271,$D216,$E216:$E1271,$E216,$F216:$F1271,$F216)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82</v>
      </c>
      <c r="E216" s="33" t="s">
        <v>89</v>
      </c>
      <c r="F216" s="33" t="s">
        <v>127</v>
      </c>
      <c r="G216" s="33" t="s">
        <v>92</v>
      </c>
      <c r="H216" s="24"/>
      <c r="I216" s="24"/>
      <c r="J216" s="24"/>
      <c r="K216" s="24"/>
    </row>
    <row r="217" spans="1:11" s="16" customFormat="1" ht="54" customHeight="1">
      <c r="A217" s="19">
        <v>2</v>
      </c>
      <c r="B217" s="37">
        <v>955</v>
      </c>
      <c r="C217" s="38" t="s">
        <v>187</v>
      </c>
      <c r="D217" s="39" t="s">
        <v>82</v>
      </c>
      <c r="E217" s="39" t="s">
        <v>89</v>
      </c>
      <c r="F217" s="39" t="s">
        <v>186</v>
      </c>
      <c r="G217" s="39"/>
      <c r="H217" s="40">
        <f>SUMIFS(H218:H1273,$B218:$B1273,$B217,$D218:$D1273,$D218,$E218:$E1273,$E218,$F218:$F1273,$F218)</f>
        <v>0</v>
      </c>
      <c r="I217" s="40">
        <f>SUMIFS(I218:I1273,$B218:$B1273,$B217,$D218:$D1273,$D218,$E218:$E1273,$E218,$F218:$F1273,$F218)</f>
        <v>0</v>
      </c>
      <c r="J217" s="40">
        <f>SUMIFS(J218:J1273,$B218:$B1273,$B217,$D218:$D1273,$D218,$E218:$E1273,$E218,$F218:$F1273,$F218)</f>
        <v>0</v>
      </c>
      <c r="K217" s="40">
        <f>SUMIFS(K218:K1273,$B218:$B1273,$B217,$D218:$D1273,$D218,$E218:$E1273,$E218,$F218:$F1273,$F218)</f>
        <v>0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186</v>
      </c>
      <c r="G218" s="33" t="s">
        <v>92</v>
      </c>
      <c r="H218" s="24"/>
      <c r="I218" s="24"/>
      <c r="J218" s="24"/>
      <c r="K218" s="24"/>
    </row>
    <row r="219" spans="1:11" s="16" customFormat="1" ht="62.4">
      <c r="A219" s="19">
        <v>2</v>
      </c>
      <c r="B219" s="37">
        <v>955</v>
      </c>
      <c r="C219" s="41" t="s">
        <v>169</v>
      </c>
      <c r="D219" s="39" t="s">
        <v>82</v>
      </c>
      <c r="E219" s="39" t="s">
        <v>89</v>
      </c>
      <c r="F219" s="39" t="s">
        <v>39</v>
      </c>
      <c r="G219" s="39"/>
      <c r="H219" s="40">
        <f>SUMIFS(H220:H1275,$B220:$B1275,$B219,$D220:$D1275,$D220,$E220:$E1275,$E220,$F220:$F1275,$F220)</f>
        <v>24255.3</v>
      </c>
      <c r="I219" s="40">
        <f>SUMIFS(I220:I1275,$B220:$B1275,$B219,$D220:$D1275,$D220,$E220:$E1275,$E220,$F220:$F1275,$F220)</f>
        <v>11114.9</v>
      </c>
      <c r="J219" s="40">
        <f>SUMIFS(J220:J1275,$B220:$B1275,$B219,$D220:$D1275,$D220,$E220:$E1275,$E220,$F220:$F1275,$F220)</f>
        <v>25234.799999999999</v>
      </c>
      <c r="K219" s="40">
        <f>SUMIFS(K220:K1275,$B220:$B1275,$B219,$D220:$D1275,$D220,$E220:$E1275,$E220,$F220:$F1275,$F220)</f>
        <v>11114.9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39</v>
      </c>
      <c r="G220" s="33" t="s">
        <v>92</v>
      </c>
      <c r="H220" s="24">
        <v>24255.3</v>
      </c>
      <c r="I220" s="24">
        <v>11114.9</v>
      </c>
      <c r="J220" s="24">
        <v>25234.799999999999</v>
      </c>
      <c r="K220" s="24">
        <v>11114.9</v>
      </c>
    </row>
    <row r="221" spans="1:11" s="16" customFormat="1" ht="52.8" customHeight="1">
      <c r="A221" s="19">
        <v>2</v>
      </c>
      <c r="B221" s="37">
        <v>955</v>
      </c>
      <c r="C221" s="38" t="s">
        <v>140</v>
      </c>
      <c r="D221" s="39" t="s">
        <v>82</v>
      </c>
      <c r="E221" s="39" t="s">
        <v>89</v>
      </c>
      <c r="F221" s="39" t="s">
        <v>60</v>
      </c>
      <c r="G221" s="39" t="s">
        <v>72</v>
      </c>
      <c r="H221" s="40">
        <f>SUMIFS(H222:H1277,$B222:$B1277,$B221,$D222:$D1277,$D222,$E222:$E1277,$E222,$F222:$F1277,$F222)</f>
        <v>10461.6</v>
      </c>
      <c r="I221" s="40">
        <f>SUMIFS(I222:I1277,$B222:$B1277,$B221,$D222:$D1277,$D222,$E222:$E1277,$E222,$F222:$F1277,$F222)</f>
        <v>0</v>
      </c>
      <c r="J221" s="40">
        <f>SUMIFS(J222:J1277,$B222:$B1277,$B221,$D222:$D1277,$D222,$E222:$E1277,$E222,$F222:$F1277,$F222)</f>
        <v>10461.6</v>
      </c>
      <c r="K221" s="40">
        <f>SUMIFS(K222:K1277,$B222:$B1277,$B221,$D222:$D1277,$D222,$E222:$E1277,$E222,$F222:$F1277,$F222)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60</v>
      </c>
      <c r="G222" s="33" t="s">
        <v>92</v>
      </c>
      <c r="H222" s="24">
        <v>10461.6</v>
      </c>
      <c r="I222" s="24"/>
      <c r="J222" s="24">
        <v>10461.6</v>
      </c>
      <c r="K222" s="24"/>
    </row>
    <row r="223" spans="1:11" s="16" customFormat="1" ht="85.2" customHeight="1">
      <c r="A223" s="19">
        <v>2</v>
      </c>
      <c r="B223" s="37">
        <v>955</v>
      </c>
      <c r="C223" s="38" t="s">
        <v>176</v>
      </c>
      <c r="D223" s="39" t="s">
        <v>82</v>
      </c>
      <c r="E223" s="39" t="s">
        <v>89</v>
      </c>
      <c r="F223" s="39" t="s">
        <v>45</v>
      </c>
      <c r="G223" s="39"/>
      <c r="H223" s="40">
        <f>SUMIFS(H224:H1279,$B224:$B1279,$B223,$D224:$D1279,$D224,$E224:$E1279,$E224,$F224:$F1279,$F224)</f>
        <v>500</v>
      </c>
      <c r="I223" s="40">
        <f>SUMIFS(I224:I1279,$B224:$B1279,$B223,$D224:$D1279,$D224,$E224:$E1279,$E224,$F224:$F1279,$F224)</f>
        <v>0</v>
      </c>
      <c r="J223" s="40">
        <f>SUMIFS(J224:J1279,$B224:$B1279,$B223,$D224:$D1279,$D224,$E224:$E1279,$E224,$F224:$F1279,$F224)</f>
        <v>500</v>
      </c>
      <c r="K223" s="40">
        <f>SUMIFS(K224:K1279,$B224:$B1279,$B223,$D224:$D1279,$D224,$E224:$E1279,$E224,$F224:$F1279,$F224)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45</v>
      </c>
      <c r="G224" s="33" t="s">
        <v>92</v>
      </c>
      <c r="H224" s="24">
        <v>500</v>
      </c>
      <c r="I224" s="24"/>
      <c r="J224" s="24">
        <v>500</v>
      </c>
      <c r="K224" s="24"/>
    </row>
    <row r="225" spans="1:11" s="16" customFormat="1" ht="46.8">
      <c r="A225" s="19">
        <v>2</v>
      </c>
      <c r="B225" s="37">
        <v>955</v>
      </c>
      <c r="C225" s="38" t="s">
        <v>156</v>
      </c>
      <c r="D225" s="39" t="s">
        <v>82</v>
      </c>
      <c r="E225" s="39" t="s">
        <v>89</v>
      </c>
      <c r="F225" s="39" t="s">
        <v>155</v>
      </c>
      <c r="G225" s="39"/>
      <c r="H225" s="40">
        <f>SUMIFS(H226:H1281,$B226:$B1281,$B225,$D226:$D1281,$D226,$E226:$E1281,$E226,$F226:$F1281,$F226)</f>
        <v>6000</v>
      </c>
      <c r="I225" s="40">
        <f>SUMIFS(I226:I1281,$B226:$B1281,$B225,$D226:$D1281,$D226,$E226:$E1281,$E226,$F226:$F1281,$F226)</f>
        <v>0</v>
      </c>
      <c r="J225" s="40">
        <f>SUMIFS(J226:J1281,$B226:$B1281,$B225,$D226:$D1281,$D226,$E226:$E1281,$E226,$F226:$F1281,$F226)</f>
        <v>7000</v>
      </c>
      <c r="K225" s="40">
        <f>SUMIFS(K226:K1281,$B226:$B1281,$B225,$D226:$D1281,$D226,$E226:$E1281,$E226,$F226:$F1281,$F226)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89</v>
      </c>
      <c r="F226" s="33" t="s">
        <v>155</v>
      </c>
      <c r="G226" s="33" t="s">
        <v>92</v>
      </c>
      <c r="H226" s="24">
        <v>6000</v>
      </c>
      <c r="I226" s="24"/>
      <c r="J226" s="24">
        <v>7000</v>
      </c>
      <c r="K226" s="24"/>
    </row>
    <row r="227" spans="1:11" s="16" customFormat="1" ht="15.6">
      <c r="A227" s="17">
        <v>1</v>
      </c>
      <c r="B227" s="28">
        <v>955</v>
      </c>
      <c r="C227" s="29" t="s">
        <v>63</v>
      </c>
      <c r="D227" s="30" t="s">
        <v>82</v>
      </c>
      <c r="E227" s="30" t="s">
        <v>79</v>
      </c>
      <c r="F227" s="30"/>
      <c r="G227" s="30"/>
      <c r="H227" s="18">
        <f>SUMIFS(H228:H1284,$B228:$B1284,$B228,$D228:$D1284,$D228,$E228:$E1284,$E228)/2</f>
        <v>12097.7</v>
      </c>
      <c r="I227" s="18">
        <f>SUMIFS(I228:I1284,$B228:$B1284,$B228,$D228:$D1284,$D228,$E228:$E1284,$E228)/2</f>
        <v>0</v>
      </c>
      <c r="J227" s="18">
        <f>SUMIFS(J228:J1284,$B228:$B1284,$B228,$D228:$D1284,$D228,$E228:$E1284,$E228)/2</f>
        <v>12097.7</v>
      </c>
      <c r="K227" s="18">
        <f>SUMIFS(K228:K1284,$B228:$B1284,$B228,$D228:$D1284,$D228,$E228:$E1284,$E228)/2</f>
        <v>0</v>
      </c>
    </row>
    <row r="228" spans="1:11" s="16" customFormat="1" ht="49.8" customHeight="1">
      <c r="A228" s="19">
        <v>2</v>
      </c>
      <c r="B228" s="37">
        <v>955</v>
      </c>
      <c r="C228" s="38" t="s">
        <v>180</v>
      </c>
      <c r="D228" s="39" t="s">
        <v>82</v>
      </c>
      <c r="E228" s="39" t="s">
        <v>79</v>
      </c>
      <c r="F228" s="39" t="s">
        <v>112</v>
      </c>
      <c r="G228" s="39"/>
      <c r="H228" s="40">
        <f>SUMIFS(H229:H1284,$B229:$B1284,$B228,$D229:$D1284,$D229,$E229:$E1284,$E229,$F229:$F1284,$F229)</f>
        <v>12097.7</v>
      </c>
      <c r="I228" s="40">
        <f>SUMIFS(I229:I1284,$B229:$B1284,$B228,$D229:$D1284,$D229,$E229:$E1284,$E229,$F229:$F1284,$F229)</f>
        <v>0</v>
      </c>
      <c r="J228" s="40">
        <f>SUMIFS(J229:J1284,$B229:$B1284,$B228,$D229:$D1284,$D229,$E229:$E1284,$E229,$F229:$F1284,$F229)</f>
        <v>12097.7</v>
      </c>
      <c r="K228" s="40">
        <f>SUMIFS(K229:K1284,$B229:$B1284,$B228,$D229:$D1284,$D229,$E229:$E1284,$E229,$F229:$F1284,$F229)</f>
        <v>0</v>
      </c>
    </row>
    <row r="229" spans="1:11" s="16" customFormat="1" ht="15.6">
      <c r="A229" s="20">
        <v>3</v>
      </c>
      <c r="B229" s="31">
        <v>955</v>
      </c>
      <c r="C229" s="32" t="s">
        <v>46</v>
      </c>
      <c r="D229" s="33" t="s">
        <v>82</v>
      </c>
      <c r="E229" s="33" t="s">
        <v>79</v>
      </c>
      <c r="F229" s="33" t="s">
        <v>112</v>
      </c>
      <c r="G229" s="33" t="s">
        <v>92</v>
      </c>
      <c r="H229" s="24">
        <v>12097.7</v>
      </c>
      <c r="I229" s="24"/>
      <c r="J229" s="24">
        <v>12097.7</v>
      </c>
      <c r="K229" s="24"/>
    </row>
    <row r="230" spans="1:11" s="16" customFormat="1" ht="127.8" customHeight="1">
      <c r="A230" s="20">
        <v>3</v>
      </c>
      <c r="B230" s="31">
        <v>955</v>
      </c>
      <c r="C230" s="32" t="s">
        <v>116</v>
      </c>
      <c r="D230" s="33" t="s">
        <v>82</v>
      </c>
      <c r="E230" s="33" t="s">
        <v>79</v>
      </c>
      <c r="F230" s="33" t="s">
        <v>112</v>
      </c>
      <c r="G230" s="33" t="s">
        <v>114</v>
      </c>
      <c r="H230" s="24"/>
      <c r="I230" s="24"/>
      <c r="J230" s="24"/>
      <c r="K230" s="24"/>
    </row>
    <row r="231" spans="1:11" s="16" customFormat="1" ht="15.6">
      <c r="A231" s="17">
        <v>1</v>
      </c>
      <c r="B231" s="28">
        <v>955</v>
      </c>
      <c r="C231" s="29" t="s">
        <v>132</v>
      </c>
      <c r="D231" s="30" t="s">
        <v>82</v>
      </c>
      <c r="E231" s="30" t="s">
        <v>82</v>
      </c>
      <c r="F231" s="30"/>
      <c r="G231" s="30"/>
      <c r="H231" s="18">
        <f>SUMIFS(H232:H1288,$B232:$B1288,$B232,$D232:$D1288,$D232,$E232:$E1288,$E232)/2</f>
        <v>11261.2</v>
      </c>
      <c r="I231" s="18">
        <f>SUMIFS(I232:I1288,$B232:$B1288,$B232,$D232:$D1288,$D232,$E232:$E1288,$E232)/2</f>
        <v>3479.9</v>
      </c>
      <c r="J231" s="18">
        <f>SUMIFS(J232:J1288,$B232:$B1288,$B232,$D232:$D1288,$D232,$E232:$E1288,$E232)/2</f>
        <v>11261.2</v>
      </c>
      <c r="K231" s="18">
        <f>SUMIFS(K232:K1288,$B232:$B1288,$B232,$D232:$D1288,$D232,$E232:$E1288,$E232)/2</f>
        <v>3479.9</v>
      </c>
    </row>
    <row r="232" spans="1:11" s="16" customFormat="1" ht="31.2">
      <c r="A232" s="19">
        <v>2</v>
      </c>
      <c r="B232" s="37">
        <v>955</v>
      </c>
      <c r="C232" s="38" t="s">
        <v>197</v>
      </c>
      <c r="D232" s="39" t="s">
        <v>82</v>
      </c>
      <c r="E232" s="39" t="s">
        <v>82</v>
      </c>
      <c r="F232" s="39" t="s">
        <v>22</v>
      </c>
      <c r="G232" s="39"/>
      <c r="H232" s="40">
        <f>SUMIFS(H233:H1288,$B233:$B1288,$B232,$D233:$D1288,$D233,$E233:$E1288,$E233,$F233:$F1288,$F233)</f>
        <v>6701</v>
      </c>
      <c r="I232" s="40">
        <f>SUMIFS(I233:I1288,$B233:$B1288,$B232,$D233:$D1288,$D233,$E233:$E1288,$E233,$F233:$F1288,$F233)</f>
        <v>679.4</v>
      </c>
      <c r="J232" s="40">
        <f>SUMIFS(J233:J1288,$B233:$B1288,$B232,$D233:$D1288,$D233,$E233:$E1288,$E233,$F233:$F1288,$F233)</f>
        <v>6701</v>
      </c>
      <c r="K232" s="40">
        <f>SUMIFS(K233:K1288,$B233:$B1288,$B232,$D233:$D1288,$D233,$E233:$E1288,$E233,$F233:$F1288,$F233)</f>
        <v>679.4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82</v>
      </c>
      <c r="F233" s="33" t="s">
        <v>22</v>
      </c>
      <c r="G233" s="33" t="s">
        <v>92</v>
      </c>
      <c r="H233" s="24">
        <v>6701</v>
      </c>
      <c r="I233" s="24">
        <v>679.4</v>
      </c>
      <c r="J233" s="24">
        <v>6701</v>
      </c>
      <c r="K233" s="24">
        <v>679.4</v>
      </c>
    </row>
    <row r="234" spans="1:11" s="16" customFormat="1" ht="46.8">
      <c r="A234" s="19">
        <v>2</v>
      </c>
      <c r="B234" s="37">
        <v>955</v>
      </c>
      <c r="C234" s="42" t="s">
        <v>183</v>
      </c>
      <c r="D234" s="39" t="s">
        <v>82</v>
      </c>
      <c r="E234" s="39" t="s">
        <v>82</v>
      </c>
      <c r="F234" s="39" t="s">
        <v>64</v>
      </c>
      <c r="G234" s="39"/>
      <c r="H234" s="40">
        <f>SUMIFS(H235:H1290,$B235:$B1290,$B234,$D235:$D1290,$D235,$E235:$E1290,$E235,$F235:$F1290,$F235)</f>
        <v>1759.7</v>
      </c>
      <c r="I234" s="40">
        <f>SUMIFS(I235:I1290,$B235:$B1290,$B234,$D235:$D1290,$D235,$E235:$E1290,$E235,$F235:$F1290,$F235)</f>
        <v>0</v>
      </c>
      <c r="J234" s="40">
        <f>SUMIFS(J235:J1290,$B235:$B1290,$B234,$D235:$D1290,$D235,$E235:$E1290,$E235,$F235:$F1290,$F235)</f>
        <v>1759.7</v>
      </c>
      <c r="K234" s="40">
        <f>SUMIFS(K235:K1290,$B235:$B1290,$B234,$D235:$D1290,$D235,$E235:$E1290,$E235,$F235:$F1290,$F235)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82</v>
      </c>
      <c r="F235" s="33" t="s">
        <v>64</v>
      </c>
      <c r="G235" s="33" t="s">
        <v>92</v>
      </c>
      <c r="H235" s="24">
        <v>1759.7</v>
      </c>
      <c r="I235" s="24"/>
      <c r="J235" s="24">
        <v>1759.7</v>
      </c>
      <c r="K235" s="24"/>
    </row>
    <row r="236" spans="1:11" s="16" customFormat="1" ht="31.2">
      <c r="A236" s="19">
        <v>2</v>
      </c>
      <c r="B236" s="37">
        <v>955</v>
      </c>
      <c r="C236" s="38" t="s">
        <v>62</v>
      </c>
      <c r="D236" s="39" t="s">
        <v>82</v>
      </c>
      <c r="E236" s="39" t="s">
        <v>82</v>
      </c>
      <c r="F236" s="39" t="s">
        <v>113</v>
      </c>
      <c r="G236" s="39"/>
      <c r="H236" s="40">
        <f>SUMIFS(H237:H1292,$B237:$B1292,$B236,$D237:$D1292,$D237,$E237:$E1292,$E237,$F237:$F1292,$F237)</f>
        <v>2800.5</v>
      </c>
      <c r="I236" s="40">
        <f>SUMIFS(I237:I1292,$B237:$B1292,$B236,$D237:$D1292,$D237,$E237:$E1292,$E237,$F237:$F1292,$F237)</f>
        <v>2800.5</v>
      </c>
      <c r="J236" s="40">
        <f>SUMIFS(J237:J1292,$B237:$B1292,$B236,$D237:$D1292,$D237,$E237:$E1292,$E237,$F237:$F1292,$F237)</f>
        <v>2800.5</v>
      </c>
      <c r="K236" s="40">
        <f>SUMIFS(K237:K1292,$B237:$B1292,$B236,$D237:$D1292,$D237,$E237:$E1292,$E237,$F237:$F1292,$F237)</f>
        <v>2800.5</v>
      </c>
    </row>
    <row r="237" spans="1:11" s="16" customFormat="1" ht="46.8">
      <c r="A237" s="20">
        <v>3</v>
      </c>
      <c r="B237" s="31">
        <v>955</v>
      </c>
      <c r="C237" s="32" t="s">
        <v>12</v>
      </c>
      <c r="D237" s="33" t="s">
        <v>82</v>
      </c>
      <c r="E237" s="33" t="s">
        <v>82</v>
      </c>
      <c r="F237" s="33" t="s">
        <v>113</v>
      </c>
      <c r="G237" s="33" t="s">
        <v>74</v>
      </c>
      <c r="H237" s="24">
        <v>2800.5</v>
      </c>
      <c r="I237" s="24">
        <v>2800.5</v>
      </c>
      <c r="J237" s="24">
        <v>2800.5</v>
      </c>
      <c r="K237" s="24">
        <v>2800.5</v>
      </c>
    </row>
    <row r="238" spans="1:11" s="16" customFormat="1" ht="15.6">
      <c r="A238" s="17">
        <v>1</v>
      </c>
      <c r="B238" s="28">
        <v>955</v>
      </c>
      <c r="C238" s="29" t="s">
        <v>24</v>
      </c>
      <c r="D238" s="30" t="s">
        <v>84</v>
      </c>
      <c r="E238" s="30" t="s">
        <v>70</v>
      </c>
      <c r="F238" s="30" t="s">
        <v>7</v>
      </c>
      <c r="G238" s="30" t="s">
        <v>72</v>
      </c>
      <c r="H238" s="18">
        <f>SUMIFS(H239:H1295,$B239:$B1295,$B239,$D239:$D1295,$D239,$E239:$E1295,$E239)/2</f>
        <v>40104.300000000003</v>
      </c>
      <c r="I238" s="18">
        <f>SUMIFS(I239:I1295,$B239:$B1295,$B239,$D239:$D1295,$D239,$E239:$E1295,$E239)/2</f>
        <v>0</v>
      </c>
      <c r="J238" s="18">
        <f>SUMIFS(J239:J1295,$B239:$B1295,$B239,$D239:$D1295,$D239,$E239:$E1295,$E239)/2</f>
        <v>40172</v>
      </c>
      <c r="K238" s="18">
        <f>SUMIFS(K239:K1295,$B239:$B1295,$B239,$D239:$D1295,$D239,$E239:$E1295,$E239)/2</f>
        <v>0</v>
      </c>
    </row>
    <row r="239" spans="1:11" s="16" customFormat="1" ht="39" customHeight="1">
      <c r="A239" s="19">
        <v>2</v>
      </c>
      <c r="B239" s="37">
        <v>955</v>
      </c>
      <c r="C239" s="38" t="s">
        <v>184</v>
      </c>
      <c r="D239" s="39" t="s">
        <v>84</v>
      </c>
      <c r="E239" s="39" t="s">
        <v>70</v>
      </c>
      <c r="F239" s="39" t="s">
        <v>25</v>
      </c>
      <c r="G239" s="39"/>
      <c r="H239" s="40">
        <f>SUMIFS(H240:H1295,$B240:$B1295,$B239,$D240:$D1295,$D240,$E240:$E1295,$E240,$F240:$F1295,$F240)</f>
        <v>31080.7</v>
      </c>
      <c r="I239" s="40">
        <f>SUMIFS(I240:I1295,$B240:$B1295,$B239,$D240:$D1295,$D240,$E240:$E1295,$E240,$F240:$F1295,$F240)</f>
        <v>0</v>
      </c>
      <c r="J239" s="40">
        <f>SUMIFS(J240:J1295,$B240:$B1295,$B239,$D240:$D1295,$D240,$E240:$E1295,$E240,$F240:$F1295,$F240)</f>
        <v>31080.7</v>
      </c>
      <c r="K239" s="40">
        <f>SUMIFS(K240:K1295,$B240:$B1295,$B239,$D240:$D1295,$D240,$E240:$E1295,$E240,$F240:$F1295,$F240)</f>
        <v>0</v>
      </c>
    </row>
    <row r="240" spans="1:11" s="16" customFormat="1" ht="15.6">
      <c r="A240" s="20">
        <v>3</v>
      </c>
      <c r="B240" s="31">
        <v>955</v>
      </c>
      <c r="C240" s="32" t="s">
        <v>46</v>
      </c>
      <c r="D240" s="33" t="s">
        <v>84</v>
      </c>
      <c r="E240" s="33" t="s">
        <v>70</v>
      </c>
      <c r="F240" s="33" t="s">
        <v>25</v>
      </c>
      <c r="G240" s="33" t="s">
        <v>92</v>
      </c>
      <c r="H240" s="24">
        <v>31080.7</v>
      </c>
      <c r="I240" s="24"/>
      <c r="J240" s="24">
        <v>31080.7</v>
      </c>
      <c r="K240" s="24"/>
    </row>
    <row r="241" spans="1:11" s="16" customFormat="1" ht="46.8">
      <c r="A241" s="19">
        <v>2</v>
      </c>
      <c r="B241" s="37">
        <v>955</v>
      </c>
      <c r="C241" s="38" t="s">
        <v>185</v>
      </c>
      <c r="D241" s="39" t="s">
        <v>84</v>
      </c>
      <c r="E241" s="39" t="s">
        <v>70</v>
      </c>
      <c r="F241" s="39" t="s">
        <v>26</v>
      </c>
      <c r="G241" s="39"/>
      <c r="H241" s="40">
        <f>SUMIFS(H242:H1297,$B242:$B1297,$B241,$D242:$D1297,$D242,$E242:$E1297,$E242,$F242:$F1297,$F242)</f>
        <v>8958.6</v>
      </c>
      <c r="I241" s="40">
        <f>SUMIFS(I242:I1297,$B242:$B1297,$B241,$D242:$D1297,$D242,$E242:$E1297,$E242,$F242:$F1297,$F242)</f>
        <v>0</v>
      </c>
      <c r="J241" s="40">
        <f>SUMIFS(J242:J1297,$B242:$B1297,$B241,$D242:$D1297,$D242,$E242:$E1297,$E242,$F242:$F1297,$F242)</f>
        <v>9026.2999999999993</v>
      </c>
      <c r="K241" s="40">
        <f>SUMIFS(K242:K1297,$B242:$B1297,$B241,$D242:$D1297,$D242,$E242:$E1297,$E242,$F242:$F1297,$F242)</f>
        <v>0</v>
      </c>
    </row>
    <row r="242" spans="1:11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26</v>
      </c>
      <c r="G242" s="33" t="s">
        <v>92</v>
      </c>
      <c r="H242" s="24">
        <v>8958.6</v>
      </c>
      <c r="I242" s="24"/>
      <c r="J242" s="24">
        <v>9026.2999999999993</v>
      </c>
      <c r="K242" s="24"/>
    </row>
    <row r="243" spans="1:11" s="16" customFormat="1" ht="52.2" customHeight="1">
      <c r="A243" s="19">
        <v>2</v>
      </c>
      <c r="B243" s="37">
        <v>955</v>
      </c>
      <c r="C243" s="38" t="s">
        <v>187</v>
      </c>
      <c r="D243" s="39" t="s">
        <v>84</v>
      </c>
      <c r="E243" s="39" t="s">
        <v>70</v>
      </c>
      <c r="F243" s="39" t="s">
        <v>186</v>
      </c>
      <c r="G243" s="39"/>
      <c r="H243" s="40">
        <f>SUMIFS(H244:H1299,$B244:$B1299,$B243,$D244:$D1299,$D244,$E244:$E1299,$E244,$F244:$F1299,$F244)</f>
        <v>0</v>
      </c>
      <c r="I243" s="40">
        <f>SUMIFS(I244:I1299,$B244:$B1299,$B243,$D244:$D1299,$D244,$E244:$E1299,$E244,$F244:$F1299,$F244)</f>
        <v>0</v>
      </c>
      <c r="J243" s="40">
        <f>SUMIFS(J244:J1299,$B244:$B1299,$B243,$D244:$D1299,$D244,$E244:$E1299,$E244,$F244:$F1299,$F244)</f>
        <v>0</v>
      </c>
      <c r="K243" s="40">
        <f>SUMIFS(K244:K1299,$B244:$B1299,$B243,$D244:$D1299,$D244,$E244:$E1299,$E244,$F244:$F1299,$F244)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186</v>
      </c>
      <c r="G244" s="33" t="s">
        <v>92</v>
      </c>
      <c r="H244" s="24"/>
      <c r="I244" s="24"/>
      <c r="J244" s="24"/>
      <c r="K244" s="24"/>
    </row>
    <row r="245" spans="1:11" s="16" customFormat="1" ht="54.6" customHeight="1">
      <c r="A245" s="19">
        <v>2</v>
      </c>
      <c r="B245" s="37">
        <v>955</v>
      </c>
      <c r="C245" s="38" t="s">
        <v>201</v>
      </c>
      <c r="D245" s="39" t="s">
        <v>84</v>
      </c>
      <c r="E245" s="39" t="s">
        <v>70</v>
      </c>
      <c r="F245" s="39" t="s">
        <v>124</v>
      </c>
      <c r="G245" s="39"/>
      <c r="H245" s="40">
        <f>SUMIFS(H246:H1301,$B246:$B1301,$B245,$D246:$D1301,$D246,$E246:$E1301,$E246,$F246:$F1301,$F246)</f>
        <v>45</v>
      </c>
      <c r="I245" s="40">
        <f>SUMIFS(I246:I1301,$B246:$B1301,$B245,$D246:$D1301,$D246,$E246:$E1301,$E246,$F246:$F1301,$F246)</f>
        <v>0</v>
      </c>
      <c r="J245" s="40">
        <f>SUMIFS(J246:J1301,$B246:$B1301,$B245,$D246:$D1301,$D246,$E246:$E1301,$E246,$F246:$F1301,$F246)</f>
        <v>45</v>
      </c>
      <c r="K245" s="40">
        <f>SUMIFS(K246:K1301,$B246:$B1301,$B245,$D246:$D1301,$D246,$E246:$E1301,$E246,$F246:$F1301,$F246)</f>
        <v>0</v>
      </c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84</v>
      </c>
      <c r="E246" s="33" t="s">
        <v>70</v>
      </c>
      <c r="F246" s="33" t="s">
        <v>124</v>
      </c>
      <c r="G246" s="33" t="s">
        <v>92</v>
      </c>
      <c r="H246" s="24">
        <v>45</v>
      </c>
      <c r="I246" s="24"/>
      <c r="J246" s="24">
        <v>45</v>
      </c>
      <c r="K246" s="24"/>
    </row>
    <row r="247" spans="1:11" s="16" customFormat="1" ht="68.400000000000006" customHeight="1">
      <c r="A247" s="19">
        <v>2</v>
      </c>
      <c r="B247" s="37">
        <v>955</v>
      </c>
      <c r="C247" s="38" t="s">
        <v>160</v>
      </c>
      <c r="D247" s="39" t="s">
        <v>84</v>
      </c>
      <c r="E247" s="39" t="s">
        <v>70</v>
      </c>
      <c r="F247" s="39" t="s">
        <v>159</v>
      </c>
      <c r="G247" s="39"/>
      <c r="H247" s="40">
        <f>SUMIFS(H248:H1303,$B248:$B1303,$B247,$D248:$D1303,$D248,$E248:$E1303,$E248,$F248:$F1303,$F248)</f>
        <v>20</v>
      </c>
      <c r="I247" s="40">
        <f>SUMIFS(I248:I1303,$B248:$B1303,$B247,$D248:$D1303,$D248,$E248:$E1303,$E248,$F248:$F1303,$F248)</f>
        <v>0</v>
      </c>
      <c r="J247" s="40">
        <f>SUMIFS(J248:J1303,$B248:$B1303,$B247,$D248:$D1303,$D248,$E248:$E1303,$E248,$F248:$F1303,$F248)</f>
        <v>20</v>
      </c>
      <c r="K247" s="40">
        <f>SUMIFS(K248:K1303,$B248:$B1303,$B247,$D248:$D1303,$D248,$E248:$E1303,$E248,$F248:$F1303,$F248)</f>
        <v>0</v>
      </c>
    </row>
    <row r="248" spans="1:11" s="16" customFormat="1" ht="15.6">
      <c r="A248" s="20">
        <v>3</v>
      </c>
      <c r="B248" s="31">
        <v>955</v>
      </c>
      <c r="C248" s="32" t="s">
        <v>46</v>
      </c>
      <c r="D248" s="33" t="s">
        <v>84</v>
      </c>
      <c r="E248" s="33" t="s">
        <v>70</v>
      </c>
      <c r="F248" s="33" t="s">
        <v>159</v>
      </c>
      <c r="G248" s="33" t="s">
        <v>92</v>
      </c>
      <c r="H248" s="24">
        <v>20</v>
      </c>
      <c r="I248" s="24"/>
      <c r="J248" s="24">
        <v>20</v>
      </c>
      <c r="K248" s="24"/>
    </row>
    <row r="249" spans="1:11" s="16" customFormat="1" ht="15.6">
      <c r="A249" s="17">
        <v>1</v>
      </c>
      <c r="B249" s="28">
        <v>955</v>
      </c>
      <c r="C249" s="55" t="s">
        <v>136</v>
      </c>
      <c r="D249" s="30" t="s">
        <v>85</v>
      </c>
      <c r="E249" s="30" t="s">
        <v>70</v>
      </c>
      <c r="F249" s="30" t="s">
        <v>7</v>
      </c>
      <c r="G249" s="30" t="s">
        <v>72</v>
      </c>
      <c r="H249" s="18">
        <f>SUMIFS(H250:H1309,$B250:$B1309,$B250,$D250:$D1309,$D250,$E250:$E1309,$E250)/2</f>
        <v>1504.4</v>
      </c>
      <c r="I249" s="18">
        <f>SUMIFS(I250:I1309,$B250:$B1309,$B250,$D250:$D1309,$D250,$E250:$E1309,$E250)/2</f>
        <v>0</v>
      </c>
      <c r="J249" s="18">
        <f>SUMIFS(J250:J1309,$B250:$B1309,$B250,$D250:$D1309,$D250,$E250:$E1309,$E250)/2</f>
        <v>1504.4</v>
      </c>
      <c r="K249" s="18">
        <f>SUMIFS(K250:K1309,$B250:$B1309,$B250,$D250:$D1309,$D250,$E250:$E1309,$E250)/2</f>
        <v>0</v>
      </c>
    </row>
    <row r="250" spans="1:11" s="16" customFormat="1" ht="31.2">
      <c r="A250" s="19">
        <v>2</v>
      </c>
      <c r="B250" s="37">
        <v>955</v>
      </c>
      <c r="C250" s="52" t="s">
        <v>32</v>
      </c>
      <c r="D250" s="39" t="s">
        <v>85</v>
      </c>
      <c r="E250" s="39" t="s">
        <v>70</v>
      </c>
      <c r="F250" s="53" t="s">
        <v>117</v>
      </c>
      <c r="G250" s="39"/>
      <c r="H250" s="40">
        <f>SUMIFS(H251:H1309,$B251:$B1309,$B250,$D251:$D1309,$D251,$E251:$E1309,$E251,$F251:$F1309,$F251)</f>
        <v>1504.4</v>
      </c>
      <c r="I250" s="40">
        <f>SUMIFS(I251:I1309,$B251:$B1309,$B250,$D251:$D1309,$D251,$E251:$E1309,$E251,$F251:$F1309,$F251)</f>
        <v>0</v>
      </c>
      <c r="J250" s="40">
        <f>SUMIFS(J251:J1309,$B251:$B1309,$B250,$D251:$D1309,$D251,$E251:$E1309,$E251,$F251:$F1309,$F251)</f>
        <v>1504.4</v>
      </c>
      <c r="K250" s="40">
        <f>SUMIFS(K251:K1309,$B251:$B1309,$B250,$D251:$D1309,$D251,$E251:$E1309,$E251,$F251:$F1309,$F251)</f>
        <v>0</v>
      </c>
    </row>
    <row r="251" spans="1:11" s="16" customFormat="1" ht="37.950000000000003" customHeight="1">
      <c r="A251" s="20">
        <v>3</v>
      </c>
      <c r="B251" s="31">
        <v>955</v>
      </c>
      <c r="C251" s="32" t="s">
        <v>210</v>
      </c>
      <c r="D251" s="33" t="s">
        <v>85</v>
      </c>
      <c r="E251" s="33" t="s">
        <v>70</v>
      </c>
      <c r="F251" s="33" t="s">
        <v>117</v>
      </c>
      <c r="G251" s="33" t="s">
        <v>209</v>
      </c>
      <c r="H251" s="24"/>
      <c r="I251" s="24"/>
      <c r="J251" s="24">
        <v>1504.4</v>
      </c>
      <c r="K251" s="24"/>
    </row>
    <row r="252" spans="1:11" s="16" customFormat="1" ht="37.950000000000003" customHeight="1">
      <c r="A252" s="20">
        <v>3</v>
      </c>
      <c r="B252" s="31">
        <v>955</v>
      </c>
      <c r="C252" s="32" t="s">
        <v>21</v>
      </c>
      <c r="D252" s="33" t="s">
        <v>85</v>
      </c>
      <c r="E252" s="33" t="s">
        <v>70</v>
      </c>
      <c r="F252" s="33" t="s">
        <v>117</v>
      </c>
      <c r="G252" s="33" t="s">
        <v>81</v>
      </c>
      <c r="H252" s="24">
        <v>1504.4</v>
      </c>
      <c r="I252" s="24"/>
      <c r="J252" s="24"/>
      <c r="K252" s="24"/>
    </row>
    <row r="253" spans="1:11" s="16" customFormat="1" ht="15.6">
      <c r="A253" s="17">
        <v>1</v>
      </c>
      <c r="B253" s="28">
        <v>955</v>
      </c>
      <c r="C253" s="29" t="s">
        <v>65</v>
      </c>
      <c r="D253" s="30" t="s">
        <v>85</v>
      </c>
      <c r="E253" s="30" t="s">
        <v>79</v>
      </c>
      <c r="F253" s="30" t="s">
        <v>7</v>
      </c>
      <c r="G253" s="30" t="s">
        <v>72</v>
      </c>
      <c r="H253" s="18">
        <f>SUMIFS(H254:H1312,$B254:$B1312,$B254,$D254:$D1312,$D254,$E254:$E1312,$E254)/2</f>
        <v>419</v>
      </c>
      <c r="I253" s="18">
        <f>SUMIFS(I254:I1312,$B254:$B1312,$B254,$D254:$D1312,$D254,$E254:$E1312,$E254)/2</f>
        <v>0</v>
      </c>
      <c r="J253" s="18">
        <f>SUMIFS(J254:J1312,$B254:$B1312,$B254,$D254:$D1312,$D254,$E254:$E1312,$E254)/2</f>
        <v>419</v>
      </c>
      <c r="K253" s="18">
        <f>SUMIFS(K254:K1312,$B254:$B1312,$B254,$D254:$D1312,$D254,$E254:$E1312,$E254)/2</f>
        <v>0</v>
      </c>
    </row>
    <row r="254" spans="1:11" s="16" customFormat="1" ht="46.8">
      <c r="A254" s="19">
        <v>2</v>
      </c>
      <c r="B254" s="37">
        <v>955</v>
      </c>
      <c r="C254" s="38" t="s">
        <v>140</v>
      </c>
      <c r="D254" s="39" t="s">
        <v>85</v>
      </c>
      <c r="E254" s="39" t="s">
        <v>79</v>
      </c>
      <c r="F254" s="39" t="s">
        <v>60</v>
      </c>
      <c r="G254" s="39"/>
      <c r="H254" s="40">
        <f>SUMIFS(H255:H1312,$B255:$B1312,$B254,$D255:$D1312,$D255,$E255:$E1312,$E255,$F255:$F1312,$F255)</f>
        <v>269</v>
      </c>
      <c r="I254" s="40">
        <f>SUMIFS(I255:I1312,$B255:$B1312,$B254,$D255:$D1312,$D255,$E255:$E1312,$E255,$F255:$F1312,$F255)</f>
        <v>0</v>
      </c>
      <c r="J254" s="40">
        <f>SUMIFS(J255:J1312,$B255:$B1312,$B254,$D255:$D1312,$D255,$E255:$E1312,$E255,$F255:$F1312,$F255)</f>
        <v>269</v>
      </c>
      <c r="K254" s="40">
        <f>SUMIFS(K255:K1312,$B255:$B1312,$B254,$D255:$D1312,$D255,$E255:$E1312,$E255,$F255:$F1312,$F255)</f>
        <v>0</v>
      </c>
    </row>
    <row r="255" spans="1:11" s="16" customFormat="1" ht="39.6" customHeight="1">
      <c r="A255" s="20">
        <v>3</v>
      </c>
      <c r="B255" s="31">
        <v>955</v>
      </c>
      <c r="C255" s="32" t="s">
        <v>21</v>
      </c>
      <c r="D255" s="33" t="s">
        <v>85</v>
      </c>
      <c r="E255" s="33" t="s">
        <v>79</v>
      </c>
      <c r="F255" s="33" t="s">
        <v>60</v>
      </c>
      <c r="G255" s="33" t="s">
        <v>81</v>
      </c>
      <c r="H255" s="24">
        <v>269</v>
      </c>
      <c r="I255" s="24"/>
      <c r="J255" s="24">
        <v>269</v>
      </c>
      <c r="K255" s="24"/>
    </row>
    <row r="256" spans="1:11" s="16" customFormat="1" ht="46.8">
      <c r="A256" s="19">
        <v>2</v>
      </c>
      <c r="B256" s="37">
        <v>955</v>
      </c>
      <c r="C256" s="38" t="s">
        <v>204</v>
      </c>
      <c r="D256" s="39" t="s">
        <v>85</v>
      </c>
      <c r="E256" s="39" t="s">
        <v>79</v>
      </c>
      <c r="F256" s="39" t="s">
        <v>123</v>
      </c>
      <c r="G256" s="39"/>
      <c r="H256" s="40">
        <f>SUMIFS(H257:H1314,$B257:$B1314,$B256,$D257:$D1314,$D257,$E257:$E1314,$E257,$F257:$F1314,$F257)</f>
        <v>0</v>
      </c>
      <c r="I256" s="40">
        <f>SUMIFS(I257:I1314,$B257:$B1314,$B256,$D257:$D1314,$D257,$E257:$E1314,$E257,$F257:$F1314,$F257)</f>
        <v>0</v>
      </c>
      <c r="J256" s="40">
        <f>SUMIFS(J257:J1314,$B257:$B1314,$B256,$D257:$D1314,$D257,$E257:$E1314,$E257,$F257:$F1314,$F257)</f>
        <v>0</v>
      </c>
      <c r="K256" s="40">
        <f>SUMIFS(K257:K1314,$B257:$B1314,$B256,$D257:$D1314,$D257,$E257:$E1314,$E257,$F257:$F1314,$F257)</f>
        <v>0</v>
      </c>
    </row>
    <row r="257" spans="1:11" s="16" customFormat="1" ht="37.950000000000003" customHeight="1">
      <c r="A257" s="20">
        <v>3</v>
      </c>
      <c r="B257" s="31">
        <v>955</v>
      </c>
      <c r="C257" s="32" t="s">
        <v>21</v>
      </c>
      <c r="D257" s="33" t="s">
        <v>85</v>
      </c>
      <c r="E257" s="33" t="s">
        <v>79</v>
      </c>
      <c r="F257" s="33" t="s">
        <v>123</v>
      </c>
      <c r="G257" s="33" t="s">
        <v>81</v>
      </c>
      <c r="H257" s="24"/>
      <c r="I257" s="24"/>
      <c r="J257" s="24"/>
      <c r="K257" s="24"/>
    </row>
    <row r="258" spans="1:11" s="16" customFormat="1" ht="15.6">
      <c r="A258" s="20">
        <v>3</v>
      </c>
      <c r="B258" s="31">
        <v>955</v>
      </c>
      <c r="C258" s="32" t="s">
        <v>46</v>
      </c>
      <c r="D258" s="33" t="s">
        <v>85</v>
      </c>
      <c r="E258" s="33" t="s">
        <v>79</v>
      </c>
      <c r="F258" s="33" t="s">
        <v>123</v>
      </c>
      <c r="G258" s="33" t="s">
        <v>92</v>
      </c>
      <c r="H258" s="24"/>
      <c r="I258" s="24"/>
      <c r="J258" s="24"/>
      <c r="K258" s="24"/>
    </row>
    <row r="259" spans="1:11" s="16" customFormat="1" ht="67.8" customHeight="1">
      <c r="A259" s="19">
        <v>2</v>
      </c>
      <c r="B259" s="37">
        <v>955</v>
      </c>
      <c r="C259" s="38" t="s">
        <v>160</v>
      </c>
      <c r="D259" s="39" t="s">
        <v>85</v>
      </c>
      <c r="E259" s="39" t="s">
        <v>79</v>
      </c>
      <c r="F259" s="39" t="s">
        <v>159</v>
      </c>
      <c r="G259" s="39"/>
      <c r="H259" s="40">
        <f>SUMIFS(H260:H1317,$B260:$B1317,$B259,$D260:$D1317,$D260,$E260:$E1317,$E260,$F260:$F1317,$F260)</f>
        <v>150</v>
      </c>
      <c r="I259" s="40">
        <f>SUMIFS(I260:I1317,$B260:$B1317,$B259,$D260:$D1317,$D260,$E260:$E1317,$E260,$F260:$F1317,$F260)</f>
        <v>0</v>
      </c>
      <c r="J259" s="40">
        <f>SUMIFS(J260:J1317,$B260:$B1317,$B259,$D260:$D1317,$D260,$E260:$E1317,$E260,$F260:$F1317,$F260)</f>
        <v>150</v>
      </c>
      <c r="K259" s="40">
        <f>SUMIFS(K260:K1317,$B260:$B1317,$B259,$D260:$D1317,$D260,$E260:$E1317,$E260,$F260:$F1317,$F260)</f>
        <v>0</v>
      </c>
    </row>
    <row r="260" spans="1:11" s="16" customFormat="1" ht="37.799999999999997" customHeight="1">
      <c r="A260" s="20">
        <v>3</v>
      </c>
      <c r="B260" s="31">
        <v>955</v>
      </c>
      <c r="C260" s="32" t="s">
        <v>21</v>
      </c>
      <c r="D260" s="33" t="s">
        <v>85</v>
      </c>
      <c r="E260" s="33" t="s">
        <v>79</v>
      </c>
      <c r="F260" s="33" t="s">
        <v>159</v>
      </c>
      <c r="G260" s="33" t="s">
        <v>81</v>
      </c>
      <c r="H260" s="24">
        <v>150</v>
      </c>
      <c r="I260" s="25"/>
      <c r="J260" s="24">
        <v>150</v>
      </c>
      <c r="K260" s="25"/>
    </row>
    <row r="261" spans="1:11" s="16" customFormat="1" ht="46.8">
      <c r="A261" s="19">
        <v>2</v>
      </c>
      <c r="B261" s="37">
        <v>955</v>
      </c>
      <c r="C261" s="52" t="s">
        <v>35</v>
      </c>
      <c r="D261" s="39" t="s">
        <v>85</v>
      </c>
      <c r="E261" s="39" t="s">
        <v>79</v>
      </c>
      <c r="F261" s="39" t="s">
        <v>111</v>
      </c>
      <c r="G261" s="39"/>
      <c r="H261" s="40">
        <f>SUMIFS(H262:H1319,$B262:$B1319,$B261,$D262:$D1319,$D262,$E262:$E1319,$E262,$F262:$F1319,$F262)</f>
        <v>0</v>
      </c>
      <c r="I261" s="40">
        <f>SUMIFS(I262:I1319,$B262:$B1319,$B261,$D262:$D1319,$D262,$E262:$E1319,$E262,$F262:$F1319,$F262)</f>
        <v>0</v>
      </c>
      <c r="J261" s="40">
        <f>SUMIFS(J262:J1319,$B262:$B1319,$B261,$D262:$D1319,$D262,$E262:$E1319,$E262,$F262:$F1319,$F262)</f>
        <v>0</v>
      </c>
      <c r="K261" s="40">
        <f>SUMIFS(K262:K1319,$B262:$B1319,$B261,$D262:$D1319,$D262,$E262:$E1319,$E262,$F262:$F1319,$F262)</f>
        <v>0</v>
      </c>
    </row>
    <row r="262" spans="1:11" s="16" customFormat="1" ht="24" customHeight="1">
      <c r="A262" s="20">
        <v>3</v>
      </c>
      <c r="B262" s="31">
        <v>955</v>
      </c>
      <c r="C262" s="32" t="s">
        <v>161</v>
      </c>
      <c r="D262" s="33" t="s">
        <v>85</v>
      </c>
      <c r="E262" s="33" t="s">
        <v>79</v>
      </c>
      <c r="F262" s="33" t="s">
        <v>111</v>
      </c>
      <c r="G262" s="33" t="s">
        <v>128</v>
      </c>
      <c r="H262" s="24"/>
      <c r="I262" s="24"/>
      <c r="J262" s="24"/>
      <c r="K262" s="24"/>
    </row>
    <row r="263" spans="1:11" s="16" customFormat="1" ht="15.6">
      <c r="A263" s="17">
        <v>1</v>
      </c>
      <c r="B263" s="28">
        <v>955</v>
      </c>
      <c r="C263" s="29" t="s">
        <v>133</v>
      </c>
      <c r="D263" s="30" t="s">
        <v>85</v>
      </c>
      <c r="E263" s="30" t="s">
        <v>87</v>
      </c>
      <c r="F263" s="30"/>
      <c r="G263" s="30"/>
      <c r="H263" s="18">
        <f>SUMIFS(H264:H1322,$B264:$B1322,$B264,$D264:$D1322,$D264,$E264:$E1322,$E264)/2</f>
        <v>6143.6</v>
      </c>
      <c r="I263" s="18">
        <f>SUMIFS(I264:I1322,$B264:$B1322,$B264,$D264:$D1322,$D264,$E264:$E1322,$E264)/2</f>
        <v>3700.8</v>
      </c>
      <c r="J263" s="18">
        <f>SUMIFS(J264:J1322,$B264:$B1322,$B264,$D264:$D1322,$D264,$E264:$E1322,$E264)/2</f>
        <v>6143.6</v>
      </c>
      <c r="K263" s="18">
        <f>SUMIFS(K264:K1322,$B264:$B1322,$B264,$D264:$D1322,$D264,$E264:$E1322,$E264)/2</f>
        <v>3700.8</v>
      </c>
    </row>
    <row r="264" spans="1:11" s="16" customFormat="1" ht="31.2">
      <c r="A264" s="19">
        <v>2</v>
      </c>
      <c r="B264" s="37">
        <v>955</v>
      </c>
      <c r="C264" s="38" t="s">
        <v>206</v>
      </c>
      <c r="D264" s="39" t="s">
        <v>85</v>
      </c>
      <c r="E264" s="39" t="s">
        <v>87</v>
      </c>
      <c r="F264" s="39" t="s">
        <v>66</v>
      </c>
      <c r="G264" s="39"/>
      <c r="H264" s="40">
        <f>SUMIFS(H265:H1322,$B265:$B1322,$B264,$D265:$D1322,$D265,$E265:$E1322,$E265,$F265:$F1322,$F265)</f>
        <v>5905.6</v>
      </c>
      <c r="I264" s="40">
        <f>SUMIFS(I265:I1322,$B265:$B1322,$B264,$D265:$D1322,$D265,$E265:$E1322,$E265,$F265:$F1322,$F265)</f>
        <v>3462.8</v>
      </c>
      <c r="J264" s="40">
        <f>SUMIFS(J265:J1322,$B265:$B1322,$B264,$D265:$D1322,$D265,$E265:$E1322,$E265,$F265:$F1322,$F265)</f>
        <v>5905.6</v>
      </c>
      <c r="K264" s="40">
        <f>SUMIFS(K265:K1322,$B265:$B1322,$B264,$D265:$D1322,$D265,$E265:$E1322,$E265,$F265:$F1322,$F265)</f>
        <v>3462.8</v>
      </c>
    </row>
    <row r="265" spans="1:11" s="16" customFormat="1" ht="37.200000000000003" customHeight="1">
      <c r="A265" s="20">
        <v>3</v>
      </c>
      <c r="B265" s="31">
        <v>955</v>
      </c>
      <c r="C265" s="32" t="s">
        <v>21</v>
      </c>
      <c r="D265" s="33" t="s">
        <v>85</v>
      </c>
      <c r="E265" s="33" t="s">
        <v>87</v>
      </c>
      <c r="F265" s="33" t="s">
        <v>66</v>
      </c>
      <c r="G265" s="33" t="s">
        <v>81</v>
      </c>
      <c r="H265" s="24">
        <v>5905.6</v>
      </c>
      <c r="I265" s="24">
        <v>3462.8</v>
      </c>
      <c r="J265" s="24">
        <v>5905.6</v>
      </c>
      <c r="K265" s="24">
        <v>3462.8</v>
      </c>
    </row>
    <row r="266" spans="1:11" s="16" customFormat="1" ht="62.4">
      <c r="A266" s="19">
        <v>2</v>
      </c>
      <c r="B266" s="37">
        <v>955</v>
      </c>
      <c r="C266" s="38" t="s">
        <v>207</v>
      </c>
      <c r="D266" s="39" t="s">
        <v>85</v>
      </c>
      <c r="E266" s="39" t="s">
        <v>87</v>
      </c>
      <c r="F266" s="39" t="s">
        <v>10</v>
      </c>
      <c r="G266" s="39"/>
      <c r="H266" s="40">
        <f>SUMIFS(H267:H1329,$B267:$B1329,$B266,$D267:$D1329,$D267,$E267:$E1329,$E267,$F267:$F1329,$F267)</f>
        <v>238</v>
      </c>
      <c r="I266" s="40">
        <f>SUMIFS(I267:I1329,$B267:$B1329,$B266,$D267:$D1329,$D267,$E267:$E1329,$E267,$F267:$F1329,$F267)</f>
        <v>238</v>
      </c>
      <c r="J266" s="40">
        <f>SUMIFS(J267:J1329,$B267:$B1329,$B266,$D267:$D1329,$D267,$E267:$E1329,$E267,$F267:$F1329,$F267)</f>
        <v>238</v>
      </c>
      <c r="K266" s="40">
        <f>SUMIFS(K267:K1329,$B267:$B1329,$B266,$D267:$D1329,$D267,$E267:$E1329,$E267,$F267:$F1329,$F267)</f>
        <v>238</v>
      </c>
    </row>
    <row r="267" spans="1:11" s="16" customFormat="1" ht="51" customHeight="1">
      <c r="A267" s="20">
        <v>3</v>
      </c>
      <c r="B267" s="31">
        <v>955</v>
      </c>
      <c r="C267" s="32" t="s">
        <v>12</v>
      </c>
      <c r="D267" s="33" t="s">
        <v>85</v>
      </c>
      <c r="E267" s="33" t="s">
        <v>87</v>
      </c>
      <c r="F267" s="33" t="s">
        <v>10</v>
      </c>
      <c r="G267" s="33" t="s">
        <v>74</v>
      </c>
      <c r="H267" s="24"/>
      <c r="I267" s="24"/>
      <c r="J267" s="24">
        <v>238</v>
      </c>
      <c r="K267" s="24">
        <v>238</v>
      </c>
    </row>
    <row r="268" spans="1:11" s="16" customFormat="1" ht="33.6" customHeight="1">
      <c r="A268" s="20">
        <v>3</v>
      </c>
      <c r="B268" s="31">
        <v>955</v>
      </c>
      <c r="C268" s="32" t="s">
        <v>21</v>
      </c>
      <c r="D268" s="33" t="s">
        <v>85</v>
      </c>
      <c r="E268" s="33" t="s">
        <v>87</v>
      </c>
      <c r="F268" s="33" t="s">
        <v>10</v>
      </c>
      <c r="G268" s="33" t="s">
        <v>81</v>
      </c>
      <c r="H268" s="24">
        <v>238</v>
      </c>
      <c r="I268" s="24">
        <v>238</v>
      </c>
      <c r="J268" s="24"/>
      <c r="K268" s="24"/>
    </row>
    <row r="269" spans="1:11" s="16" customFormat="1" ht="15.6">
      <c r="A269" s="17">
        <v>1</v>
      </c>
      <c r="B269" s="28">
        <v>955</v>
      </c>
      <c r="C269" s="29" t="s">
        <v>27</v>
      </c>
      <c r="D269" s="30" t="s">
        <v>85</v>
      </c>
      <c r="E269" s="30" t="s">
        <v>71</v>
      </c>
      <c r="F269" s="30"/>
      <c r="G269" s="30"/>
      <c r="H269" s="18">
        <f>SUMIFS(H270:H1325,$B270:$B1325,$B270,$D270:$D1325,$D270,$E270:$E1325,$E270)/2</f>
        <v>2194.3000000000002</v>
      </c>
      <c r="I269" s="18">
        <f>SUMIFS(I270:I1325,$B270:$B1325,$B270,$D270:$D1325,$D270,$E270:$E1325,$E270)/2</f>
        <v>666.90000000000009</v>
      </c>
      <c r="J269" s="18">
        <f>SUMIFS(J270:J1325,$B270:$B1325,$B270,$D270:$D1325,$D270,$E270:$E1325,$E270)/2</f>
        <v>2194.3000000000002</v>
      </c>
      <c r="K269" s="18">
        <f>SUMIFS(K270:K1325,$B270:$B1325,$B270,$D270:$D1325,$D270,$E270:$E1325,$E270)/2</f>
        <v>666.90000000000009</v>
      </c>
    </row>
    <row r="270" spans="1:11" s="16" customFormat="1" ht="62.4">
      <c r="A270" s="19">
        <v>2</v>
      </c>
      <c r="B270" s="37">
        <v>955</v>
      </c>
      <c r="C270" s="38" t="s">
        <v>164</v>
      </c>
      <c r="D270" s="39" t="s">
        <v>85</v>
      </c>
      <c r="E270" s="39" t="s">
        <v>71</v>
      </c>
      <c r="F270" s="39" t="s">
        <v>28</v>
      </c>
      <c r="G270" s="39"/>
      <c r="H270" s="40">
        <f>SUMIFS(H271:H1325,$B271:$B1325,$B270,$D271:$D1325,$D271,$E271:$E1325,$E271,$F271:$F1325,$F271)</f>
        <v>911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911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85</v>
      </c>
      <c r="E271" s="33" t="s">
        <v>71</v>
      </c>
      <c r="F271" s="33" t="s">
        <v>28</v>
      </c>
      <c r="G271" s="33" t="s">
        <v>92</v>
      </c>
      <c r="H271" s="24">
        <v>911</v>
      </c>
      <c r="I271" s="24"/>
      <c r="J271" s="24">
        <v>911</v>
      </c>
      <c r="K271" s="24"/>
    </row>
    <row r="272" spans="1:11" s="16" customFormat="1" ht="78">
      <c r="A272" s="19">
        <v>2</v>
      </c>
      <c r="B272" s="37">
        <v>955</v>
      </c>
      <c r="C272" s="38" t="s">
        <v>188</v>
      </c>
      <c r="D272" s="39" t="s">
        <v>85</v>
      </c>
      <c r="E272" s="39" t="s">
        <v>71</v>
      </c>
      <c r="F272" s="39" t="s">
        <v>29</v>
      </c>
      <c r="G272" s="39"/>
      <c r="H272" s="40">
        <f>SUMIFS(H273:H1327,$B273:$B1327,$B272,$D273:$D1327,$D273,$E273:$E1327,$E273,$F273:$F1327,$F273)</f>
        <v>384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384</v>
      </c>
      <c r="K272" s="40">
        <f>SUMIFS(K273:K1327,$B273:$B1327,$B272,$D273:$D1327,$D273,$E273:$E1327,$E273,$F273:$F1327,$F273)</f>
        <v>0</v>
      </c>
    </row>
    <row r="273" spans="1:11" s="16" customFormat="1" ht="62.4">
      <c r="A273" s="20">
        <v>3</v>
      </c>
      <c r="B273" s="31">
        <v>955</v>
      </c>
      <c r="C273" s="32" t="s">
        <v>149</v>
      </c>
      <c r="D273" s="33" t="s">
        <v>85</v>
      </c>
      <c r="E273" s="33" t="s">
        <v>71</v>
      </c>
      <c r="F273" s="33" t="s">
        <v>29</v>
      </c>
      <c r="G273" s="33" t="s">
        <v>95</v>
      </c>
      <c r="H273" s="24">
        <v>384</v>
      </c>
      <c r="I273" s="24"/>
      <c r="J273" s="24">
        <v>384</v>
      </c>
      <c r="K273" s="24"/>
    </row>
    <row r="274" spans="1:11" s="16" customFormat="1" ht="62.4">
      <c r="A274" s="19">
        <v>2</v>
      </c>
      <c r="B274" s="37">
        <v>955</v>
      </c>
      <c r="C274" s="38" t="s">
        <v>202</v>
      </c>
      <c r="D274" s="39" t="s">
        <v>85</v>
      </c>
      <c r="E274" s="39" t="s">
        <v>71</v>
      </c>
      <c r="F274" s="39" t="s">
        <v>33</v>
      </c>
      <c r="G274" s="39"/>
      <c r="H274" s="40">
        <f>SUMIFS(H275:H1329,$B275:$B1329,$B274,$D275:$D1329,$D275,$E275:$E1329,$E275,$F275:$F1329,$F275)</f>
        <v>899.30000000000007</v>
      </c>
      <c r="I274" s="40">
        <f>SUMIFS(I275:I1329,$B275:$B1329,$B274,$D275:$D1329,$D275,$E275:$E1329,$E275,$F275:$F1329,$F275)</f>
        <v>666.90000000000009</v>
      </c>
      <c r="J274" s="40">
        <f>SUMIFS(J275:J1329,$B275:$B1329,$B274,$D275:$D1329,$D275,$E275:$E1329,$E275,$F275:$F1329,$F275)</f>
        <v>899.30000000000007</v>
      </c>
      <c r="K274" s="40">
        <f>SUMIFS(K275:K1329,$B275:$B1329,$B274,$D275:$D1329,$D275,$E275:$E1329,$E275,$F275:$F1329,$F275)</f>
        <v>666.90000000000009</v>
      </c>
    </row>
    <row r="275" spans="1:11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>
        <v>812.6</v>
      </c>
      <c r="I275" s="24">
        <v>580.20000000000005</v>
      </c>
      <c r="J275" s="24">
        <v>812.6</v>
      </c>
      <c r="K275" s="24">
        <v>580.20000000000005</v>
      </c>
    </row>
    <row r="276" spans="1:11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>
        <v>86.7</v>
      </c>
      <c r="I276" s="24">
        <v>86.7</v>
      </c>
      <c r="J276" s="24">
        <v>86.7</v>
      </c>
      <c r="K276" s="24">
        <v>86.7</v>
      </c>
    </row>
    <row r="277" spans="1:11" s="16" customFormat="1" ht="46.8">
      <c r="A277" s="19">
        <v>2</v>
      </c>
      <c r="B277" s="37">
        <v>955</v>
      </c>
      <c r="C277" s="38" t="s">
        <v>156</v>
      </c>
      <c r="D277" s="39" t="s">
        <v>85</v>
      </c>
      <c r="E277" s="39" t="s">
        <v>71</v>
      </c>
      <c r="F277" s="39" t="s">
        <v>155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155</v>
      </c>
      <c r="G278" s="33" t="s">
        <v>92</v>
      </c>
      <c r="H278" s="24"/>
      <c r="I278" s="24"/>
      <c r="J278" s="24"/>
      <c r="K278" s="24"/>
    </row>
    <row r="279" spans="1:11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SUMIFS(H280:H1335,$B280:$B1335,$B280,$D280:$D1335,$D280,$E280:$E1335,$E280)/2</f>
        <v>3480</v>
      </c>
      <c r="I279" s="18">
        <f>SUMIFS(I280:I1335,$B280:$B1335,$B280,$D280:$D1335,$D280,$E280:$E1335,$E280)/2</f>
        <v>0</v>
      </c>
      <c r="J279" s="18">
        <f>SUMIFS(J280:J1335,$B280:$B1335,$B280,$D280:$D1335,$D280,$E280:$E1335,$E280)/2</f>
        <v>3480</v>
      </c>
      <c r="K279" s="18">
        <f>SUMIFS(K280:K1335,$B280:$B1335,$B280,$D280:$D1335,$D280,$E280:$E1335,$E280)/2</f>
        <v>0</v>
      </c>
    </row>
    <row r="280" spans="1:11" s="16" customFormat="1" ht="46.8">
      <c r="A280" s="19">
        <v>2</v>
      </c>
      <c r="B280" s="37">
        <v>955</v>
      </c>
      <c r="C280" s="38" t="s">
        <v>193</v>
      </c>
      <c r="D280" s="39" t="s">
        <v>86</v>
      </c>
      <c r="E280" s="39" t="s">
        <v>70</v>
      </c>
      <c r="F280" s="39" t="s">
        <v>31</v>
      </c>
      <c r="G280" s="39"/>
      <c r="H280" s="40">
        <f>SUMIFS(H281:H1335,$B281:$B1335,$B280,$D281:$D1335,$D281,$E281:$E1335,$E281,$F281:$F1335,$F281)</f>
        <v>3471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3471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>
        <v>3471</v>
      </c>
      <c r="I281" s="25"/>
      <c r="J281" s="24">
        <v>3471</v>
      </c>
      <c r="K281" s="25"/>
    </row>
    <row r="282" spans="1:11" s="16" customFormat="1" ht="46.8">
      <c r="A282" s="19">
        <v>2</v>
      </c>
      <c r="B282" s="37">
        <v>955</v>
      </c>
      <c r="C282" s="38" t="s">
        <v>187</v>
      </c>
      <c r="D282" s="39" t="s">
        <v>86</v>
      </c>
      <c r="E282" s="39" t="s">
        <v>70</v>
      </c>
      <c r="F282" s="39" t="s">
        <v>186</v>
      </c>
      <c r="G282" s="39"/>
      <c r="H282" s="40">
        <f>SUMIFS(H283:H1337,$B283:$B1337,$B282,$D283:$D1337,$D283,$E283:$E1337,$E283,$F283:$F1337,$F283)</f>
        <v>0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0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70</v>
      </c>
      <c r="F283" s="33" t="s">
        <v>186</v>
      </c>
      <c r="G283" s="33" t="s">
        <v>92</v>
      </c>
      <c r="H283" s="24"/>
      <c r="I283" s="25"/>
      <c r="J283" s="24"/>
      <c r="K283" s="25"/>
    </row>
    <row r="284" spans="1:11" s="16" customFormat="1" ht="46.8">
      <c r="A284" s="19">
        <v>2</v>
      </c>
      <c r="B284" s="37">
        <v>955</v>
      </c>
      <c r="C284" s="38" t="s">
        <v>140</v>
      </c>
      <c r="D284" s="39" t="s">
        <v>86</v>
      </c>
      <c r="E284" s="39" t="s">
        <v>70</v>
      </c>
      <c r="F284" s="39" t="s">
        <v>60</v>
      </c>
      <c r="G284" s="39"/>
      <c r="H284" s="40">
        <f>SUMIFS(H285:H1339,$B285:$B1339,$B284,$D285:$D1339,$D285,$E285:$E1339,$E285,$F285:$F1339,$F285)</f>
        <v>0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0</v>
      </c>
      <c r="K284" s="40">
        <f>SUMIFS(K285:K1339,$B285:$B1339,$B284,$D285:$D1339,$D285,$E285:$E1339,$E285,$F285:$F1339,$F285)</f>
        <v>0</v>
      </c>
    </row>
    <row r="285" spans="1:11" s="16" customFormat="1" ht="125.4" customHeight="1">
      <c r="A285" s="20">
        <v>3</v>
      </c>
      <c r="B285" s="31">
        <v>955</v>
      </c>
      <c r="C285" s="32" t="s">
        <v>116</v>
      </c>
      <c r="D285" s="33" t="s">
        <v>86</v>
      </c>
      <c r="E285" s="33" t="s">
        <v>70</v>
      </c>
      <c r="F285" s="33" t="s">
        <v>60</v>
      </c>
      <c r="G285" s="33" t="s">
        <v>114</v>
      </c>
      <c r="H285" s="24"/>
      <c r="I285" s="24"/>
      <c r="J285" s="24"/>
      <c r="K285" s="24"/>
    </row>
    <row r="286" spans="1:11" s="16" customFormat="1" ht="46.8">
      <c r="A286" s="19">
        <v>2</v>
      </c>
      <c r="B286" s="37">
        <v>955</v>
      </c>
      <c r="C286" s="38" t="s">
        <v>148</v>
      </c>
      <c r="D286" s="39" t="s">
        <v>86</v>
      </c>
      <c r="E286" s="39" t="s">
        <v>70</v>
      </c>
      <c r="F286" s="39" t="s">
        <v>147</v>
      </c>
      <c r="G286" s="39"/>
      <c r="H286" s="40">
        <f>SUMIFS(H287:H1341,$B287:$B1341,$B286,$D287:$D1341,$D287,$E287:$E1341,$E287,$F287:$F1341,$F287)</f>
        <v>9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9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86</v>
      </c>
      <c r="E287" s="33" t="s">
        <v>70</v>
      </c>
      <c r="F287" s="33" t="s">
        <v>147</v>
      </c>
      <c r="G287" s="33" t="s">
        <v>92</v>
      </c>
      <c r="H287" s="24">
        <v>9</v>
      </c>
      <c r="I287" s="25"/>
      <c r="J287" s="24">
        <v>9</v>
      </c>
      <c r="K287" s="25"/>
    </row>
    <row r="288" spans="1:11" s="16" customFormat="1" ht="15.6">
      <c r="A288" s="17">
        <v>1</v>
      </c>
      <c r="B288" s="28">
        <v>955</v>
      </c>
      <c r="C288" s="29" t="s">
        <v>67</v>
      </c>
      <c r="D288" s="30" t="s">
        <v>88</v>
      </c>
      <c r="E288" s="30" t="s">
        <v>89</v>
      </c>
      <c r="F288" s="30" t="s">
        <v>7</v>
      </c>
      <c r="G288" s="30" t="s">
        <v>72</v>
      </c>
      <c r="H288" s="18">
        <f>SUMIFS(H289:H1344,$B289:$B1344,$B289,$D289:$D1344,$D289,$E289:$E1344,$E289)/2</f>
        <v>6017.6999999999989</v>
      </c>
      <c r="I288" s="18">
        <f>SUMIFS(I289:I1344,$B289:$B1344,$B289,$D289:$D1344,$D289,$E289:$E1344,$E289)/2</f>
        <v>0</v>
      </c>
      <c r="J288" s="18">
        <f>SUMIFS(J289:J1344,$B289:$B1344,$B289,$D289:$D1344,$D289,$E289:$E1344,$E289)/2</f>
        <v>6238.7999999999993</v>
      </c>
      <c r="K288" s="18">
        <f>SUMIFS(K289:K1344,$B289:$B1344,$B289,$D289:$D1344,$D289,$E289:$E1344,$E289)/2</f>
        <v>0</v>
      </c>
    </row>
    <row r="289" spans="1:11" s="16" customFormat="1" ht="46.8">
      <c r="A289" s="19">
        <v>2</v>
      </c>
      <c r="B289" s="37">
        <v>955</v>
      </c>
      <c r="C289" s="42" t="s">
        <v>181</v>
      </c>
      <c r="D289" s="39" t="s">
        <v>88</v>
      </c>
      <c r="E289" s="39" t="s">
        <v>89</v>
      </c>
      <c r="F289" s="39" t="s">
        <v>68</v>
      </c>
      <c r="G289" s="39"/>
      <c r="H289" s="40">
        <f>SUMIFS(H290:H1344,$B290:$B1344,$B289,$D290:$D1344,$D290,$E290:$E1344,$E290,$F290:$F1344,$F290)</f>
        <v>4570.8999999999996</v>
      </c>
      <c r="I289" s="40">
        <f>SUMIFS(I290:I1344,$B290:$B1344,$B289,$D290:$D1344,$D290,$E290:$E1344,$E290,$F290:$F1344,$F290)</f>
        <v>0</v>
      </c>
      <c r="J289" s="40">
        <f>SUMIFS(J290:J1344,$B290:$B1344,$B289,$D290:$D1344,$D290,$E290:$E1344,$E290,$F290:$F1344,$F290)</f>
        <v>4792</v>
      </c>
      <c r="K289" s="40">
        <f>SUMIFS(K290:K1344,$B290:$B1344,$B289,$D290:$D1344,$D290,$E290:$E1344,$E290,$F290:$F1344,$F290)</f>
        <v>0</v>
      </c>
    </row>
    <row r="290" spans="1:11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68</v>
      </c>
      <c r="G290" s="33" t="s">
        <v>92</v>
      </c>
      <c r="H290" s="24">
        <v>4570.8999999999996</v>
      </c>
      <c r="I290" s="25"/>
      <c r="J290" s="24">
        <v>4792</v>
      </c>
      <c r="K290" s="25"/>
    </row>
    <row r="291" spans="1:11" s="16" customFormat="1" ht="93.6">
      <c r="A291" s="19">
        <v>2</v>
      </c>
      <c r="B291" s="37">
        <v>955</v>
      </c>
      <c r="C291" s="42" t="s">
        <v>182</v>
      </c>
      <c r="D291" s="39" t="s">
        <v>88</v>
      </c>
      <c r="E291" s="39" t="s">
        <v>89</v>
      </c>
      <c r="F291" s="39" t="s">
        <v>125</v>
      </c>
      <c r="G291" s="39" t="s">
        <v>72</v>
      </c>
      <c r="H291" s="40">
        <f>SUMIFS(H292:H1346,$B292:$B1346,$B291,$D292:$D1346,$D292,$E292:$E1346,$E292,$F292:$F1346,$F292)</f>
        <v>1446.8</v>
      </c>
      <c r="I291" s="40">
        <f>SUMIFS(I292:I1346,$B292:$B1346,$B291,$D292:$D1346,$D292,$E292:$E1346,$E292,$F292:$F1346,$F292)</f>
        <v>0</v>
      </c>
      <c r="J291" s="40">
        <f>SUMIFS(J292:J1346,$B292:$B1346,$B291,$D292:$D1346,$D292,$E292:$E1346,$E292,$F292:$F1346,$F292)</f>
        <v>1446.8</v>
      </c>
      <c r="K291" s="40">
        <f>SUMIFS(K292:K1346,$B292:$B1346,$B291,$D292:$D1346,$D292,$E292:$E1346,$E292,$F292:$F1346,$F292)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125</v>
      </c>
      <c r="G292" s="33" t="s">
        <v>92</v>
      </c>
      <c r="H292" s="24">
        <v>1446.8</v>
      </c>
      <c r="I292" s="25"/>
      <c r="J292" s="24">
        <v>1446.8</v>
      </c>
      <c r="K292" s="25"/>
    </row>
    <row r="293" spans="1:11" s="16" customFormat="1" ht="62.4">
      <c r="A293" s="19">
        <v>2</v>
      </c>
      <c r="B293" s="37">
        <v>955</v>
      </c>
      <c r="C293" s="38" t="s">
        <v>201</v>
      </c>
      <c r="D293" s="39" t="s">
        <v>88</v>
      </c>
      <c r="E293" s="39" t="s">
        <v>89</v>
      </c>
      <c r="F293" s="39" t="s">
        <v>124</v>
      </c>
      <c r="G293" s="39"/>
      <c r="H293" s="40">
        <f>SUMIFS(H294:H1348,$B294:$B1348,$B293,$D294:$D1348,$D294,$E294:$E1348,$E294,$F294:$F1348,$F294)</f>
        <v>0</v>
      </c>
      <c r="I293" s="40">
        <f>SUMIFS(I294:I1348,$B294:$B1348,$B293,$D294:$D1348,$D294,$E294:$E1348,$E294,$F294:$F1348,$F294)</f>
        <v>0</v>
      </c>
      <c r="J293" s="40">
        <f>SUMIFS(J294:J1348,$B294:$B1348,$B293,$D294:$D1348,$D294,$E294:$E1348,$E294,$F294:$F1348,$F294)</f>
        <v>0</v>
      </c>
      <c r="K293" s="40">
        <f>SUMIFS(K294:K1348,$B294:$B1348,$B293,$D294:$D1348,$D294,$E294:$E1348,$E294,$F294:$F1348,$F294)</f>
        <v>0</v>
      </c>
    </row>
    <row r="294" spans="1:11" s="16" customFormat="1" ht="15.6">
      <c r="A294" s="20">
        <v>3</v>
      </c>
      <c r="B294" s="31">
        <v>955</v>
      </c>
      <c r="C294" s="32" t="s">
        <v>46</v>
      </c>
      <c r="D294" s="33" t="s">
        <v>88</v>
      </c>
      <c r="E294" s="33" t="s">
        <v>89</v>
      </c>
      <c r="F294" s="33" t="s">
        <v>124</v>
      </c>
      <c r="G294" s="33" t="s">
        <v>92</v>
      </c>
      <c r="H294" s="24"/>
      <c r="I294" s="25"/>
      <c r="J294" s="24"/>
      <c r="K294" s="25"/>
    </row>
    <row r="295" spans="1:11" s="16" customFormat="1" ht="15.6">
      <c r="A295" s="21"/>
      <c r="B295" s="35"/>
      <c r="C295" s="35" t="s">
        <v>69</v>
      </c>
      <c r="D295" s="36"/>
      <c r="E295" s="36"/>
      <c r="F295" s="36" t="s">
        <v>7</v>
      </c>
      <c r="G295" s="36"/>
      <c r="H295" s="22">
        <f>SUMIF($A14:$A295,$A14,H14:H295)</f>
        <v>552795.19999999995</v>
      </c>
      <c r="I295" s="22">
        <f>SUMIF($A14:$A295,$A14,I14:I295)</f>
        <v>113152.19999999998</v>
      </c>
      <c r="J295" s="22">
        <f>SUMIF($A14:$A295,$A14,J14:J295)</f>
        <v>654201.89999999991</v>
      </c>
      <c r="K295" s="22">
        <f>SUMIF($A14:$A295,$A14,K14:K295)</f>
        <v>152830.40000000005</v>
      </c>
    </row>
    <row r="299" spans="1:11">
      <c r="H299" s="23"/>
      <c r="J299" s="23"/>
    </row>
  </sheetData>
  <autoFilter ref="A6:I295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№4'!$A$14:$A1061,0,'Приложение №4'!$H$14:$H1061)</f>
        <v>552795.19999999995</v>
      </c>
      <c r="E11" s="4">
        <f>SUMIF('Приложение №4'!$A$14:$A1061,0,'Приложение №4'!$I$14:$I1061)</f>
        <v>113152.19999999998</v>
      </c>
      <c r="F11" s="4" t="e">
        <f>SUMIF('Приложение №4'!$A$14:$A1061,0,'Приложение №4'!#REF!)</f>
        <v>#REF!</v>
      </c>
      <c r="G11" s="4" t="e">
        <f>SUMIF('Приложение №4'!$A$14:$A1061,0,'Приложение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№4'!$A$14:$A1062,1,'Приложение №4'!$H$14:$H1062)</f>
        <v>552795.20000000007</v>
      </c>
      <c r="E12" s="6">
        <f>SUMIF('Приложение №4'!$A$14:$A1062,1,'Приложение №4'!$I$14:$I1062)</f>
        <v>113152.2</v>
      </c>
      <c r="F12" s="6" t="e">
        <f>SUMIF('Приложение №4'!$A$14:$A1062,1,'Приложение №4'!#REF!)</f>
        <v>#REF!</v>
      </c>
      <c r="G12" s="6" t="e">
        <f>SUMIF('Приложение №4'!$A$14:$A1062,1,'Приложение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№4'!$A$14:$A1063,2,'Приложение №4'!$H$14:$H1063)</f>
        <v>552795.20000000019</v>
      </c>
      <c r="E13" s="7">
        <f>SUMIF('Приложение №4'!$A$14:$A1063,2,'Приложение №4'!$I$14:$I1063)</f>
        <v>113152.20000000001</v>
      </c>
      <c r="F13" s="7" t="e">
        <f>SUMIF('Приложение №4'!$A$14:$A1063,2,'Приложение №4'!#REF!)</f>
        <v>#REF!</v>
      </c>
      <c r="G13" s="7" t="e">
        <f>SUMIF('Приложение №4'!$A$14:$A1063,2,'Приложение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№4'!$A$14:$A1064,3,'Приложение №4'!$H$14:$H1064)</f>
        <v>552795.20000000007</v>
      </c>
      <c r="E14" s="50">
        <f>SUMIF('Приложение №4'!$A$14:$A1064,3,'Приложение №4'!$I$14:$I1064)</f>
        <v>113152.20000000001</v>
      </c>
      <c r="F14" s="50" t="e">
        <f>SUMIF('Приложение №4'!$A$14:$A1064,3,'Приложение №4'!#REF!)</f>
        <v>#REF!</v>
      </c>
      <c r="G14" s="50" t="e">
        <f>SUMIF('Приложение №4'!$A$14:$A1064,3,'Приложение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2024-02-12T11:06:23Z</dcterms:modified>
</cp:coreProperties>
</file>