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№6'!$A$6:$H$272</definedName>
  </definedNames>
  <calcPr calcId="125725"/>
</workbook>
</file>

<file path=xl/calcChain.xml><?xml version="1.0" encoding="utf-8"?>
<calcChain xmlns="http://schemas.openxmlformats.org/spreadsheetml/2006/main">
  <c r="N268" i="1"/>
  <c r="M268"/>
  <c r="L268"/>
  <c r="K268"/>
  <c r="J268"/>
  <c r="I268"/>
  <c r="H268"/>
  <c r="G268"/>
  <c r="N266"/>
  <c r="M266"/>
  <c r="L266"/>
  <c r="L265" s="1"/>
  <c r="K266"/>
  <c r="K265" s="1"/>
  <c r="J266"/>
  <c r="I266"/>
  <c r="H266"/>
  <c r="G266"/>
  <c r="N263"/>
  <c r="N262" s="1"/>
  <c r="M263"/>
  <c r="M262" s="1"/>
  <c r="L263"/>
  <c r="L262" s="1"/>
  <c r="K263"/>
  <c r="J263"/>
  <c r="I263"/>
  <c r="H263"/>
  <c r="G263"/>
  <c r="N259"/>
  <c r="M259"/>
  <c r="L259"/>
  <c r="K259"/>
  <c r="K258" s="1"/>
  <c r="J259"/>
  <c r="I259"/>
  <c r="H259"/>
  <c r="G259"/>
  <c r="N255"/>
  <c r="M255"/>
  <c r="L255"/>
  <c r="K255"/>
  <c r="J255"/>
  <c r="I255"/>
  <c r="H255"/>
  <c r="G255"/>
  <c r="N253"/>
  <c r="M253"/>
  <c r="L253"/>
  <c r="K253"/>
  <c r="J253"/>
  <c r="I253"/>
  <c r="H253"/>
  <c r="G253"/>
  <c r="N251"/>
  <c r="N250" s="1"/>
  <c r="M251"/>
  <c r="L251"/>
  <c r="K251"/>
  <c r="J251"/>
  <c r="I251"/>
  <c r="H251"/>
  <c r="G251"/>
  <c r="N247"/>
  <c r="M247"/>
  <c r="L247"/>
  <c r="K247"/>
  <c r="J247"/>
  <c r="I247"/>
  <c r="H247"/>
  <c r="G247"/>
  <c r="N245"/>
  <c r="N244" s="1"/>
  <c r="M245"/>
  <c r="L245"/>
  <c r="L244" s="1"/>
  <c r="K245"/>
  <c r="K244" s="1"/>
  <c r="J245"/>
  <c r="J244" s="1"/>
  <c r="I245"/>
  <c r="H245"/>
  <c r="G245"/>
  <c r="N241"/>
  <c r="M241"/>
  <c r="L241"/>
  <c r="K241"/>
  <c r="J241"/>
  <c r="I241"/>
  <c r="H241"/>
  <c r="G241"/>
  <c r="N238"/>
  <c r="M238"/>
  <c r="L238"/>
  <c r="K238"/>
  <c r="J238"/>
  <c r="I238"/>
  <c r="H238"/>
  <c r="G238"/>
  <c r="N234"/>
  <c r="M234"/>
  <c r="L234"/>
  <c r="K234"/>
  <c r="J234"/>
  <c r="I234"/>
  <c r="H234"/>
  <c r="G234"/>
  <c r="N232"/>
  <c r="M232"/>
  <c r="L232"/>
  <c r="K232"/>
  <c r="J232"/>
  <c r="I232"/>
  <c r="H232"/>
  <c r="G232"/>
  <c r="N229"/>
  <c r="M229"/>
  <c r="L229"/>
  <c r="L228" s="1"/>
  <c r="K229"/>
  <c r="J229"/>
  <c r="I229"/>
  <c r="H229"/>
  <c r="G229"/>
  <c r="N226"/>
  <c r="M226"/>
  <c r="L226"/>
  <c r="K226"/>
  <c r="J226"/>
  <c r="I226"/>
  <c r="H226"/>
  <c r="G226"/>
  <c r="N223"/>
  <c r="M223"/>
  <c r="L223"/>
  <c r="K223"/>
  <c r="J223"/>
  <c r="I223"/>
  <c r="H223"/>
  <c r="G223"/>
  <c r="N221"/>
  <c r="M221"/>
  <c r="L221"/>
  <c r="K221"/>
  <c r="J221"/>
  <c r="J220" s="1"/>
  <c r="I221"/>
  <c r="H221"/>
  <c r="G221"/>
  <c r="N218"/>
  <c r="M218"/>
  <c r="L218"/>
  <c r="K218"/>
  <c r="J218"/>
  <c r="I218"/>
  <c r="H218"/>
  <c r="G218"/>
  <c r="N216"/>
  <c r="M216"/>
  <c r="L216"/>
  <c r="K216"/>
  <c r="J216"/>
  <c r="I216"/>
  <c r="H216"/>
  <c r="G216"/>
  <c r="N213"/>
  <c r="M213"/>
  <c r="L213"/>
  <c r="K213"/>
  <c r="J213"/>
  <c r="I213"/>
  <c r="H213"/>
  <c r="G213"/>
  <c r="N211"/>
  <c r="M211"/>
  <c r="L211"/>
  <c r="K211"/>
  <c r="J211"/>
  <c r="I211"/>
  <c r="H211"/>
  <c r="G211"/>
  <c r="N207"/>
  <c r="M207"/>
  <c r="M206" s="1"/>
  <c r="L207"/>
  <c r="L206" s="1"/>
  <c r="K207"/>
  <c r="K206" s="1"/>
  <c r="J207"/>
  <c r="I207"/>
  <c r="H207"/>
  <c r="G207"/>
  <c r="N202"/>
  <c r="M202"/>
  <c r="L202"/>
  <c r="K202"/>
  <c r="J202"/>
  <c r="I202"/>
  <c r="H202"/>
  <c r="G202"/>
  <c r="N199"/>
  <c r="M199"/>
  <c r="L199"/>
  <c r="K199"/>
  <c r="J199"/>
  <c r="I199"/>
  <c r="H199"/>
  <c r="G199"/>
  <c r="N197"/>
  <c r="M197"/>
  <c r="L197"/>
  <c r="K197"/>
  <c r="J197"/>
  <c r="I197"/>
  <c r="H197"/>
  <c r="G197"/>
  <c r="N195"/>
  <c r="M195"/>
  <c r="L195"/>
  <c r="K195"/>
  <c r="J195"/>
  <c r="I195"/>
  <c r="H195"/>
  <c r="G195"/>
  <c r="N192"/>
  <c r="M192"/>
  <c r="L192"/>
  <c r="K192"/>
  <c r="J192"/>
  <c r="I192"/>
  <c r="H192"/>
  <c r="G192"/>
  <c r="N188"/>
  <c r="M188"/>
  <c r="L188"/>
  <c r="K188"/>
  <c r="J188"/>
  <c r="I188"/>
  <c r="H188"/>
  <c r="G188"/>
  <c r="N186"/>
  <c r="M186"/>
  <c r="L186"/>
  <c r="K186"/>
  <c r="J186"/>
  <c r="I186"/>
  <c r="H186"/>
  <c r="G186"/>
  <c r="N184"/>
  <c r="M184"/>
  <c r="L184"/>
  <c r="K184"/>
  <c r="J184"/>
  <c r="I184"/>
  <c r="H184"/>
  <c r="G184"/>
  <c r="N181"/>
  <c r="N180" s="1"/>
  <c r="M181"/>
  <c r="M180" s="1"/>
  <c r="L181"/>
  <c r="K181"/>
  <c r="J181"/>
  <c r="I181"/>
  <c r="H181"/>
  <c r="G181"/>
  <c r="N177"/>
  <c r="M177"/>
  <c r="L177"/>
  <c r="K177"/>
  <c r="J177"/>
  <c r="I177"/>
  <c r="H177"/>
  <c r="G177"/>
  <c r="N175"/>
  <c r="M175"/>
  <c r="L175"/>
  <c r="K175"/>
  <c r="J175"/>
  <c r="I175"/>
  <c r="H175"/>
  <c r="G175"/>
  <c r="N173"/>
  <c r="M173"/>
  <c r="L173"/>
  <c r="K173"/>
  <c r="J173"/>
  <c r="I173"/>
  <c r="H173"/>
  <c r="G173"/>
  <c r="N171"/>
  <c r="M171"/>
  <c r="L171"/>
  <c r="K171"/>
  <c r="J171"/>
  <c r="I171"/>
  <c r="H171"/>
  <c r="G171"/>
  <c r="N168"/>
  <c r="M168"/>
  <c r="L168"/>
  <c r="K168"/>
  <c r="J168"/>
  <c r="I168"/>
  <c r="H168"/>
  <c r="G168"/>
  <c r="N166"/>
  <c r="M166"/>
  <c r="L166"/>
  <c r="K166"/>
  <c r="J166"/>
  <c r="I166"/>
  <c r="H166"/>
  <c r="G166"/>
  <c r="N163"/>
  <c r="M163"/>
  <c r="L163"/>
  <c r="K163"/>
  <c r="J163"/>
  <c r="I163"/>
  <c r="H163"/>
  <c r="G163"/>
  <c r="N159"/>
  <c r="N158" s="1"/>
  <c r="M159"/>
  <c r="M158" s="1"/>
  <c r="L159"/>
  <c r="L158" s="1"/>
  <c r="K159"/>
  <c r="K158" s="1"/>
  <c r="J159"/>
  <c r="I159"/>
  <c r="H159"/>
  <c r="G159"/>
  <c r="N155"/>
  <c r="N154" s="1"/>
  <c r="M155"/>
  <c r="M154" s="1"/>
  <c r="L155"/>
  <c r="L154" s="1"/>
  <c r="K155"/>
  <c r="K154" s="1"/>
  <c r="J155"/>
  <c r="I155"/>
  <c r="H155"/>
  <c r="G155"/>
  <c r="N152"/>
  <c r="M152"/>
  <c r="L152"/>
  <c r="K152"/>
  <c r="J152"/>
  <c r="I152"/>
  <c r="H152"/>
  <c r="G152"/>
  <c r="N150"/>
  <c r="M150"/>
  <c r="L150"/>
  <c r="K150"/>
  <c r="J150"/>
  <c r="I150"/>
  <c r="H150"/>
  <c r="G150"/>
  <c r="N148"/>
  <c r="M148"/>
  <c r="L148"/>
  <c r="K148"/>
  <c r="J148"/>
  <c r="I148"/>
  <c r="H148"/>
  <c r="G148"/>
  <c r="N146"/>
  <c r="M146"/>
  <c r="L146"/>
  <c r="K146"/>
  <c r="J146"/>
  <c r="I146"/>
  <c r="H146"/>
  <c r="G146"/>
  <c r="N142"/>
  <c r="M142"/>
  <c r="L142"/>
  <c r="K142"/>
  <c r="J142"/>
  <c r="I142"/>
  <c r="H142"/>
  <c r="G142"/>
  <c r="N140"/>
  <c r="M140"/>
  <c r="L140"/>
  <c r="K140"/>
  <c r="J140"/>
  <c r="I140"/>
  <c r="H140"/>
  <c r="G140"/>
  <c r="N137"/>
  <c r="M137"/>
  <c r="L137"/>
  <c r="K137"/>
  <c r="K136" s="1"/>
  <c r="J137"/>
  <c r="I137"/>
  <c r="H137"/>
  <c r="G137"/>
  <c r="N134"/>
  <c r="M134"/>
  <c r="L134"/>
  <c r="K134"/>
  <c r="J134"/>
  <c r="I134"/>
  <c r="H134"/>
  <c r="G134"/>
  <c r="N132"/>
  <c r="M132"/>
  <c r="L132"/>
  <c r="K132"/>
  <c r="J132"/>
  <c r="I132"/>
  <c r="H132"/>
  <c r="G132"/>
  <c r="N129"/>
  <c r="M129"/>
  <c r="L129"/>
  <c r="K129"/>
  <c r="J129"/>
  <c r="I129"/>
  <c r="H129"/>
  <c r="G129"/>
  <c r="N127"/>
  <c r="M127"/>
  <c r="L127"/>
  <c r="K127"/>
  <c r="J127"/>
  <c r="I127"/>
  <c r="H127"/>
  <c r="G127"/>
  <c r="N123"/>
  <c r="M123"/>
  <c r="L123"/>
  <c r="K123"/>
  <c r="J123"/>
  <c r="I123"/>
  <c r="H123"/>
  <c r="G123"/>
  <c r="N121"/>
  <c r="M121"/>
  <c r="L121"/>
  <c r="K121"/>
  <c r="J121"/>
  <c r="I121"/>
  <c r="H121"/>
  <c r="G121"/>
  <c r="N119"/>
  <c r="M119"/>
  <c r="L119"/>
  <c r="K119"/>
  <c r="J119"/>
  <c r="I119"/>
  <c r="H119"/>
  <c r="G119"/>
  <c r="N117"/>
  <c r="M117"/>
  <c r="L117"/>
  <c r="K117"/>
  <c r="J117"/>
  <c r="I117"/>
  <c r="H117"/>
  <c r="G117"/>
  <c r="N114"/>
  <c r="N113" s="1"/>
  <c r="M114"/>
  <c r="M113" s="1"/>
  <c r="L114"/>
  <c r="L113" s="1"/>
  <c r="K114"/>
  <c r="K113" s="1"/>
  <c r="J114"/>
  <c r="J113" s="1"/>
  <c r="I114"/>
  <c r="H114"/>
  <c r="G114"/>
  <c r="N111"/>
  <c r="M111"/>
  <c r="L111"/>
  <c r="K111"/>
  <c r="J111"/>
  <c r="I111"/>
  <c r="H111"/>
  <c r="G111"/>
  <c r="N108"/>
  <c r="M108"/>
  <c r="L108"/>
  <c r="K108"/>
  <c r="J108"/>
  <c r="I108"/>
  <c r="H108"/>
  <c r="G108"/>
  <c r="N105"/>
  <c r="M105"/>
  <c r="L105"/>
  <c r="L104" s="1"/>
  <c r="K105"/>
  <c r="K104" s="1"/>
  <c r="J105"/>
  <c r="I105"/>
  <c r="H105"/>
  <c r="G105"/>
  <c r="N102"/>
  <c r="N101" s="1"/>
  <c r="M102"/>
  <c r="M101" s="1"/>
  <c r="L102"/>
  <c r="L101" s="1"/>
  <c r="K102"/>
  <c r="J102"/>
  <c r="J101" s="1"/>
  <c r="I102"/>
  <c r="H102"/>
  <c r="G102"/>
  <c r="N99"/>
  <c r="M99"/>
  <c r="L99"/>
  <c r="K99"/>
  <c r="J99"/>
  <c r="I99"/>
  <c r="H99"/>
  <c r="G99"/>
  <c r="N93"/>
  <c r="M93"/>
  <c r="L93"/>
  <c r="K93"/>
  <c r="J93"/>
  <c r="I93"/>
  <c r="H93"/>
  <c r="G93"/>
  <c r="N91"/>
  <c r="M91"/>
  <c r="L91"/>
  <c r="K91"/>
  <c r="K90" s="1"/>
  <c r="J91"/>
  <c r="I91"/>
  <c r="H91"/>
  <c r="G91"/>
  <c r="N87"/>
  <c r="M87"/>
  <c r="L87"/>
  <c r="K87"/>
  <c r="J87"/>
  <c r="I87"/>
  <c r="H87"/>
  <c r="G87"/>
  <c r="N85"/>
  <c r="M85"/>
  <c r="L85"/>
  <c r="K85"/>
  <c r="J85"/>
  <c r="I85"/>
  <c r="H85"/>
  <c r="G85"/>
  <c r="N83"/>
  <c r="M83"/>
  <c r="L83"/>
  <c r="K83"/>
  <c r="J83"/>
  <c r="I83"/>
  <c r="H83"/>
  <c r="G83"/>
  <c r="N80"/>
  <c r="M80"/>
  <c r="L80"/>
  <c r="K80"/>
  <c r="J80"/>
  <c r="I80"/>
  <c r="H80"/>
  <c r="G80"/>
  <c r="N78"/>
  <c r="M78"/>
  <c r="L78"/>
  <c r="K78"/>
  <c r="J78"/>
  <c r="I78"/>
  <c r="H78"/>
  <c r="G78"/>
  <c r="N76"/>
  <c r="M76"/>
  <c r="L76"/>
  <c r="K76"/>
  <c r="J76"/>
  <c r="I76"/>
  <c r="H76"/>
  <c r="G76"/>
  <c r="N71"/>
  <c r="N70" s="1"/>
  <c r="M71"/>
  <c r="M70" s="1"/>
  <c r="L71"/>
  <c r="L70" s="1"/>
  <c r="K71"/>
  <c r="K70" s="1"/>
  <c r="J71"/>
  <c r="I71"/>
  <c r="H71"/>
  <c r="G71"/>
  <c r="N66"/>
  <c r="M66"/>
  <c r="L66"/>
  <c r="K66"/>
  <c r="J66"/>
  <c r="I66"/>
  <c r="H66"/>
  <c r="G66"/>
  <c r="N63"/>
  <c r="M63"/>
  <c r="L63"/>
  <c r="K63"/>
  <c r="J63"/>
  <c r="I63"/>
  <c r="H63"/>
  <c r="G63"/>
  <c r="N60"/>
  <c r="M60"/>
  <c r="L60"/>
  <c r="K60"/>
  <c r="J60"/>
  <c r="I60"/>
  <c r="H60"/>
  <c r="G60"/>
  <c r="N58"/>
  <c r="M58"/>
  <c r="L58"/>
  <c r="K58"/>
  <c r="J58"/>
  <c r="I58"/>
  <c r="H58"/>
  <c r="G58"/>
  <c r="N56"/>
  <c r="M56"/>
  <c r="L56"/>
  <c r="K56"/>
  <c r="J56"/>
  <c r="I56"/>
  <c r="H56"/>
  <c r="G56"/>
  <c r="N54"/>
  <c r="M54"/>
  <c r="L54"/>
  <c r="K54"/>
  <c r="J54"/>
  <c r="I54"/>
  <c r="H54"/>
  <c r="G54"/>
  <c r="N52"/>
  <c r="M52"/>
  <c r="L52"/>
  <c r="K52"/>
  <c r="J52"/>
  <c r="I52"/>
  <c r="H52"/>
  <c r="G52"/>
  <c r="N49"/>
  <c r="N48" s="1"/>
  <c r="M49"/>
  <c r="M48" s="1"/>
  <c r="L49"/>
  <c r="L48" s="1"/>
  <c r="K49"/>
  <c r="K48" s="1"/>
  <c r="J49"/>
  <c r="I49"/>
  <c r="H49"/>
  <c r="G49"/>
  <c r="N44"/>
  <c r="M44"/>
  <c r="L44"/>
  <c r="K44"/>
  <c r="J44"/>
  <c r="I44"/>
  <c r="H44"/>
  <c r="G44"/>
  <c r="N42"/>
  <c r="M42"/>
  <c r="L42"/>
  <c r="K42"/>
  <c r="J42"/>
  <c r="I42"/>
  <c r="H42"/>
  <c r="G42"/>
  <c r="N40"/>
  <c r="M40"/>
  <c r="L40"/>
  <c r="K40"/>
  <c r="J40"/>
  <c r="I40"/>
  <c r="H40"/>
  <c r="G40"/>
  <c r="N37"/>
  <c r="N36" s="1"/>
  <c r="M37"/>
  <c r="M36" s="1"/>
  <c r="L37"/>
  <c r="L36" s="1"/>
  <c r="K37"/>
  <c r="K36" s="1"/>
  <c r="J37"/>
  <c r="I37"/>
  <c r="H37"/>
  <c r="G37"/>
  <c r="N30"/>
  <c r="M30"/>
  <c r="L30"/>
  <c r="K30"/>
  <c r="J30"/>
  <c r="I30"/>
  <c r="H30"/>
  <c r="G30"/>
  <c r="N28"/>
  <c r="M28"/>
  <c r="L28"/>
  <c r="K28"/>
  <c r="J28"/>
  <c r="I28"/>
  <c r="H28"/>
  <c r="G28"/>
  <c r="N26"/>
  <c r="M26"/>
  <c r="L26"/>
  <c r="K26"/>
  <c r="J26"/>
  <c r="I26"/>
  <c r="H26"/>
  <c r="G26"/>
  <c r="N20"/>
  <c r="N19" s="1"/>
  <c r="M20"/>
  <c r="M19" s="1"/>
  <c r="L20"/>
  <c r="L19" s="1"/>
  <c r="K20"/>
  <c r="K19" s="1"/>
  <c r="J20"/>
  <c r="J19" s="1"/>
  <c r="I20"/>
  <c r="H20"/>
  <c r="G20"/>
  <c r="J70"/>
  <c r="J36"/>
  <c r="I206"/>
  <c r="N265"/>
  <c r="N16"/>
  <c r="N15" s="1"/>
  <c r="M16"/>
  <c r="M15" s="1"/>
  <c r="J262"/>
  <c r="I262"/>
  <c r="J258"/>
  <c r="J210"/>
  <c r="J206"/>
  <c r="J180"/>
  <c r="I180"/>
  <c r="J154"/>
  <c r="I154"/>
  <c r="I145"/>
  <c r="I113"/>
  <c r="I101"/>
  <c r="I70"/>
  <c r="J48"/>
  <c r="I48"/>
  <c r="I36"/>
  <c r="I19"/>
  <c r="J16"/>
  <c r="J15" s="1"/>
  <c r="I16"/>
  <c r="I15" s="1"/>
  <c r="K262"/>
  <c r="L258"/>
  <c r="L191"/>
  <c r="L180"/>
  <c r="K180"/>
  <c r="L136"/>
  <c r="L126"/>
  <c r="L116"/>
  <c r="K101"/>
  <c r="L90"/>
  <c r="L16"/>
  <c r="L15" s="1"/>
  <c r="K16"/>
  <c r="K15" s="1"/>
  <c r="I210" l="1"/>
  <c r="I244"/>
  <c r="I243" s="1"/>
  <c r="K39"/>
  <c r="K75"/>
  <c r="K82"/>
  <c r="K116"/>
  <c r="K126"/>
  <c r="K145"/>
  <c r="K162"/>
  <c r="K183"/>
  <c r="K191"/>
  <c r="K190" s="1"/>
  <c r="K210"/>
  <c r="K228"/>
  <c r="K250"/>
  <c r="K249" s="1"/>
  <c r="I82"/>
  <c r="I162"/>
  <c r="I183"/>
  <c r="J228"/>
  <c r="J250"/>
  <c r="J249" s="1"/>
  <c r="J265"/>
  <c r="J261" s="1"/>
  <c r="N25"/>
  <c r="N39"/>
  <c r="N51"/>
  <c r="N75"/>
  <c r="N82"/>
  <c r="N90"/>
  <c r="N104"/>
  <c r="N116"/>
  <c r="N126"/>
  <c r="N136"/>
  <c r="N145"/>
  <c r="N162"/>
  <c r="N183"/>
  <c r="N191"/>
  <c r="N190" s="1"/>
  <c r="N210"/>
  <c r="N220"/>
  <c r="N228"/>
  <c r="I39"/>
  <c r="I75"/>
  <c r="K25"/>
  <c r="L25"/>
  <c r="L39"/>
  <c r="L51"/>
  <c r="L75"/>
  <c r="L210"/>
  <c r="J90"/>
  <c r="J104"/>
  <c r="J116"/>
  <c r="J126"/>
  <c r="J136"/>
  <c r="J191"/>
  <c r="J190" s="1"/>
  <c r="I228"/>
  <c r="I265"/>
  <c r="I261" s="1"/>
  <c r="M25"/>
  <c r="M39"/>
  <c r="M51"/>
  <c r="M75"/>
  <c r="I25"/>
  <c r="I220"/>
  <c r="K51"/>
  <c r="I90"/>
  <c r="I104"/>
  <c r="I116"/>
  <c r="I126"/>
  <c r="I136"/>
  <c r="I191"/>
  <c r="I190" s="1"/>
  <c r="I51"/>
  <c r="L145"/>
  <c r="L250"/>
  <c r="L249" s="1"/>
  <c r="L82"/>
  <c r="L162"/>
  <c r="L183"/>
  <c r="J25"/>
  <c r="J39"/>
  <c r="J51"/>
  <c r="J75"/>
  <c r="J82"/>
  <c r="J145"/>
  <c r="J162"/>
  <c r="J183"/>
  <c r="I250"/>
  <c r="M82"/>
  <c r="M90"/>
  <c r="M104"/>
  <c r="M116"/>
  <c r="M126"/>
  <c r="M136"/>
  <c r="M145"/>
  <c r="M162"/>
  <c r="M183"/>
  <c r="M191"/>
  <c r="M190" s="1"/>
  <c r="M210"/>
  <c r="M220"/>
  <c r="M228"/>
  <c r="M244"/>
  <c r="M250"/>
  <c r="M265"/>
  <c r="J157"/>
  <c r="M257"/>
  <c r="M258"/>
  <c r="K257"/>
  <c r="N69"/>
  <c r="N157"/>
  <c r="J158"/>
  <c r="L157"/>
  <c r="M157"/>
  <c r="I158"/>
  <c r="I157" s="1"/>
  <c r="I258"/>
  <c r="I257" s="1"/>
  <c r="I69"/>
  <c r="L69"/>
  <c r="M69"/>
  <c r="K69"/>
  <c r="J257"/>
  <c r="K157"/>
  <c r="N257"/>
  <c r="N258"/>
  <c r="L257"/>
  <c r="J69"/>
  <c r="N243"/>
  <c r="I249"/>
  <c r="N261"/>
  <c r="N206"/>
  <c r="J243"/>
  <c r="M243"/>
  <c r="M249"/>
  <c r="N249"/>
  <c r="M261"/>
  <c r="N161"/>
  <c r="L220"/>
  <c r="K220"/>
  <c r="K243"/>
  <c r="L261"/>
  <c r="L243"/>
  <c r="K261"/>
  <c r="L190"/>
  <c r="H262"/>
  <c r="G262"/>
  <c r="H258"/>
  <c r="G258"/>
  <c r="H206"/>
  <c r="G206"/>
  <c r="H180"/>
  <c r="G180"/>
  <c r="H158"/>
  <c r="G158"/>
  <c r="H154"/>
  <c r="G154"/>
  <c r="H113"/>
  <c r="G113"/>
  <c r="H104"/>
  <c r="H101"/>
  <c r="G101"/>
  <c r="H90"/>
  <c r="H70"/>
  <c r="G70"/>
  <c r="H48"/>
  <c r="G48"/>
  <c r="H36"/>
  <c r="G36"/>
  <c r="H19"/>
  <c r="G19"/>
  <c r="H82" l="1"/>
  <c r="H145"/>
  <c r="H250"/>
  <c r="H265"/>
  <c r="G126"/>
  <c r="G136"/>
  <c r="G162"/>
  <c r="G183"/>
  <c r="G228"/>
  <c r="G265"/>
  <c r="H191"/>
  <c r="G82"/>
  <c r="G145"/>
  <c r="G191"/>
  <c r="G250"/>
  <c r="H25"/>
  <c r="H39"/>
  <c r="H51"/>
  <c r="H75"/>
  <c r="H210"/>
  <c r="H220"/>
  <c r="H244"/>
  <c r="H116"/>
  <c r="G90"/>
  <c r="G116"/>
  <c r="G25"/>
  <c r="G39"/>
  <c r="G51"/>
  <c r="G75"/>
  <c r="G210"/>
  <c r="G220"/>
  <c r="G244"/>
  <c r="G104"/>
  <c r="H126"/>
  <c r="H136"/>
  <c r="H162"/>
  <c r="H183"/>
  <c r="H228"/>
  <c r="I161"/>
  <c r="J74"/>
  <c r="J161"/>
  <c r="N74"/>
  <c r="N89"/>
  <c r="I125"/>
  <c r="J125"/>
  <c r="J89"/>
  <c r="N125"/>
  <c r="I14"/>
  <c r="N205"/>
  <c r="I89"/>
  <c r="J205"/>
  <c r="I74"/>
  <c r="I205"/>
  <c r="N14"/>
  <c r="J14"/>
  <c r="M14"/>
  <c r="M74"/>
  <c r="M125"/>
  <c r="M161"/>
  <c r="M89"/>
  <c r="M205"/>
  <c r="L205"/>
  <c r="L89"/>
  <c r="L74"/>
  <c r="K74"/>
  <c r="L125"/>
  <c r="L14"/>
  <c r="L161"/>
  <c r="K205"/>
  <c r="K89"/>
  <c r="K14"/>
  <c r="K161"/>
  <c r="K125"/>
  <c r="N270" l="1"/>
  <c r="N272" s="1"/>
  <c r="I270"/>
  <c r="I272" s="1"/>
  <c r="J270"/>
  <c r="J272" s="1"/>
  <c r="M270"/>
  <c r="M272" s="1"/>
  <c r="L270"/>
  <c r="L272" s="1"/>
  <c r="K270"/>
  <c r="K272" s="1"/>
  <c r="H16"/>
  <c r="H15" s="1"/>
  <c r="G16"/>
  <c r="G15" s="1"/>
  <c r="G261" l="1"/>
  <c r="G257"/>
  <c r="H69"/>
  <c r="G190"/>
  <c r="H243"/>
  <c r="H249"/>
  <c r="G69"/>
  <c r="G157"/>
  <c r="H190"/>
  <c r="G243"/>
  <c r="G249"/>
  <c r="H157"/>
  <c r="H257"/>
  <c r="H261"/>
  <c r="H74" l="1"/>
  <c r="H161"/>
  <c r="H205"/>
  <c r="H125"/>
  <c r="G89"/>
  <c r="G74"/>
  <c r="H89"/>
  <c r="G161"/>
  <c r="G14"/>
  <c r="G205"/>
  <c r="H14"/>
  <c r="G125"/>
  <c r="H270" l="1"/>
  <c r="H272" s="1"/>
  <c r="G270"/>
  <c r="G272" s="1"/>
  <c r="G14" i="2" l="1"/>
  <c r="F14"/>
  <c r="D14" l="1"/>
  <c r="E14"/>
  <c r="D13" l="1"/>
  <c r="D17" s="1"/>
  <c r="F13" l="1"/>
  <c r="F17" s="1"/>
  <c r="G13"/>
  <c r="G17" s="1"/>
  <c r="E13"/>
  <c r="E17" s="1"/>
  <c r="E12"/>
  <c r="E16" s="1"/>
  <c r="G12" l="1"/>
  <c r="G16" s="1"/>
  <c r="G11"/>
  <c r="G15" s="1"/>
  <c r="F12"/>
  <c r="F16" s="1"/>
  <c r="F11"/>
  <c r="F15" s="1"/>
  <c r="D12"/>
  <c r="D16" s="1"/>
  <c r="D11"/>
  <c r="D15" s="1"/>
  <c r="E11"/>
  <c r="E15" s="1"/>
</calcChain>
</file>

<file path=xl/sharedStrings.xml><?xml version="1.0" encoding="utf-8"?>
<sst xmlns="http://schemas.openxmlformats.org/spreadsheetml/2006/main" count="1209" uniqueCount="224">
  <si>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</si>
  <si>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</si>
  <si>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</si>
  <si>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</si>
  <si>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</si>
  <si>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</si>
  <si>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</si>
  <si>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</si>
  <si>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</si>
  <si>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</si>
  <si>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</si>
  <si>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</si>
  <si>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</si>
  <si>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</si>
  <si>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</si>
  <si>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</si>
  <si>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</si>
  <si>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</si>
  <si>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</si>
  <si>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</si>
  <si>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</si>
  <si>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</si>
  <si>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</si>
  <si>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</si>
  <si>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</si>
  <si>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</si>
  <si>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</si>
  <si>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</si>
  <si>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</si>
  <si>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</si>
  <si>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</si>
  <si>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</si>
  <si>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</si>
  <si>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</si>
  <si>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</si>
  <si>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</si>
  <si>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</si>
  <si>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</si>
  <si>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</si>
  <si>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</si>
  <si>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</si>
  <si>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</si>
  <si>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</si>
  <si>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</si>
  <si>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</si>
  <si>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</si>
  <si>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</si>
  <si>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</si>
  <si>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</si>
  <si>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</si>
  <si>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</si>
  <si>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</si>
  <si>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</si>
  <si>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</si>
  <si>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</si>
  <si>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</si>
  <si>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</si>
  <si>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</si>
  <si>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</si>
  <si>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</si>
  <si>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</si>
  <si>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</si>
  <si>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</si>
  <si>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</si>
  <si>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</si>
  <si>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</si>
  <si>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</si>
  <si>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</si>
  <si>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</si>
  <si>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</si>
  <si>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</si>
  <si>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</si>
  <si>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</si>
  <si>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</si>
  <si>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</si>
  <si>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</si>
  <si>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</si>
  <si>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</si>
  <si>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</si>
  <si>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</si>
  <si>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</si>
  <si>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</si>
  <si>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</si>
  <si>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</si>
  <si>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</si>
  <si>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</si>
  <si>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</si>
  <si>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</si>
  <si>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</si>
  <si>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</si>
  <si>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</si>
  <si>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</si>
  <si>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</si>
  <si>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</si>
  <si>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</si>
  <si>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</si>
  <si>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</si>
  <si>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</si>
  <si>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</si>
  <si>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</si>
  <si>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</si>
  <si>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</si>
  <si>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</si>
  <si>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</si>
  <si>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</si>
  <si>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</si>
  <si>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</si>
  <si>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</si>
  <si>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</si>
  <si>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</si>
  <si>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</si>
  <si>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</si>
  <si>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</si>
  <si>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</si>
  <si>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</si>
  <si>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</si>
  <si>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</si>
  <si>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</si>
  <si>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</si>
  <si>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</si>
  <si>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</si>
  <si>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</si>
  <si>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</si>
  <si>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</si>
  <si>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</si>
  <si>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</si>
  <si>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</si>
  <si>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</si>
  <si>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</si>
  <si>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</si>
  <si>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</si>
  <si>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</si>
  <si>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</si>
  <si>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</si>
  <si>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37 0 00 00000</t>
  </si>
  <si>
    <t>28 0 00 00000</t>
  </si>
  <si>
    <t>Связь и информатика</t>
  </si>
  <si>
    <t>360</t>
  </si>
  <si>
    <t>830</t>
  </si>
  <si>
    <t>Исполнение судебных актов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</si>
  <si>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</si>
  <si>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</si>
  <si>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</si>
  <si>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</si>
  <si>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</si>
  <si>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</si>
  <si>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</si>
  <si>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</si>
  <si>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</si>
  <si>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</si>
  <si>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t xml:space="preserve">Межбюджетные трансферты общего характера бюджетам бюджетной системы Российской Федерации 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</si>
  <si>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</si>
  <si>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</si>
  <si>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</si>
  <si>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</si>
  <si>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</si>
  <si>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</si>
  <si>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</si>
  <si>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</si>
  <si>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</si>
  <si>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</si>
  <si>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 xml:space="preserve">Обслуживание государственного (муниципального) долга
</t>
  </si>
  <si>
    <t>42 0 00 00000</t>
  </si>
  <si>
    <t>МП "Поддержка местных инициатив в муниципальном районе Кинельский Самарской области на 2021-2025 годы"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</si>
  <si>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</si>
  <si>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</si>
  <si>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</si>
  <si>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</si>
  <si>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>350</t>
  </si>
  <si>
    <t>Премии и гранты</t>
  </si>
  <si>
    <t xml:space="preserve">Иные выплаты населению </t>
  </si>
  <si>
    <t>09 0 00 00000</t>
  </si>
  <si>
    <t>МП " Охрана окружающей среды на территории муниципального района Кинельский Самарской области на 2022 - 2026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</si>
  <si>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2022-2026 годы»</t>
    </r>
  </si>
  <si>
    <t>МП "Развитие муниципальной службы в органах местного самоуправления муниципального района Кинельский Самарской области" на 2022-2026 годы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</si>
  <si>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2022-2026 г </t>
  </si>
  <si>
    <t>МП «Развитие мобилизационной подготовки на территории муниципального района Кинельский на 2018-2024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</si>
  <si>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2018-2024 года"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</si>
  <si>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2022-2026 годы.</t>
    </r>
  </si>
  <si>
    <t>МП «Развитие и поддержка малого и среднего предпринимательства в муниципальном районе Кинельский на 2022-2026 гг.»</t>
  </si>
  <si>
    <t>80 0 00 00000</t>
  </si>
  <si>
    <t>Непрограммные направления расходов местного бюджета в области жилищного строительства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</si>
  <si>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</si>
  <si>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</si>
  <si>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2017-2026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</si>
  <si>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</si>
  <si>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2017-2026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</si>
  <si>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2017-2026 годы.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</si>
  <si>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</si>
  <si>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</si>
  <si>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"Развитие дополнительного образования в муниципальном районе Кинельский" на период 2018-2027 гг.</t>
  </si>
  <si>
    <t>МП "Организация досуга детей, подростков и молодёжи муниципального района Кинельский на 2017-2026 годы"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</si>
  <si>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</si>
  <si>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</si>
  <si>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</si>
  <si>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</si>
  <si>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</si>
  <si>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</si>
  <si>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к Решению Собрания представителей муниципального района Кинельский "О бюджете муниципального района Кинельский на 2024 год и на плановый период 2025 и 2026 годов"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</si>
  <si>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</si>
  <si>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</si>
  <si>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</si>
  <si>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</si>
  <si>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</si>
  <si>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</si>
  <si>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Сумма на 2025 год,
  тыс.  рублей</t>
  </si>
  <si>
    <t>Сумма на 2026 год,
  тыс.  рублей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</si>
  <si>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
муниципального  района Кинельский на  плановый период  2025 и  2026 годов.
</t>
  </si>
  <si>
    <t>Приложение 5</t>
  </si>
  <si>
    <t>Условно утвержденные расходы</t>
  </si>
  <si>
    <t>ВСЕГО с учетом условно утвержденных расходов</t>
  </si>
  <si>
    <t>МП "Развитие и улучшение материально-технического оснащения учреждений муниципального района Кинельский" на 2024-2028 годы.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</si>
  <si>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2018-2026 годы.</t>
  </si>
  <si>
    <t>МП «Повышение безопасности дорожного движения на территории муниципального района Кинельский Самарской  области на 2017-2024 гг.»</t>
  </si>
  <si>
    <t>МП "Профилактика безнадзорности, правонарушений и защита прав несовершеннолетних в муниципальном районе Кинельский" на 2018-2026 гг.</t>
  </si>
  <si>
    <t>МП "Формирование современной комфортной городской среды муниципального района Кинельский Самарской области на 2018 год -2025 годы"</t>
  </si>
  <si>
    <t>МП "Обеспечение жилыми помещениями отдельных категорий граждан в муниципальном районе Кинельский на 2018-2024 годы."</t>
  </si>
  <si>
    <t>МП "Благоустройство территории муниципального района Кинельский Самарской области на 2024 -2026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</si>
  <si>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2024-2026 гг.»</t>
    </r>
  </si>
  <si>
    <t>МП "Организация деятельности по опеке и попечительству на территории муниципального района Кинельский Самарской области на 2024-2026 годы".</t>
  </si>
  <si>
    <t>Уточненная сумма                           на 2025 год,
  тыс.  рублей</t>
  </si>
  <si>
    <t>Уточненная сумма                           на 2026 год,
  тыс.  рублей</t>
  </si>
  <si>
    <t>310</t>
  </si>
  <si>
    <t>Публичные нормативные социальные выплаты гражданам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</si>
</sst>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 vertical="top" wrapText="1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vertical="center" wrapText="1"/>
      <protection hidden="1"/>
    </xf>
    <xf numFmtId="0" fontId="4" fillId="0" borderId="7" xfId="0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72"/>
  <sheetViews>
    <sheetView tabSelected="1" topLeftCell="B1" zoomScale="85" zoomScaleNormal="85" zoomScaleSheetLayoutView="85" zoomScalePageLayoutView="85" workbookViewId="0">
      <selection activeCell="B2" sqref="B2"/>
    </sheetView>
  </sheetViews>
  <sheetFormatPr defaultColWidth="9.109375" defaultRowHeight="13.8"/>
  <cols>
    <col min="1" max="1" width="5" style="20" hidden="1" customWidth="1"/>
    <col min="2" max="2" width="57.77734375" style="21" customWidth="1"/>
    <col min="3" max="3" width="5.44140625" style="21" customWidth="1"/>
    <col min="4" max="4" width="4.44140625" style="21" customWidth="1"/>
    <col min="5" max="5" width="15.5546875" style="21" customWidth="1"/>
    <col min="6" max="6" width="5.109375" style="21" customWidth="1"/>
    <col min="7" max="7" width="13" style="21" customWidth="1"/>
    <col min="8" max="8" width="14.6640625" style="21" customWidth="1"/>
    <col min="9" max="9" width="13" style="21" customWidth="1"/>
    <col min="10" max="10" width="14.6640625" style="21" customWidth="1"/>
    <col min="11" max="11" width="13" style="21" customWidth="1"/>
    <col min="12" max="12" width="14.6640625" style="21" customWidth="1"/>
    <col min="13" max="13" width="13" style="21" customWidth="1"/>
    <col min="14" max="14" width="14.6640625" style="21" customWidth="1"/>
    <col min="15" max="15" width="13.6640625" style="21" customWidth="1"/>
    <col min="16" max="16" width="15.6640625" style="21" customWidth="1"/>
    <col min="17" max="17" width="13.33203125" style="21" customWidth="1"/>
    <col min="18" max="16384" width="9.109375" style="21"/>
  </cols>
  <sheetData>
    <row r="1" spans="1:14" s="19" customFormat="1" ht="38.25" customHeight="1">
      <c r="A1" s="18"/>
      <c r="G1" s="53"/>
      <c r="H1" s="53"/>
      <c r="I1" s="53"/>
      <c r="J1" s="53"/>
      <c r="K1" s="53"/>
      <c r="L1" s="53"/>
      <c r="M1" s="53" t="s">
        <v>208</v>
      </c>
      <c r="N1" s="53"/>
    </row>
    <row r="2" spans="1:14" ht="115.8" customHeight="1">
      <c r="E2" s="49"/>
      <c r="F2" s="49"/>
      <c r="G2" s="49"/>
      <c r="H2" s="49"/>
      <c r="I2" s="49"/>
      <c r="J2" s="49"/>
      <c r="K2" s="66" t="s">
        <v>198</v>
      </c>
      <c r="L2" s="66"/>
      <c r="M2" s="66"/>
      <c r="N2" s="66"/>
    </row>
    <row r="3" spans="1:14" ht="21.6" customHeight="1"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0" customFormat="1" ht="65.25" customHeight="1">
      <c r="B4" s="67" t="s">
        <v>207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6" spans="1:14" ht="15" customHeight="1">
      <c r="B6" s="54" t="s">
        <v>0</v>
      </c>
      <c r="C6" s="54" t="s">
        <v>1</v>
      </c>
      <c r="D6" s="54" t="s">
        <v>2</v>
      </c>
      <c r="E6" s="54" t="s">
        <v>3</v>
      </c>
      <c r="F6" s="54" t="s">
        <v>4</v>
      </c>
      <c r="G6" s="57" t="s">
        <v>205</v>
      </c>
      <c r="H6" s="58"/>
      <c r="I6" s="57" t="s">
        <v>220</v>
      </c>
      <c r="J6" s="58"/>
      <c r="K6" s="57" t="s">
        <v>206</v>
      </c>
      <c r="L6" s="58"/>
      <c r="M6" s="57" t="s">
        <v>221</v>
      </c>
      <c r="N6" s="58"/>
    </row>
    <row r="7" spans="1:14">
      <c r="B7" s="54"/>
      <c r="C7" s="54"/>
      <c r="D7" s="54"/>
      <c r="E7" s="54"/>
      <c r="F7" s="54"/>
      <c r="G7" s="59"/>
      <c r="H7" s="60"/>
      <c r="I7" s="59"/>
      <c r="J7" s="60"/>
      <c r="K7" s="59"/>
      <c r="L7" s="60"/>
      <c r="M7" s="59"/>
      <c r="N7" s="60"/>
    </row>
    <row r="8" spans="1:14">
      <c r="B8" s="54"/>
      <c r="C8" s="54"/>
      <c r="D8" s="54"/>
      <c r="E8" s="54"/>
      <c r="F8" s="54"/>
      <c r="G8" s="59"/>
      <c r="H8" s="60"/>
      <c r="I8" s="59"/>
      <c r="J8" s="60"/>
      <c r="K8" s="59"/>
      <c r="L8" s="60"/>
      <c r="M8" s="59"/>
      <c r="N8" s="60"/>
    </row>
    <row r="9" spans="1:14">
      <c r="B9" s="54"/>
      <c r="C9" s="54"/>
      <c r="D9" s="54"/>
      <c r="E9" s="54"/>
      <c r="F9" s="54"/>
      <c r="G9" s="61"/>
      <c r="H9" s="62"/>
      <c r="I9" s="61"/>
      <c r="J9" s="62"/>
      <c r="K9" s="61"/>
      <c r="L9" s="62"/>
      <c r="M9" s="61"/>
      <c r="N9" s="62"/>
    </row>
    <row r="10" spans="1:14" ht="15" customHeight="1">
      <c r="B10" s="54"/>
      <c r="C10" s="54"/>
      <c r="D10" s="54"/>
      <c r="E10" s="54"/>
      <c r="F10" s="54"/>
      <c r="G10" s="55" t="s">
        <v>5</v>
      </c>
      <c r="H10" s="63" t="s">
        <v>204</v>
      </c>
      <c r="I10" s="55" t="s">
        <v>5</v>
      </c>
      <c r="J10" s="63" t="s">
        <v>204</v>
      </c>
      <c r="K10" s="55" t="s">
        <v>5</v>
      </c>
      <c r="L10" s="63" t="s">
        <v>204</v>
      </c>
      <c r="M10" s="55" t="s">
        <v>5</v>
      </c>
      <c r="N10" s="63" t="s">
        <v>204</v>
      </c>
    </row>
    <row r="11" spans="1:14">
      <c r="B11" s="54"/>
      <c r="C11" s="54"/>
      <c r="D11" s="54"/>
      <c r="E11" s="54"/>
      <c r="F11" s="54"/>
      <c r="G11" s="56"/>
      <c r="H11" s="64"/>
      <c r="I11" s="56"/>
      <c r="J11" s="64"/>
      <c r="K11" s="56"/>
      <c r="L11" s="64"/>
      <c r="M11" s="56"/>
      <c r="N11" s="64"/>
    </row>
    <row r="12" spans="1:14">
      <c r="B12" s="54"/>
      <c r="C12" s="54"/>
      <c r="D12" s="54"/>
      <c r="E12" s="54"/>
      <c r="F12" s="54"/>
      <c r="G12" s="56"/>
      <c r="H12" s="64"/>
      <c r="I12" s="56"/>
      <c r="J12" s="64"/>
      <c r="K12" s="56"/>
      <c r="L12" s="64"/>
      <c r="M12" s="56"/>
      <c r="N12" s="64"/>
    </row>
    <row r="13" spans="1:14" ht="50.4" customHeight="1">
      <c r="B13" s="55"/>
      <c r="C13" s="55"/>
      <c r="D13" s="55"/>
      <c r="E13" s="55"/>
      <c r="F13" s="55"/>
      <c r="G13" s="56"/>
      <c r="H13" s="65"/>
      <c r="I13" s="56"/>
      <c r="J13" s="65"/>
      <c r="K13" s="56"/>
      <c r="L13" s="65"/>
      <c r="M13" s="56"/>
      <c r="N13" s="65"/>
    </row>
    <row r="14" spans="1:14" s="13" customFormat="1" ht="15.6">
      <c r="A14" s="14">
        <v>0</v>
      </c>
      <c r="B14" s="26" t="s">
        <v>106</v>
      </c>
      <c r="C14" s="27" t="s">
        <v>71</v>
      </c>
      <c r="D14" s="27" t="s">
        <v>116</v>
      </c>
      <c r="E14" s="27"/>
      <c r="F14" s="27"/>
      <c r="G14" s="28">
        <f>SUMIFS(G15:G1075,$C15:$C1075,$C15)/3</f>
        <v>86026.999999999971</v>
      </c>
      <c r="H14" s="28">
        <f>SUMIFS(H15:H1065,$C15:$C1065,$C15)/3</f>
        <v>2459</v>
      </c>
      <c r="I14" s="28">
        <f>SUMIFS(I15:I1075,$C15:$C1075,$C15)/3</f>
        <v>86026.999999999971</v>
      </c>
      <c r="J14" s="28">
        <f>SUMIFS(J15:J1065,$C15:$C1065,$C15)/3</f>
        <v>2459</v>
      </c>
      <c r="K14" s="28">
        <f>SUMIFS(K15:K1075,$C15:$C1075,$C15)/3</f>
        <v>86026.999999999971</v>
      </c>
      <c r="L14" s="28">
        <f>SUMIFS(L15:L1065,$C15:$C1065,$C15)/3</f>
        <v>2459</v>
      </c>
      <c r="M14" s="28">
        <f>SUMIFS(M15:M1075,$C15:$C1075,$C15)/3</f>
        <v>86026.999999999971</v>
      </c>
      <c r="N14" s="28">
        <f>SUMIFS(N15:N1065,$C15:$C1065,$C15)/3</f>
        <v>2459</v>
      </c>
    </row>
    <row r="15" spans="1:14" s="13" customFormat="1" ht="31.2">
      <c r="A15" s="15">
        <v>1</v>
      </c>
      <c r="B15" s="29" t="s">
        <v>41</v>
      </c>
      <c r="C15" s="30" t="s">
        <v>71</v>
      </c>
      <c r="D15" s="30" t="s">
        <v>90</v>
      </c>
      <c r="E15" s="30" t="s">
        <v>6</v>
      </c>
      <c r="F15" s="30" t="s">
        <v>73</v>
      </c>
      <c r="G15" s="31">
        <f>SUMIFS(G16:G1065,$C16:$C1065,$C16,$D16:$D1065,$D16)/2</f>
        <v>3301.7</v>
      </c>
      <c r="H15" s="31">
        <f>SUMIFS(H16:H1065,$C16:$C1065,$C16,$D16:$D1065,$D16)/2</f>
        <v>0</v>
      </c>
      <c r="I15" s="31">
        <f>SUMIFS(I16:I1065,$C16:$C1065,$C16,$D16:$D1065,$D16)/2</f>
        <v>3301.7</v>
      </c>
      <c r="J15" s="31">
        <f>SUMIFS(J16:J1065,$C16:$C1065,$C16,$D16:$D1065,$D16)/2</f>
        <v>0</v>
      </c>
      <c r="K15" s="31">
        <f>SUMIFS(K16:K1065,$C16:$C1065,$C16,$D16:$D1065,$D16)/2</f>
        <v>3301.7</v>
      </c>
      <c r="L15" s="31">
        <f>SUMIFS(L16:L1065,$C16:$C1065,$C16,$D16:$D1065,$D16)/2</f>
        <v>0</v>
      </c>
      <c r="M15" s="31">
        <f>SUMIFS(M16:M1065,$C16:$C1065,$C16,$D16:$D1065,$D16)/2</f>
        <v>3301.7</v>
      </c>
      <c r="N15" s="31">
        <f>SUMIFS(N16:N1065,$C16:$C1065,$C16,$D16:$D1065,$D16)/2</f>
        <v>0</v>
      </c>
    </row>
    <row r="16" spans="1:14" s="13" customFormat="1" ht="62.4">
      <c r="A16" s="16">
        <v>2</v>
      </c>
      <c r="B16" s="32" t="s">
        <v>8</v>
      </c>
      <c r="C16" s="33" t="s">
        <v>71</v>
      </c>
      <c r="D16" s="33" t="s">
        <v>90</v>
      </c>
      <c r="E16" s="33" t="s">
        <v>123</v>
      </c>
      <c r="F16" s="33" t="s">
        <v>73</v>
      </c>
      <c r="G16" s="34">
        <f>SUMIFS(G17:G1062,$C17:$C1062,$C17,$D17:$D1062,$D17,$E17:$E1062,$E17)</f>
        <v>3301.7</v>
      </c>
      <c r="H16" s="34">
        <f>SUMIFS(H17:H1062,$C17:$C1062,$C17,$D17:$D1062,$D17,$E17:$E1062,$E17)</f>
        <v>0</v>
      </c>
      <c r="I16" s="34">
        <f>SUMIFS(I17:I1062,$C17:$C1062,$C17,$D17:$D1062,$D17,$E17:$E1062,$E17)</f>
        <v>3301.7</v>
      </c>
      <c r="J16" s="34">
        <f>SUMIFS(J17:J1062,$C17:$C1062,$C17,$D17:$D1062,$D17,$E17:$E1062,$E17)</f>
        <v>0</v>
      </c>
      <c r="K16" s="34">
        <f>SUMIFS(K17:K1062,$C17:$C1062,$C17,$D17:$D1062,$D17,$E17:$E1062,$E17)</f>
        <v>3301.7</v>
      </c>
      <c r="L16" s="34">
        <f>SUMIFS(L17:L1062,$C17:$C1062,$C17,$D17:$D1062,$D17,$E17:$E1062,$E17)</f>
        <v>0</v>
      </c>
      <c r="M16" s="34">
        <f>SUMIFS(M17:M1062,$C17:$C1062,$C17,$D17:$D1062,$D17,$E17:$E1062,$E17)</f>
        <v>3301.7</v>
      </c>
      <c r="N16" s="34">
        <f>SUMIFS(N17:N1062,$C17:$C1062,$C17,$D17:$D1062,$D17,$E17:$E1062,$E17)</f>
        <v>0</v>
      </c>
    </row>
    <row r="17" spans="1:14" s="13" customFormat="1" ht="31.2">
      <c r="A17" s="17">
        <v>3</v>
      </c>
      <c r="B17" s="22" t="s">
        <v>10</v>
      </c>
      <c r="C17" s="23" t="s">
        <v>71</v>
      </c>
      <c r="D17" s="23" t="s">
        <v>90</v>
      </c>
      <c r="E17" s="23" t="s">
        <v>123</v>
      </c>
      <c r="F17" s="23" t="s">
        <v>74</v>
      </c>
      <c r="G17" s="24">
        <v>3301.7</v>
      </c>
      <c r="H17" s="24"/>
      <c r="I17" s="24">
        <v>3301.7</v>
      </c>
      <c r="J17" s="24"/>
      <c r="K17" s="24">
        <v>3301.7</v>
      </c>
      <c r="L17" s="24"/>
      <c r="M17" s="24">
        <v>3301.7</v>
      </c>
      <c r="N17" s="24"/>
    </row>
    <row r="18" spans="1:14" s="13" customFormat="1" ht="31.2">
      <c r="A18" s="17">
        <v>3</v>
      </c>
      <c r="B18" s="22" t="s">
        <v>11</v>
      </c>
      <c r="C18" s="23" t="s">
        <v>71</v>
      </c>
      <c r="D18" s="23" t="s">
        <v>90</v>
      </c>
      <c r="E18" s="23" t="s">
        <v>123</v>
      </c>
      <c r="F18" s="23" t="s">
        <v>75</v>
      </c>
      <c r="G18" s="24"/>
      <c r="H18" s="24"/>
      <c r="I18" s="24"/>
      <c r="J18" s="24"/>
      <c r="K18" s="24"/>
      <c r="L18" s="24"/>
      <c r="M18" s="24"/>
      <c r="N18" s="24"/>
    </row>
    <row r="19" spans="1:14" s="13" customFormat="1" ht="46.8">
      <c r="A19" s="15">
        <v>1</v>
      </c>
      <c r="B19" s="29" t="s">
        <v>20</v>
      </c>
      <c r="C19" s="30" t="s">
        <v>71</v>
      </c>
      <c r="D19" s="30" t="s">
        <v>80</v>
      </c>
      <c r="E19" s="30" t="s">
        <v>6</v>
      </c>
      <c r="F19" s="30" t="s">
        <v>73</v>
      </c>
      <c r="G19" s="31">
        <f>SUMIFS(G20:G1069,$C20:$C1069,$C20,$D20:$D1069,$D20)/2</f>
        <v>845.4</v>
      </c>
      <c r="H19" s="31">
        <f>SUMIFS(H20:H1069,$C20:$C1069,$C20,$D20:$D1069,$D20)/2</f>
        <v>0</v>
      </c>
      <c r="I19" s="31">
        <f>SUMIFS(I20:I1069,$C20:$C1069,$C20,$D20:$D1069,$D20)/2</f>
        <v>845.4</v>
      </c>
      <c r="J19" s="31">
        <f>SUMIFS(J20:J1069,$C20:$C1069,$C20,$D20:$D1069,$D20)/2</f>
        <v>0</v>
      </c>
      <c r="K19" s="31">
        <f>SUMIFS(K20:K1069,$C20:$C1069,$C20,$D20:$D1069,$D20)/2</f>
        <v>845.4</v>
      </c>
      <c r="L19" s="31">
        <f>SUMIFS(L20:L1069,$C20:$C1069,$C20,$D20:$D1069,$D20)/2</f>
        <v>0</v>
      </c>
      <c r="M19" s="31">
        <f>SUMIFS(M20:M1069,$C20:$C1069,$C20,$D20:$D1069,$D20)/2</f>
        <v>845.4</v>
      </c>
      <c r="N19" s="31">
        <f>SUMIFS(N20:N1069,$C20:$C1069,$C20,$D20:$D1069,$D20)/2</f>
        <v>0</v>
      </c>
    </row>
    <row r="20" spans="1:14" s="13" customFormat="1" ht="62.4">
      <c r="A20" s="16">
        <v>2</v>
      </c>
      <c r="B20" s="32" t="s">
        <v>8</v>
      </c>
      <c r="C20" s="33" t="s">
        <v>71</v>
      </c>
      <c r="D20" s="33" t="s">
        <v>80</v>
      </c>
      <c r="E20" s="33" t="s">
        <v>123</v>
      </c>
      <c r="F20" s="33" t="s">
        <v>73</v>
      </c>
      <c r="G20" s="34">
        <f>SUMIFS(G21:G1066,$C21:$C1066,$C21,$D21:$D1066,$D21,$E21:$E1066,$E21)</f>
        <v>845.40000000000009</v>
      </c>
      <c r="H20" s="34">
        <f>SUMIFS(H21:H1066,$C21:$C1066,$C21,$D21:$D1066,$D21,$E21:$E1066,$E21)</f>
        <v>0</v>
      </c>
      <c r="I20" s="34">
        <f>SUMIFS(I21:I1066,$C21:$C1066,$C21,$D21:$D1066,$D21,$E21:$E1066,$E21)</f>
        <v>845.40000000000009</v>
      </c>
      <c r="J20" s="34">
        <f>SUMIFS(J21:J1066,$C21:$C1066,$C21,$D21:$D1066,$D21,$E21:$E1066,$E21)</f>
        <v>0</v>
      </c>
      <c r="K20" s="34">
        <f>SUMIFS(K21:K1066,$C21:$C1066,$C21,$D21:$D1066,$D21,$E21:$E1066,$E21)</f>
        <v>845.40000000000009</v>
      </c>
      <c r="L20" s="34">
        <f>SUMIFS(L21:L1066,$C21:$C1066,$C21,$D21:$D1066,$D21,$E21:$E1066,$E21)</f>
        <v>0</v>
      </c>
      <c r="M20" s="34">
        <f>SUMIFS(M21:M1066,$C21:$C1066,$C21,$D21:$D1066,$D21,$E21:$E1066,$E21)</f>
        <v>845.40000000000009</v>
      </c>
      <c r="N20" s="34">
        <f>SUMIFS(N21:N1066,$C21:$C1066,$C21,$D21:$D1066,$D21,$E21:$E1066,$E21)</f>
        <v>0</v>
      </c>
    </row>
    <row r="21" spans="1:14" s="13" customFormat="1" ht="31.2">
      <c r="A21" s="17">
        <v>3</v>
      </c>
      <c r="B21" s="22" t="s">
        <v>10</v>
      </c>
      <c r="C21" s="23" t="s">
        <v>71</v>
      </c>
      <c r="D21" s="23" t="s">
        <v>80</v>
      </c>
      <c r="E21" s="23" t="s">
        <v>123</v>
      </c>
      <c r="F21" s="23" t="s">
        <v>74</v>
      </c>
      <c r="G21" s="24">
        <v>714.6</v>
      </c>
      <c r="H21" s="24"/>
      <c r="I21" s="24">
        <v>714.6</v>
      </c>
      <c r="J21" s="24"/>
      <c r="K21" s="24">
        <v>714.6</v>
      </c>
      <c r="L21" s="24"/>
      <c r="M21" s="24">
        <v>714.6</v>
      </c>
      <c r="N21" s="24"/>
    </row>
    <row r="22" spans="1:14" s="13" customFormat="1" ht="31.2">
      <c r="A22" s="17">
        <v>3</v>
      </c>
      <c r="B22" s="22" t="s">
        <v>11</v>
      </c>
      <c r="C22" s="23" t="s">
        <v>71</v>
      </c>
      <c r="D22" s="23" t="s">
        <v>80</v>
      </c>
      <c r="E22" s="23" t="s">
        <v>123</v>
      </c>
      <c r="F22" s="23" t="s">
        <v>75</v>
      </c>
      <c r="G22" s="24">
        <v>130.80000000000001</v>
      </c>
      <c r="H22" s="24"/>
      <c r="I22" s="24">
        <v>130.80000000000001</v>
      </c>
      <c r="J22" s="24"/>
      <c r="K22" s="24">
        <v>130.80000000000001</v>
      </c>
      <c r="L22" s="24"/>
      <c r="M22" s="24">
        <v>130.80000000000001</v>
      </c>
      <c r="N22" s="24"/>
    </row>
    <row r="23" spans="1:14" s="13" customFormat="1" ht="31.2">
      <c r="A23" s="17">
        <v>3</v>
      </c>
      <c r="B23" s="22" t="s">
        <v>21</v>
      </c>
      <c r="C23" s="23" t="s">
        <v>71</v>
      </c>
      <c r="D23" s="23" t="s">
        <v>80</v>
      </c>
      <c r="E23" s="23" t="s">
        <v>123</v>
      </c>
      <c r="F23" s="23" t="s">
        <v>82</v>
      </c>
      <c r="G23" s="24"/>
      <c r="H23" s="24"/>
      <c r="I23" s="24"/>
      <c r="J23" s="24"/>
      <c r="K23" s="24"/>
      <c r="L23" s="24"/>
      <c r="M23" s="24"/>
      <c r="N23" s="24"/>
    </row>
    <row r="24" spans="1:14" s="13" customFormat="1" ht="15.6">
      <c r="A24" s="17">
        <v>3</v>
      </c>
      <c r="B24" s="22" t="s">
        <v>12</v>
      </c>
      <c r="C24" s="23" t="s">
        <v>71</v>
      </c>
      <c r="D24" s="23" t="s">
        <v>80</v>
      </c>
      <c r="E24" s="23" t="s">
        <v>123</v>
      </c>
      <c r="F24" s="23" t="s">
        <v>76</v>
      </c>
      <c r="G24" s="24"/>
      <c r="H24" s="24"/>
      <c r="I24" s="24"/>
      <c r="J24" s="24"/>
      <c r="K24" s="24"/>
      <c r="L24" s="24"/>
      <c r="M24" s="24"/>
      <c r="N24" s="24"/>
    </row>
    <row r="25" spans="1:14" s="13" customFormat="1" ht="62.4">
      <c r="A25" s="15">
        <v>1</v>
      </c>
      <c r="B25" s="29" t="s">
        <v>34</v>
      </c>
      <c r="C25" s="30" t="s">
        <v>71</v>
      </c>
      <c r="D25" s="30" t="s">
        <v>88</v>
      </c>
      <c r="E25" s="30" t="s">
        <v>6</v>
      </c>
      <c r="F25" s="30" t="s">
        <v>73</v>
      </c>
      <c r="G25" s="31">
        <f>SUMIFS(G26:G1075,$C26:$C1075,$C26,$D26:$D1075,$D26)/2</f>
        <v>39089.9</v>
      </c>
      <c r="H25" s="31">
        <f>SUMIFS(H26:H1075,$C26:$C1075,$C26,$D26:$D1075,$D26)/2</f>
        <v>1802.2</v>
      </c>
      <c r="I25" s="31">
        <f>SUMIFS(I26:I1075,$C26:$C1075,$C26,$D26:$D1075,$D26)/2</f>
        <v>39089.9</v>
      </c>
      <c r="J25" s="31">
        <f>SUMIFS(J26:J1075,$C26:$C1075,$C26,$D26:$D1075,$D26)/2</f>
        <v>1802.2</v>
      </c>
      <c r="K25" s="31">
        <f>SUMIFS(K26:K1075,$C26:$C1075,$C26,$D26:$D1075,$D26)/2</f>
        <v>39089.9</v>
      </c>
      <c r="L25" s="31">
        <f>SUMIFS(L26:L1075,$C26:$C1075,$C26,$D26:$D1075,$D26)/2</f>
        <v>1802.2</v>
      </c>
      <c r="M25" s="31">
        <f>SUMIFS(M26:M1075,$C26:$C1075,$C26,$D26:$D1075,$D26)/2</f>
        <v>39089.9</v>
      </c>
      <c r="N25" s="31">
        <f>SUMIFS(N26:N1075,$C26:$C1075,$C26,$D26:$D1075,$D26)/2</f>
        <v>1802.2</v>
      </c>
    </row>
    <row r="26" spans="1:14" s="13" customFormat="1" ht="46.8">
      <c r="A26" s="16">
        <v>2</v>
      </c>
      <c r="B26" s="39" t="s">
        <v>211</v>
      </c>
      <c r="C26" s="33" t="s">
        <v>71</v>
      </c>
      <c r="D26" s="33" t="s">
        <v>88</v>
      </c>
      <c r="E26" s="33" t="s">
        <v>14</v>
      </c>
      <c r="F26" s="33"/>
      <c r="G26" s="34">
        <f>SUMIFS(G27:G1072,$C27:$C1072,$C27,$D27:$D1072,$D27,$E27:$E1072,$E27)</f>
        <v>296.10000000000002</v>
      </c>
      <c r="H26" s="34">
        <f>SUMIFS(H27:H1072,$C27:$C1072,$C27,$D27:$D1072,$D27,$E27:$E1072,$E27)</f>
        <v>0</v>
      </c>
      <c r="I26" s="34">
        <f>SUMIFS(I27:I1072,$C27:$C1072,$C27,$D27:$D1072,$D27,$E27:$E1072,$E27)</f>
        <v>296.10000000000002</v>
      </c>
      <c r="J26" s="34">
        <f>SUMIFS(J27:J1072,$C27:$C1072,$C27,$D27:$D1072,$D27,$E27:$E1072,$E27)</f>
        <v>0</v>
      </c>
      <c r="K26" s="34">
        <f>SUMIFS(K27:K1072,$C27:$C1072,$C27,$D27:$D1072,$D27,$E27:$E1072,$E27)</f>
        <v>296.10000000000002</v>
      </c>
      <c r="L26" s="34">
        <f>SUMIFS(L27:L1072,$C27:$C1072,$C27,$D27:$D1072,$D27,$E27:$E1072,$E27)</f>
        <v>0</v>
      </c>
      <c r="M26" s="34">
        <f>SUMIFS(M27:M1072,$C27:$C1072,$C27,$D27:$D1072,$D27,$E27:$E1072,$E27)</f>
        <v>296.10000000000002</v>
      </c>
      <c r="N26" s="34">
        <f>SUMIFS(N27:N1072,$C27:$C1072,$C27,$D27:$D1072,$D27,$E27:$E1072,$E27)</f>
        <v>0</v>
      </c>
    </row>
    <row r="27" spans="1:14" s="13" customFormat="1" ht="31.2">
      <c r="A27" s="17">
        <v>3</v>
      </c>
      <c r="B27" s="22" t="s">
        <v>11</v>
      </c>
      <c r="C27" s="23" t="s">
        <v>71</v>
      </c>
      <c r="D27" s="23" t="s">
        <v>88</v>
      </c>
      <c r="E27" s="23" t="s">
        <v>14</v>
      </c>
      <c r="F27" s="23" t="s">
        <v>75</v>
      </c>
      <c r="G27" s="24">
        <v>296.10000000000002</v>
      </c>
      <c r="H27" s="24"/>
      <c r="I27" s="24">
        <v>296.10000000000002</v>
      </c>
      <c r="J27" s="24"/>
      <c r="K27" s="24">
        <v>296.10000000000002</v>
      </c>
      <c r="L27" s="24"/>
      <c r="M27" s="24">
        <v>296.10000000000002</v>
      </c>
      <c r="N27" s="24"/>
    </row>
    <row r="28" spans="1:14" s="13" customFormat="1" ht="46.8">
      <c r="A28" s="16">
        <v>2</v>
      </c>
      <c r="B28" s="39" t="s">
        <v>174</v>
      </c>
      <c r="C28" s="33" t="s">
        <v>71</v>
      </c>
      <c r="D28" s="33" t="s">
        <v>88</v>
      </c>
      <c r="E28" s="33" t="s">
        <v>42</v>
      </c>
      <c r="F28" s="33"/>
      <c r="G28" s="34">
        <f>SUMIFS(G29:G1074,$C29:$C1074,$C29,$D29:$D1074,$D29,$E29:$E1074,$E29)</f>
        <v>99</v>
      </c>
      <c r="H28" s="34">
        <f>SUMIFS(H29:H1074,$C29:$C1074,$C29,$D29:$D1074,$D29,$E29:$E1074,$E29)</f>
        <v>0</v>
      </c>
      <c r="I28" s="34">
        <f>SUMIFS(I29:I1074,$C29:$C1074,$C29,$D29:$D1074,$D29,$E29:$E1074,$E29)</f>
        <v>99</v>
      </c>
      <c r="J28" s="34">
        <f>SUMIFS(J29:J1074,$C29:$C1074,$C29,$D29:$D1074,$D29,$E29:$E1074,$E29)</f>
        <v>0</v>
      </c>
      <c r="K28" s="34">
        <f>SUMIFS(K29:K1074,$C29:$C1074,$C29,$D29:$D1074,$D29,$E29:$E1074,$E29)</f>
        <v>99</v>
      </c>
      <c r="L28" s="34">
        <f>SUMIFS(L29:L1074,$C29:$C1074,$C29,$D29:$D1074,$D29,$E29:$E1074,$E29)</f>
        <v>0</v>
      </c>
      <c r="M28" s="34">
        <f>SUMIFS(M29:M1074,$C29:$C1074,$C29,$D29:$D1074,$D29,$E29:$E1074,$E29)</f>
        <v>99</v>
      </c>
      <c r="N28" s="34">
        <f>SUMIFS(N29:N1074,$C29:$C1074,$C29,$D29:$D1074,$D29,$E29:$E1074,$E29)</f>
        <v>0</v>
      </c>
    </row>
    <row r="29" spans="1:14" s="13" customFormat="1" ht="31.2">
      <c r="A29" s="17">
        <v>3</v>
      </c>
      <c r="B29" s="22" t="s">
        <v>11</v>
      </c>
      <c r="C29" s="23" t="s">
        <v>71</v>
      </c>
      <c r="D29" s="23" t="s">
        <v>88</v>
      </c>
      <c r="E29" s="23" t="s">
        <v>42</v>
      </c>
      <c r="F29" s="23" t="s">
        <v>75</v>
      </c>
      <c r="G29" s="24">
        <v>99</v>
      </c>
      <c r="H29" s="24"/>
      <c r="I29" s="24">
        <v>99</v>
      </c>
      <c r="J29" s="24"/>
      <c r="K29" s="24">
        <v>99</v>
      </c>
      <c r="L29" s="24"/>
      <c r="M29" s="24">
        <v>99</v>
      </c>
      <c r="N29" s="24"/>
    </row>
    <row r="30" spans="1:14" s="13" customFormat="1" ht="62.4">
      <c r="A30" s="16">
        <v>2</v>
      </c>
      <c r="B30" s="32" t="s">
        <v>8</v>
      </c>
      <c r="C30" s="33" t="s">
        <v>71</v>
      </c>
      <c r="D30" s="33" t="s">
        <v>88</v>
      </c>
      <c r="E30" s="33" t="s">
        <v>123</v>
      </c>
      <c r="F30" s="33" t="s">
        <v>73</v>
      </c>
      <c r="G30" s="34">
        <f>SUMIFS(G31:G1076,$C31:$C1076,$C31,$D31:$D1076,$D31,$E31:$E1076,$E31)</f>
        <v>38694.800000000003</v>
      </c>
      <c r="H30" s="34">
        <f>SUMIFS(H31:H1076,$C31:$C1076,$C31,$D31:$D1076,$D31,$E31:$E1076,$E31)</f>
        <v>1802.1999999999998</v>
      </c>
      <c r="I30" s="34">
        <f>SUMIFS(I31:I1076,$C31:$C1076,$C31,$D31:$D1076,$D31,$E31:$E1076,$E31)</f>
        <v>38694.800000000003</v>
      </c>
      <c r="J30" s="34">
        <f>SUMIFS(J31:J1076,$C31:$C1076,$C31,$D31:$D1076,$D31,$E31:$E1076,$E31)</f>
        <v>1802.1999999999998</v>
      </c>
      <c r="K30" s="34">
        <f>SUMIFS(K31:K1076,$C31:$C1076,$C31,$D31:$D1076,$D31,$E31:$E1076,$E31)</f>
        <v>38694.800000000003</v>
      </c>
      <c r="L30" s="34">
        <f>SUMIFS(L31:L1076,$C31:$C1076,$C31,$D31:$D1076,$D31,$E31:$E1076,$E31)</f>
        <v>1802.1999999999998</v>
      </c>
      <c r="M30" s="34">
        <f>SUMIFS(M31:M1076,$C31:$C1076,$C31,$D31:$D1076,$D31,$E31:$E1076,$E31)</f>
        <v>38694.800000000003</v>
      </c>
      <c r="N30" s="34">
        <f>SUMIFS(N31:N1076,$C31:$C1076,$C31,$D31:$D1076,$D31,$E31:$E1076,$E31)</f>
        <v>1802.1999999999998</v>
      </c>
    </row>
    <row r="31" spans="1:14" s="13" customFormat="1" ht="31.2">
      <c r="A31" s="17">
        <v>3</v>
      </c>
      <c r="B31" s="22" t="s">
        <v>10</v>
      </c>
      <c r="C31" s="23" t="s">
        <v>71</v>
      </c>
      <c r="D31" s="23" t="s">
        <v>88</v>
      </c>
      <c r="E31" s="23" t="s">
        <v>123</v>
      </c>
      <c r="F31" s="23" t="s">
        <v>74</v>
      </c>
      <c r="G31" s="24">
        <v>36526</v>
      </c>
      <c r="H31" s="24">
        <v>1520.3</v>
      </c>
      <c r="I31" s="24">
        <v>36526</v>
      </c>
      <c r="J31" s="24">
        <v>1520.3</v>
      </c>
      <c r="K31" s="24">
        <v>36526</v>
      </c>
      <c r="L31" s="24">
        <v>1520.3</v>
      </c>
      <c r="M31" s="24">
        <v>36526</v>
      </c>
      <c r="N31" s="24">
        <v>1520.3</v>
      </c>
    </row>
    <row r="32" spans="1:14" s="13" customFormat="1" ht="31.2">
      <c r="A32" s="17">
        <v>3</v>
      </c>
      <c r="B32" s="22" t="s">
        <v>11</v>
      </c>
      <c r="C32" s="23" t="s">
        <v>71</v>
      </c>
      <c r="D32" s="23" t="s">
        <v>88</v>
      </c>
      <c r="E32" s="23" t="s">
        <v>123</v>
      </c>
      <c r="F32" s="23" t="s">
        <v>75</v>
      </c>
      <c r="G32" s="24">
        <v>2107.3000000000002</v>
      </c>
      <c r="H32" s="24">
        <v>281.89999999999998</v>
      </c>
      <c r="I32" s="24">
        <v>2107.3000000000002</v>
      </c>
      <c r="J32" s="24">
        <v>281.89999999999998</v>
      </c>
      <c r="K32" s="24">
        <v>2107.3000000000002</v>
      </c>
      <c r="L32" s="24">
        <v>281.89999999999998</v>
      </c>
      <c r="M32" s="24">
        <v>2107.3000000000002</v>
      </c>
      <c r="N32" s="24">
        <v>281.89999999999998</v>
      </c>
    </row>
    <row r="33" spans="1:14" s="13" customFormat="1" ht="31.2">
      <c r="A33" s="17">
        <v>3</v>
      </c>
      <c r="B33" s="22" t="s">
        <v>21</v>
      </c>
      <c r="C33" s="23" t="s">
        <v>71</v>
      </c>
      <c r="D33" s="23" t="s">
        <v>88</v>
      </c>
      <c r="E33" s="23" t="s">
        <v>123</v>
      </c>
      <c r="F33" s="23" t="s">
        <v>82</v>
      </c>
      <c r="G33" s="24"/>
      <c r="H33" s="24"/>
      <c r="I33" s="24"/>
      <c r="J33" s="24"/>
      <c r="K33" s="24"/>
      <c r="L33" s="24"/>
      <c r="M33" s="24"/>
      <c r="N33" s="24"/>
    </row>
    <row r="34" spans="1:14" s="13" customFormat="1" ht="15.6">
      <c r="A34" s="17">
        <v>3</v>
      </c>
      <c r="B34" s="22" t="s">
        <v>139</v>
      </c>
      <c r="C34" s="23" t="s">
        <v>71</v>
      </c>
      <c r="D34" s="23" t="s">
        <v>88</v>
      </c>
      <c r="E34" s="23" t="s">
        <v>123</v>
      </c>
      <c r="F34" s="23" t="s">
        <v>138</v>
      </c>
      <c r="G34" s="24"/>
      <c r="H34" s="24"/>
      <c r="I34" s="24"/>
      <c r="J34" s="24"/>
      <c r="K34" s="24"/>
      <c r="L34" s="24"/>
      <c r="M34" s="24"/>
      <c r="N34" s="24"/>
    </row>
    <row r="35" spans="1:14" s="13" customFormat="1" ht="15.6">
      <c r="A35" s="17">
        <v>3</v>
      </c>
      <c r="B35" s="22" t="s">
        <v>12</v>
      </c>
      <c r="C35" s="23" t="s">
        <v>71</v>
      </c>
      <c r="D35" s="23" t="s">
        <v>88</v>
      </c>
      <c r="E35" s="23" t="s">
        <v>123</v>
      </c>
      <c r="F35" s="23" t="s">
        <v>76</v>
      </c>
      <c r="G35" s="24">
        <v>61.5</v>
      </c>
      <c r="H35" s="24"/>
      <c r="I35" s="24">
        <v>61.5</v>
      </c>
      <c r="J35" s="24"/>
      <c r="K35" s="24">
        <v>61.5</v>
      </c>
      <c r="L35" s="24"/>
      <c r="M35" s="24">
        <v>61.5</v>
      </c>
      <c r="N35" s="24"/>
    </row>
    <row r="36" spans="1:14" s="13" customFormat="1" ht="15.6">
      <c r="A36" s="15">
        <v>1</v>
      </c>
      <c r="B36" s="40" t="s">
        <v>146</v>
      </c>
      <c r="C36" s="44" t="s">
        <v>71</v>
      </c>
      <c r="D36" s="44" t="s">
        <v>94</v>
      </c>
      <c r="E36" s="44" t="s">
        <v>6</v>
      </c>
      <c r="F36" s="44" t="s">
        <v>73</v>
      </c>
      <c r="G36" s="31">
        <f>SUMIFS(G37:G1086,$C37:$C1086,$C37,$D37:$D1086,$D37)/2</f>
        <v>0</v>
      </c>
      <c r="H36" s="31">
        <f>SUMIFS(H37:H1086,$C37:$C1086,$C37,$D37:$D1086,$D37)/2</f>
        <v>0</v>
      </c>
      <c r="I36" s="31">
        <f>SUMIFS(I37:I1086,$C37:$C1086,$C37,$D37:$D1086,$D37)/2</f>
        <v>0</v>
      </c>
      <c r="J36" s="31">
        <f>SUMIFS(J37:J1086,$C37:$C1086,$C37,$D37:$D1086,$D37)/2</f>
        <v>0</v>
      </c>
      <c r="K36" s="31">
        <f>SUMIFS(K37:K1086,$C37:$C1086,$C37,$D37:$D1086,$D37)/2</f>
        <v>0</v>
      </c>
      <c r="L36" s="31">
        <f>SUMIFS(L37:L1086,$C37:$C1086,$C37,$D37:$D1086,$D37)/2</f>
        <v>0</v>
      </c>
      <c r="M36" s="31">
        <f>SUMIFS(M37:M1086,$C37:$C1086,$C37,$D37:$D1086,$D37)/2</f>
        <v>0</v>
      </c>
      <c r="N36" s="31">
        <f>SUMIFS(N37:N1086,$C37:$C1086,$C37,$D37:$D1086,$D37)/2</f>
        <v>0</v>
      </c>
    </row>
    <row r="37" spans="1:14" s="13" customFormat="1" ht="31.2">
      <c r="A37" s="16">
        <v>2</v>
      </c>
      <c r="B37" s="39" t="s">
        <v>147</v>
      </c>
      <c r="C37" s="42" t="s">
        <v>71</v>
      </c>
      <c r="D37" s="42" t="s">
        <v>94</v>
      </c>
      <c r="E37" s="42" t="s">
        <v>148</v>
      </c>
      <c r="F37" s="42" t="s">
        <v>73</v>
      </c>
      <c r="G37" s="34">
        <f>SUMIFS(G38:G1083,$C38:$C1083,$C38,$D38:$D1083,$D38,$E38:$E1083,$E38)</f>
        <v>0</v>
      </c>
      <c r="H37" s="34">
        <f>SUMIFS(H38:H1083,$C38:$C1083,$C38,$D38:$D1083,$D38,$E38:$E1083,$E38)</f>
        <v>0</v>
      </c>
      <c r="I37" s="34">
        <f>SUMIFS(I38:I1083,$C38:$C1083,$C38,$D38:$D1083,$D38,$E38:$E1083,$E38)</f>
        <v>0</v>
      </c>
      <c r="J37" s="34">
        <f>SUMIFS(J38:J1083,$C38:$C1083,$C38,$D38:$D1083,$D38,$E38:$E1083,$E38)</f>
        <v>0</v>
      </c>
      <c r="K37" s="34">
        <f>SUMIFS(K38:K1083,$C38:$C1083,$C38,$D38:$D1083,$D38,$E38:$E1083,$E38)</f>
        <v>0</v>
      </c>
      <c r="L37" s="34">
        <f>SUMIFS(L38:L1083,$C38:$C1083,$C38,$D38:$D1083,$D38,$E38:$E1083,$E38)</f>
        <v>0</v>
      </c>
      <c r="M37" s="34">
        <f>SUMIFS(M38:M1083,$C38:$C1083,$C38,$D38:$D1083,$D38,$E38:$E1083,$E38)</f>
        <v>0</v>
      </c>
      <c r="N37" s="34">
        <f>SUMIFS(N38:N1083,$C38:$C1083,$C38,$D38:$D1083,$D38,$E38:$E1083,$E38)</f>
        <v>0</v>
      </c>
    </row>
    <row r="38" spans="1:14" s="13" customFormat="1" ht="31.2">
      <c r="A38" s="17">
        <v>3</v>
      </c>
      <c r="B38" s="47" t="s">
        <v>11</v>
      </c>
      <c r="C38" s="23" t="s">
        <v>71</v>
      </c>
      <c r="D38" s="23" t="s">
        <v>94</v>
      </c>
      <c r="E38" s="23" t="s">
        <v>148</v>
      </c>
      <c r="F38" s="23" t="s">
        <v>75</v>
      </c>
      <c r="G38" s="24"/>
      <c r="H38" s="24"/>
      <c r="I38" s="24"/>
      <c r="J38" s="24"/>
      <c r="K38" s="24"/>
      <c r="L38" s="24"/>
      <c r="M38" s="24"/>
      <c r="N38" s="24"/>
    </row>
    <row r="39" spans="1:14" s="13" customFormat="1" ht="46.8">
      <c r="A39" s="15">
        <v>1</v>
      </c>
      <c r="B39" s="29" t="s">
        <v>7</v>
      </c>
      <c r="C39" s="30" t="s">
        <v>71</v>
      </c>
      <c r="D39" s="30" t="s">
        <v>72</v>
      </c>
      <c r="E39" s="30"/>
      <c r="F39" s="30" t="s">
        <v>73</v>
      </c>
      <c r="G39" s="31">
        <f>SUMIFS(G40:G1089,$C40:$C1089,$C40,$D40:$D1089,$D40)/2</f>
        <v>19130.3</v>
      </c>
      <c r="H39" s="31">
        <f>SUMIFS(H40:H1089,$C40:$C1089,$C40,$D40:$D1089,$D40)/2</f>
        <v>0</v>
      </c>
      <c r="I39" s="31">
        <f>SUMIFS(I40:I1089,$C40:$C1089,$C40,$D40:$D1089,$D40)/2</f>
        <v>19130.3</v>
      </c>
      <c r="J39" s="31">
        <f>SUMIFS(J40:J1089,$C40:$C1089,$C40,$D40:$D1089,$D40)/2</f>
        <v>0</v>
      </c>
      <c r="K39" s="31">
        <f>SUMIFS(K40:K1089,$C40:$C1089,$C40,$D40:$D1089,$D40)/2</f>
        <v>19130.3</v>
      </c>
      <c r="L39" s="31">
        <f>SUMIFS(L40:L1089,$C40:$C1089,$C40,$D40:$D1089,$D40)/2</f>
        <v>0</v>
      </c>
      <c r="M39" s="31">
        <f>SUMIFS(M40:M1089,$C40:$C1089,$C40,$D40:$D1089,$D40)/2</f>
        <v>19130.3</v>
      </c>
      <c r="N39" s="31">
        <f>SUMIFS(N40:N1089,$C40:$C1089,$C40,$D40:$D1089,$D40)/2</f>
        <v>0</v>
      </c>
    </row>
    <row r="40" spans="1:14" s="13" customFormat="1" ht="46.8">
      <c r="A40" s="16">
        <v>2</v>
      </c>
      <c r="B40" s="39" t="s">
        <v>211</v>
      </c>
      <c r="C40" s="33" t="s">
        <v>71</v>
      </c>
      <c r="D40" s="33" t="s">
        <v>72</v>
      </c>
      <c r="E40" s="33" t="s">
        <v>14</v>
      </c>
      <c r="F40" s="33" t="s">
        <v>73</v>
      </c>
      <c r="G40" s="34">
        <f>SUMIFS(G41:G1086,$C41:$C1086,$C41,$D41:$D1086,$D41,$E41:$E1086,$E41)</f>
        <v>18</v>
      </c>
      <c r="H40" s="34">
        <f>SUMIFS(H41:H1086,$C41:$C1086,$C41,$D41:$D1086,$D41,$E41:$E1086,$E41)</f>
        <v>0</v>
      </c>
      <c r="I40" s="34">
        <f>SUMIFS(I41:I1086,$C41:$C1086,$C41,$D41:$D1086,$D41,$E41:$E1086,$E41)</f>
        <v>18</v>
      </c>
      <c r="J40" s="34">
        <f>SUMIFS(J41:J1086,$C41:$C1086,$C41,$D41:$D1086,$D41,$E41:$E1086,$E41)</f>
        <v>0</v>
      </c>
      <c r="K40" s="34">
        <f>SUMIFS(K41:K1086,$C41:$C1086,$C41,$D41:$D1086,$D41,$E41:$E1086,$E41)</f>
        <v>18</v>
      </c>
      <c r="L40" s="34">
        <f>SUMIFS(L41:L1086,$C41:$C1086,$C41,$D41:$D1086,$D41,$E41:$E1086,$E41)</f>
        <v>0</v>
      </c>
      <c r="M40" s="34">
        <f>SUMIFS(M41:M1086,$C41:$C1086,$C41,$D41:$D1086,$D41,$E41:$E1086,$E41)</f>
        <v>18</v>
      </c>
      <c r="N40" s="34">
        <f>SUMIFS(N41:N1086,$C41:$C1086,$C41,$D41:$D1086,$D41,$E41:$E1086,$E41)</f>
        <v>0</v>
      </c>
    </row>
    <row r="41" spans="1:14" s="13" customFormat="1" ht="31.2">
      <c r="A41" s="17">
        <v>3</v>
      </c>
      <c r="B41" s="22" t="s">
        <v>11</v>
      </c>
      <c r="C41" s="23" t="s">
        <v>71</v>
      </c>
      <c r="D41" s="23" t="s">
        <v>72</v>
      </c>
      <c r="E41" s="23" t="s">
        <v>14</v>
      </c>
      <c r="F41" s="23" t="s">
        <v>75</v>
      </c>
      <c r="G41" s="24">
        <v>18</v>
      </c>
      <c r="H41" s="24"/>
      <c r="I41" s="24">
        <v>18</v>
      </c>
      <c r="J41" s="24"/>
      <c r="K41" s="24">
        <v>18</v>
      </c>
      <c r="L41" s="24"/>
      <c r="M41" s="24">
        <v>18</v>
      </c>
      <c r="N41" s="24"/>
    </row>
    <row r="42" spans="1:14" s="13" customFormat="1" ht="46.8">
      <c r="A42" s="16">
        <v>2</v>
      </c>
      <c r="B42" s="39" t="s">
        <v>175</v>
      </c>
      <c r="C42" s="33" t="s">
        <v>71</v>
      </c>
      <c r="D42" s="33" t="s">
        <v>72</v>
      </c>
      <c r="E42" s="33" t="s">
        <v>42</v>
      </c>
      <c r="F42" s="33" t="s">
        <v>73</v>
      </c>
      <c r="G42" s="34">
        <f>SUMIFS(G43:G1088,$C43:$C1088,$C43,$D43:$D1088,$D43,$E43:$E1088,$E43)</f>
        <v>20</v>
      </c>
      <c r="H42" s="34">
        <f>SUMIFS(H43:H1088,$C43:$C1088,$C43,$D43:$D1088,$D43,$E43:$E1088,$E43)</f>
        <v>0</v>
      </c>
      <c r="I42" s="34">
        <f>SUMIFS(I43:I1088,$C43:$C1088,$C43,$D43:$D1088,$D43,$E43:$E1088,$E43)</f>
        <v>20</v>
      </c>
      <c r="J42" s="34">
        <f>SUMIFS(J43:J1088,$C43:$C1088,$C43,$D43:$D1088,$D43,$E43:$E1088,$E43)</f>
        <v>0</v>
      </c>
      <c r="K42" s="34">
        <f>SUMIFS(K43:K1088,$C43:$C1088,$C43,$D43:$D1088,$D43,$E43:$E1088,$E43)</f>
        <v>20</v>
      </c>
      <c r="L42" s="34">
        <f>SUMIFS(L43:L1088,$C43:$C1088,$C43,$D43:$D1088,$D43,$E43:$E1088,$E43)</f>
        <v>0</v>
      </c>
      <c r="M42" s="34">
        <f>SUMIFS(M43:M1088,$C43:$C1088,$C43,$D43:$D1088,$D43,$E43:$E1088,$E43)</f>
        <v>20</v>
      </c>
      <c r="N42" s="34">
        <f>SUMIFS(N43:N1088,$C43:$C1088,$C43,$D43:$D1088,$D43,$E43:$E1088,$E43)</f>
        <v>0</v>
      </c>
    </row>
    <row r="43" spans="1:14" s="13" customFormat="1" ht="31.2">
      <c r="A43" s="17">
        <v>3</v>
      </c>
      <c r="B43" s="22" t="s">
        <v>11</v>
      </c>
      <c r="C43" s="23" t="s">
        <v>71</v>
      </c>
      <c r="D43" s="23" t="s">
        <v>72</v>
      </c>
      <c r="E43" s="23" t="s">
        <v>42</v>
      </c>
      <c r="F43" s="23" t="s">
        <v>75</v>
      </c>
      <c r="G43" s="24">
        <v>20</v>
      </c>
      <c r="H43" s="24"/>
      <c r="I43" s="24">
        <v>20</v>
      </c>
      <c r="J43" s="24"/>
      <c r="K43" s="24">
        <v>20</v>
      </c>
      <c r="L43" s="24"/>
      <c r="M43" s="24">
        <v>20</v>
      </c>
      <c r="N43" s="24"/>
    </row>
    <row r="44" spans="1:14" s="13" customFormat="1" ht="62.4">
      <c r="A44" s="16">
        <v>2</v>
      </c>
      <c r="B44" s="32" t="s">
        <v>8</v>
      </c>
      <c r="C44" s="33" t="s">
        <v>71</v>
      </c>
      <c r="D44" s="33" t="s">
        <v>72</v>
      </c>
      <c r="E44" s="33" t="s">
        <v>123</v>
      </c>
      <c r="F44" s="33" t="s">
        <v>73</v>
      </c>
      <c r="G44" s="34">
        <f>SUMIFS(G45:G1090,$C45:$C1090,$C45,$D45:$D1090,$D45,$E45:$E1090,$E45)</f>
        <v>19092.3</v>
      </c>
      <c r="H44" s="34">
        <f>SUMIFS(H45:H1090,$C45:$C1090,$C45,$D45:$D1090,$D45,$E45:$E1090,$E45)</f>
        <v>0</v>
      </c>
      <c r="I44" s="34">
        <f>SUMIFS(I45:I1090,$C45:$C1090,$C45,$D45:$D1090,$D45,$E45:$E1090,$E45)</f>
        <v>19092.3</v>
      </c>
      <c r="J44" s="34">
        <f>SUMIFS(J45:J1090,$C45:$C1090,$C45,$D45:$D1090,$D45,$E45:$E1090,$E45)</f>
        <v>0</v>
      </c>
      <c r="K44" s="34">
        <f>SUMIFS(K45:K1090,$C45:$C1090,$C45,$D45:$D1090,$D45,$E45:$E1090,$E45)</f>
        <v>19092.3</v>
      </c>
      <c r="L44" s="34">
        <f>SUMIFS(L45:L1090,$C45:$C1090,$C45,$D45:$D1090,$D45,$E45:$E1090,$E45)</f>
        <v>0</v>
      </c>
      <c r="M44" s="34">
        <f>SUMIFS(M45:M1090,$C45:$C1090,$C45,$D45:$D1090,$D45,$E45:$E1090,$E45)</f>
        <v>19092.3</v>
      </c>
      <c r="N44" s="34">
        <f>SUMIFS(N45:N1090,$C45:$C1090,$C45,$D45:$D1090,$D45,$E45:$E1090,$E45)</f>
        <v>0</v>
      </c>
    </row>
    <row r="45" spans="1:14" s="13" customFormat="1" ht="31.2">
      <c r="A45" s="17">
        <v>3</v>
      </c>
      <c r="B45" s="22" t="s">
        <v>10</v>
      </c>
      <c r="C45" s="23" t="s">
        <v>71</v>
      </c>
      <c r="D45" s="23" t="s">
        <v>72</v>
      </c>
      <c r="E45" s="23" t="s">
        <v>123</v>
      </c>
      <c r="F45" s="23" t="s">
        <v>74</v>
      </c>
      <c r="G45" s="24">
        <v>18683.3</v>
      </c>
      <c r="H45" s="24"/>
      <c r="I45" s="24">
        <v>18683.3</v>
      </c>
      <c r="J45" s="24"/>
      <c r="K45" s="24">
        <v>18683.3</v>
      </c>
      <c r="L45" s="24"/>
      <c r="M45" s="24">
        <v>18683.3</v>
      </c>
      <c r="N45" s="24"/>
    </row>
    <row r="46" spans="1:14" s="13" customFormat="1" ht="31.2">
      <c r="A46" s="17">
        <v>3</v>
      </c>
      <c r="B46" s="22" t="s">
        <v>11</v>
      </c>
      <c r="C46" s="23" t="s">
        <v>71</v>
      </c>
      <c r="D46" s="23" t="s">
        <v>72</v>
      </c>
      <c r="E46" s="23" t="s">
        <v>123</v>
      </c>
      <c r="F46" s="23" t="s">
        <v>75</v>
      </c>
      <c r="G46" s="24">
        <v>409</v>
      </c>
      <c r="H46" s="24"/>
      <c r="I46" s="24">
        <v>409</v>
      </c>
      <c r="J46" s="24"/>
      <c r="K46" s="24">
        <v>409</v>
      </c>
      <c r="L46" s="24"/>
      <c r="M46" s="24">
        <v>409</v>
      </c>
      <c r="N46" s="24"/>
    </row>
    <row r="47" spans="1:14" s="13" customFormat="1" ht="15.6">
      <c r="A47" s="17">
        <v>3</v>
      </c>
      <c r="B47" s="22" t="s">
        <v>12</v>
      </c>
      <c r="C47" s="23" t="s">
        <v>71</v>
      </c>
      <c r="D47" s="23" t="s">
        <v>72</v>
      </c>
      <c r="E47" s="23" t="s">
        <v>123</v>
      </c>
      <c r="F47" s="23" t="s">
        <v>76</v>
      </c>
      <c r="G47" s="24"/>
      <c r="H47" s="24"/>
      <c r="I47" s="24"/>
      <c r="J47" s="24"/>
      <c r="K47" s="24"/>
      <c r="L47" s="24"/>
      <c r="M47" s="24"/>
      <c r="N47" s="24"/>
    </row>
    <row r="48" spans="1:14" s="13" customFormat="1" ht="15.6">
      <c r="A48" s="15">
        <v>1</v>
      </c>
      <c r="B48" s="29" t="s">
        <v>43</v>
      </c>
      <c r="C48" s="30" t="s">
        <v>71</v>
      </c>
      <c r="D48" s="30" t="s">
        <v>87</v>
      </c>
      <c r="E48" s="30" t="s">
        <v>6</v>
      </c>
      <c r="F48" s="30" t="s">
        <v>73</v>
      </c>
      <c r="G48" s="31">
        <f>SUMIFS(G49:G1098,$C49:$C1098,$C49,$D49:$D1098,$D49)/2</f>
        <v>100</v>
      </c>
      <c r="H48" s="31">
        <f>SUMIFS(H49:H1098,$C49:$C1098,$C49,$D49:$D1098,$D49)/2</f>
        <v>0</v>
      </c>
      <c r="I48" s="31">
        <f>SUMIFS(I49:I1098,$C49:$C1098,$C49,$D49:$D1098,$D49)/2</f>
        <v>100</v>
      </c>
      <c r="J48" s="31">
        <f>SUMIFS(J49:J1098,$C49:$C1098,$C49,$D49:$D1098,$D49)/2</f>
        <v>0</v>
      </c>
      <c r="K48" s="31">
        <f>SUMIFS(K49:K1098,$C49:$C1098,$C49,$D49:$D1098,$D49)/2</f>
        <v>100</v>
      </c>
      <c r="L48" s="31">
        <f>SUMIFS(L49:L1098,$C49:$C1098,$C49,$D49:$D1098,$D49)/2</f>
        <v>0</v>
      </c>
      <c r="M48" s="31">
        <f>SUMIFS(M49:M1098,$C49:$C1098,$C49,$D49:$D1098,$D49)/2</f>
        <v>100</v>
      </c>
      <c r="N48" s="31">
        <f>SUMIFS(N49:N1098,$C49:$C1098,$C49,$D49:$D1098,$D49)/2</f>
        <v>0</v>
      </c>
    </row>
    <row r="49" spans="1:14" s="13" customFormat="1" ht="31.2">
      <c r="A49" s="16">
        <v>2</v>
      </c>
      <c r="B49" s="32" t="s">
        <v>35</v>
      </c>
      <c r="C49" s="33" t="s">
        <v>71</v>
      </c>
      <c r="D49" s="33" t="s">
        <v>87</v>
      </c>
      <c r="E49" s="33" t="s">
        <v>124</v>
      </c>
      <c r="F49" s="33" t="s">
        <v>73</v>
      </c>
      <c r="G49" s="34">
        <f>SUMIFS(G50:G1095,$C50:$C1095,$C50,$D50:$D1095,$D50,$E50:$E1095,$E50)</f>
        <v>100</v>
      </c>
      <c r="H49" s="34">
        <f>SUMIFS(H50:H1095,$C50:$C1095,$C50,$D50:$D1095,$D50,$E50:$E1095,$E50)</f>
        <v>0</v>
      </c>
      <c r="I49" s="34">
        <f>SUMIFS(I50:I1095,$C50:$C1095,$C50,$D50:$D1095,$D50,$E50:$E1095,$E50)</f>
        <v>100</v>
      </c>
      <c r="J49" s="34">
        <f>SUMIFS(J50:J1095,$C50:$C1095,$C50,$D50:$D1095,$D50,$E50:$E1095,$E50)</f>
        <v>0</v>
      </c>
      <c r="K49" s="34">
        <f>SUMIFS(K50:K1095,$C50:$C1095,$C50,$D50:$D1095,$D50,$E50:$E1095,$E50)</f>
        <v>100</v>
      </c>
      <c r="L49" s="34">
        <f>SUMIFS(L50:L1095,$C50:$C1095,$C50,$D50:$D1095,$D50,$E50:$E1095,$E50)</f>
        <v>0</v>
      </c>
      <c r="M49" s="34">
        <f>SUMIFS(M50:M1095,$C50:$C1095,$C50,$D50:$D1095,$D50,$E50:$E1095,$E50)</f>
        <v>100</v>
      </c>
      <c r="N49" s="34">
        <f>SUMIFS(N50:N1095,$C50:$C1095,$C50,$D50:$D1095,$D50,$E50:$E1095,$E50)</f>
        <v>0</v>
      </c>
    </row>
    <row r="50" spans="1:14" s="13" customFormat="1" ht="15.6">
      <c r="A50" s="17">
        <v>3</v>
      </c>
      <c r="B50" s="22" t="s">
        <v>44</v>
      </c>
      <c r="C50" s="23" t="s">
        <v>71</v>
      </c>
      <c r="D50" s="23" t="s">
        <v>87</v>
      </c>
      <c r="E50" s="23" t="s">
        <v>124</v>
      </c>
      <c r="F50" s="23" t="s">
        <v>92</v>
      </c>
      <c r="G50" s="24">
        <v>100</v>
      </c>
      <c r="H50" s="24"/>
      <c r="I50" s="24">
        <v>100</v>
      </c>
      <c r="J50" s="24"/>
      <c r="K50" s="24">
        <v>100</v>
      </c>
      <c r="L50" s="24"/>
      <c r="M50" s="24">
        <v>100</v>
      </c>
      <c r="N50" s="24"/>
    </row>
    <row r="51" spans="1:14" s="13" customFormat="1" ht="15.6">
      <c r="A51" s="15">
        <v>1</v>
      </c>
      <c r="B51" s="29" t="s">
        <v>13</v>
      </c>
      <c r="C51" s="30" t="s">
        <v>71</v>
      </c>
      <c r="D51" s="30" t="s">
        <v>77</v>
      </c>
      <c r="E51" s="30"/>
      <c r="F51" s="30"/>
      <c r="G51" s="31">
        <f>SUMIFS(G52:G1101,$C52:$C1101,$C52,$D52:$D1101,$D52)/2</f>
        <v>23559.699999999997</v>
      </c>
      <c r="H51" s="31">
        <f>SUMIFS(H52:H1101,$C52:$C1101,$C52,$D52:$D1101,$D52)/2</f>
        <v>656.8</v>
      </c>
      <c r="I51" s="31">
        <f>SUMIFS(I52:I1101,$C52:$C1101,$C52,$D52:$D1101,$D52)/2</f>
        <v>23559.699999999997</v>
      </c>
      <c r="J51" s="31">
        <f>SUMIFS(J52:J1101,$C52:$C1101,$C52,$D52:$D1101,$D52)/2</f>
        <v>656.8</v>
      </c>
      <c r="K51" s="31">
        <f>SUMIFS(K52:K1101,$C52:$C1101,$C52,$D52:$D1101,$D52)/2</f>
        <v>23559.699999999997</v>
      </c>
      <c r="L51" s="31">
        <f>SUMIFS(L52:L1101,$C52:$C1101,$C52,$D52:$D1101,$D52)/2</f>
        <v>656.8</v>
      </c>
      <c r="M51" s="31">
        <f>SUMIFS(M52:M1101,$C52:$C1101,$C52,$D52:$D1101,$D52)/2</f>
        <v>23559.699999999997</v>
      </c>
      <c r="N51" s="31">
        <f>SUMIFS(N52:N1101,$C52:$C1101,$C52,$D52:$D1101,$D52)/2</f>
        <v>656.8</v>
      </c>
    </row>
    <row r="52" spans="1:14" s="13" customFormat="1" ht="51.6" customHeight="1">
      <c r="A52" s="16">
        <v>2</v>
      </c>
      <c r="B52" s="41" t="s">
        <v>195</v>
      </c>
      <c r="C52" s="33" t="s">
        <v>71</v>
      </c>
      <c r="D52" s="33" t="s">
        <v>77</v>
      </c>
      <c r="E52" s="33" t="s">
        <v>194</v>
      </c>
      <c r="F52" s="33"/>
      <c r="G52" s="34">
        <f>SUMIFS(G53:G1098,$C53:$C1098,$C53,$D53:$D1098,$D53,$E53:$E1098,$E53)</f>
        <v>0</v>
      </c>
      <c r="H52" s="34">
        <f>SUMIFS(H53:H1098,$C53:$C1098,$C53,$D53:$D1098,$D53,$E53:$E1098,$E53)</f>
        <v>0</v>
      </c>
      <c r="I52" s="34">
        <f>SUMIFS(I53:I1098,$C53:$C1098,$C53,$D53:$D1098,$D53,$E53:$E1098,$E53)</f>
        <v>0</v>
      </c>
      <c r="J52" s="34">
        <f>SUMIFS(J53:J1098,$C53:$C1098,$C53,$D53:$D1098,$D53,$E53:$E1098,$E53)</f>
        <v>0</v>
      </c>
      <c r="K52" s="34">
        <f>SUMIFS(K53:K1098,$C53:$C1098,$C53,$D53:$D1098,$D53,$E53:$E1098,$E53)</f>
        <v>0</v>
      </c>
      <c r="L52" s="34">
        <f>SUMIFS(L53:L1098,$C53:$C1098,$C53,$D53:$D1098,$D53,$E53:$E1098,$E53)</f>
        <v>0</v>
      </c>
      <c r="M52" s="34">
        <f>SUMIFS(M53:M1098,$C53:$C1098,$C53,$D53:$D1098,$D53,$E53:$E1098,$E53)</f>
        <v>0</v>
      </c>
      <c r="N52" s="34">
        <f>SUMIFS(N53:N1098,$C53:$C1098,$C53,$D53:$D1098,$D53,$E53:$E1098,$E53)</f>
        <v>0</v>
      </c>
    </row>
    <row r="53" spans="1:14" s="13" customFormat="1" ht="15.6">
      <c r="A53" s="17">
        <v>3</v>
      </c>
      <c r="B53" s="22" t="s">
        <v>46</v>
      </c>
      <c r="C53" s="23" t="s">
        <v>71</v>
      </c>
      <c r="D53" s="23" t="s">
        <v>77</v>
      </c>
      <c r="E53" s="23" t="s">
        <v>194</v>
      </c>
      <c r="F53" s="23" t="s">
        <v>93</v>
      </c>
      <c r="G53" s="24"/>
      <c r="H53" s="24"/>
      <c r="I53" s="24"/>
      <c r="J53" s="24"/>
      <c r="K53" s="24"/>
      <c r="L53" s="24"/>
      <c r="M53" s="24"/>
      <c r="N53" s="24"/>
    </row>
    <row r="54" spans="1:14" s="13" customFormat="1" ht="46.8">
      <c r="A54" s="16">
        <v>2</v>
      </c>
      <c r="B54" s="35" t="s">
        <v>186</v>
      </c>
      <c r="C54" s="33" t="s">
        <v>71</v>
      </c>
      <c r="D54" s="33" t="s">
        <v>77</v>
      </c>
      <c r="E54" s="33" t="s">
        <v>47</v>
      </c>
      <c r="F54" s="33"/>
      <c r="G54" s="34">
        <f>SUMIFS(G55:G1100,$C55:$C1100,$C55,$D55:$D1100,$D55,$E55:$E1100,$E55)</f>
        <v>8521.7999999999993</v>
      </c>
      <c r="H54" s="34">
        <f>SUMIFS(H55:H1100,$C55:$C1100,$C55,$D55:$D1100,$D55,$E55:$E1100,$E55)</f>
        <v>0</v>
      </c>
      <c r="I54" s="34">
        <f>SUMIFS(I55:I1100,$C55:$C1100,$C55,$D55:$D1100,$D55,$E55:$E1100,$E55)</f>
        <v>8521.7999999999993</v>
      </c>
      <c r="J54" s="34">
        <f>SUMIFS(J55:J1100,$C55:$C1100,$C55,$D55:$D1100,$D55,$E55:$E1100,$E55)</f>
        <v>0</v>
      </c>
      <c r="K54" s="34">
        <f>SUMIFS(K55:K1100,$C55:$C1100,$C55,$D55:$D1100,$D55,$E55:$E1100,$E55)</f>
        <v>8521.7999999999993</v>
      </c>
      <c r="L54" s="34">
        <f>SUMIFS(L55:L1100,$C55:$C1100,$C55,$D55:$D1100,$D55,$E55:$E1100,$E55)</f>
        <v>0</v>
      </c>
      <c r="M54" s="34">
        <f>SUMIFS(M55:M1100,$C55:$C1100,$C55,$D55:$D1100,$D55,$E55:$E1100,$E55)</f>
        <v>8521.7999999999993</v>
      </c>
      <c r="N54" s="34">
        <f>SUMIFS(N55:N1100,$C55:$C1100,$C55,$D55:$D1100,$D55,$E55:$E1100,$E55)</f>
        <v>0</v>
      </c>
    </row>
    <row r="55" spans="1:14" s="13" customFormat="1" ht="15.6">
      <c r="A55" s="17">
        <v>3</v>
      </c>
      <c r="B55" s="22" t="s">
        <v>46</v>
      </c>
      <c r="C55" s="23" t="s">
        <v>71</v>
      </c>
      <c r="D55" s="23" t="s">
        <v>77</v>
      </c>
      <c r="E55" s="23" t="s">
        <v>47</v>
      </c>
      <c r="F55" s="23" t="s">
        <v>93</v>
      </c>
      <c r="G55" s="24">
        <v>8521.7999999999993</v>
      </c>
      <c r="H55" s="24"/>
      <c r="I55" s="24">
        <v>8521.7999999999993</v>
      </c>
      <c r="J55" s="24"/>
      <c r="K55" s="24">
        <v>8521.7999999999993</v>
      </c>
      <c r="L55" s="24"/>
      <c r="M55" s="24">
        <v>8521.7999999999993</v>
      </c>
      <c r="N55" s="24"/>
    </row>
    <row r="56" spans="1:14" s="13" customFormat="1" ht="62.4">
      <c r="A56" s="16">
        <v>2</v>
      </c>
      <c r="B56" s="32" t="s">
        <v>187</v>
      </c>
      <c r="C56" s="33" t="s">
        <v>71</v>
      </c>
      <c r="D56" s="33" t="s">
        <v>77</v>
      </c>
      <c r="E56" s="33" t="s">
        <v>48</v>
      </c>
      <c r="F56" s="33"/>
      <c r="G56" s="34">
        <f>SUMIFS(G57:G1102,$C57:$C1102,$C57,$D57:$D1102,$D57,$E57:$E1102,$E57)</f>
        <v>3894.3</v>
      </c>
      <c r="H56" s="34">
        <f>SUMIFS(H57:H1102,$C57:$C1102,$C57,$D57:$D1102,$D57,$E57:$E1102,$E57)</f>
        <v>0</v>
      </c>
      <c r="I56" s="34">
        <f>SUMIFS(I57:I1102,$C57:$C1102,$C57,$D57:$D1102,$D57,$E57:$E1102,$E57)</f>
        <v>3894.3</v>
      </c>
      <c r="J56" s="34">
        <f>SUMIFS(J57:J1102,$C57:$C1102,$C57,$D57:$D1102,$D57,$E57:$E1102,$E57)</f>
        <v>0</v>
      </c>
      <c r="K56" s="34">
        <f>SUMIFS(K57:K1102,$C57:$C1102,$C57,$D57:$D1102,$D57,$E57:$E1102,$E57)</f>
        <v>3894.3</v>
      </c>
      <c r="L56" s="34">
        <f>SUMIFS(L57:L1102,$C57:$C1102,$C57,$D57:$D1102,$D57,$E57:$E1102,$E57)</f>
        <v>0</v>
      </c>
      <c r="M56" s="34">
        <f>SUMIFS(M57:M1102,$C57:$C1102,$C57,$D57:$D1102,$D57,$E57:$E1102,$E57)</f>
        <v>3894.3</v>
      </c>
      <c r="N56" s="34">
        <f>SUMIFS(N57:N1102,$C57:$C1102,$C57,$D57:$D1102,$D57,$E57:$E1102,$E57)</f>
        <v>0</v>
      </c>
    </row>
    <row r="57" spans="1:14" s="13" customFormat="1" ht="15.6">
      <c r="A57" s="17">
        <v>3</v>
      </c>
      <c r="B57" s="22" t="s">
        <v>46</v>
      </c>
      <c r="C57" s="23" t="s">
        <v>71</v>
      </c>
      <c r="D57" s="23" t="s">
        <v>77</v>
      </c>
      <c r="E57" s="23" t="s">
        <v>48</v>
      </c>
      <c r="F57" s="23" t="s">
        <v>93</v>
      </c>
      <c r="G57" s="24">
        <v>3894.3</v>
      </c>
      <c r="H57" s="24"/>
      <c r="I57" s="24">
        <v>3894.3</v>
      </c>
      <c r="J57" s="24"/>
      <c r="K57" s="24">
        <v>3894.3</v>
      </c>
      <c r="L57" s="24"/>
      <c r="M57" s="24">
        <v>3894.3</v>
      </c>
      <c r="N57" s="24"/>
    </row>
    <row r="58" spans="1:14" s="13" customFormat="1" ht="68.400000000000006" customHeight="1">
      <c r="A58" s="16">
        <v>2</v>
      </c>
      <c r="B58" s="35" t="s">
        <v>184</v>
      </c>
      <c r="C58" s="33" t="s">
        <v>71</v>
      </c>
      <c r="D58" s="33" t="s">
        <v>77</v>
      </c>
      <c r="E58" s="33" t="s">
        <v>49</v>
      </c>
      <c r="F58" s="33" t="s">
        <v>73</v>
      </c>
      <c r="G58" s="34">
        <f>SUMIFS(G59:G1104,$C59:$C1104,$C59,$D59:$D1104,$D59,$E59:$E1104,$E59)</f>
        <v>0</v>
      </c>
      <c r="H58" s="34">
        <f>SUMIFS(H59:H1104,$C59:$C1104,$C59,$D59:$D1104,$D59,$E59:$E1104,$E59)</f>
        <v>0</v>
      </c>
      <c r="I58" s="34">
        <f>SUMIFS(I59:I1104,$C59:$C1104,$C59,$D59:$D1104,$D59,$E59:$E1104,$E59)</f>
        <v>0</v>
      </c>
      <c r="J58" s="34">
        <f>SUMIFS(J59:J1104,$C59:$C1104,$C59,$D59:$D1104,$D59,$E59:$E1104,$E59)</f>
        <v>0</v>
      </c>
      <c r="K58" s="34">
        <f>SUMIFS(K59:K1104,$C59:$C1104,$C59,$D59:$D1104,$D59,$E59:$E1104,$E59)</f>
        <v>0</v>
      </c>
      <c r="L58" s="34">
        <f>SUMIFS(L59:L1104,$C59:$C1104,$C59,$D59:$D1104,$D59,$E59:$E1104,$E59)</f>
        <v>0</v>
      </c>
      <c r="M58" s="34">
        <f>SUMIFS(M59:M1104,$C59:$C1104,$C59,$D59:$D1104,$D59,$E59:$E1104,$E59)</f>
        <v>0</v>
      </c>
      <c r="N58" s="34">
        <f>SUMIFS(N59:N1104,$C59:$C1104,$C59,$D59:$D1104,$D59,$E59:$E1104,$E59)</f>
        <v>0</v>
      </c>
    </row>
    <row r="59" spans="1:14" s="13" customFormat="1" ht="15.6">
      <c r="A59" s="17">
        <v>3</v>
      </c>
      <c r="B59" s="22" t="s">
        <v>46</v>
      </c>
      <c r="C59" s="23" t="s">
        <v>71</v>
      </c>
      <c r="D59" s="23" t="s">
        <v>77</v>
      </c>
      <c r="E59" s="23" t="s">
        <v>49</v>
      </c>
      <c r="F59" s="23" t="s">
        <v>93</v>
      </c>
      <c r="G59" s="24"/>
      <c r="H59" s="24"/>
      <c r="I59" s="24"/>
      <c r="J59" s="24"/>
      <c r="K59" s="24"/>
      <c r="L59" s="24"/>
      <c r="M59" s="24"/>
      <c r="N59" s="24"/>
    </row>
    <row r="60" spans="1:14" s="13" customFormat="1" ht="62.4">
      <c r="A60" s="16">
        <v>2</v>
      </c>
      <c r="B60" s="41" t="s">
        <v>185</v>
      </c>
      <c r="C60" s="33" t="s">
        <v>71</v>
      </c>
      <c r="D60" s="33" t="s">
        <v>77</v>
      </c>
      <c r="E60" s="33" t="s">
        <v>50</v>
      </c>
      <c r="F60" s="33" t="s">
        <v>73</v>
      </c>
      <c r="G60" s="34">
        <f>SUMIFS(G61:G1106,$C61:$C1106,$C61,$D61:$D1106,$D61,$E61:$E1106,$E61)</f>
        <v>500</v>
      </c>
      <c r="H60" s="34">
        <f>SUMIFS(H61:H1106,$C61:$C1106,$C61,$D61:$D1106,$D61,$E61:$E1106,$E61)</f>
        <v>0</v>
      </c>
      <c r="I60" s="34">
        <f>SUMIFS(I61:I1106,$C61:$C1106,$C61,$D61:$D1106,$D61,$E61:$E1106,$E61)</f>
        <v>500</v>
      </c>
      <c r="J60" s="34">
        <f>SUMIFS(J61:J1106,$C61:$C1106,$C61,$D61:$D1106,$D61,$E61:$E1106,$E61)</f>
        <v>0</v>
      </c>
      <c r="K60" s="34">
        <f>SUMIFS(K61:K1106,$C61:$C1106,$C61,$D61:$D1106,$D61,$E61:$E1106,$E61)</f>
        <v>500</v>
      </c>
      <c r="L60" s="34">
        <f>SUMIFS(L61:L1106,$C61:$C1106,$C61,$D61:$D1106,$D61,$E61:$E1106,$E61)</f>
        <v>0</v>
      </c>
      <c r="M60" s="34">
        <f>SUMIFS(M61:M1106,$C61:$C1106,$C61,$D61:$D1106,$D61,$E61:$E1106,$E61)</f>
        <v>500</v>
      </c>
      <c r="N60" s="34">
        <f>SUMIFS(N61:N1106,$C61:$C1106,$C61,$D61:$D1106,$D61,$E61:$E1106,$E61)</f>
        <v>0</v>
      </c>
    </row>
    <row r="61" spans="1:14" s="13" customFormat="1" ht="31.2">
      <c r="A61" s="17">
        <v>3</v>
      </c>
      <c r="B61" s="22" t="s">
        <v>11</v>
      </c>
      <c r="C61" s="23" t="s">
        <v>71</v>
      </c>
      <c r="D61" s="23" t="s">
        <v>77</v>
      </c>
      <c r="E61" s="23" t="s">
        <v>50</v>
      </c>
      <c r="F61" s="23" t="s">
        <v>75</v>
      </c>
      <c r="G61" s="24">
        <v>500</v>
      </c>
      <c r="H61" s="24"/>
      <c r="I61" s="24">
        <v>500</v>
      </c>
      <c r="J61" s="24"/>
      <c r="K61" s="24">
        <v>500</v>
      </c>
      <c r="L61" s="24"/>
      <c r="M61" s="24">
        <v>500</v>
      </c>
      <c r="N61" s="24"/>
    </row>
    <row r="62" spans="1:14" s="13" customFormat="1" ht="15.6">
      <c r="A62" s="17">
        <v>3</v>
      </c>
      <c r="B62" s="22" t="s">
        <v>46</v>
      </c>
      <c r="C62" s="23" t="s">
        <v>71</v>
      </c>
      <c r="D62" s="23" t="s">
        <v>77</v>
      </c>
      <c r="E62" s="23" t="s">
        <v>50</v>
      </c>
      <c r="F62" s="23" t="s">
        <v>93</v>
      </c>
      <c r="G62" s="24"/>
      <c r="H62" s="24"/>
      <c r="I62" s="24"/>
      <c r="J62" s="24"/>
      <c r="K62" s="24"/>
      <c r="L62" s="24"/>
      <c r="M62" s="24"/>
      <c r="N62" s="24"/>
    </row>
    <row r="63" spans="1:14" s="13" customFormat="1" ht="46.8">
      <c r="A63" s="16">
        <v>2</v>
      </c>
      <c r="B63" s="41" t="s">
        <v>152</v>
      </c>
      <c r="C63" s="33" t="s">
        <v>71</v>
      </c>
      <c r="D63" s="33" t="s">
        <v>77</v>
      </c>
      <c r="E63" s="33" t="s">
        <v>151</v>
      </c>
      <c r="F63" s="33"/>
      <c r="G63" s="34">
        <f>SUMIFS(G64:G1109,$C64:$C1109,$C64,$D64:$D1109,$D64,$E64:$E1109,$E64)</f>
        <v>10643.599999999999</v>
      </c>
      <c r="H63" s="34">
        <f>SUMIFS(H64:H1109,$C64:$C1109,$C64,$D64:$D1109,$D64,$E64:$E1109,$E64)</f>
        <v>656.8</v>
      </c>
      <c r="I63" s="34">
        <f>SUMIFS(I64:I1109,$C64:$C1109,$C64,$D64:$D1109,$D64,$E64:$E1109,$E64)</f>
        <v>10643.599999999999</v>
      </c>
      <c r="J63" s="34">
        <f>SUMIFS(J64:J1109,$C64:$C1109,$C64,$D64:$D1109,$D64,$E64:$E1109,$E64)</f>
        <v>656.8</v>
      </c>
      <c r="K63" s="34">
        <f>SUMIFS(K64:K1109,$C64:$C1109,$C64,$D64:$D1109,$D64,$E64:$E1109,$E64)</f>
        <v>10643.599999999999</v>
      </c>
      <c r="L63" s="34">
        <f>SUMIFS(L64:L1109,$C64:$C1109,$C64,$D64:$D1109,$D64,$E64:$E1109,$E64)</f>
        <v>656.8</v>
      </c>
      <c r="M63" s="34">
        <f>SUMIFS(M64:M1109,$C64:$C1109,$C64,$D64:$D1109,$D64,$E64:$E1109,$E64)</f>
        <v>10643.599999999999</v>
      </c>
      <c r="N63" s="34">
        <f>SUMIFS(N64:N1109,$C64:$C1109,$C64,$D64:$D1109,$D64,$E64:$E1109,$E64)</f>
        <v>656.8</v>
      </c>
    </row>
    <row r="64" spans="1:14" s="13" customFormat="1" ht="15.6">
      <c r="A64" s="17">
        <v>3</v>
      </c>
      <c r="B64" s="22" t="s">
        <v>23</v>
      </c>
      <c r="C64" s="23" t="s">
        <v>71</v>
      </c>
      <c r="D64" s="23" t="s">
        <v>77</v>
      </c>
      <c r="E64" s="23" t="s">
        <v>151</v>
      </c>
      <c r="F64" s="23" t="s">
        <v>84</v>
      </c>
      <c r="G64" s="24">
        <v>10085.799999999999</v>
      </c>
      <c r="H64" s="24">
        <v>656.8</v>
      </c>
      <c r="I64" s="24">
        <v>10085.799999999999</v>
      </c>
      <c r="J64" s="24">
        <v>656.8</v>
      </c>
      <c r="K64" s="24">
        <v>10085.799999999999</v>
      </c>
      <c r="L64" s="24">
        <v>656.8</v>
      </c>
      <c r="M64" s="24">
        <v>10085.799999999999</v>
      </c>
      <c r="N64" s="24">
        <v>656.8</v>
      </c>
    </row>
    <row r="65" spans="1:14" s="13" customFormat="1" ht="31.2">
      <c r="A65" s="17">
        <v>3</v>
      </c>
      <c r="B65" s="22" t="s">
        <v>11</v>
      </c>
      <c r="C65" s="23" t="s">
        <v>71</v>
      </c>
      <c r="D65" s="23" t="s">
        <v>77</v>
      </c>
      <c r="E65" s="23" t="s">
        <v>151</v>
      </c>
      <c r="F65" s="23" t="s">
        <v>75</v>
      </c>
      <c r="G65" s="24">
        <v>557.79999999999995</v>
      </c>
      <c r="H65" s="24"/>
      <c r="I65" s="24">
        <v>557.79999999999995</v>
      </c>
      <c r="J65" s="24"/>
      <c r="K65" s="24">
        <v>557.79999999999995</v>
      </c>
      <c r="L65" s="24"/>
      <c r="M65" s="24">
        <v>557.79999999999995</v>
      </c>
      <c r="N65" s="24"/>
    </row>
    <row r="66" spans="1:14" s="13" customFormat="1" ht="31.2">
      <c r="A66" s="16">
        <v>2</v>
      </c>
      <c r="B66" s="41" t="s">
        <v>35</v>
      </c>
      <c r="C66" s="33" t="s">
        <v>71</v>
      </c>
      <c r="D66" s="33" t="s">
        <v>77</v>
      </c>
      <c r="E66" s="33" t="s">
        <v>124</v>
      </c>
      <c r="F66" s="33"/>
      <c r="G66" s="34">
        <f>SUMIFS(G67:G1112,$C67:$C1112,$C67,$D67:$D1112,$D67,$E67:$E1112,$E67)</f>
        <v>0</v>
      </c>
      <c r="H66" s="34">
        <f>SUMIFS(H67:H1112,$C67:$C1112,$C67,$D67:$D1112,$D67,$E67:$E1112,$E67)</f>
        <v>0</v>
      </c>
      <c r="I66" s="34">
        <f>SUMIFS(I67:I1112,$C67:$C1112,$C67,$D67:$D1112,$D67,$E67:$E1112,$E67)</f>
        <v>0</v>
      </c>
      <c r="J66" s="34">
        <f>SUMIFS(J67:J1112,$C67:$C1112,$C67,$D67:$D1112,$D67,$E67:$E1112,$E67)</f>
        <v>0</v>
      </c>
      <c r="K66" s="34">
        <f>SUMIFS(K67:K1112,$C67:$C1112,$C67,$D67:$D1112,$D67,$E67:$E1112,$E67)</f>
        <v>0</v>
      </c>
      <c r="L66" s="34">
        <f>SUMIFS(L67:L1112,$C67:$C1112,$C67,$D67:$D1112,$D67,$E67:$E1112,$E67)</f>
        <v>0</v>
      </c>
      <c r="M66" s="34">
        <f>SUMIFS(M67:M1112,$C67:$C1112,$C67,$D67:$D1112,$D67,$E67:$E1112,$E67)</f>
        <v>0</v>
      </c>
      <c r="N66" s="34">
        <f>SUMIFS(N67:N1112,$C67:$C1112,$C67,$D67:$D1112,$D67,$E67:$E1112,$E67)</f>
        <v>0</v>
      </c>
    </row>
    <row r="67" spans="1:14" s="13" customFormat="1" ht="31.2">
      <c r="A67" s="17">
        <v>3</v>
      </c>
      <c r="B67" s="22" t="s">
        <v>11</v>
      </c>
      <c r="C67" s="23" t="s">
        <v>71</v>
      </c>
      <c r="D67" s="23" t="s">
        <v>77</v>
      </c>
      <c r="E67" s="23" t="s">
        <v>124</v>
      </c>
      <c r="F67" s="23" t="s">
        <v>75</v>
      </c>
      <c r="G67" s="24"/>
      <c r="H67" s="24"/>
      <c r="I67" s="24"/>
      <c r="J67" s="24"/>
      <c r="K67" s="24"/>
      <c r="L67" s="24"/>
      <c r="M67" s="24"/>
      <c r="N67" s="24"/>
    </row>
    <row r="68" spans="1:14" s="13" customFormat="1" ht="15.6">
      <c r="A68" s="17">
        <v>3</v>
      </c>
      <c r="B68" s="22" t="s">
        <v>139</v>
      </c>
      <c r="C68" s="23" t="s">
        <v>71</v>
      </c>
      <c r="D68" s="23" t="s">
        <v>77</v>
      </c>
      <c r="E68" s="23" t="s">
        <v>124</v>
      </c>
      <c r="F68" s="23" t="s">
        <v>138</v>
      </c>
      <c r="G68" s="24"/>
      <c r="H68" s="24"/>
      <c r="I68" s="24"/>
      <c r="J68" s="24"/>
      <c r="K68" s="24"/>
      <c r="L68" s="24"/>
      <c r="M68" s="24"/>
      <c r="N68" s="24"/>
    </row>
    <row r="69" spans="1:14" s="13" customFormat="1" ht="15.6">
      <c r="A69" s="14">
        <v>0</v>
      </c>
      <c r="B69" s="26" t="s">
        <v>107</v>
      </c>
      <c r="C69" s="27" t="s">
        <v>90</v>
      </c>
      <c r="D69" s="27" t="s">
        <v>116</v>
      </c>
      <c r="E69" s="27"/>
      <c r="F69" s="27"/>
      <c r="G69" s="28">
        <f>SUMIFS(G70:G1130,$C70:$C1130,$C70)/3</f>
        <v>0</v>
      </c>
      <c r="H69" s="28">
        <f>SUMIFS(H70:H1120,$C70:$C1120,$C70)/3</f>
        <v>0</v>
      </c>
      <c r="I69" s="28">
        <f>SUMIFS(I70:I1130,$C70:$C1130,$C70)/3</f>
        <v>0</v>
      </c>
      <c r="J69" s="28">
        <f>SUMIFS(J70:J1120,$C70:$C1120,$C70)/3</f>
        <v>0</v>
      </c>
      <c r="K69" s="28">
        <f>SUMIFS(K70:K1130,$C70:$C1130,$C70)/3</f>
        <v>0</v>
      </c>
      <c r="L69" s="28">
        <f>SUMIFS(L70:L1120,$C70:$C1120,$C70)/3</f>
        <v>0</v>
      </c>
      <c r="M69" s="28">
        <f>SUMIFS(M70:M1130,$C70:$C1130,$C70)/3</f>
        <v>0</v>
      </c>
      <c r="N69" s="28">
        <f>SUMIFS(N70:N1120,$C70:$C1120,$C70)/3</f>
        <v>0</v>
      </c>
    </row>
    <row r="70" spans="1:14" s="13" customFormat="1" ht="15.6">
      <c r="A70" s="15">
        <v>1</v>
      </c>
      <c r="B70" s="29" t="s">
        <v>51</v>
      </c>
      <c r="C70" s="30" t="s">
        <v>90</v>
      </c>
      <c r="D70" s="30" t="s">
        <v>88</v>
      </c>
      <c r="E70" s="30" t="s">
        <v>6</v>
      </c>
      <c r="F70" s="30" t="s">
        <v>73</v>
      </c>
      <c r="G70" s="31">
        <f>SUMIFS(G71:G1120,$C71:$C1120,$C71,$D71:$D1120,$D71)/2</f>
        <v>0</v>
      </c>
      <c r="H70" s="31">
        <f>SUMIFS(H71:H1120,$C71:$C1120,$C71,$D71:$D1120,$D71)/2</f>
        <v>0</v>
      </c>
      <c r="I70" s="31">
        <f>SUMIFS(I71:I1120,$C71:$C1120,$C71,$D71:$D1120,$D71)/2</f>
        <v>0</v>
      </c>
      <c r="J70" s="31">
        <f>SUMIFS(J71:J1120,$C71:$C1120,$C71,$D71:$D1120,$D71)/2</f>
        <v>0</v>
      </c>
      <c r="K70" s="31">
        <f>SUMIFS(K71:K1120,$C71:$C1120,$C71,$D71:$D1120,$D71)/2</f>
        <v>0</v>
      </c>
      <c r="L70" s="31">
        <f>SUMIFS(L71:L1120,$C71:$C1120,$C71,$D71:$D1120,$D71)/2</f>
        <v>0</v>
      </c>
      <c r="M70" s="31">
        <f>SUMIFS(M71:M1120,$C71:$C1120,$C71,$D71:$D1120,$D71)/2</f>
        <v>0</v>
      </c>
      <c r="N70" s="31">
        <f>SUMIFS(N71:N1120,$C71:$C1120,$C71,$D71:$D1120,$D71)/2</f>
        <v>0</v>
      </c>
    </row>
    <row r="71" spans="1:14" s="13" customFormat="1" ht="48.75" customHeight="1">
      <c r="A71" s="16">
        <v>2</v>
      </c>
      <c r="B71" s="32" t="s">
        <v>176</v>
      </c>
      <c r="C71" s="33" t="s">
        <v>90</v>
      </c>
      <c r="D71" s="33" t="s">
        <v>88</v>
      </c>
      <c r="E71" s="33" t="s">
        <v>118</v>
      </c>
      <c r="F71" s="33" t="s">
        <v>73</v>
      </c>
      <c r="G71" s="34">
        <f>SUMIFS(G72:G1117,$C72:$C1117,$C72,$D72:$D1117,$D72,$E72:$E1117,$E72)</f>
        <v>0</v>
      </c>
      <c r="H71" s="34">
        <f>SUMIFS(H72:H1117,$C72:$C1117,$C72,$D72:$D1117,$D72,$E72:$E1117,$E72)</f>
        <v>0</v>
      </c>
      <c r="I71" s="34">
        <f>SUMIFS(I72:I1117,$C72:$C1117,$C72,$D72:$D1117,$D72,$E72:$E1117,$E72)</f>
        <v>0</v>
      </c>
      <c r="J71" s="34">
        <f>SUMIFS(J72:J1117,$C72:$C1117,$C72,$D72:$D1117,$D72,$E72:$E1117,$E72)</f>
        <v>0</v>
      </c>
      <c r="K71" s="34">
        <f>SUMIFS(K72:K1117,$C72:$C1117,$C72,$D72:$D1117,$D72,$E72:$E1117,$E72)</f>
        <v>0</v>
      </c>
      <c r="L71" s="34">
        <f>SUMIFS(L72:L1117,$C72:$C1117,$C72,$D72:$D1117,$D72,$E72:$E1117,$E72)</f>
        <v>0</v>
      </c>
      <c r="M71" s="34">
        <f>SUMIFS(M72:M1117,$C72:$C1117,$C72,$D72:$D1117,$D72,$E72:$E1117,$E72)</f>
        <v>0</v>
      </c>
      <c r="N71" s="34">
        <f>SUMIFS(N72:N1117,$C72:$C1117,$C72,$D72:$D1117,$D72,$E72:$E1117,$E72)</f>
        <v>0</v>
      </c>
    </row>
    <row r="72" spans="1:14" s="13" customFormat="1" ht="31.2">
      <c r="A72" s="17">
        <v>3</v>
      </c>
      <c r="B72" s="22" t="s">
        <v>11</v>
      </c>
      <c r="C72" s="23" t="s">
        <v>90</v>
      </c>
      <c r="D72" s="23" t="s">
        <v>88</v>
      </c>
      <c r="E72" s="23" t="s">
        <v>118</v>
      </c>
      <c r="F72" s="23" t="s">
        <v>75</v>
      </c>
      <c r="G72" s="24"/>
      <c r="H72" s="24"/>
      <c r="I72" s="24"/>
      <c r="J72" s="24"/>
      <c r="K72" s="24"/>
      <c r="L72" s="24"/>
      <c r="M72" s="24"/>
      <c r="N72" s="24"/>
    </row>
    <row r="73" spans="1:14" s="13" customFormat="1" ht="15.6">
      <c r="A73" s="17">
        <v>3</v>
      </c>
      <c r="B73" s="22" t="s">
        <v>46</v>
      </c>
      <c r="C73" s="23" t="s">
        <v>90</v>
      </c>
      <c r="D73" s="23" t="s">
        <v>88</v>
      </c>
      <c r="E73" s="23" t="s">
        <v>118</v>
      </c>
      <c r="F73" s="23" t="s">
        <v>93</v>
      </c>
      <c r="G73" s="24"/>
      <c r="H73" s="24"/>
      <c r="I73" s="24"/>
      <c r="J73" s="24"/>
      <c r="K73" s="24"/>
      <c r="L73" s="24"/>
      <c r="M73" s="24"/>
      <c r="N73" s="24"/>
    </row>
    <row r="74" spans="1:14" s="13" customFormat="1" ht="31.2">
      <c r="A74" s="14">
        <v>0</v>
      </c>
      <c r="B74" s="26" t="s">
        <v>108</v>
      </c>
      <c r="C74" s="27" t="s">
        <v>80</v>
      </c>
      <c r="D74" s="27" t="s">
        <v>116</v>
      </c>
      <c r="E74" s="27"/>
      <c r="F74" s="27"/>
      <c r="G74" s="28">
        <f>SUMIFS(G75:G1135,$C75:$C1135,$C75)/3</f>
        <v>2560</v>
      </c>
      <c r="H74" s="28">
        <f>SUMIFS(H75:H1125,$C75:$C1125,$C75)/3</f>
        <v>0</v>
      </c>
      <c r="I74" s="28">
        <f>SUMIFS(I75:I1135,$C75:$C1135,$C75)/3</f>
        <v>2560</v>
      </c>
      <c r="J74" s="28">
        <f>SUMIFS(J75:J1125,$C75:$C1125,$C75)/3</f>
        <v>0</v>
      </c>
      <c r="K74" s="28">
        <f>SUMIFS(K75:K1135,$C75:$C1135,$C75)/3</f>
        <v>2560</v>
      </c>
      <c r="L74" s="28">
        <f>SUMIFS(L75:L1125,$C75:$C1125,$C75)/3</f>
        <v>0</v>
      </c>
      <c r="M74" s="28">
        <f>SUMIFS(M75:M1135,$C75:$C1135,$C75)/3</f>
        <v>2560</v>
      </c>
      <c r="N74" s="28">
        <f>SUMIFS(N75:N1125,$C75:$C1125,$C75)/3</f>
        <v>0</v>
      </c>
    </row>
    <row r="75" spans="1:14" s="13" customFormat="1" ht="46.8">
      <c r="A75" s="15">
        <v>1</v>
      </c>
      <c r="B75" s="29" t="s">
        <v>52</v>
      </c>
      <c r="C75" s="30" t="s">
        <v>80</v>
      </c>
      <c r="D75" s="30" t="s">
        <v>91</v>
      </c>
      <c r="E75" s="30" t="s">
        <v>6</v>
      </c>
      <c r="F75" s="30" t="s">
        <v>73</v>
      </c>
      <c r="G75" s="31">
        <f>SUMIFS(G76:G1125,$C76:$C1125,$C76,$D76:$D1125,$D76)/2</f>
        <v>1949</v>
      </c>
      <c r="H75" s="31">
        <f>SUMIFS(H76:H1125,$C76:$C1125,$C76,$D76:$D1125,$D76)/2</f>
        <v>0</v>
      </c>
      <c r="I75" s="31">
        <f>SUMIFS(I76:I1125,$C76:$C1125,$C76,$D76:$D1125,$D76)/2</f>
        <v>1949</v>
      </c>
      <c r="J75" s="31">
        <f>SUMIFS(J76:J1125,$C76:$C1125,$C76,$D76:$D1125,$D76)/2</f>
        <v>0</v>
      </c>
      <c r="K75" s="31">
        <f>SUMIFS(K76:K1125,$C76:$C1125,$C76,$D76:$D1125,$D76)/2</f>
        <v>1949</v>
      </c>
      <c r="L75" s="31">
        <f>SUMIFS(L76:L1125,$C76:$C1125,$C76,$D76:$D1125,$D76)/2</f>
        <v>0</v>
      </c>
      <c r="M75" s="31">
        <f>SUMIFS(M76:M1125,$C76:$C1125,$C76,$D76:$D1125,$D76)/2</f>
        <v>1949</v>
      </c>
      <c r="N75" s="31">
        <f>SUMIFS(N76:N1125,$C76:$C1125,$C76,$D76:$D1125,$D76)/2</f>
        <v>0</v>
      </c>
    </row>
    <row r="76" spans="1:14" s="13" customFormat="1" ht="46.8">
      <c r="A76" s="16">
        <v>2</v>
      </c>
      <c r="B76" s="41" t="s">
        <v>195</v>
      </c>
      <c r="C76" s="33" t="s">
        <v>80</v>
      </c>
      <c r="D76" s="33" t="s">
        <v>91</v>
      </c>
      <c r="E76" s="33" t="s">
        <v>194</v>
      </c>
      <c r="F76" s="33"/>
      <c r="G76" s="34">
        <f>SUMIFS(G77:G1122,$C77:$C1122,$C77,$D77:$D1122,$D77,$E77:$E1122,$E77)</f>
        <v>1934</v>
      </c>
      <c r="H76" s="34">
        <f>SUMIFS(H77:H1122,$C77:$C1122,$C77,$D77:$D1122,$D77,$E77:$E1122,$E77)</f>
        <v>0</v>
      </c>
      <c r="I76" s="34">
        <f>SUMIFS(I77:I1122,$C77:$C1122,$C77,$D77:$D1122,$D77,$E77:$E1122,$E77)</f>
        <v>1934</v>
      </c>
      <c r="J76" s="34">
        <f>SUMIFS(J77:J1122,$C77:$C1122,$C77,$D77:$D1122,$D77,$E77:$E1122,$E77)</f>
        <v>0</v>
      </c>
      <c r="K76" s="34">
        <f>SUMIFS(K77:K1122,$C77:$C1122,$C77,$D77:$D1122,$D77,$E77:$E1122,$E77)</f>
        <v>1934</v>
      </c>
      <c r="L76" s="34">
        <f>SUMIFS(L77:L1122,$C77:$C1122,$C77,$D77:$D1122,$D77,$E77:$E1122,$E77)</f>
        <v>0</v>
      </c>
      <c r="M76" s="34">
        <f>SUMIFS(M77:M1122,$C77:$C1122,$C77,$D77:$D1122,$D77,$E77:$E1122,$E77)</f>
        <v>1934</v>
      </c>
      <c r="N76" s="34">
        <f>SUMIFS(N77:N1122,$C77:$C1122,$C77,$D77:$D1122,$D77,$E77:$E1122,$E77)</f>
        <v>0</v>
      </c>
    </row>
    <row r="77" spans="1:14" s="13" customFormat="1" ht="15.6">
      <c r="A77" s="17">
        <v>3</v>
      </c>
      <c r="B77" s="22" t="s">
        <v>46</v>
      </c>
      <c r="C77" s="23" t="s">
        <v>80</v>
      </c>
      <c r="D77" s="23" t="s">
        <v>91</v>
      </c>
      <c r="E77" s="23" t="s">
        <v>194</v>
      </c>
      <c r="F77" s="23" t="s">
        <v>93</v>
      </c>
      <c r="G77" s="24">
        <v>1934</v>
      </c>
      <c r="H77" s="24"/>
      <c r="I77" s="24">
        <v>1934</v>
      </c>
      <c r="J77" s="24"/>
      <c r="K77" s="24">
        <v>1934</v>
      </c>
      <c r="L77" s="24"/>
      <c r="M77" s="24">
        <v>1934</v>
      </c>
      <c r="N77" s="24"/>
    </row>
    <row r="78" spans="1:14" s="13" customFormat="1" ht="87" customHeight="1">
      <c r="A78" s="16">
        <v>2</v>
      </c>
      <c r="B78" s="32" t="s">
        <v>177</v>
      </c>
      <c r="C78" s="33" t="s">
        <v>80</v>
      </c>
      <c r="D78" s="33" t="s">
        <v>91</v>
      </c>
      <c r="E78" s="33" t="s">
        <v>119</v>
      </c>
      <c r="F78" s="33" t="s">
        <v>73</v>
      </c>
      <c r="G78" s="34">
        <f>SUMIFS(G79:G1124,$C79:$C1124,$C79,$D79:$D1124,$D79,$E79:$E1124,$E79)</f>
        <v>0</v>
      </c>
      <c r="H78" s="34">
        <f>SUMIFS(H79:H1124,$C79:$C1124,$C79,$D79:$D1124,$D79,$E79:$E1124,$E79)</f>
        <v>0</v>
      </c>
      <c r="I78" s="34">
        <f>SUMIFS(I79:I1124,$C79:$C1124,$C79,$D79:$D1124,$D79,$E79:$E1124,$E79)</f>
        <v>0</v>
      </c>
      <c r="J78" s="34">
        <f>SUMIFS(J79:J1124,$C79:$C1124,$C79,$D79:$D1124,$D79,$E79:$E1124,$E79)</f>
        <v>0</v>
      </c>
      <c r="K78" s="34">
        <f>SUMIFS(K79:K1124,$C79:$C1124,$C79,$D79:$D1124,$D79,$E79:$E1124,$E79)</f>
        <v>0</v>
      </c>
      <c r="L78" s="34">
        <f>SUMIFS(L79:L1124,$C79:$C1124,$C79,$D79:$D1124,$D79,$E79:$E1124,$E79)</f>
        <v>0</v>
      </c>
      <c r="M78" s="34">
        <f>SUMIFS(M79:M1124,$C79:$C1124,$C79,$D79:$D1124,$D79,$E79:$E1124,$E79)</f>
        <v>0</v>
      </c>
      <c r="N78" s="34">
        <f>SUMIFS(N79:N1124,$C79:$C1124,$C79,$D79:$D1124,$D79,$E79:$E1124,$E79)</f>
        <v>0</v>
      </c>
    </row>
    <row r="79" spans="1:14" s="13" customFormat="1" ht="31.2">
      <c r="A79" s="17">
        <v>3</v>
      </c>
      <c r="B79" s="22" t="s">
        <v>11</v>
      </c>
      <c r="C79" s="23" t="s">
        <v>80</v>
      </c>
      <c r="D79" s="23" t="s">
        <v>91</v>
      </c>
      <c r="E79" s="23" t="s">
        <v>119</v>
      </c>
      <c r="F79" s="23" t="s">
        <v>75</v>
      </c>
      <c r="G79" s="24"/>
      <c r="H79" s="24"/>
      <c r="I79" s="24"/>
      <c r="J79" s="24"/>
      <c r="K79" s="24"/>
      <c r="L79" s="24"/>
      <c r="M79" s="24"/>
      <c r="N79" s="24"/>
    </row>
    <row r="80" spans="1:14" s="13" customFormat="1" ht="62.4">
      <c r="A80" s="16">
        <v>2</v>
      </c>
      <c r="B80" s="41" t="s">
        <v>185</v>
      </c>
      <c r="C80" s="33" t="s">
        <v>80</v>
      </c>
      <c r="D80" s="33" t="s">
        <v>91</v>
      </c>
      <c r="E80" s="33" t="s">
        <v>50</v>
      </c>
      <c r="F80" s="33"/>
      <c r="G80" s="34">
        <f>SUMIFS(G81:G1126,$C81:$C1126,$C81,$D81:$D1126,$D81,$E81:$E1126,$E81)</f>
        <v>15</v>
      </c>
      <c r="H80" s="34">
        <f>SUMIFS(H81:H1126,$C81:$C1126,$C81,$D81:$D1126,$D81,$E81:$E1126,$E81)</f>
        <v>0</v>
      </c>
      <c r="I80" s="34">
        <f>SUMIFS(I81:I1126,$C81:$C1126,$C81,$D81:$D1126,$D81,$E81:$E1126,$E81)</f>
        <v>15</v>
      </c>
      <c r="J80" s="34">
        <f>SUMIFS(J81:J1126,$C81:$C1126,$C81,$D81:$D1126,$D81,$E81:$E1126,$E81)</f>
        <v>0</v>
      </c>
      <c r="K80" s="34">
        <f>SUMIFS(K81:K1126,$C81:$C1126,$C81,$D81:$D1126,$D81,$E81:$E1126,$E81)</f>
        <v>15</v>
      </c>
      <c r="L80" s="34">
        <f>SUMIFS(L81:L1126,$C81:$C1126,$C81,$D81:$D1126,$D81,$E81:$E1126,$E81)</f>
        <v>0</v>
      </c>
      <c r="M80" s="34">
        <f>SUMIFS(M81:M1126,$C81:$C1126,$C81,$D81:$D1126,$D81,$E81:$E1126,$E81)</f>
        <v>15</v>
      </c>
      <c r="N80" s="34">
        <f>SUMIFS(N81:N1126,$C81:$C1126,$C81,$D81:$D1126,$D81,$E81:$E1126,$E81)</f>
        <v>0</v>
      </c>
    </row>
    <row r="81" spans="1:14" s="13" customFormat="1" ht="31.2">
      <c r="A81" s="17">
        <v>3</v>
      </c>
      <c r="B81" s="22" t="s">
        <v>11</v>
      </c>
      <c r="C81" s="23" t="s">
        <v>80</v>
      </c>
      <c r="D81" s="23" t="s">
        <v>91</v>
      </c>
      <c r="E81" s="23" t="s">
        <v>50</v>
      </c>
      <c r="F81" s="23" t="s">
        <v>75</v>
      </c>
      <c r="G81" s="24">
        <v>15</v>
      </c>
      <c r="H81" s="24"/>
      <c r="I81" s="24">
        <v>15</v>
      </c>
      <c r="J81" s="24"/>
      <c r="K81" s="24">
        <v>15</v>
      </c>
      <c r="L81" s="24"/>
      <c r="M81" s="24">
        <v>15</v>
      </c>
      <c r="N81" s="24"/>
    </row>
    <row r="82" spans="1:14" s="13" customFormat="1" ht="31.2">
      <c r="A82" s="15">
        <v>1</v>
      </c>
      <c r="B82" s="29" t="s">
        <v>36</v>
      </c>
      <c r="C82" s="30" t="s">
        <v>80</v>
      </c>
      <c r="D82" s="30" t="s">
        <v>78</v>
      </c>
      <c r="E82" s="30"/>
      <c r="F82" s="30"/>
      <c r="G82" s="31">
        <f>SUMIFS(G83:G1132,$C83:$C1132,$C83,$D83:$D1132,$D83)/2</f>
        <v>611</v>
      </c>
      <c r="H82" s="31">
        <f>SUMIFS(H83:H1132,$C83:$C1132,$C83,$D83:$D1132,$D83)/2</f>
        <v>0</v>
      </c>
      <c r="I82" s="31">
        <f>SUMIFS(I83:I1132,$C83:$C1132,$C83,$D83:$D1132,$D83)/2</f>
        <v>611</v>
      </c>
      <c r="J82" s="31">
        <f>SUMIFS(J83:J1132,$C83:$C1132,$C83,$D83:$D1132,$D83)/2</f>
        <v>0</v>
      </c>
      <c r="K82" s="31">
        <f>SUMIFS(K83:K1132,$C83:$C1132,$C83,$D83:$D1132,$D83)/2</f>
        <v>611</v>
      </c>
      <c r="L82" s="31">
        <f>SUMIFS(L83:L1132,$C83:$C1132,$C83,$D83:$D1132,$D83)/2</f>
        <v>0</v>
      </c>
      <c r="M82" s="31">
        <f>SUMIFS(M83:M1132,$C83:$C1132,$C83,$D83:$D1132,$D83)/2</f>
        <v>611</v>
      </c>
      <c r="N82" s="31">
        <f>SUMIFS(N83:N1132,$C83:$C1132,$C83,$D83:$D1132,$D83)/2</f>
        <v>0</v>
      </c>
    </row>
    <row r="83" spans="1:14" s="13" customFormat="1" ht="67.2" customHeight="1">
      <c r="A83" s="16">
        <v>2</v>
      </c>
      <c r="B83" s="41" t="s">
        <v>182</v>
      </c>
      <c r="C83" s="33" t="s">
        <v>80</v>
      </c>
      <c r="D83" s="33" t="s">
        <v>78</v>
      </c>
      <c r="E83" s="33" t="s">
        <v>53</v>
      </c>
      <c r="F83" s="33"/>
      <c r="G83" s="34">
        <f>SUMIFS(G84:G1129,$C84:$C1129,$C84,$D84:$D1129,$D84,$E84:$E1129,$E84)</f>
        <v>611</v>
      </c>
      <c r="H83" s="34">
        <f>SUMIFS(H84:H1129,$C84:$C1129,$C84,$D84:$D1129,$D84,$E84:$E1129,$E84)</f>
        <v>0</v>
      </c>
      <c r="I83" s="34">
        <f>SUMIFS(I84:I1129,$C84:$C1129,$C84,$D84:$D1129,$D84,$E84:$E1129,$E84)</f>
        <v>611</v>
      </c>
      <c r="J83" s="34">
        <f>SUMIFS(J84:J1129,$C84:$C1129,$C84,$D84:$D1129,$D84,$E84:$E1129,$E84)</f>
        <v>0</v>
      </c>
      <c r="K83" s="34">
        <f>SUMIFS(K84:K1129,$C84:$C1129,$C84,$D84:$D1129,$D84,$E84:$E1129,$E84)</f>
        <v>611</v>
      </c>
      <c r="L83" s="34">
        <f>SUMIFS(L84:L1129,$C84:$C1129,$C84,$D84:$D1129,$D84,$E84:$E1129,$E84)</f>
        <v>0</v>
      </c>
      <c r="M83" s="34">
        <f>SUMIFS(M84:M1129,$C84:$C1129,$C84,$D84:$D1129,$D84,$E84:$E1129,$E84)</f>
        <v>611</v>
      </c>
      <c r="N83" s="34">
        <f>SUMIFS(N84:N1129,$C84:$C1129,$C84,$D84:$D1129,$D84,$E84:$E1129,$E84)</f>
        <v>0</v>
      </c>
    </row>
    <row r="84" spans="1:14" s="13" customFormat="1" ht="15.6">
      <c r="A84" s="17">
        <v>3</v>
      </c>
      <c r="B84" s="22" t="s">
        <v>46</v>
      </c>
      <c r="C84" s="23" t="s">
        <v>80</v>
      </c>
      <c r="D84" s="23" t="s">
        <v>78</v>
      </c>
      <c r="E84" s="23" t="s">
        <v>53</v>
      </c>
      <c r="F84" s="23" t="s">
        <v>93</v>
      </c>
      <c r="G84" s="24">
        <v>611</v>
      </c>
      <c r="H84" s="24"/>
      <c r="I84" s="24">
        <v>611</v>
      </c>
      <c r="J84" s="24"/>
      <c r="K84" s="24">
        <v>611</v>
      </c>
      <c r="L84" s="24"/>
      <c r="M84" s="24">
        <v>611</v>
      </c>
      <c r="N84" s="24"/>
    </row>
    <row r="85" spans="1:14" s="13" customFormat="1" ht="46.8">
      <c r="A85" s="16">
        <v>2</v>
      </c>
      <c r="B85" s="41" t="s">
        <v>202</v>
      </c>
      <c r="C85" s="33" t="s">
        <v>80</v>
      </c>
      <c r="D85" s="33" t="s">
        <v>78</v>
      </c>
      <c r="E85" s="33" t="s">
        <v>37</v>
      </c>
      <c r="F85" s="33"/>
      <c r="G85" s="34">
        <f>SUMIFS(G86:G1131,$C86:$C1131,$C86,$D86:$D1131,$D86,$E86:$E1131,$E86)</f>
        <v>0</v>
      </c>
      <c r="H85" s="34">
        <f>SUMIFS(H86:H1131,$C86:$C1131,$C86,$D86:$D1131,$D86,$E86:$E1131,$E86)</f>
        <v>0</v>
      </c>
      <c r="I85" s="34">
        <f>SUMIFS(I86:I1131,$C86:$C1131,$C86,$D86:$D1131,$D86,$E86:$E1131,$E86)</f>
        <v>0</v>
      </c>
      <c r="J85" s="34">
        <f>SUMIFS(J86:J1131,$C86:$C1131,$C86,$D86:$D1131,$D86,$E86:$E1131,$E86)</f>
        <v>0</v>
      </c>
      <c r="K85" s="34">
        <f>SUMIFS(K86:K1131,$C86:$C1131,$C86,$D86:$D1131,$D86,$E86:$E1131,$E86)</f>
        <v>0</v>
      </c>
      <c r="L85" s="34">
        <f>SUMIFS(L86:L1131,$C86:$C1131,$C86,$D86:$D1131,$D86,$E86:$E1131,$E86)</f>
        <v>0</v>
      </c>
      <c r="M85" s="34">
        <f>SUMIFS(M86:M1131,$C86:$C1131,$C86,$D86:$D1131,$D86,$E86:$E1131,$E86)</f>
        <v>0</v>
      </c>
      <c r="N85" s="34">
        <f>SUMIFS(N86:N1131,$C86:$C1131,$C86,$D86:$D1131,$D86,$E86:$E1131,$E86)</f>
        <v>0</v>
      </c>
    </row>
    <row r="86" spans="1:14" s="13" customFormat="1" ht="31.2">
      <c r="A86" s="17">
        <v>3</v>
      </c>
      <c r="B86" s="22" t="s">
        <v>11</v>
      </c>
      <c r="C86" s="23" t="s">
        <v>80</v>
      </c>
      <c r="D86" s="23" t="s">
        <v>78</v>
      </c>
      <c r="E86" s="23" t="s">
        <v>37</v>
      </c>
      <c r="F86" s="23" t="s">
        <v>75</v>
      </c>
      <c r="G86" s="24"/>
      <c r="H86" s="24"/>
      <c r="I86" s="24"/>
      <c r="J86" s="24"/>
      <c r="K86" s="24"/>
      <c r="L86" s="24"/>
      <c r="M86" s="24"/>
      <c r="N86" s="24"/>
    </row>
    <row r="87" spans="1:14" s="13" customFormat="1" ht="54" customHeight="1">
      <c r="A87" s="16">
        <v>2</v>
      </c>
      <c r="B87" s="41" t="s">
        <v>165</v>
      </c>
      <c r="C87" s="33" t="s">
        <v>80</v>
      </c>
      <c r="D87" s="33" t="s">
        <v>78</v>
      </c>
      <c r="E87" s="33" t="s">
        <v>164</v>
      </c>
      <c r="F87" s="33"/>
      <c r="G87" s="34">
        <f>SUMIFS(G88:G1133,$C88:$C1133,$C88,$D88:$D1133,$D88,$E88:$E1133,$E88)</f>
        <v>0</v>
      </c>
      <c r="H87" s="34">
        <f>SUMIFS(H88:H1133,$C88:$C1133,$C88,$D88:$D1133,$D88,$E88:$E1133,$E88)</f>
        <v>0</v>
      </c>
      <c r="I87" s="34">
        <f>SUMIFS(I88:I1133,$C88:$C1133,$C88,$D88:$D1133,$D88,$E88:$E1133,$E88)</f>
        <v>0</v>
      </c>
      <c r="J87" s="34">
        <f>SUMIFS(J88:J1133,$C88:$C1133,$C88,$D88:$D1133,$D88,$E88:$E1133,$E88)</f>
        <v>0</v>
      </c>
      <c r="K87" s="34">
        <f>SUMIFS(K88:K1133,$C88:$C1133,$C88,$D88:$D1133,$D88,$E88:$E1133,$E88)</f>
        <v>0</v>
      </c>
      <c r="L87" s="34">
        <f>SUMIFS(L88:L1133,$C88:$C1133,$C88,$D88:$D1133,$D88,$E88:$E1133,$E88)</f>
        <v>0</v>
      </c>
      <c r="M87" s="34">
        <f>SUMIFS(M88:M1133,$C88:$C1133,$C88,$D88:$D1133,$D88,$E88:$E1133,$E88)</f>
        <v>0</v>
      </c>
      <c r="N87" s="34">
        <f>SUMIFS(N88:N1133,$C88:$C1133,$C88,$D88:$D1133,$D88,$E88:$E1133,$E88)</f>
        <v>0</v>
      </c>
    </row>
    <row r="88" spans="1:14" s="13" customFormat="1" ht="67.2" customHeight="1">
      <c r="A88" s="17">
        <v>3</v>
      </c>
      <c r="B88" s="22" t="s">
        <v>155</v>
      </c>
      <c r="C88" s="23" t="s">
        <v>80</v>
      </c>
      <c r="D88" s="23" t="s">
        <v>78</v>
      </c>
      <c r="E88" s="23" t="s">
        <v>164</v>
      </c>
      <c r="F88" s="23" t="s">
        <v>96</v>
      </c>
      <c r="G88" s="24"/>
      <c r="H88" s="24"/>
      <c r="I88" s="24"/>
      <c r="J88" s="24"/>
      <c r="K88" s="24"/>
      <c r="L88" s="24"/>
      <c r="M88" s="24"/>
      <c r="N88" s="24"/>
    </row>
    <row r="89" spans="1:14" s="13" customFormat="1" ht="15.6">
      <c r="A89" s="14">
        <v>0</v>
      </c>
      <c r="B89" s="26" t="s">
        <v>109</v>
      </c>
      <c r="C89" s="27" t="s">
        <v>88</v>
      </c>
      <c r="D89" s="27" t="s">
        <v>116</v>
      </c>
      <c r="E89" s="27"/>
      <c r="F89" s="27"/>
      <c r="G89" s="28">
        <f>SUMIFS(G90:G1148,$C90:$C1148,$C90)/3</f>
        <v>22630.099999999995</v>
      </c>
      <c r="H89" s="28">
        <f>SUMIFS(H90:H1138,$C90:$C1138,$C90)/3</f>
        <v>992</v>
      </c>
      <c r="I89" s="28">
        <f>SUMIFS(I90:I1148,$C90:$C1148,$C90)/3</f>
        <v>22630.099999999995</v>
      </c>
      <c r="J89" s="28">
        <f>SUMIFS(J90:J1138,$C90:$C1138,$C90)/3</f>
        <v>992</v>
      </c>
      <c r="K89" s="28">
        <f>SUMIFS(K90:K1148,$C90:$C1148,$C90)/3</f>
        <v>22305.200000000001</v>
      </c>
      <c r="L89" s="28">
        <f>SUMIFS(L90:L1138,$C90:$C1138,$C90)/3</f>
        <v>0</v>
      </c>
      <c r="M89" s="28">
        <f>SUMIFS(M90:M1148,$C90:$C1148,$C90)/3</f>
        <v>22305.200000000001</v>
      </c>
      <c r="N89" s="28">
        <f>SUMIFS(N90:N1138,$C90:$C1138,$C90)/3</f>
        <v>0</v>
      </c>
    </row>
    <row r="90" spans="1:14" s="13" customFormat="1" ht="15.6">
      <c r="A90" s="15">
        <v>1</v>
      </c>
      <c r="B90" s="29" t="s">
        <v>54</v>
      </c>
      <c r="C90" s="30" t="s">
        <v>88</v>
      </c>
      <c r="D90" s="30" t="s">
        <v>94</v>
      </c>
      <c r="E90" s="30"/>
      <c r="F90" s="30"/>
      <c r="G90" s="31">
        <f>SUMIFS(G91:G1140,$C91:$C1140,$C91,$D91:$D1140,$D91)/2</f>
        <v>737</v>
      </c>
      <c r="H90" s="31">
        <f>SUMIFS(H91:H1140,$C91:$C1140,$C91,$D91:$D1140,$D91)/2</f>
        <v>0</v>
      </c>
      <c r="I90" s="31">
        <f>SUMIFS(I91:I1140,$C91:$C1140,$C91,$D91:$D1140,$D91)/2</f>
        <v>737</v>
      </c>
      <c r="J90" s="31">
        <f>SUMIFS(J91:J1140,$C91:$C1140,$C91,$D91:$D1140,$D91)/2</f>
        <v>0</v>
      </c>
      <c r="K90" s="31">
        <f>SUMIFS(K91:K1140,$C91:$C1140,$C91,$D91:$D1140,$D91)/2</f>
        <v>737</v>
      </c>
      <c r="L90" s="31">
        <f>SUMIFS(L91:L1140,$C91:$C1140,$C91,$D91:$D1140,$D91)/2</f>
        <v>0</v>
      </c>
      <c r="M90" s="31">
        <f>SUMIFS(M91:M1140,$C91:$C1140,$C91,$D91:$D1140,$D91)/2</f>
        <v>737</v>
      </c>
      <c r="N90" s="31">
        <f>SUMIFS(N91:N1140,$C91:$C1140,$C91,$D91:$D1140,$D91)/2</f>
        <v>0</v>
      </c>
    </row>
    <row r="91" spans="1:14" s="13" customFormat="1" ht="46.8">
      <c r="A91" s="16">
        <v>2</v>
      </c>
      <c r="B91" s="39" t="s">
        <v>211</v>
      </c>
      <c r="C91" s="33" t="s">
        <v>88</v>
      </c>
      <c r="D91" s="33" t="s">
        <v>94</v>
      </c>
      <c r="E91" s="33" t="s">
        <v>14</v>
      </c>
      <c r="F91" s="33"/>
      <c r="G91" s="34">
        <f>SUMIFS(G92:G1137,$C92:$C1137,$C92,$D92:$D1137,$D92,$E92:$E1137,$E92)</f>
        <v>0</v>
      </c>
      <c r="H91" s="34">
        <f>SUMIFS(H92:H1137,$C92:$C1137,$C92,$D92:$D1137,$D92,$E92:$E1137,$E92)</f>
        <v>0</v>
      </c>
      <c r="I91" s="34">
        <f>SUMIFS(I92:I1137,$C92:$C1137,$C92,$D92:$D1137,$D92,$E92:$E1137,$E92)</f>
        <v>0</v>
      </c>
      <c r="J91" s="34">
        <f>SUMIFS(J92:J1137,$C92:$C1137,$C92,$D92:$D1137,$D92,$E92:$E1137,$E92)</f>
        <v>0</v>
      </c>
      <c r="K91" s="34">
        <f>SUMIFS(K92:K1137,$C92:$C1137,$C92,$D92:$D1137,$D92,$E92:$E1137,$E92)</f>
        <v>0</v>
      </c>
      <c r="L91" s="34">
        <f>SUMIFS(L92:L1137,$C92:$C1137,$C92,$D92:$D1137,$D92,$E92:$E1137,$E92)</f>
        <v>0</v>
      </c>
      <c r="M91" s="34">
        <f>SUMIFS(M92:M1137,$C92:$C1137,$C92,$D92:$D1137,$D92,$E92:$E1137,$E92)</f>
        <v>0</v>
      </c>
      <c r="N91" s="34">
        <f>SUMIFS(N92:N1137,$C92:$C1137,$C92,$D92:$D1137,$D92,$E92:$E1137,$E92)</f>
        <v>0</v>
      </c>
    </row>
    <row r="92" spans="1:14" s="13" customFormat="1" ht="31.2">
      <c r="A92" s="17">
        <v>3</v>
      </c>
      <c r="B92" s="22" t="s">
        <v>11</v>
      </c>
      <c r="C92" s="23" t="s">
        <v>88</v>
      </c>
      <c r="D92" s="23" t="s">
        <v>94</v>
      </c>
      <c r="E92" s="23" t="s">
        <v>14</v>
      </c>
      <c r="F92" s="23" t="s">
        <v>75</v>
      </c>
      <c r="G92" s="24"/>
      <c r="H92" s="24"/>
      <c r="I92" s="24"/>
      <c r="J92" s="24"/>
      <c r="K92" s="24"/>
      <c r="L92" s="24"/>
      <c r="M92" s="24"/>
      <c r="N92" s="24"/>
    </row>
    <row r="93" spans="1:14" s="13" customFormat="1" ht="62.4">
      <c r="A93" s="16">
        <v>2</v>
      </c>
      <c r="B93" s="32" t="s">
        <v>200</v>
      </c>
      <c r="C93" s="33" t="s">
        <v>88</v>
      </c>
      <c r="D93" s="33" t="s">
        <v>94</v>
      </c>
      <c r="E93" s="33" t="s">
        <v>55</v>
      </c>
      <c r="F93" s="33"/>
      <c r="G93" s="34">
        <f>SUMIFS(G94:G1139,$C94:$C1139,$C94,$D94:$D1139,$D94,$E94:$E1139,$E94)</f>
        <v>737</v>
      </c>
      <c r="H93" s="34">
        <f>SUMIFS(H94:H1139,$C94:$C1139,$C94,$D94:$D1139,$D94,$E94:$E1139,$E94)</f>
        <v>0</v>
      </c>
      <c r="I93" s="34">
        <f>SUMIFS(I94:I1139,$C94:$C1139,$C94,$D94:$D1139,$D94,$E94:$E1139,$E94)</f>
        <v>737</v>
      </c>
      <c r="J93" s="34">
        <f>SUMIFS(J94:J1139,$C94:$C1139,$C94,$D94:$D1139,$D94,$E94:$E1139,$E94)</f>
        <v>0</v>
      </c>
      <c r="K93" s="34">
        <f>SUMIFS(K94:K1139,$C94:$C1139,$C94,$D94:$D1139,$D94,$E94:$E1139,$E94)</f>
        <v>737</v>
      </c>
      <c r="L93" s="34">
        <f>SUMIFS(L94:L1139,$C94:$C1139,$C94,$D94:$D1139,$D94,$E94:$E1139,$E94)</f>
        <v>0</v>
      </c>
      <c r="M93" s="34">
        <f>SUMIFS(M94:M1139,$C94:$C1139,$C94,$D94:$D1139,$D94,$E94:$E1139,$E94)</f>
        <v>737</v>
      </c>
      <c r="N93" s="34">
        <f>SUMIFS(N94:N1139,$C94:$C1139,$C94,$D94:$D1139,$D94,$E94:$E1139,$E94)</f>
        <v>0</v>
      </c>
    </row>
    <row r="94" spans="1:14" s="13" customFormat="1" ht="15.6">
      <c r="A94" s="17">
        <v>3</v>
      </c>
      <c r="B94" s="22" t="s">
        <v>23</v>
      </c>
      <c r="C94" s="23" t="s">
        <v>88</v>
      </c>
      <c r="D94" s="23" t="s">
        <v>94</v>
      </c>
      <c r="E94" s="23" t="s">
        <v>55</v>
      </c>
      <c r="F94" s="23" t="s">
        <v>84</v>
      </c>
      <c r="G94" s="24">
        <v>710</v>
      </c>
      <c r="H94" s="24"/>
      <c r="I94" s="24">
        <v>710</v>
      </c>
      <c r="J94" s="24"/>
      <c r="K94" s="24">
        <v>710</v>
      </c>
      <c r="L94" s="24"/>
      <c r="M94" s="24">
        <v>710</v>
      </c>
      <c r="N94" s="24"/>
    </row>
    <row r="95" spans="1:14" s="13" customFormat="1" ht="31.2">
      <c r="A95" s="17">
        <v>3</v>
      </c>
      <c r="B95" s="22" t="s">
        <v>11</v>
      </c>
      <c r="C95" s="23" t="s">
        <v>88</v>
      </c>
      <c r="D95" s="23" t="s">
        <v>94</v>
      </c>
      <c r="E95" s="23" t="s">
        <v>55</v>
      </c>
      <c r="F95" s="23" t="s">
        <v>75</v>
      </c>
      <c r="G95" s="24">
        <v>27</v>
      </c>
      <c r="H95" s="24"/>
      <c r="I95" s="24">
        <v>27</v>
      </c>
      <c r="J95" s="24"/>
      <c r="K95" s="24">
        <v>27</v>
      </c>
      <c r="L95" s="24"/>
      <c r="M95" s="24">
        <v>27</v>
      </c>
      <c r="N95" s="24"/>
    </row>
    <row r="96" spans="1:14" s="13" customFormat="1" ht="15.6">
      <c r="A96" s="17">
        <v>3</v>
      </c>
      <c r="B96" s="22" t="s">
        <v>46</v>
      </c>
      <c r="C96" s="23" t="s">
        <v>88</v>
      </c>
      <c r="D96" s="23" t="s">
        <v>94</v>
      </c>
      <c r="E96" s="23" t="s">
        <v>55</v>
      </c>
      <c r="F96" s="23" t="s">
        <v>93</v>
      </c>
      <c r="G96" s="24"/>
      <c r="H96" s="24"/>
      <c r="I96" s="24"/>
      <c r="J96" s="24"/>
      <c r="K96" s="24"/>
      <c r="L96" s="24"/>
      <c r="M96" s="24"/>
      <c r="N96" s="24"/>
    </row>
    <row r="97" spans="1:14" s="13" customFormat="1" ht="62.4">
      <c r="A97" s="17">
        <v>3</v>
      </c>
      <c r="B97" s="22" t="s">
        <v>145</v>
      </c>
      <c r="C97" s="23" t="s">
        <v>88</v>
      </c>
      <c r="D97" s="23" t="s">
        <v>94</v>
      </c>
      <c r="E97" s="23" t="s">
        <v>55</v>
      </c>
      <c r="F97" s="23" t="s">
        <v>95</v>
      </c>
      <c r="G97" s="24"/>
      <c r="H97" s="24"/>
      <c r="I97" s="24"/>
      <c r="J97" s="24"/>
      <c r="K97" s="24"/>
      <c r="L97" s="24"/>
      <c r="M97" s="24"/>
      <c r="N97" s="24"/>
    </row>
    <row r="98" spans="1:14" s="13" customFormat="1" ht="15.6">
      <c r="A98" s="17">
        <v>3</v>
      </c>
      <c r="B98" s="22" t="s">
        <v>12</v>
      </c>
      <c r="C98" s="23" t="s">
        <v>88</v>
      </c>
      <c r="D98" s="23" t="s">
        <v>94</v>
      </c>
      <c r="E98" s="23" t="s">
        <v>55</v>
      </c>
      <c r="F98" s="23" t="s">
        <v>76</v>
      </c>
      <c r="G98" s="24"/>
      <c r="H98" s="24"/>
      <c r="I98" s="24"/>
      <c r="J98" s="24"/>
      <c r="K98" s="24"/>
      <c r="L98" s="24"/>
      <c r="M98" s="24"/>
      <c r="N98" s="24"/>
    </row>
    <row r="99" spans="1:14" s="13" customFormat="1" ht="62.4">
      <c r="A99" s="16">
        <v>2</v>
      </c>
      <c r="B99" s="41" t="s">
        <v>185</v>
      </c>
      <c r="C99" s="33" t="s">
        <v>88</v>
      </c>
      <c r="D99" s="33" t="s">
        <v>94</v>
      </c>
      <c r="E99" s="33" t="s">
        <v>50</v>
      </c>
      <c r="F99" s="33"/>
      <c r="G99" s="34">
        <f>SUMIFS(G100:G1145,$C100:$C1145,$C100,$D100:$D1145,$D100,$E100:$E1145,$E100)</f>
        <v>0</v>
      </c>
      <c r="H99" s="34">
        <f>SUMIFS(H100:H1145,$C100:$C1145,$C100,$D100:$D1145,$D100,$E100:$E1145,$E100)</f>
        <v>0</v>
      </c>
      <c r="I99" s="34">
        <f>SUMIFS(I100:I1145,$C100:$C1145,$C100,$D100:$D1145,$D100,$E100:$E1145,$E100)</f>
        <v>0</v>
      </c>
      <c r="J99" s="34">
        <f>SUMIFS(J100:J1145,$C100:$C1145,$C100,$D100:$D1145,$D100,$E100:$E1145,$E100)</f>
        <v>0</v>
      </c>
      <c r="K99" s="34">
        <f>SUMIFS(K100:K1145,$C100:$C1145,$C100,$D100:$D1145,$D100,$E100:$E1145,$E100)</f>
        <v>0</v>
      </c>
      <c r="L99" s="34">
        <f>SUMIFS(L100:L1145,$C100:$C1145,$C100,$D100:$D1145,$D100,$E100:$E1145,$E100)</f>
        <v>0</v>
      </c>
      <c r="M99" s="34">
        <f>SUMIFS(M100:M1145,$C100:$C1145,$C100,$D100:$D1145,$D100,$E100:$E1145,$E100)</f>
        <v>0</v>
      </c>
      <c r="N99" s="34">
        <f>SUMIFS(N100:N1145,$C100:$C1145,$C100,$D100:$D1145,$D100,$E100:$E1145,$E100)</f>
        <v>0</v>
      </c>
    </row>
    <row r="100" spans="1:14" s="13" customFormat="1" ht="31.2">
      <c r="A100" s="17">
        <v>3</v>
      </c>
      <c r="B100" s="22" t="s">
        <v>11</v>
      </c>
      <c r="C100" s="23" t="s">
        <v>88</v>
      </c>
      <c r="D100" s="23" t="s">
        <v>94</v>
      </c>
      <c r="E100" s="23" t="s">
        <v>50</v>
      </c>
      <c r="F100" s="23" t="s">
        <v>75</v>
      </c>
      <c r="G100" s="24"/>
      <c r="H100" s="24"/>
      <c r="I100" s="24"/>
      <c r="J100" s="24"/>
      <c r="K100" s="24"/>
      <c r="L100" s="24"/>
      <c r="M100" s="24"/>
      <c r="N100" s="24"/>
    </row>
    <row r="101" spans="1:14" s="13" customFormat="1" ht="15.6">
      <c r="A101" s="15">
        <v>1</v>
      </c>
      <c r="B101" s="29" t="s">
        <v>56</v>
      </c>
      <c r="C101" s="30" t="s">
        <v>88</v>
      </c>
      <c r="D101" s="30" t="s">
        <v>85</v>
      </c>
      <c r="E101" s="30" t="s">
        <v>6</v>
      </c>
      <c r="F101" s="30" t="s">
        <v>73</v>
      </c>
      <c r="G101" s="31">
        <f>SUMIFS(G102:G1151,$C102:$C1151,$C102,$D102:$D1151,$D102)/2</f>
        <v>0</v>
      </c>
      <c r="H101" s="31">
        <f>SUMIFS(H102:H1151,$C102:$C1151,$C102,$D102:$D1151,$D102)/2</f>
        <v>0</v>
      </c>
      <c r="I101" s="31">
        <f>SUMIFS(I102:I1151,$C102:$C1151,$C102,$D102:$D1151,$D102)/2</f>
        <v>0</v>
      </c>
      <c r="J101" s="31">
        <f>SUMIFS(J102:J1151,$C102:$C1151,$C102,$D102:$D1151,$D102)/2</f>
        <v>0</v>
      </c>
      <c r="K101" s="31">
        <f>SUMIFS(K102:K1151,$C102:$C1151,$C102,$D102:$D1151,$D102)/2</f>
        <v>0</v>
      </c>
      <c r="L101" s="31">
        <f>SUMIFS(L102:L1151,$C102:$C1151,$C102,$D102:$D1151,$D102)/2</f>
        <v>0</v>
      </c>
      <c r="M101" s="31">
        <f>SUMIFS(M102:M1151,$C102:$C1151,$C102,$D102:$D1151,$D102)/2</f>
        <v>0</v>
      </c>
      <c r="N101" s="31">
        <f>SUMIFS(N102:N1151,$C102:$C1151,$C102,$D102:$D1151,$D102)/2</f>
        <v>0</v>
      </c>
    </row>
    <row r="102" spans="1:14" s="13" customFormat="1" ht="55.2" customHeight="1">
      <c r="A102" s="16">
        <v>2</v>
      </c>
      <c r="B102" s="41" t="s">
        <v>213</v>
      </c>
      <c r="C102" s="42" t="s">
        <v>88</v>
      </c>
      <c r="D102" s="42" t="s">
        <v>85</v>
      </c>
      <c r="E102" s="42" t="s">
        <v>134</v>
      </c>
      <c r="F102" s="33"/>
      <c r="G102" s="34">
        <f>SUMIFS(G103:G1148,$C103:$C1148,$C103,$D103:$D1148,$D103,$E103:$E1148,$E103)</f>
        <v>0</v>
      </c>
      <c r="H102" s="34">
        <f>SUMIFS(H103:H1148,$C103:$C1148,$C103,$D103:$D1148,$D103,$E103:$E1148,$E103)</f>
        <v>0</v>
      </c>
      <c r="I102" s="34">
        <f>SUMIFS(I103:I1148,$C103:$C1148,$C103,$D103:$D1148,$D103,$E103:$E1148,$E103)</f>
        <v>0</v>
      </c>
      <c r="J102" s="34">
        <f>SUMIFS(J103:J1148,$C103:$C1148,$C103,$D103:$D1148,$D103,$E103:$E1148,$E103)</f>
        <v>0</v>
      </c>
      <c r="K102" s="34">
        <f>SUMIFS(K103:K1148,$C103:$C1148,$C103,$D103:$D1148,$D103,$E103:$E1148,$E103)</f>
        <v>0</v>
      </c>
      <c r="L102" s="34">
        <f>SUMIFS(L103:L1148,$C103:$C1148,$C103,$D103:$D1148,$D103,$E103:$E1148,$E103)</f>
        <v>0</v>
      </c>
      <c r="M102" s="34">
        <f>SUMIFS(M103:M1148,$C103:$C1148,$C103,$D103:$D1148,$D103,$E103:$E1148,$E103)</f>
        <v>0</v>
      </c>
      <c r="N102" s="34">
        <f>SUMIFS(N103:N1148,$C103:$C1148,$C103,$D103:$D1148,$D103,$E103:$E1148,$E103)</f>
        <v>0</v>
      </c>
    </row>
    <row r="103" spans="1:14" s="13" customFormat="1" ht="31.2">
      <c r="A103" s="17">
        <v>3</v>
      </c>
      <c r="B103" s="22" t="s">
        <v>11</v>
      </c>
      <c r="C103" s="23" t="s">
        <v>88</v>
      </c>
      <c r="D103" s="23" t="s">
        <v>85</v>
      </c>
      <c r="E103" s="23" t="s">
        <v>134</v>
      </c>
      <c r="F103" s="23" t="s">
        <v>75</v>
      </c>
      <c r="G103" s="24"/>
      <c r="H103" s="24"/>
      <c r="I103" s="24"/>
      <c r="J103" s="24"/>
      <c r="K103" s="24"/>
      <c r="L103" s="24"/>
      <c r="M103" s="24"/>
      <c r="N103" s="24"/>
    </row>
    <row r="104" spans="1:14" s="13" customFormat="1" ht="15.6">
      <c r="A104" s="15">
        <v>1</v>
      </c>
      <c r="B104" s="40" t="s">
        <v>140</v>
      </c>
      <c r="C104" s="30" t="s">
        <v>88</v>
      </c>
      <c r="D104" s="30" t="s">
        <v>91</v>
      </c>
      <c r="E104" s="30"/>
      <c r="F104" s="30"/>
      <c r="G104" s="31">
        <f>SUMIFS(G105:G1154,$C105:$C1154,$C105,$D105:$D1154,$D105)/2</f>
        <v>0</v>
      </c>
      <c r="H104" s="31">
        <f>SUMIFS(H105:H1154,$C105:$C1154,$C105,$D105:$D1154,$D105)/2</f>
        <v>0</v>
      </c>
      <c r="I104" s="31">
        <f>SUMIFS(I105:I1154,$C105:$C1154,$C105,$D105:$D1154,$D105)/2</f>
        <v>0</v>
      </c>
      <c r="J104" s="31">
        <f>SUMIFS(J105:J1154,$C105:$C1154,$C105,$D105:$D1154,$D105)/2</f>
        <v>0</v>
      </c>
      <c r="K104" s="31">
        <f>SUMIFS(K105:K1154,$C105:$C1154,$C105,$D105:$D1154,$D105)/2</f>
        <v>0</v>
      </c>
      <c r="L104" s="31">
        <f>SUMIFS(L105:L1154,$C105:$C1154,$C105,$D105:$D1154,$D105)/2</f>
        <v>0</v>
      </c>
      <c r="M104" s="31">
        <f>SUMIFS(M105:M1154,$C105:$C1154,$C105,$D105:$D1154,$D105)/2</f>
        <v>0</v>
      </c>
      <c r="N104" s="31">
        <f>SUMIFS(N105:N1154,$C105:$C1154,$C105,$D105:$D1154,$D105)/2</f>
        <v>0</v>
      </c>
    </row>
    <row r="105" spans="1:14" s="13" customFormat="1" ht="46.8">
      <c r="A105" s="16">
        <v>2</v>
      </c>
      <c r="B105" s="32" t="s">
        <v>197</v>
      </c>
      <c r="C105" s="33" t="s">
        <v>88</v>
      </c>
      <c r="D105" s="33" t="s">
        <v>91</v>
      </c>
      <c r="E105" s="33" t="s">
        <v>57</v>
      </c>
      <c r="F105" s="33"/>
      <c r="G105" s="34">
        <f>SUMIFS(G106:G1151,$C106:$C1151,$C106,$D106:$D1151,$D106,$E106:$E1151,$E106)</f>
        <v>0</v>
      </c>
      <c r="H105" s="34">
        <f>SUMIFS(H106:H1151,$C106:$C1151,$C106,$D106:$D1151,$D106,$E106:$E1151,$E106)</f>
        <v>0</v>
      </c>
      <c r="I105" s="34">
        <f>SUMIFS(I106:I1151,$C106:$C1151,$C106,$D106:$D1151,$D106,$E106:$E1151,$E106)</f>
        <v>0</v>
      </c>
      <c r="J105" s="34">
        <f>SUMIFS(J106:J1151,$C106:$C1151,$C106,$D106:$D1151,$D106,$E106:$E1151,$E106)</f>
        <v>0</v>
      </c>
      <c r="K105" s="34">
        <f>SUMIFS(K106:K1151,$C106:$C1151,$C106,$D106:$D1151,$D106,$E106:$E1151,$E106)</f>
        <v>0</v>
      </c>
      <c r="L105" s="34">
        <f>SUMIFS(L106:L1151,$C106:$C1151,$C106,$D106:$D1151,$D106,$E106:$E1151,$E106)</f>
        <v>0</v>
      </c>
      <c r="M105" s="34">
        <f>SUMIFS(M106:M1151,$C106:$C1151,$C106,$D106:$D1151,$D106,$E106:$E1151,$E106)</f>
        <v>0</v>
      </c>
      <c r="N105" s="34">
        <f>SUMIFS(N106:N1151,$C106:$C1151,$C106,$D106:$D1151,$D106,$E106:$E1151,$E106)</f>
        <v>0</v>
      </c>
    </row>
    <row r="106" spans="1:14" s="13" customFormat="1" ht="15.6">
      <c r="A106" s="17">
        <v>3</v>
      </c>
      <c r="B106" s="22" t="s">
        <v>46</v>
      </c>
      <c r="C106" s="23" t="s">
        <v>88</v>
      </c>
      <c r="D106" s="23" t="s">
        <v>91</v>
      </c>
      <c r="E106" s="23" t="s">
        <v>57</v>
      </c>
      <c r="F106" s="23" t="s">
        <v>93</v>
      </c>
      <c r="G106" s="24"/>
      <c r="H106" s="24"/>
      <c r="I106" s="24"/>
      <c r="J106" s="24"/>
      <c r="K106" s="24"/>
      <c r="L106" s="24"/>
      <c r="M106" s="24"/>
      <c r="N106" s="24"/>
    </row>
    <row r="107" spans="1:14" s="13" customFormat="1" ht="109.2">
      <c r="A107" s="17">
        <v>3</v>
      </c>
      <c r="B107" s="22" t="s">
        <v>121</v>
      </c>
      <c r="C107" s="23" t="s">
        <v>88</v>
      </c>
      <c r="D107" s="23" t="s">
        <v>91</v>
      </c>
      <c r="E107" s="23" t="s">
        <v>57</v>
      </c>
      <c r="F107" s="23" t="s">
        <v>122</v>
      </c>
      <c r="G107" s="24"/>
      <c r="H107" s="24"/>
      <c r="I107" s="24"/>
      <c r="J107" s="24"/>
      <c r="K107" s="24"/>
      <c r="L107" s="24"/>
      <c r="M107" s="24"/>
      <c r="N107" s="24"/>
    </row>
    <row r="108" spans="1:14" s="13" customFormat="1" ht="46.8">
      <c r="A108" s="16">
        <v>2</v>
      </c>
      <c r="B108" s="41" t="s">
        <v>149</v>
      </c>
      <c r="C108" s="33" t="s">
        <v>88</v>
      </c>
      <c r="D108" s="33" t="s">
        <v>91</v>
      </c>
      <c r="E108" s="33" t="s">
        <v>60</v>
      </c>
      <c r="F108" s="33"/>
      <c r="G108" s="34">
        <f>SUMIFS(G109:G1154,$C109:$C1154,$C109,$D109:$D1154,$D109,$E109:$E1154,$E109)</f>
        <v>0</v>
      </c>
      <c r="H108" s="34">
        <f>SUMIFS(H109:H1154,$C109:$C1154,$C109,$D109:$D1154,$D109,$E109:$E1154,$E109)</f>
        <v>0</v>
      </c>
      <c r="I108" s="34">
        <f>SUMIFS(I109:I1154,$C109:$C1154,$C109,$D109:$D1154,$D109,$E109:$E1154,$E109)</f>
        <v>0</v>
      </c>
      <c r="J108" s="34">
        <f>SUMIFS(J109:J1154,$C109:$C1154,$C109,$D109:$D1154,$D109,$E109:$E1154,$E109)</f>
        <v>0</v>
      </c>
      <c r="K108" s="34">
        <f>SUMIFS(K109:K1154,$C109:$C1154,$C109,$D109:$D1154,$D109,$E109:$E1154,$E109)</f>
        <v>0</v>
      </c>
      <c r="L108" s="34">
        <f>SUMIFS(L109:L1154,$C109:$C1154,$C109,$D109:$D1154,$D109,$E109:$E1154,$E109)</f>
        <v>0</v>
      </c>
      <c r="M108" s="34">
        <f>SUMIFS(M109:M1154,$C109:$C1154,$C109,$D109:$D1154,$D109,$E109:$E1154,$E109)</f>
        <v>0</v>
      </c>
      <c r="N108" s="34">
        <f>SUMIFS(N109:N1154,$C109:$C1154,$C109,$D109:$D1154,$D109,$E109:$E1154,$E109)</f>
        <v>0</v>
      </c>
    </row>
    <row r="109" spans="1:14" s="13" customFormat="1" ht="129.6" customHeight="1">
      <c r="A109" s="17">
        <v>3</v>
      </c>
      <c r="B109" s="22" t="s">
        <v>121</v>
      </c>
      <c r="C109" s="23" t="s">
        <v>88</v>
      </c>
      <c r="D109" s="23" t="s">
        <v>91</v>
      </c>
      <c r="E109" s="23" t="s">
        <v>60</v>
      </c>
      <c r="F109" s="23" t="s">
        <v>122</v>
      </c>
      <c r="G109" s="24"/>
      <c r="H109" s="24"/>
      <c r="I109" s="24"/>
      <c r="J109" s="24"/>
      <c r="K109" s="24"/>
      <c r="L109" s="24"/>
      <c r="M109" s="24"/>
      <c r="N109" s="24"/>
    </row>
    <row r="110" spans="1:14" s="13" customFormat="1" ht="15.6">
      <c r="A110" s="17">
        <v>3</v>
      </c>
      <c r="B110" s="22" t="s">
        <v>46</v>
      </c>
      <c r="C110" s="23" t="s">
        <v>88</v>
      </c>
      <c r="D110" s="23" t="s">
        <v>91</v>
      </c>
      <c r="E110" s="23" t="s">
        <v>60</v>
      </c>
      <c r="F110" s="23" t="s">
        <v>93</v>
      </c>
      <c r="G110" s="24"/>
      <c r="H110" s="24"/>
      <c r="I110" s="24"/>
      <c r="J110" s="24"/>
      <c r="K110" s="24"/>
      <c r="L110" s="24"/>
      <c r="M110" s="24"/>
      <c r="N110" s="24"/>
    </row>
    <row r="111" spans="1:14" s="13" customFormat="1" ht="46.8">
      <c r="A111" s="16">
        <v>2</v>
      </c>
      <c r="B111" s="41" t="s">
        <v>163</v>
      </c>
      <c r="C111" s="33" t="s">
        <v>88</v>
      </c>
      <c r="D111" s="33" t="s">
        <v>91</v>
      </c>
      <c r="E111" s="33" t="s">
        <v>162</v>
      </c>
      <c r="F111" s="33"/>
      <c r="G111" s="34">
        <f>SUMIFS(G112:G1157,$C112:$C1157,$C112,$D112:$D1157,$D112,$E112:$E1157,$E112)</f>
        <v>0</v>
      </c>
      <c r="H111" s="34">
        <f>SUMIFS(H112:H1157,$C112:$C1157,$C112,$D112:$D1157,$D112,$E112:$E1157,$E112)</f>
        <v>0</v>
      </c>
      <c r="I111" s="34">
        <f>SUMIFS(I112:I1157,$C112:$C1157,$C112,$D112:$D1157,$D112,$E112:$E1157,$E112)</f>
        <v>0</v>
      </c>
      <c r="J111" s="34">
        <f>SUMIFS(J112:J1157,$C112:$C1157,$C112,$D112:$D1157,$D112,$E112:$E1157,$E112)</f>
        <v>0</v>
      </c>
      <c r="K111" s="34">
        <f>SUMIFS(K112:K1157,$C112:$C1157,$C112,$D112:$D1157,$D112,$E112:$E1157,$E112)</f>
        <v>0</v>
      </c>
      <c r="L111" s="34">
        <f>SUMIFS(L112:L1157,$C112:$C1157,$C112,$D112:$D1157,$D112,$E112:$E1157,$E112)</f>
        <v>0</v>
      </c>
      <c r="M111" s="34">
        <f>SUMIFS(M112:M1157,$C112:$C1157,$C112,$D112:$D1157,$D112,$E112:$E1157,$E112)</f>
        <v>0</v>
      </c>
      <c r="N111" s="34">
        <f>SUMIFS(N112:N1157,$C112:$C1157,$C112,$D112:$D1157,$D112,$E112:$E1157,$E112)</f>
        <v>0</v>
      </c>
    </row>
    <row r="112" spans="1:14" s="13" customFormat="1" ht="131.4" customHeight="1">
      <c r="A112" s="17">
        <v>3</v>
      </c>
      <c r="B112" s="22" t="s">
        <v>121</v>
      </c>
      <c r="C112" s="23" t="s">
        <v>88</v>
      </c>
      <c r="D112" s="23" t="s">
        <v>91</v>
      </c>
      <c r="E112" s="23" t="s">
        <v>162</v>
      </c>
      <c r="F112" s="23" t="s">
        <v>122</v>
      </c>
      <c r="G112" s="24"/>
      <c r="H112" s="24"/>
      <c r="I112" s="24"/>
      <c r="J112" s="24"/>
      <c r="K112" s="24"/>
      <c r="L112" s="24"/>
      <c r="M112" s="24"/>
      <c r="N112" s="24"/>
    </row>
    <row r="113" spans="1:14" s="13" customFormat="1" ht="15.6">
      <c r="A113" s="15">
        <v>1</v>
      </c>
      <c r="B113" s="29" t="s">
        <v>136</v>
      </c>
      <c r="C113" s="30" t="s">
        <v>88</v>
      </c>
      <c r="D113" s="30" t="s">
        <v>86</v>
      </c>
      <c r="E113" s="30" t="s">
        <v>6</v>
      </c>
      <c r="F113" s="30" t="s">
        <v>73</v>
      </c>
      <c r="G113" s="31">
        <f>SUMIFS(G114:G1163,$C114:$C1163,$C114,$D114:$D1163,$D114)/2</f>
        <v>0</v>
      </c>
      <c r="H113" s="31">
        <f>SUMIFS(H114:H1163,$C114:$C1163,$C114,$D114:$D1163,$D114)/2</f>
        <v>0</v>
      </c>
      <c r="I113" s="31">
        <f>SUMIFS(I114:I1163,$C114:$C1163,$C114,$D114:$D1163,$D114)/2</f>
        <v>0</v>
      </c>
      <c r="J113" s="31">
        <f>SUMIFS(J114:J1163,$C114:$C1163,$C114,$D114:$D1163,$D114)/2</f>
        <v>0</v>
      </c>
      <c r="K113" s="31">
        <f>SUMIFS(K114:K1163,$C114:$C1163,$C114,$D114:$D1163,$D114)/2</f>
        <v>0</v>
      </c>
      <c r="L113" s="31">
        <f>SUMIFS(L114:L1163,$C114:$C1163,$C114,$D114:$D1163,$D114)/2</f>
        <v>0</v>
      </c>
      <c r="M113" s="31">
        <f>SUMIFS(M114:M1163,$C114:$C1163,$C114,$D114:$D1163,$D114)/2</f>
        <v>0</v>
      </c>
      <c r="N113" s="31">
        <f>SUMIFS(N114:N1163,$C114:$C1163,$C114,$D114:$D1163,$D114)/2</f>
        <v>0</v>
      </c>
    </row>
    <row r="114" spans="1:14" s="13" customFormat="1" ht="62.4">
      <c r="A114" s="16">
        <v>2</v>
      </c>
      <c r="B114" s="41" t="s">
        <v>185</v>
      </c>
      <c r="C114" s="33" t="s">
        <v>88</v>
      </c>
      <c r="D114" s="33" t="s">
        <v>86</v>
      </c>
      <c r="E114" s="33" t="s">
        <v>50</v>
      </c>
      <c r="F114" s="33"/>
      <c r="G114" s="34">
        <f>SUMIFS(G115:G1160,$C115:$C1160,$C115,$D115:$D1160,$D115,$E115:$E1160,$E115)</f>
        <v>0</v>
      </c>
      <c r="H114" s="34">
        <f>SUMIFS(H115:H1160,$C115:$C1160,$C115,$D115:$D1160,$D115,$E115:$E1160,$E115)</f>
        <v>0</v>
      </c>
      <c r="I114" s="34">
        <f>SUMIFS(I115:I1160,$C115:$C1160,$C115,$D115:$D1160,$D115,$E115:$E1160,$E115)</f>
        <v>0</v>
      </c>
      <c r="J114" s="34">
        <f>SUMIFS(J115:J1160,$C115:$C1160,$C115,$D115:$D1160,$D115,$E115:$E1160,$E115)</f>
        <v>0</v>
      </c>
      <c r="K114" s="34">
        <f>SUMIFS(K115:K1160,$C115:$C1160,$C115,$D115:$D1160,$D115,$E115:$E1160,$E115)</f>
        <v>0</v>
      </c>
      <c r="L114" s="34">
        <f>SUMIFS(L115:L1160,$C115:$C1160,$C115,$D115:$D1160,$D115,$E115:$E1160,$E115)</f>
        <v>0</v>
      </c>
      <c r="M114" s="34">
        <f>SUMIFS(M115:M1160,$C115:$C1160,$C115,$D115:$D1160,$D115,$E115:$E1160,$E115)</f>
        <v>0</v>
      </c>
      <c r="N114" s="34">
        <f>SUMIFS(N115:N1160,$C115:$C1160,$C115,$D115:$D1160,$D115,$E115:$E1160,$E115)</f>
        <v>0</v>
      </c>
    </row>
    <row r="115" spans="1:14" s="13" customFormat="1" ht="15.6">
      <c r="A115" s="17">
        <v>3</v>
      </c>
      <c r="B115" s="22" t="s">
        <v>46</v>
      </c>
      <c r="C115" s="23" t="s">
        <v>88</v>
      </c>
      <c r="D115" s="23" t="s">
        <v>86</v>
      </c>
      <c r="E115" s="23" t="s">
        <v>50</v>
      </c>
      <c r="F115" s="23" t="s">
        <v>93</v>
      </c>
      <c r="G115" s="24"/>
      <c r="H115" s="24"/>
      <c r="I115" s="24"/>
      <c r="J115" s="24"/>
      <c r="K115" s="24"/>
      <c r="L115" s="24"/>
      <c r="M115" s="24"/>
      <c r="N115" s="24"/>
    </row>
    <row r="116" spans="1:14" s="13" customFormat="1" ht="15.6">
      <c r="A116" s="15">
        <v>1</v>
      </c>
      <c r="B116" s="29" t="s">
        <v>38</v>
      </c>
      <c r="C116" s="30" t="s">
        <v>88</v>
      </c>
      <c r="D116" s="30" t="s">
        <v>89</v>
      </c>
      <c r="E116" s="30"/>
      <c r="F116" s="30"/>
      <c r="G116" s="31">
        <f>SUMIFS(G117:G1166,$C117:$C1166,$C117,$D117:$D1166,$D117)/2</f>
        <v>21893.1</v>
      </c>
      <c r="H116" s="31">
        <f>SUMIFS(H117:H1166,$C117:$C1166,$C117,$D117:$D1166,$D117)/2</f>
        <v>992</v>
      </c>
      <c r="I116" s="31">
        <f>SUMIFS(I117:I1166,$C117:$C1166,$C117,$D117:$D1166,$D117)/2</f>
        <v>21893.1</v>
      </c>
      <c r="J116" s="31">
        <f>SUMIFS(J117:J1166,$C117:$C1166,$C117,$D117:$D1166,$D117)/2</f>
        <v>992</v>
      </c>
      <c r="K116" s="31">
        <f>SUMIFS(K117:K1166,$C117:$C1166,$C117,$D117:$D1166,$D117)/2</f>
        <v>21568.2</v>
      </c>
      <c r="L116" s="31">
        <f>SUMIFS(L117:L1166,$C117:$C1166,$C117,$D117:$D1166,$D117)/2</f>
        <v>0</v>
      </c>
      <c r="M116" s="31">
        <f>SUMIFS(M117:M1166,$C117:$C1166,$C117,$D117:$D1166,$D117)/2</f>
        <v>21568.2</v>
      </c>
      <c r="N116" s="31">
        <f>SUMIFS(N117:N1166,$C117:$C1166,$C117,$D117:$D1166,$D117)/2</f>
        <v>0</v>
      </c>
    </row>
    <row r="117" spans="1:14" s="13" customFormat="1" ht="51" customHeight="1">
      <c r="A117" s="16">
        <v>2</v>
      </c>
      <c r="B117" s="41" t="s">
        <v>179</v>
      </c>
      <c r="C117" s="33" t="s">
        <v>88</v>
      </c>
      <c r="D117" s="33" t="s">
        <v>89</v>
      </c>
      <c r="E117" s="33" t="s">
        <v>58</v>
      </c>
      <c r="F117" s="33"/>
      <c r="G117" s="34">
        <f>SUMIFS(G118:G1163,$C118:$C1163,$C118,$D118:$D1163,$D118,$E118:$E1163,$E118)</f>
        <v>4433.1000000000004</v>
      </c>
      <c r="H117" s="34">
        <f>SUMIFS(H118:H1163,$C118:$C1163,$C118,$D118:$D1163,$D118,$E118:$E1163,$E118)</f>
        <v>0</v>
      </c>
      <c r="I117" s="34">
        <f>SUMIFS(I118:I1163,$C118:$C1163,$C118,$D118:$D1163,$D118,$E118:$E1163,$E118)</f>
        <v>4433.1000000000004</v>
      </c>
      <c r="J117" s="34">
        <f>SUMIFS(J118:J1163,$C118:$C1163,$C118,$D118:$D1163,$D118,$E118:$E1163,$E118)</f>
        <v>0</v>
      </c>
      <c r="K117" s="34">
        <f>SUMIFS(K118:K1163,$C118:$C1163,$C118,$D118:$D1163,$D118,$E118:$E1163,$E118)</f>
        <v>4433.1000000000004</v>
      </c>
      <c r="L117" s="34">
        <f>SUMIFS(L118:L1163,$C118:$C1163,$C118,$D118:$D1163,$D118,$E118:$E1163,$E118)</f>
        <v>0</v>
      </c>
      <c r="M117" s="34">
        <f>SUMIFS(M118:M1163,$C118:$C1163,$C118,$D118:$D1163,$D118,$E118:$E1163,$E118)</f>
        <v>4433.1000000000004</v>
      </c>
      <c r="N117" s="34">
        <f>SUMIFS(N118:N1163,$C118:$C1163,$C118,$D118:$D1163,$D118,$E118:$E1163,$E118)</f>
        <v>0</v>
      </c>
    </row>
    <row r="118" spans="1:14" s="13" customFormat="1" ht="62.4">
      <c r="A118" s="17">
        <v>3</v>
      </c>
      <c r="B118" s="22" t="s">
        <v>155</v>
      </c>
      <c r="C118" s="23" t="s">
        <v>88</v>
      </c>
      <c r="D118" s="23" t="s">
        <v>89</v>
      </c>
      <c r="E118" s="23" t="s">
        <v>58</v>
      </c>
      <c r="F118" s="23" t="s">
        <v>96</v>
      </c>
      <c r="G118" s="24">
        <v>4433.1000000000004</v>
      </c>
      <c r="H118" s="24"/>
      <c r="I118" s="24">
        <v>4433.1000000000004</v>
      </c>
      <c r="J118" s="24"/>
      <c r="K118" s="24">
        <v>4433.1000000000004</v>
      </c>
      <c r="L118" s="24"/>
      <c r="M118" s="24">
        <v>4433.1000000000004</v>
      </c>
      <c r="N118" s="24"/>
    </row>
    <row r="119" spans="1:14" s="13" customFormat="1" ht="62.4">
      <c r="A119" s="16">
        <v>2</v>
      </c>
      <c r="B119" s="41" t="s">
        <v>185</v>
      </c>
      <c r="C119" s="33" t="s">
        <v>88</v>
      </c>
      <c r="D119" s="33" t="s">
        <v>89</v>
      </c>
      <c r="E119" s="33" t="s">
        <v>50</v>
      </c>
      <c r="F119" s="33"/>
      <c r="G119" s="34">
        <f>SUMIFS(G120:G1165,$C120:$C1165,$C120,$D120:$D1165,$D120,$E120:$E1165,$E120)</f>
        <v>1002</v>
      </c>
      <c r="H119" s="34">
        <f>SUMIFS(H120:H1165,$C120:$C1165,$C120,$D120:$D1165,$D120,$E120:$E1165,$E120)</f>
        <v>992</v>
      </c>
      <c r="I119" s="34">
        <f>SUMIFS(I120:I1165,$C120:$C1165,$C120,$D120:$D1165,$D120,$E120:$E1165,$E120)</f>
        <v>1002</v>
      </c>
      <c r="J119" s="34">
        <f>SUMIFS(J120:J1165,$C120:$C1165,$C120,$D120:$D1165,$D120,$E120:$E1165,$E120)</f>
        <v>992</v>
      </c>
      <c r="K119" s="34">
        <f>SUMIFS(K120:K1165,$C120:$C1165,$C120,$D120:$D1165,$D120,$E120:$E1165,$E120)</f>
        <v>677.1</v>
      </c>
      <c r="L119" s="34">
        <f>SUMIFS(L120:L1165,$C120:$C1165,$C120,$D120:$D1165,$D120,$E120:$E1165,$E120)</f>
        <v>0</v>
      </c>
      <c r="M119" s="34">
        <f>SUMIFS(M120:M1165,$C120:$C1165,$C120,$D120:$D1165,$D120,$E120:$E1165,$E120)</f>
        <v>677.1</v>
      </c>
      <c r="N119" s="34">
        <f>SUMIFS(N120:N1165,$C120:$C1165,$C120,$D120:$D1165,$D120,$E120:$E1165,$E120)</f>
        <v>0</v>
      </c>
    </row>
    <row r="120" spans="1:14" s="13" customFormat="1" ht="31.2">
      <c r="A120" s="17">
        <v>3</v>
      </c>
      <c r="B120" s="22" t="s">
        <v>11</v>
      </c>
      <c r="C120" s="23" t="s">
        <v>88</v>
      </c>
      <c r="D120" s="23" t="s">
        <v>89</v>
      </c>
      <c r="E120" s="23" t="s">
        <v>50</v>
      </c>
      <c r="F120" s="23" t="s">
        <v>75</v>
      </c>
      <c r="G120" s="24">
        <v>1002</v>
      </c>
      <c r="H120" s="24">
        <v>992</v>
      </c>
      <c r="I120" s="24">
        <v>1002</v>
      </c>
      <c r="J120" s="24">
        <v>992</v>
      </c>
      <c r="K120" s="24">
        <v>677.1</v>
      </c>
      <c r="L120" s="24"/>
      <c r="M120" s="24">
        <v>677.1</v>
      </c>
      <c r="N120" s="24"/>
    </row>
    <row r="121" spans="1:14" s="13" customFormat="1" ht="64.2" customHeight="1">
      <c r="A121" s="16">
        <v>2</v>
      </c>
      <c r="B121" s="35" t="s">
        <v>184</v>
      </c>
      <c r="C121" s="33" t="s">
        <v>88</v>
      </c>
      <c r="D121" s="33" t="s">
        <v>89</v>
      </c>
      <c r="E121" s="33" t="s">
        <v>49</v>
      </c>
      <c r="F121" s="33"/>
      <c r="G121" s="34">
        <f>SUMIFS(G122:G1167,$C122:$C1167,$C122,$D122:$D1167,$D122,$E122:$E1167,$E122)</f>
        <v>16458</v>
      </c>
      <c r="H121" s="34">
        <f>SUMIFS(H122:H1167,$C122:$C1167,$C122,$D122:$D1167,$D122,$E122:$E1167,$E122)</f>
        <v>0</v>
      </c>
      <c r="I121" s="34">
        <f>SUMIFS(I122:I1167,$C122:$C1167,$C122,$D122:$D1167,$D122,$E122:$E1167,$E122)</f>
        <v>16458</v>
      </c>
      <c r="J121" s="34">
        <f>SUMIFS(J122:J1167,$C122:$C1167,$C122,$D122:$D1167,$D122,$E122:$E1167,$E122)</f>
        <v>0</v>
      </c>
      <c r="K121" s="34">
        <f>SUMIFS(K122:K1167,$C122:$C1167,$C122,$D122:$D1167,$D122,$E122:$E1167,$E122)</f>
        <v>16458</v>
      </c>
      <c r="L121" s="34">
        <f>SUMIFS(L122:L1167,$C122:$C1167,$C122,$D122:$D1167,$D122,$E122:$E1167,$E122)</f>
        <v>0</v>
      </c>
      <c r="M121" s="34">
        <f>SUMIFS(M122:M1167,$C122:$C1167,$C122,$D122:$D1167,$D122,$E122:$E1167,$E122)</f>
        <v>16458</v>
      </c>
      <c r="N121" s="34">
        <f>SUMIFS(N122:N1167,$C122:$C1167,$C122,$D122:$D1167,$D122,$E122:$E1167,$E122)</f>
        <v>0</v>
      </c>
    </row>
    <row r="122" spans="1:14" s="13" customFormat="1" ht="15.6">
      <c r="A122" s="17">
        <v>3</v>
      </c>
      <c r="B122" s="22" t="s">
        <v>46</v>
      </c>
      <c r="C122" s="23" t="s">
        <v>88</v>
      </c>
      <c r="D122" s="23" t="s">
        <v>89</v>
      </c>
      <c r="E122" s="23" t="s">
        <v>49</v>
      </c>
      <c r="F122" s="23" t="s">
        <v>93</v>
      </c>
      <c r="G122" s="24">
        <v>16458</v>
      </c>
      <c r="H122" s="24"/>
      <c r="I122" s="24">
        <v>16458</v>
      </c>
      <c r="J122" s="24"/>
      <c r="K122" s="24">
        <v>16458</v>
      </c>
      <c r="L122" s="24"/>
      <c r="M122" s="24">
        <v>16458</v>
      </c>
      <c r="N122" s="24"/>
    </row>
    <row r="123" spans="1:14" s="13" customFormat="1" ht="51" customHeight="1">
      <c r="A123" s="16">
        <v>2</v>
      </c>
      <c r="B123" s="41" t="s">
        <v>35</v>
      </c>
      <c r="C123" s="33" t="s">
        <v>88</v>
      </c>
      <c r="D123" s="33" t="s">
        <v>89</v>
      </c>
      <c r="E123" s="33" t="s">
        <v>124</v>
      </c>
      <c r="F123" s="33"/>
      <c r="G123" s="34">
        <f>SUMIFS(G124:G1169,$C124:$C1169,$C124,$D124:$D1169,$D124,$E124:$E1169,$E124)</f>
        <v>0</v>
      </c>
      <c r="H123" s="34">
        <f>SUMIFS(H124:H1169,$C124:$C1169,$C124,$D124:$D1169,$D124,$E124:$E1169,$E124)</f>
        <v>0</v>
      </c>
      <c r="I123" s="34">
        <f>SUMIFS(I124:I1169,$C124:$C1169,$C124,$D124:$D1169,$D124,$E124:$E1169,$E124)</f>
        <v>0</v>
      </c>
      <c r="J123" s="34">
        <f>SUMIFS(J124:J1169,$C124:$C1169,$C124,$D124:$D1169,$D124,$E124:$E1169,$E124)</f>
        <v>0</v>
      </c>
      <c r="K123" s="34">
        <f>SUMIFS(K124:K1169,$C124:$C1169,$C124,$D124:$D1169,$D124,$E124:$E1169,$E124)</f>
        <v>0</v>
      </c>
      <c r="L123" s="34">
        <f>SUMIFS(L124:L1169,$C124:$C1169,$C124,$D124:$D1169,$D124,$E124:$E1169,$E124)</f>
        <v>0</v>
      </c>
      <c r="M123" s="34">
        <f>SUMIFS(M124:M1169,$C124:$C1169,$C124,$D124:$D1169,$D124,$E124:$E1169,$E124)</f>
        <v>0</v>
      </c>
      <c r="N123" s="34">
        <f>SUMIFS(N124:N1169,$C124:$C1169,$C124,$D124:$D1169,$D124,$E124:$E1169,$E124)</f>
        <v>0</v>
      </c>
    </row>
    <row r="124" spans="1:14" s="13" customFormat="1" ht="31.2">
      <c r="A124" s="17">
        <v>3</v>
      </c>
      <c r="B124" s="22" t="s">
        <v>11</v>
      </c>
      <c r="C124" s="23" t="s">
        <v>88</v>
      </c>
      <c r="D124" s="23" t="s">
        <v>89</v>
      </c>
      <c r="E124" s="23" t="s">
        <v>124</v>
      </c>
      <c r="F124" s="23" t="s">
        <v>75</v>
      </c>
      <c r="G124" s="24"/>
      <c r="H124" s="24"/>
      <c r="I124" s="24"/>
      <c r="J124" s="24"/>
      <c r="K124" s="24"/>
      <c r="L124" s="24"/>
      <c r="M124" s="24"/>
      <c r="N124" s="24"/>
    </row>
    <row r="125" spans="1:14" s="13" customFormat="1" ht="15.6">
      <c r="A125" s="14">
        <v>0</v>
      </c>
      <c r="B125" s="26" t="s">
        <v>110</v>
      </c>
      <c r="C125" s="27" t="s">
        <v>94</v>
      </c>
      <c r="D125" s="27" t="s">
        <v>116</v>
      </c>
      <c r="E125" s="27"/>
      <c r="F125" s="27"/>
      <c r="G125" s="28">
        <f>SUMIFS(G126:G1182,$C126:$C1182,$C126)/3</f>
        <v>57757.5</v>
      </c>
      <c r="H125" s="28">
        <f>SUMIFS(H126:H1172,$C126:$C1172,$C126)/3</f>
        <v>0</v>
      </c>
      <c r="I125" s="28">
        <f>SUMIFS(I126:I1182,$C126:$C1182,$C126)/3</f>
        <v>57757.5</v>
      </c>
      <c r="J125" s="28">
        <f>SUMIFS(J126:J1172,$C126:$C1172,$C126)/3</f>
        <v>0</v>
      </c>
      <c r="K125" s="28">
        <f>SUMIFS(K126:K1182,$C126:$C1182,$C126)/3</f>
        <v>60093.5</v>
      </c>
      <c r="L125" s="28">
        <f>SUMIFS(L126:L1172,$C126:$C1172,$C126)/3</f>
        <v>0</v>
      </c>
      <c r="M125" s="28">
        <f>SUMIFS(M126:M1182,$C126:$C1182,$C126)/3</f>
        <v>57193.5</v>
      </c>
      <c r="N125" s="28">
        <f>SUMIFS(N126:N1172,$C126:$C1172,$C126)/3</f>
        <v>0</v>
      </c>
    </row>
    <row r="126" spans="1:14" s="13" customFormat="1" ht="15.6">
      <c r="A126" s="15">
        <v>1</v>
      </c>
      <c r="B126" s="29" t="s">
        <v>59</v>
      </c>
      <c r="C126" s="30" t="s">
        <v>94</v>
      </c>
      <c r="D126" s="30" t="s">
        <v>71</v>
      </c>
      <c r="E126" s="30"/>
      <c r="F126" s="30"/>
      <c r="G126" s="31">
        <f>SUMIFS(G127:G1176,$C127:$C1176,$C127,$D127:$D1176,$D127)/2</f>
        <v>560</v>
      </c>
      <c r="H126" s="31">
        <f>SUMIFS(H127:H1176,$C127:$C1176,$C127,$D127:$D1176,$D127)/2</f>
        <v>0</v>
      </c>
      <c r="I126" s="31">
        <f>SUMIFS(I127:I1176,$C127:$C1176,$C127,$D127:$D1176,$D127)/2</f>
        <v>560</v>
      </c>
      <c r="J126" s="31">
        <f>SUMIFS(J127:J1176,$C127:$C1176,$C127,$D127:$D1176,$D127)/2</f>
        <v>0</v>
      </c>
      <c r="K126" s="31">
        <f>SUMIFS(K127:K1176,$C127:$C1176,$C127,$D127:$D1176,$D127)/2</f>
        <v>530</v>
      </c>
      <c r="L126" s="31">
        <f>SUMIFS(L127:L1176,$C127:$C1176,$C127,$D127:$D1176,$D127)/2</f>
        <v>0</v>
      </c>
      <c r="M126" s="31">
        <f>SUMIFS(M127:M1176,$C127:$C1176,$C127,$D127:$D1176,$D127)/2</f>
        <v>530</v>
      </c>
      <c r="N126" s="31">
        <f>SUMIFS(N127:N1176,$C127:$C1176,$C127,$D127:$D1176,$D127)/2</f>
        <v>0</v>
      </c>
    </row>
    <row r="127" spans="1:14" s="13" customFormat="1" ht="67.2" customHeight="1">
      <c r="A127" s="16">
        <v>2</v>
      </c>
      <c r="B127" s="35" t="s">
        <v>184</v>
      </c>
      <c r="C127" s="33" t="s">
        <v>94</v>
      </c>
      <c r="D127" s="33" t="s">
        <v>71</v>
      </c>
      <c r="E127" s="33" t="s">
        <v>49</v>
      </c>
      <c r="F127" s="33" t="s">
        <v>73</v>
      </c>
      <c r="G127" s="34">
        <f>SUMIFS(G128:G1173,$C128:$C1173,$C128,$D128:$D1173,$D128,$E128:$E1173,$E128)</f>
        <v>0</v>
      </c>
      <c r="H127" s="34">
        <f>SUMIFS(H128:H1173,$C128:$C1173,$C128,$D128:$D1173,$D128,$E128:$E1173,$E128)</f>
        <v>0</v>
      </c>
      <c r="I127" s="34">
        <f>SUMIFS(I128:I1173,$C128:$C1173,$C128,$D128:$D1173,$D128,$E128:$E1173,$E128)</f>
        <v>0</v>
      </c>
      <c r="J127" s="34">
        <f>SUMIFS(J128:J1173,$C128:$C1173,$C128,$D128:$D1173,$D128,$E128:$E1173,$E128)</f>
        <v>0</v>
      </c>
      <c r="K127" s="34">
        <f>SUMIFS(K128:K1173,$C128:$C1173,$C128,$D128:$D1173,$D128,$E128:$E1173,$E128)</f>
        <v>0</v>
      </c>
      <c r="L127" s="34">
        <f>SUMIFS(L128:L1173,$C128:$C1173,$C128,$D128:$D1173,$D128,$E128:$E1173,$E128)</f>
        <v>0</v>
      </c>
      <c r="M127" s="34">
        <f>SUMIFS(M128:M1173,$C128:$C1173,$C128,$D128:$D1173,$D128,$E128:$E1173,$E128)</f>
        <v>0</v>
      </c>
      <c r="N127" s="34">
        <f>SUMIFS(N128:N1173,$C128:$C1173,$C128,$D128:$D1173,$D128,$E128:$E1173,$E128)</f>
        <v>0</v>
      </c>
    </row>
    <row r="128" spans="1:14" s="13" customFormat="1" ht="15.6">
      <c r="A128" s="17">
        <v>3</v>
      </c>
      <c r="B128" s="22" t="s">
        <v>46</v>
      </c>
      <c r="C128" s="23" t="s">
        <v>94</v>
      </c>
      <c r="D128" s="23" t="s">
        <v>71</v>
      </c>
      <c r="E128" s="23" t="s">
        <v>49</v>
      </c>
      <c r="F128" s="23" t="s">
        <v>93</v>
      </c>
      <c r="G128" s="24"/>
      <c r="H128" s="24"/>
      <c r="I128" s="24"/>
      <c r="J128" s="24"/>
      <c r="K128" s="24"/>
      <c r="L128" s="24"/>
      <c r="M128" s="24"/>
      <c r="N128" s="24"/>
    </row>
    <row r="129" spans="1:14" s="13" customFormat="1" ht="62.4">
      <c r="A129" s="16">
        <v>2</v>
      </c>
      <c r="B129" s="41" t="s">
        <v>185</v>
      </c>
      <c r="C129" s="33" t="s">
        <v>94</v>
      </c>
      <c r="D129" s="33" t="s">
        <v>71</v>
      </c>
      <c r="E129" s="33" t="s">
        <v>50</v>
      </c>
      <c r="F129" s="33"/>
      <c r="G129" s="34">
        <f>SUMIFS(G130:G1175,$C130:$C1175,$C130,$D130:$D1175,$D130,$E130:$E1175,$E130)</f>
        <v>530</v>
      </c>
      <c r="H129" s="34">
        <f>SUMIFS(H130:H1175,$C130:$C1175,$C130,$D130:$D1175,$D130,$E130:$E1175,$E130)</f>
        <v>0</v>
      </c>
      <c r="I129" s="34">
        <f>SUMIFS(I130:I1175,$C130:$C1175,$C130,$D130:$D1175,$D130,$E130:$E1175,$E130)</f>
        <v>530</v>
      </c>
      <c r="J129" s="34">
        <f>SUMIFS(J130:J1175,$C130:$C1175,$C130,$D130:$D1175,$D130,$E130:$E1175,$E130)</f>
        <v>0</v>
      </c>
      <c r="K129" s="34">
        <f>SUMIFS(K130:K1175,$C130:$C1175,$C130,$D130:$D1175,$D130,$E130:$E1175,$E130)</f>
        <v>530</v>
      </c>
      <c r="L129" s="34">
        <f>SUMIFS(L130:L1175,$C130:$C1175,$C130,$D130:$D1175,$D130,$E130:$E1175,$E130)</f>
        <v>0</v>
      </c>
      <c r="M129" s="34">
        <f>SUMIFS(M130:M1175,$C130:$C1175,$C130,$D130:$D1175,$D130,$E130:$E1175,$E130)</f>
        <v>530</v>
      </c>
      <c r="N129" s="34">
        <f>SUMIFS(N130:N1175,$C130:$C1175,$C130,$D130:$D1175,$D130,$E130:$E1175,$E130)</f>
        <v>0</v>
      </c>
    </row>
    <row r="130" spans="1:14" s="13" customFormat="1" ht="31.2">
      <c r="A130" s="17">
        <v>3</v>
      </c>
      <c r="B130" s="22" t="s">
        <v>11</v>
      </c>
      <c r="C130" s="23" t="s">
        <v>94</v>
      </c>
      <c r="D130" s="23" t="s">
        <v>71</v>
      </c>
      <c r="E130" s="23" t="s">
        <v>50</v>
      </c>
      <c r="F130" s="23" t="s">
        <v>75</v>
      </c>
      <c r="G130" s="24">
        <v>530</v>
      </c>
      <c r="H130" s="24"/>
      <c r="I130" s="24">
        <v>530</v>
      </c>
      <c r="J130" s="24"/>
      <c r="K130" s="24">
        <v>530</v>
      </c>
      <c r="L130" s="24"/>
      <c r="M130" s="24">
        <v>530</v>
      </c>
      <c r="N130" s="24"/>
    </row>
    <row r="131" spans="1:14" s="13" customFormat="1" ht="15.6">
      <c r="A131" s="17">
        <v>3</v>
      </c>
      <c r="B131" s="22" t="s">
        <v>46</v>
      </c>
      <c r="C131" s="23" t="s">
        <v>94</v>
      </c>
      <c r="D131" s="23" t="s">
        <v>71</v>
      </c>
      <c r="E131" s="23" t="s">
        <v>50</v>
      </c>
      <c r="F131" s="23" t="s">
        <v>93</v>
      </c>
      <c r="G131" s="24"/>
      <c r="H131" s="24"/>
      <c r="I131" s="24"/>
      <c r="J131" s="24"/>
      <c r="K131" s="24"/>
      <c r="L131" s="24"/>
      <c r="M131" s="24"/>
      <c r="N131" s="24"/>
    </row>
    <row r="132" spans="1:14" s="13" customFormat="1" ht="46.8">
      <c r="A132" s="16">
        <v>2</v>
      </c>
      <c r="B132" s="41" t="s">
        <v>167</v>
      </c>
      <c r="C132" s="33" t="s">
        <v>94</v>
      </c>
      <c r="D132" s="33" t="s">
        <v>71</v>
      </c>
      <c r="E132" s="33" t="s">
        <v>166</v>
      </c>
      <c r="F132" s="33" t="s">
        <v>73</v>
      </c>
      <c r="G132" s="34">
        <f>SUMIFS(G133:G1178,$C133:$C1178,$C133,$D133:$D1178,$D133,$E133:$E1178,$E133)</f>
        <v>30</v>
      </c>
      <c r="H132" s="34">
        <f>SUMIFS(H133:H1178,$C133:$C1178,$C133,$D133:$D1178,$D133,$E133:$E1178,$E133)</f>
        <v>0</v>
      </c>
      <c r="I132" s="34">
        <f>SUMIFS(I133:I1178,$C133:$C1178,$C133,$D133:$D1178,$D133,$E133:$E1178,$E133)</f>
        <v>30</v>
      </c>
      <c r="J132" s="34">
        <f>SUMIFS(J133:J1178,$C133:$C1178,$C133,$D133:$D1178,$D133,$E133:$E1178,$E133)</f>
        <v>0</v>
      </c>
      <c r="K132" s="34">
        <f>SUMIFS(K133:K1178,$C133:$C1178,$C133,$D133:$D1178,$D133,$E133:$E1178,$E133)</f>
        <v>0</v>
      </c>
      <c r="L132" s="34">
        <f>SUMIFS(L133:L1178,$C133:$C1178,$C133,$D133:$D1178,$D133,$E133:$E1178,$E133)</f>
        <v>0</v>
      </c>
      <c r="M132" s="34">
        <f>SUMIFS(M133:M1178,$C133:$C1178,$C133,$D133:$D1178,$D133,$E133:$E1178,$E133)</f>
        <v>0</v>
      </c>
      <c r="N132" s="34">
        <f>SUMIFS(N133:N1178,$C133:$C1178,$C133,$D133:$D1178,$D133,$E133:$E1178,$E133)</f>
        <v>0</v>
      </c>
    </row>
    <row r="133" spans="1:14" s="13" customFormat="1" ht="31.2">
      <c r="A133" s="17">
        <v>3</v>
      </c>
      <c r="B133" s="22" t="s">
        <v>11</v>
      </c>
      <c r="C133" s="23" t="s">
        <v>94</v>
      </c>
      <c r="D133" s="23" t="s">
        <v>71</v>
      </c>
      <c r="E133" s="23" t="s">
        <v>166</v>
      </c>
      <c r="F133" s="23" t="s">
        <v>75</v>
      </c>
      <c r="G133" s="24">
        <v>30</v>
      </c>
      <c r="H133" s="24"/>
      <c r="I133" s="24">
        <v>30</v>
      </c>
      <c r="J133" s="24"/>
      <c r="K133" s="24"/>
      <c r="L133" s="24"/>
      <c r="M133" s="24"/>
      <c r="N133" s="24"/>
    </row>
    <row r="134" spans="1:14" s="13" customFormat="1" ht="31.2">
      <c r="A134" s="16">
        <v>2</v>
      </c>
      <c r="B134" s="41" t="s">
        <v>181</v>
      </c>
      <c r="C134" s="33" t="s">
        <v>94</v>
      </c>
      <c r="D134" s="33" t="s">
        <v>71</v>
      </c>
      <c r="E134" s="33" t="s">
        <v>180</v>
      </c>
      <c r="F134" s="33" t="s">
        <v>73</v>
      </c>
      <c r="G134" s="34">
        <f>SUMIFS(G135:G1180,$C135:$C1180,$C135,$D135:$D1180,$D135,$E135:$E1180,$E135)</f>
        <v>0</v>
      </c>
      <c r="H134" s="34">
        <f>SUMIFS(H135:H1180,$C135:$C1180,$C135,$D135:$D1180,$D135,$E135:$E1180,$E135)</f>
        <v>0</v>
      </c>
      <c r="I134" s="34">
        <f>SUMIFS(I135:I1180,$C135:$C1180,$C135,$D135:$D1180,$D135,$E135:$E1180,$E135)</f>
        <v>0</v>
      </c>
      <c r="J134" s="34">
        <f>SUMIFS(J135:J1180,$C135:$C1180,$C135,$D135:$D1180,$D135,$E135:$E1180,$E135)</f>
        <v>0</v>
      </c>
      <c r="K134" s="34">
        <f>SUMIFS(K135:K1180,$C135:$C1180,$C135,$D135:$D1180,$D135,$E135:$E1180,$E135)</f>
        <v>0</v>
      </c>
      <c r="L134" s="34">
        <f>SUMIFS(L135:L1180,$C135:$C1180,$C135,$D135:$D1180,$D135,$E135:$E1180,$E135)</f>
        <v>0</v>
      </c>
      <c r="M134" s="34">
        <f>SUMIFS(M135:M1180,$C135:$C1180,$C135,$D135:$D1180,$D135,$E135:$E1180,$E135)</f>
        <v>0</v>
      </c>
      <c r="N134" s="34">
        <f>SUMIFS(N135:N1180,$C135:$C1180,$C135,$D135:$D1180,$D135,$E135:$E1180,$E135)</f>
        <v>0</v>
      </c>
    </row>
    <row r="135" spans="1:14" s="13" customFormat="1" ht="15.6">
      <c r="A135" s="17">
        <v>3</v>
      </c>
      <c r="B135" s="22" t="s">
        <v>139</v>
      </c>
      <c r="C135" s="23" t="s">
        <v>94</v>
      </c>
      <c r="D135" s="23" t="s">
        <v>71</v>
      </c>
      <c r="E135" s="23" t="s">
        <v>180</v>
      </c>
      <c r="F135" s="23" t="s">
        <v>138</v>
      </c>
      <c r="G135" s="24"/>
      <c r="H135" s="24"/>
      <c r="I135" s="24"/>
      <c r="J135" s="24"/>
      <c r="K135" s="24"/>
      <c r="L135" s="24"/>
      <c r="M135" s="24"/>
      <c r="N135" s="24"/>
    </row>
    <row r="136" spans="1:14" s="13" customFormat="1" ht="15.6">
      <c r="A136" s="15">
        <v>1</v>
      </c>
      <c r="B136" s="40" t="s">
        <v>120</v>
      </c>
      <c r="C136" s="30" t="s">
        <v>94</v>
      </c>
      <c r="D136" s="30" t="s">
        <v>90</v>
      </c>
      <c r="E136" s="30"/>
      <c r="F136" s="30"/>
      <c r="G136" s="31">
        <f>SUMIFS(G137:G1186,$C137:$C1186,$C137,$D137:$D1186,$D137)/2</f>
        <v>0</v>
      </c>
      <c r="H136" s="31">
        <f>SUMIFS(H137:H1186,$C137:$C1186,$C137,$D137:$D1186,$D137)/2</f>
        <v>0</v>
      </c>
      <c r="I136" s="31">
        <f>SUMIFS(I137:I1186,$C137:$C1186,$C137,$D137:$D1186,$D137)/2</f>
        <v>0</v>
      </c>
      <c r="J136" s="31">
        <f>SUMIFS(J137:J1186,$C137:$C1186,$C137,$D137:$D1186,$D137)/2</f>
        <v>0</v>
      </c>
      <c r="K136" s="31">
        <f>SUMIFS(K137:K1186,$C137:$C1186,$C137,$D137:$D1186,$D137)/2</f>
        <v>0</v>
      </c>
      <c r="L136" s="31">
        <f>SUMIFS(L137:L1186,$C137:$C1186,$C137,$D137:$D1186,$D137)/2</f>
        <v>0</v>
      </c>
      <c r="M136" s="31">
        <f>SUMIFS(M137:M1186,$C137:$C1186,$C137,$D137:$D1186,$D137)/2</f>
        <v>0</v>
      </c>
      <c r="N136" s="31">
        <f>SUMIFS(N137:N1186,$C137:$C1186,$C137,$D137:$D1186,$D137)/2</f>
        <v>0</v>
      </c>
    </row>
    <row r="137" spans="1:14" s="13" customFormat="1" ht="46.8">
      <c r="A137" s="16">
        <v>2</v>
      </c>
      <c r="B137" s="41" t="s">
        <v>149</v>
      </c>
      <c r="C137" s="33" t="s">
        <v>94</v>
      </c>
      <c r="D137" s="33" t="s">
        <v>90</v>
      </c>
      <c r="E137" s="42" t="s">
        <v>60</v>
      </c>
      <c r="F137" s="42" t="s">
        <v>73</v>
      </c>
      <c r="G137" s="34">
        <f>SUMIFS(G138:G1183,$C138:$C1183,$C138,$D138:$D1183,$D138,$E138:$E1183,$E138)</f>
        <v>0</v>
      </c>
      <c r="H137" s="34">
        <f>SUMIFS(H138:H1183,$C138:$C1183,$C138,$D138:$D1183,$D138,$E138:$E1183,$E138)</f>
        <v>0</v>
      </c>
      <c r="I137" s="34">
        <f>SUMIFS(I138:I1183,$C138:$C1183,$C138,$D138:$D1183,$D138,$E138:$E1183,$E138)</f>
        <v>0</v>
      </c>
      <c r="J137" s="34">
        <f>SUMIFS(J138:J1183,$C138:$C1183,$C138,$D138:$D1183,$D138,$E138:$E1183,$E138)</f>
        <v>0</v>
      </c>
      <c r="K137" s="34">
        <f>SUMIFS(K138:K1183,$C138:$C1183,$C138,$D138:$D1183,$D138,$E138:$E1183,$E138)</f>
        <v>0</v>
      </c>
      <c r="L137" s="34">
        <f>SUMIFS(L138:L1183,$C138:$C1183,$C138,$D138:$D1183,$D138,$E138:$E1183,$E138)</f>
        <v>0</v>
      </c>
      <c r="M137" s="34">
        <f>SUMIFS(M138:M1183,$C138:$C1183,$C138,$D138:$D1183,$D138,$E138:$E1183,$E138)</f>
        <v>0</v>
      </c>
      <c r="N137" s="34">
        <f>SUMIFS(N138:N1183,$C138:$C1183,$C138,$D138:$D1183,$D138,$E138:$E1183,$E138)</f>
        <v>0</v>
      </c>
    </row>
    <row r="138" spans="1:14" s="13" customFormat="1" ht="109.2">
      <c r="A138" s="17">
        <v>3</v>
      </c>
      <c r="B138" s="22" t="s">
        <v>121</v>
      </c>
      <c r="C138" s="23" t="s">
        <v>94</v>
      </c>
      <c r="D138" s="23" t="s">
        <v>90</v>
      </c>
      <c r="E138" s="23" t="s">
        <v>60</v>
      </c>
      <c r="F138" s="23" t="s">
        <v>122</v>
      </c>
      <c r="G138" s="24"/>
      <c r="H138" s="24"/>
      <c r="I138" s="24"/>
      <c r="J138" s="24"/>
      <c r="K138" s="24"/>
      <c r="L138" s="24"/>
      <c r="M138" s="24"/>
      <c r="N138" s="24"/>
    </row>
    <row r="139" spans="1:14" s="13" customFormat="1" ht="15.6">
      <c r="A139" s="17">
        <v>3</v>
      </c>
      <c r="B139" s="22" t="s">
        <v>46</v>
      </c>
      <c r="C139" s="23" t="s">
        <v>94</v>
      </c>
      <c r="D139" s="23" t="s">
        <v>90</v>
      </c>
      <c r="E139" s="23" t="s">
        <v>60</v>
      </c>
      <c r="F139" s="23" t="s">
        <v>93</v>
      </c>
      <c r="G139" s="24"/>
      <c r="H139" s="24"/>
      <c r="I139" s="24"/>
      <c r="J139" s="24"/>
      <c r="K139" s="24"/>
      <c r="L139" s="24"/>
      <c r="M139" s="24"/>
      <c r="N139" s="24"/>
    </row>
    <row r="140" spans="1:14" s="13" customFormat="1" ht="62.4">
      <c r="A140" s="16">
        <v>2</v>
      </c>
      <c r="B140" s="41" t="s">
        <v>177</v>
      </c>
      <c r="C140" s="33" t="s">
        <v>94</v>
      </c>
      <c r="D140" s="33" t="s">
        <v>90</v>
      </c>
      <c r="E140" s="42" t="s">
        <v>119</v>
      </c>
      <c r="F140" s="42" t="s">
        <v>73</v>
      </c>
      <c r="G140" s="34">
        <f>SUMIFS(G141:G1186,$C141:$C1186,$C141,$D141:$D1186,$D141,$E141:$E1186,$E141)</f>
        <v>0</v>
      </c>
      <c r="H140" s="34">
        <f>SUMIFS(H141:H1186,$C141:$C1186,$C141,$D141:$D1186,$D141,$E141:$E1186,$E141)</f>
        <v>0</v>
      </c>
      <c r="I140" s="34">
        <f>SUMIFS(I141:I1186,$C141:$C1186,$C141,$D141:$D1186,$D141,$E141:$E1186,$E141)</f>
        <v>0</v>
      </c>
      <c r="J140" s="34">
        <f>SUMIFS(J141:J1186,$C141:$C1186,$C141,$D141:$D1186,$D141,$E141:$E1186,$E141)</f>
        <v>0</v>
      </c>
      <c r="K140" s="34">
        <f>SUMIFS(K141:K1186,$C141:$C1186,$C141,$D141:$D1186,$D141,$E141:$E1186,$E141)</f>
        <v>0</v>
      </c>
      <c r="L140" s="34">
        <f>SUMIFS(L141:L1186,$C141:$C1186,$C141,$D141:$D1186,$D141,$E141:$E1186,$E141)</f>
        <v>0</v>
      </c>
      <c r="M140" s="34">
        <f>SUMIFS(M141:M1186,$C141:$C1186,$C141,$D141:$D1186,$D141,$E141:$E1186,$E141)</f>
        <v>0</v>
      </c>
      <c r="N140" s="34">
        <f>SUMIFS(N141:N1186,$C141:$C1186,$C141,$D141:$D1186,$D141,$E141:$E1186,$E141)</f>
        <v>0</v>
      </c>
    </row>
    <row r="141" spans="1:14" s="13" customFormat="1" ht="15.6">
      <c r="A141" s="17">
        <v>3</v>
      </c>
      <c r="B141" s="22" t="s">
        <v>46</v>
      </c>
      <c r="C141" s="23" t="s">
        <v>94</v>
      </c>
      <c r="D141" s="23" t="s">
        <v>90</v>
      </c>
      <c r="E141" s="23" t="s">
        <v>119</v>
      </c>
      <c r="F141" s="23" t="s">
        <v>93</v>
      </c>
      <c r="G141" s="24"/>
      <c r="H141" s="24"/>
      <c r="I141" s="24"/>
      <c r="J141" s="24"/>
      <c r="K141" s="24"/>
      <c r="L141" s="24"/>
      <c r="M141" s="24"/>
      <c r="N141" s="24"/>
    </row>
    <row r="142" spans="1:14" s="13" customFormat="1" ht="62.4">
      <c r="A142" s="16">
        <v>2</v>
      </c>
      <c r="B142" s="41" t="s">
        <v>185</v>
      </c>
      <c r="C142" s="33" t="s">
        <v>94</v>
      </c>
      <c r="D142" s="33" t="s">
        <v>90</v>
      </c>
      <c r="E142" s="42" t="s">
        <v>50</v>
      </c>
      <c r="F142" s="42" t="s">
        <v>73</v>
      </c>
      <c r="G142" s="34">
        <f>SUMIFS(G143:G1188,$C143:$C1188,$C143,$D143:$D1188,$D143,$E143:$E1188,$E143)</f>
        <v>0</v>
      </c>
      <c r="H142" s="34">
        <f>SUMIFS(H143:H1188,$C143:$C1188,$C143,$D143:$D1188,$D143,$E143:$E1188,$E143)</f>
        <v>0</v>
      </c>
      <c r="I142" s="34">
        <f>SUMIFS(I143:I1188,$C143:$C1188,$C143,$D143:$D1188,$D143,$E143:$E1188,$E143)</f>
        <v>0</v>
      </c>
      <c r="J142" s="34">
        <f>SUMIFS(J143:J1188,$C143:$C1188,$C143,$D143:$D1188,$D143,$E143:$E1188,$E143)</f>
        <v>0</v>
      </c>
      <c r="K142" s="34">
        <f>SUMIFS(K143:K1188,$C143:$C1188,$C143,$D143:$D1188,$D143,$E143:$E1188,$E143)</f>
        <v>0</v>
      </c>
      <c r="L142" s="34">
        <f>SUMIFS(L143:L1188,$C143:$C1188,$C143,$D143:$D1188,$D143,$E143:$E1188,$E143)</f>
        <v>0</v>
      </c>
      <c r="M142" s="34">
        <f>SUMIFS(M143:M1188,$C143:$C1188,$C143,$D143:$D1188,$D143,$E143:$E1188,$E143)</f>
        <v>0</v>
      </c>
      <c r="N142" s="34">
        <f>SUMIFS(N143:N1188,$C143:$C1188,$C143,$D143:$D1188,$D143,$E143:$E1188,$E143)</f>
        <v>0</v>
      </c>
    </row>
    <row r="143" spans="1:14" s="13" customFormat="1" ht="31.2">
      <c r="A143" s="17">
        <v>3</v>
      </c>
      <c r="B143" s="22" t="s">
        <v>11</v>
      </c>
      <c r="C143" s="23" t="s">
        <v>94</v>
      </c>
      <c r="D143" s="23" t="s">
        <v>90</v>
      </c>
      <c r="E143" s="23" t="s">
        <v>50</v>
      </c>
      <c r="F143" s="23" t="s">
        <v>75</v>
      </c>
      <c r="G143" s="24"/>
      <c r="H143" s="24"/>
      <c r="I143" s="24"/>
      <c r="J143" s="24"/>
      <c r="K143" s="24"/>
      <c r="L143" s="24"/>
      <c r="M143" s="24"/>
      <c r="N143" s="24"/>
    </row>
    <row r="144" spans="1:14" s="13" customFormat="1" ht="15.6">
      <c r="A144" s="17">
        <v>3</v>
      </c>
      <c r="B144" s="22" t="s">
        <v>46</v>
      </c>
      <c r="C144" s="23" t="s">
        <v>94</v>
      </c>
      <c r="D144" s="23" t="s">
        <v>90</v>
      </c>
      <c r="E144" s="23" t="s">
        <v>50</v>
      </c>
      <c r="F144" s="23" t="s">
        <v>93</v>
      </c>
      <c r="G144" s="24"/>
      <c r="H144" s="24"/>
      <c r="I144" s="24"/>
      <c r="J144" s="24"/>
      <c r="K144" s="24"/>
      <c r="L144" s="24"/>
      <c r="M144" s="24"/>
      <c r="N144" s="24"/>
    </row>
    <row r="145" spans="1:14" s="13" customFormat="1" ht="15.6">
      <c r="A145" s="15">
        <v>1</v>
      </c>
      <c r="B145" s="40" t="s">
        <v>129</v>
      </c>
      <c r="C145" s="44" t="s">
        <v>94</v>
      </c>
      <c r="D145" s="44" t="s">
        <v>80</v>
      </c>
      <c r="E145" s="44" t="s">
        <v>6</v>
      </c>
      <c r="F145" s="44" t="s">
        <v>73</v>
      </c>
      <c r="G145" s="31">
        <f>SUMIFS(G146:G1195,$C146:$C1195,$C146,$D146:$D1195,$D146)/2</f>
        <v>0</v>
      </c>
      <c r="H145" s="31">
        <f>SUMIFS(H146:H1195,$C146:$C1195,$C146,$D146:$D1195,$D146)/2</f>
        <v>0</v>
      </c>
      <c r="I145" s="31">
        <f>SUMIFS(I146:I1195,$C146:$C1195,$C146,$D146:$D1195,$D146)/2</f>
        <v>0</v>
      </c>
      <c r="J145" s="31">
        <f>SUMIFS(J146:J1195,$C146:$C1195,$C146,$D146:$D1195,$D146)/2</f>
        <v>0</v>
      </c>
      <c r="K145" s="31">
        <f>SUMIFS(K146:K1195,$C146:$C1195,$C146,$D146:$D1195,$D146)/2</f>
        <v>0</v>
      </c>
      <c r="L145" s="31">
        <f>SUMIFS(L146:L1195,$C146:$C1195,$C146,$D146:$D1195,$D146)/2</f>
        <v>0</v>
      </c>
      <c r="M145" s="31">
        <f>SUMIFS(M146:M1195,$C146:$C1195,$C146,$D146:$D1195,$D146)/2</f>
        <v>0</v>
      </c>
      <c r="N145" s="31">
        <f>SUMIFS(N146:N1195,$C146:$C1195,$C146,$D146:$D1195,$D146)/2</f>
        <v>0</v>
      </c>
    </row>
    <row r="146" spans="1:14" s="13" customFormat="1" ht="46.8">
      <c r="A146" s="16">
        <v>2</v>
      </c>
      <c r="B146" s="41" t="s">
        <v>149</v>
      </c>
      <c r="C146" s="33" t="s">
        <v>94</v>
      </c>
      <c r="D146" s="33" t="s">
        <v>80</v>
      </c>
      <c r="E146" s="42" t="s">
        <v>60</v>
      </c>
      <c r="F146" s="42" t="s">
        <v>73</v>
      </c>
      <c r="G146" s="34">
        <f>SUMIFS(G147:G1192,$C147:$C1192,$C147,$D147:$D1192,$D147,$E147:$E1192,$E147)</f>
        <v>0</v>
      </c>
      <c r="H146" s="34">
        <f>SUMIFS(H147:H1192,$C147:$C1192,$C147,$D147:$D1192,$D147,$E147:$E1192,$E147)</f>
        <v>0</v>
      </c>
      <c r="I146" s="34">
        <f>SUMIFS(I147:I1192,$C147:$C1192,$C147,$D147:$D1192,$D147,$E147:$E1192,$E147)</f>
        <v>0</v>
      </c>
      <c r="J146" s="34">
        <f>SUMIFS(J147:J1192,$C147:$C1192,$C147,$D147:$D1192,$D147,$E147:$E1192,$E147)</f>
        <v>0</v>
      </c>
      <c r="K146" s="34">
        <f>SUMIFS(K147:K1192,$C147:$C1192,$C147,$D147:$D1192,$D147,$E147:$E1192,$E147)</f>
        <v>0</v>
      </c>
      <c r="L146" s="34">
        <f>SUMIFS(L147:L1192,$C147:$C1192,$C147,$D147:$D1192,$D147,$E147:$E1192,$E147)</f>
        <v>0</v>
      </c>
      <c r="M146" s="34">
        <f>SUMIFS(M147:M1192,$C147:$C1192,$C147,$D147:$D1192,$D147,$E147:$E1192,$E147)</f>
        <v>0</v>
      </c>
      <c r="N146" s="34">
        <f>SUMIFS(N147:N1192,$C147:$C1192,$C147,$D147:$D1192,$D147,$E147:$E1192,$E147)</f>
        <v>0</v>
      </c>
    </row>
    <row r="147" spans="1:14" s="13" customFormat="1" ht="15.6">
      <c r="A147" s="17">
        <v>3</v>
      </c>
      <c r="B147" s="22" t="s">
        <v>46</v>
      </c>
      <c r="C147" s="23" t="s">
        <v>94</v>
      </c>
      <c r="D147" s="23" t="s">
        <v>80</v>
      </c>
      <c r="E147" s="23" t="s">
        <v>60</v>
      </c>
      <c r="F147" s="23" t="s">
        <v>93</v>
      </c>
      <c r="G147" s="24"/>
      <c r="H147" s="24"/>
      <c r="I147" s="24"/>
      <c r="J147" s="24"/>
      <c r="K147" s="24"/>
      <c r="L147" s="24"/>
      <c r="M147" s="24"/>
      <c r="N147" s="24"/>
    </row>
    <row r="148" spans="1:14" s="13" customFormat="1" ht="46.8">
      <c r="A148" s="16">
        <v>2</v>
      </c>
      <c r="B148" s="41" t="s">
        <v>215</v>
      </c>
      <c r="C148" s="42" t="s">
        <v>94</v>
      </c>
      <c r="D148" s="42" t="s">
        <v>80</v>
      </c>
      <c r="E148" s="42" t="s">
        <v>128</v>
      </c>
      <c r="F148" s="42" t="s">
        <v>73</v>
      </c>
      <c r="G148" s="34">
        <f>SUMIFS(G149:G1194,$C149:$C1194,$C149,$D149:$D1194,$D149,$E149:$E1194,$E149)</f>
        <v>0</v>
      </c>
      <c r="H148" s="34">
        <f>SUMIFS(H149:H1194,$C149:$C1194,$C149,$D149:$D1194,$D149,$E149:$E1194,$E149)</f>
        <v>0</v>
      </c>
      <c r="I148" s="34">
        <f>SUMIFS(I149:I1194,$C149:$C1194,$C149,$D149:$D1194,$D149,$E149:$E1194,$E149)</f>
        <v>0</v>
      </c>
      <c r="J148" s="34">
        <f>SUMIFS(J149:J1194,$C149:$C1194,$C149,$D149:$D1194,$D149,$E149:$E1194,$E149)</f>
        <v>0</v>
      </c>
      <c r="K148" s="34">
        <f>SUMIFS(K149:K1194,$C149:$C1194,$C149,$D149:$D1194,$D149,$E149:$E1194,$E149)</f>
        <v>0</v>
      </c>
      <c r="L148" s="34">
        <f>SUMIFS(L149:L1194,$C149:$C1194,$C149,$D149:$D1194,$D149,$E149:$E1194,$E149)</f>
        <v>0</v>
      </c>
      <c r="M148" s="34">
        <f>SUMIFS(M149:M1194,$C149:$C1194,$C149,$D149:$D1194,$D149,$E149:$E1194,$E149)</f>
        <v>0</v>
      </c>
      <c r="N148" s="34">
        <f>SUMIFS(N149:N1194,$C149:$C1194,$C149,$D149:$D1194,$D149,$E149:$E1194,$E149)</f>
        <v>0</v>
      </c>
    </row>
    <row r="149" spans="1:14" s="13" customFormat="1" ht="15.6">
      <c r="A149" s="17">
        <v>3</v>
      </c>
      <c r="B149" s="22" t="s">
        <v>46</v>
      </c>
      <c r="C149" s="23" t="s">
        <v>94</v>
      </c>
      <c r="D149" s="23" t="s">
        <v>80</v>
      </c>
      <c r="E149" s="23" t="s">
        <v>128</v>
      </c>
      <c r="F149" s="23" t="s">
        <v>93</v>
      </c>
      <c r="G149" s="24"/>
      <c r="H149" s="24"/>
      <c r="I149" s="24"/>
      <c r="J149" s="24"/>
      <c r="K149" s="24"/>
      <c r="L149" s="24"/>
      <c r="M149" s="24"/>
      <c r="N149" s="24"/>
    </row>
    <row r="150" spans="1:14" s="13" customFormat="1" ht="43.2" customHeight="1">
      <c r="A150" s="16">
        <v>2</v>
      </c>
      <c r="B150" s="41" t="s">
        <v>217</v>
      </c>
      <c r="C150" s="33" t="s">
        <v>94</v>
      </c>
      <c r="D150" s="33" t="s">
        <v>80</v>
      </c>
      <c r="E150" s="42" t="s">
        <v>201</v>
      </c>
      <c r="F150" s="42" t="s">
        <v>73</v>
      </c>
      <c r="G150" s="34">
        <f>SUMIFS(G151:G1196,$C151:$C1196,$C151,$D151:$D1196,$D151,$E151:$E1196,$E151)</f>
        <v>0</v>
      </c>
      <c r="H150" s="34">
        <f>SUMIFS(H151:H1196,$C151:$C1196,$C151,$D151:$D1196,$D151,$E151:$E1196,$E151)</f>
        <v>0</v>
      </c>
      <c r="I150" s="34">
        <f>SUMIFS(I151:I1196,$C151:$C1196,$C151,$D151:$D1196,$D151,$E151:$E1196,$E151)</f>
        <v>0</v>
      </c>
      <c r="J150" s="34">
        <f>SUMIFS(J151:J1196,$C151:$C1196,$C151,$D151:$D1196,$D151,$E151:$E1196,$E151)</f>
        <v>0</v>
      </c>
      <c r="K150" s="34">
        <f>SUMIFS(K151:K1196,$C151:$C1196,$C151,$D151:$D1196,$D151,$E151:$E1196,$E151)</f>
        <v>0</v>
      </c>
      <c r="L150" s="34">
        <f>SUMIFS(L151:L1196,$C151:$C1196,$C151,$D151:$D1196,$D151,$E151:$E1196,$E151)</f>
        <v>0</v>
      </c>
      <c r="M150" s="34">
        <f>SUMIFS(M151:M1196,$C151:$C1196,$C151,$D151:$D1196,$D151,$E151:$E1196,$E151)</f>
        <v>0</v>
      </c>
      <c r="N150" s="34">
        <f>SUMIFS(N151:N1196,$C151:$C1196,$C151,$D151:$D1196,$D151,$E151:$E1196,$E151)</f>
        <v>0</v>
      </c>
    </row>
    <row r="151" spans="1:14" s="13" customFormat="1" ht="15.6">
      <c r="A151" s="17">
        <v>3</v>
      </c>
      <c r="B151" s="22" t="s">
        <v>46</v>
      </c>
      <c r="C151" s="23" t="s">
        <v>94</v>
      </c>
      <c r="D151" s="23" t="s">
        <v>80</v>
      </c>
      <c r="E151" s="23" t="s">
        <v>201</v>
      </c>
      <c r="F151" s="23" t="s">
        <v>93</v>
      </c>
      <c r="G151" s="24"/>
      <c r="H151" s="24"/>
      <c r="I151" s="24"/>
      <c r="J151" s="24"/>
      <c r="K151" s="24"/>
      <c r="L151" s="24"/>
      <c r="M151" s="24"/>
      <c r="N151" s="24"/>
    </row>
    <row r="152" spans="1:14" s="13" customFormat="1" ht="37.799999999999997" customHeight="1">
      <c r="A152" s="16">
        <v>2</v>
      </c>
      <c r="B152" s="41" t="s">
        <v>163</v>
      </c>
      <c r="C152" s="42" t="s">
        <v>94</v>
      </c>
      <c r="D152" s="42" t="s">
        <v>80</v>
      </c>
      <c r="E152" s="42" t="s">
        <v>162</v>
      </c>
      <c r="F152" s="42" t="s">
        <v>73</v>
      </c>
      <c r="G152" s="34">
        <f>SUMIFS(G153:G1198,$C153:$C1198,$C153,$D153:$D1198,$D153,$E153:$E1198,$E153)</f>
        <v>0</v>
      </c>
      <c r="H152" s="34">
        <f>SUMIFS(H153:H1198,$C153:$C1198,$C153,$D153:$D1198,$D153,$E153:$E1198,$E153)</f>
        <v>0</v>
      </c>
      <c r="I152" s="34">
        <f>SUMIFS(I153:I1198,$C153:$C1198,$C153,$D153:$D1198,$D153,$E153:$E1198,$E153)</f>
        <v>0</v>
      </c>
      <c r="J152" s="34">
        <f>SUMIFS(J153:J1198,$C153:$C1198,$C153,$D153:$D1198,$D153,$E153:$E1198,$E153)</f>
        <v>0</v>
      </c>
      <c r="K152" s="34">
        <f>SUMIFS(K153:K1198,$C153:$C1198,$C153,$D153:$D1198,$D153,$E153:$E1198,$E153)</f>
        <v>0</v>
      </c>
      <c r="L152" s="34">
        <f>SUMIFS(L153:L1198,$C153:$C1198,$C153,$D153:$D1198,$D153,$E153:$E1198,$E153)</f>
        <v>0</v>
      </c>
      <c r="M152" s="34">
        <f>SUMIFS(M153:M1198,$C153:$C1198,$C153,$D153:$D1198,$D153,$E153:$E1198,$E153)</f>
        <v>0</v>
      </c>
      <c r="N152" s="34">
        <f>SUMIFS(N153:N1198,$C153:$C1198,$C153,$D153:$D1198,$D153,$E153:$E1198,$E153)</f>
        <v>0</v>
      </c>
    </row>
    <row r="153" spans="1:14" s="13" customFormat="1" ht="15.6">
      <c r="A153" s="17">
        <v>3</v>
      </c>
      <c r="B153" s="22" t="s">
        <v>46</v>
      </c>
      <c r="C153" s="23" t="s">
        <v>94</v>
      </c>
      <c r="D153" s="23" t="s">
        <v>80</v>
      </c>
      <c r="E153" s="23" t="s">
        <v>162</v>
      </c>
      <c r="F153" s="23" t="s">
        <v>93</v>
      </c>
      <c r="G153" s="24"/>
      <c r="H153" s="24"/>
      <c r="I153" s="24"/>
      <c r="J153" s="24"/>
      <c r="K153" s="24"/>
      <c r="L153" s="24"/>
      <c r="M153" s="24"/>
      <c r="N153" s="24"/>
    </row>
    <row r="154" spans="1:14" s="13" customFormat="1" ht="15.6">
      <c r="A154" s="15">
        <v>1</v>
      </c>
      <c r="B154" s="40" t="s">
        <v>129</v>
      </c>
      <c r="C154" s="44" t="s">
        <v>94</v>
      </c>
      <c r="D154" s="44" t="s">
        <v>94</v>
      </c>
      <c r="E154" s="44" t="s">
        <v>6</v>
      </c>
      <c r="F154" s="44" t="s">
        <v>73</v>
      </c>
      <c r="G154" s="31">
        <f>SUMIFS(G155:G1204,$C155:$C1204,$C155,$D155:$D1204,$D155)/2</f>
        <v>57197.5</v>
      </c>
      <c r="H154" s="31">
        <f>SUMIFS(H155:H1204,$C155:$C1204,$C155,$D155:$D1204,$D155)/2</f>
        <v>0</v>
      </c>
      <c r="I154" s="31">
        <f>SUMIFS(I155:I1204,$C155:$C1204,$C155,$D155:$D1204,$D155)/2</f>
        <v>57197.5</v>
      </c>
      <c r="J154" s="31">
        <f>SUMIFS(J155:J1204,$C155:$C1204,$C155,$D155:$D1204,$D155)/2</f>
        <v>0</v>
      </c>
      <c r="K154" s="31">
        <f>SUMIFS(K155:K1204,$C155:$C1204,$C155,$D155:$D1204,$D155)/2</f>
        <v>59563.5</v>
      </c>
      <c r="L154" s="31">
        <f>SUMIFS(L155:L1204,$C155:$C1204,$C155,$D155:$D1204,$D155)/2</f>
        <v>0</v>
      </c>
      <c r="M154" s="31">
        <f>SUMIFS(M155:M1204,$C155:$C1204,$C155,$D155:$D1204,$D155)/2</f>
        <v>56663.5</v>
      </c>
      <c r="N154" s="31">
        <f>SUMIFS(N155:N1204,$C155:$C1204,$C155,$D155:$D1204,$D155)/2</f>
        <v>0</v>
      </c>
    </row>
    <row r="155" spans="1:14" s="13" customFormat="1" ht="37.799999999999997" customHeight="1">
      <c r="A155" s="16">
        <v>2</v>
      </c>
      <c r="B155" s="41" t="s">
        <v>195</v>
      </c>
      <c r="C155" s="33" t="s">
        <v>94</v>
      </c>
      <c r="D155" s="33" t="s">
        <v>94</v>
      </c>
      <c r="E155" s="33" t="s">
        <v>194</v>
      </c>
      <c r="F155" s="42" t="s">
        <v>73</v>
      </c>
      <c r="G155" s="34">
        <f>SUMIFS(G156:G1201,$C156:$C1201,$C156,$D156:$D1201,$D156,$E156:$E1201,$E156)</f>
        <v>57197.5</v>
      </c>
      <c r="H155" s="34">
        <f>SUMIFS(H156:H1201,$C156:$C1201,$C156,$D156:$D1201,$D156,$E156:$E1201,$E156)</f>
        <v>0</v>
      </c>
      <c r="I155" s="34">
        <f>SUMIFS(I156:I1201,$C156:$C1201,$C156,$D156:$D1201,$D156,$E156:$E1201,$E156)</f>
        <v>57197.5</v>
      </c>
      <c r="J155" s="34">
        <f>SUMIFS(J156:J1201,$C156:$C1201,$C156,$D156:$D1201,$D156,$E156:$E1201,$E156)</f>
        <v>0</v>
      </c>
      <c r="K155" s="34">
        <f>SUMIFS(K156:K1201,$C156:$C1201,$C156,$D156:$D1201,$D156,$E156:$E1201,$E156)</f>
        <v>59563.5</v>
      </c>
      <c r="L155" s="34">
        <f>SUMIFS(L156:L1201,$C156:$C1201,$C156,$D156:$D1201,$D156,$E156:$E1201,$E156)</f>
        <v>0</v>
      </c>
      <c r="M155" s="34">
        <f>SUMIFS(M156:M1201,$C156:$C1201,$C156,$D156:$D1201,$D156,$E156:$E1201,$E156)</f>
        <v>56663.5</v>
      </c>
      <c r="N155" s="34">
        <f>SUMIFS(N156:N1201,$C156:$C1201,$C156,$D156:$D1201,$D156,$E156:$E1201,$E156)</f>
        <v>0</v>
      </c>
    </row>
    <row r="156" spans="1:14" s="13" customFormat="1" ht="15.6">
      <c r="A156" s="17">
        <v>3</v>
      </c>
      <c r="B156" s="22" t="s">
        <v>46</v>
      </c>
      <c r="C156" s="23" t="s">
        <v>94</v>
      </c>
      <c r="D156" s="23" t="s">
        <v>94</v>
      </c>
      <c r="E156" s="23" t="s">
        <v>194</v>
      </c>
      <c r="F156" s="23" t="s">
        <v>93</v>
      </c>
      <c r="G156" s="24">
        <v>57197.5</v>
      </c>
      <c r="H156" s="24"/>
      <c r="I156" s="24">
        <v>57197.5</v>
      </c>
      <c r="J156" s="24"/>
      <c r="K156" s="24">
        <v>59563.5</v>
      </c>
      <c r="L156" s="24"/>
      <c r="M156" s="24">
        <v>56663.5</v>
      </c>
      <c r="N156" s="24"/>
    </row>
    <row r="157" spans="1:14" s="13" customFormat="1" ht="15.6">
      <c r="A157" s="14">
        <v>0</v>
      </c>
      <c r="B157" s="26" t="s">
        <v>111</v>
      </c>
      <c r="C157" s="27" t="s">
        <v>72</v>
      </c>
      <c r="D157" s="27" t="s">
        <v>116</v>
      </c>
      <c r="E157" s="27"/>
      <c r="F157" s="27"/>
      <c r="G157" s="28">
        <f>SUMIFS(G158:G1209,$C158:$C1209,$C158)/3</f>
        <v>48721</v>
      </c>
      <c r="H157" s="28">
        <f>SUMIFS(H158:H1199,$C158:$C1199,$C158)/3</f>
        <v>0</v>
      </c>
      <c r="I157" s="28">
        <f>SUMIFS(I158:I1209,$C158:$C1209,$C158)/3</f>
        <v>48721</v>
      </c>
      <c r="J157" s="28">
        <f>SUMIFS(J158:J1199,$C158:$C1199,$C158)/3</f>
        <v>0</v>
      </c>
      <c r="K157" s="28">
        <f>SUMIFS(K158:K1209,$C158:$C1209,$C158)/3</f>
        <v>50292.30000000001</v>
      </c>
      <c r="L157" s="28">
        <f>SUMIFS(L158:L1199,$C158:$C1199,$C158)/3</f>
        <v>0</v>
      </c>
      <c r="M157" s="28">
        <f>SUMIFS(M158:M1209,$C158:$C1209,$C158)/3</f>
        <v>50292.30000000001</v>
      </c>
      <c r="N157" s="28">
        <f>SUMIFS(N158:N1199,$C158:$C1199,$C158)/3</f>
        <v>0</v>
      </c>
    </row>
    <row r="158" spans="1:14" s="13" customFormat="1" ht="15.6">
      <c r="A158" s="15">
        <v>1</v>
      </c>
      <c r="B158" s="29" t="s">
        <v>61</v>
      </c>
      <c r="C158" s="30" t="s">
        <v>72</v>
      </c>
      <c r="D158" s="30" t="s">
        <v>94</v>
      </c>
      <c r="E158" s="30" t="s">
        <v>73</v>
      </c>
      <c r="F158" s="30" t="s">
        <v>73</v>
      </c>
      <c r="G158" s="31">
        <f>SUMIFS(G159:G1208,$C159:$C1208,$C159,$D159:$D1208,$D159)/2</f>
        <v>48721</v>
      </c>
      <c r="H158" s="31">
        <f>SUMIFS(H159:H1208,$C159:$C1208,$C159,$D159:$D1208,$D159)/2</f>
        <v>0</v>
      </c>
      <c r="I158" s="31">
        <f>SUMIFS(I159:I1208,$C159:$C1208,$C159,$D159:$D1208,$D159)/2</f>
        <v>48721</v>
      </c>
      <c r="J158" s="31">
        <f>SUMIFS(J159:J1208,$C159:$C1208,$C159,$D159:$D1208,$D159)/2</f>
        <v>0</v>
      </c>
      <c r="K158" s="31">
        <f>SUMIFS(K159:K1208,$C159:$C1208,$C159,$D159:$D1208,$D159)/2</f>
        <v>50292.3</v>
      </c>
      <c r="L158" s="31">
        <f>SUMIFS(L159:L1208,$C159:$C1208,$C159,$D159:$D1208,$D159)/2</f>
        <v>0</v>
      </c>
      <c r="M158" s="31">
        <f>SUMIFS(M159:M1208,$C159:$C1208,$C159,$D159:$D1208,$D159)/2</f>
        <v>50292.3</v>
      </c>
      <c r="N158" s="31">
        <f>SUMIFS(N159:N1208,$C159:$C1208,$C159,$D159:$D1208,$D159)/2</f>
        <v>0</v>
      </c>
    </row>
    <row r="159" spans="1:14" s="13" customFormat="1" ht="46.8">
      <c r="A159" s="16">
        <v>2</v>
      </c>
      <c r="B159" s="41" t="s">
        <v>172</v>
      </c>
      <c r="C159" s="33" t="s">
        <v>72</v>
      </c>
      <c r="D159" s="33" t="s">
        <v>94</v>
      </c>
      <c r="E159" s="33" t="s">
        <v>171</v>
      </c>
      <c r="F159" s="33"/>
      <c r="G159" s="34">
        <f>SUMIFS(G160:G1205,$C160:$C1205,$C160,$D160:$D1205,$D160,$E160:$E1205,$E160)</f>
        <v>48721</v>
      </c>
      <c r="H159" s="34">
        <f>SUMIFS(H160:H1205,$C160:$C1205,$C160,$D160:$D1205,$D160,$E160:$E1205,$E160)</f>
        <v>0</v>
      </c>
      <c r="I159" s="34">
        <f>SUMIFS(I160:I1205,$C160:$C1205,$C160,$D160:$D1205,$D160,$E160:$E1205,$E160)</f>
        <v>48721</v>
      </c>
      <c r="J159" s="34">
        <f>SUMIFS(J160:J1205,$C160:$C1205,$C160,$D160:$D1205,$D160,$E160:$E1205,$E160)</f>
        <v>0</v>
      </c>
      <c r="K159" s="34">
        <f>SUMIFS(K160:K1205,$C160:$C1205,$C160,$D160:$D1205,$D160,$E160:$E1205,$E160)</f>
        <v>50292.3</v>
      </c>
      <c r="L159" s="34">
        <f>SUMIFS(L160:L1205,$C160:$C1205,$C160,$D160:$D1205,$D160,$E160:$E1205,$E160)</f>
        <v>0</v>
      </c>
      <c r="M159" s="34">
        <f>SUMIFS(M160:M1205,$C160:$C1205,$C160,$D160:$D1205,$D160,$E160:$E1205,$E160)</f>
        <v>50292.3</v>
      </c>
      <c r="N159" s="34">
        <f>SUMIFS(N160:N1205,$C160:$C1205,$C160,$D160:$D1205,$D160,$E160:$E1205,$E160)</f>
        <v>0</v>
      </c>
    </row>
    <row r="160" spans="1:14" s="13" customFormat="1" ht="15.6">
      <c r="A160" s="17">
        <v>3</v>
      </c>
      <c r="B160" s="22" t="s">
        <v>46</v>
      </c>
      <c r="C160" s="23" t="s">
        <v>72</v>
      </c>
      <c r="D160" s="23" t="s">
        <v>94</v>
      </c>
      <c r="E160" s="23" t="s">
        <v>171</v>
      </c>
      <c r="F160" s="23" t="s">
        <v>93</v>
      </c>
      <c r="G160" s="24">
        <v>48721</v>
      </c>
      <c r="H160" s="24"/>
      <c r="I160" s="24">
        <v>48721</v>
      </c>
      <c r="J160" s="24"/>
      <c r="K160" s="24">
        <v>50292.3</v>
      </c>
      <c r="L160" s="24"/>
      <c r="M160" s="24">
        <v>50292.3</v>
      </c>
      <c r="N160" s="24"/>
    </row>
    <row r="161" spans="1:14" s="13" customFormat="1" ht="15.6">
      <c r="A161" s="14">
        <v>0</v>
      </c>
      <c r="B161" s="26" t="s">
        <v>112</v>
      </c>
      <c r="C161" s="27" t="s">
        <v>83</v>
      </c>
      <c r="D161" s="27" t="s">
        <v>116</v>
      </c>
      <c r="E161" s="27"/>
      <c r="F161" s="27"/>
      <c r="G161" s="28">
        <f>SUMIFS(G162:G1213,$C162:$C1213,$C162)/3</f>
        <v>67739.200000000026</v>
      </c>
      <c r="H161" s="28">
        <f>SUMIFS(H162:H1203,$C162:$C1203,$C162)/3</f>
        <v>16592.5</v>
      </c>
      <c r="I161" s="28">
        <f>SUMIFS(I162:I1213,$C162:$C1213,$C162)/3</f>
        <v>67739.200000000026</v>
      </c>
      <c r="J161" s="28">
        <f>SUMIFS(J162:J1203,$C162:$C1203,$C162)/3</f>
        <v>16592.5</v>
      </c>
      <c r="K161" s="28">
        <f>SUMIFS(K162:K1213,$C162:$C1213,$C162)/3</f>
        <v>206819.69999999995</v>
      </c>
      <c r="L161" s="28">
        <f>SUMIFS(L162:L1203,$C162:$C1203,$C162)/3</f>
        <v>158027.1</v>
      </c>
      <c r="M161" s="28">
        <f>SUMIFS(M162:M1213,$C162:$C1213,$C162)/3</f>
        <v>222113.79999999996</v>
      </c>
      <c r="N161" s="28">
        <f>SUMIFS(N162:N1203,$C162:$C1203,$C162)/3</f>
        <v>171027.1</v>
      </c>
    </row>
    <row r="162" spans="1:14" s="13" customFormat="1" ht="15.6">
      <c r="A162" s="15">
        <v>1</v>
      </c>
      <c r="B162" s="29" t="s">
        <v>39</v>
      </c>
      <c r="C162" s="30" t="s">
        <v>83</v>
      </c>
      <c r="D162" s="30" t="s">
        <v>90</v>
      </c>
      <c r="E162" s="30"/>
      <c r="F162" s="30"/>
      <c r="G162" s="31">
        <f>SUMIFS(G163:G1212,$C163:$C1212,$C163,$D163:$D1212,$D163)/2</f>
        <v>47428.9</v>
      </c>
      <c r="H162" s="31">
        <f>SUMIFS(H163:H1212,$C163:$C1212,$C163,$D163:$D1212,$D163)/2</f>
        <v>13792</v>
      </c>
      <c r="I162" s="31">
        <f>SUMIFS(I163:I1212,$C163:$C1212,$C163,$D163:$D1212,$D163)/2</f>
        <v>47428.9</v>
      </c>
      <c r="J162" s="31">
        <f>SUMIFS(J163:J1212,$C163:$C1212,$C163,$D163:$D1212,$D163)/2</f>
        <v>13792</v>
      </c>
      <c r="K162" s="31">
        <f>SUMIFS(K163:K1212,$C163:$C1212,$C163,$D163:$D1212,$D163)/2</f>
        <v>186509.4</v>
      </c>
      <c r="L162" s="31">
        <f>SUMIFS(L163:L1212,$C163:$C1212,$C163,$D163:$D1212,$D163)/2</f>
        <v>155226.6</v>
      </c>
      <c r="M162" s="31">
        <f>SUMIFS(M163:M1212,$C163:$C1212,$C163,$D163:$D1212,$D163)/2</f>
        <v>201803.5</v>
      </c>
      <c r="N162" s="31">
        <f>SUMIFS(N163:N1212,$C163:$C1212,$C163,$D163:$D1212,$D163)/2</f>
        <v>168226.6</v>
      </c>
    </row>
    <row r="163" spans="1:14" s="13" customFormat="1" ht="46.8">
      <c r="A163" s="16">
        <v>2</v>
      </c>
      <c r="B163" s="41" t="s">
        <v>202</v>
      </c>
      <c r="C163" s="33" t="s">
        <v>83</v>
      </c>
      <c r="D163" s="33" t="s">
        <v>90</v>
      </c>
      <c r="E163" s="33" t="s">
        <v>37</v>
      </c>
      <c r="F163" s="33"/>
      <c r="G163" s="34">
        <f>SUMIFS(G164:G1209,$C164:$C1209,$C164,$D164:$D1209,$D164,$E164:$E1209,$E164)</f>
        <v>280</v>
      </c>
      <c r="H163" s="34">
        <f>SUMIFS(H164:H1209,$C164:$C1209,$C164,$D164:$D1209,$D164,$E164:$E1209,$E164)</f>
        <v>0</v>
      </c>
      <c r="I163" s="34">
        <f>SUMIFS(I164:I1209,$C164:$C1209,$C164,$D164:$D1209,$D164,$E164:$E1209,$E164)</f>
        <v>280</v>
      </c>
      <c r="J163" s="34">
        <f>SUMIFS(J164:J1209,$C164:$C1209,$C164,$D164:$D1209,$D164,$E164:$E1209,$E164)</f>
        <v>0</v>
      </c>
      <c r="K163" s="34">
        <f>SUMIFS(K164:K1209,$C164:$C1209,$C164,$D164:$D1209,$D164,$E164:$E1209,$E164)</f>
        <v>280</v>
      </c>
      <c r="L163" s="34">
        <f>SUMIFS(L164:L1209,$C164:$C1209,$C164,$D164:$D1209,$D164,$E164:$E1209,$E164)</f>
        <v>0</v>
      </c>
      <c r="M163" s="34">
        <f>SUMIFS(M164:M1209,$C164:$C1209,$C164,$D164:$D1209,$D164,$E164:$E1209,$E164)</f>
        <v>280</v>
      </c>
      <c r="N163" s="34">
        <f>SUMIFS(N164:N1209,$C164:$C1209,$C164,$D164:$D1209,$D164,$E164:$E1209,$E164)</f>
        <v>0</v>
      </c>
    </row>
    <row r="164" spans="1:14" s="13" customFormat="1" ht="31.2">
      <c r="A164" s="17">
        <v>3</v>
      </c>
      <c r="B164" s="22" t="s">
        <v>11</v>
      </c>
      <c r="C164" s="23" t="s">
        <v>83</v>
      </c>
      <c r="D164" s="23" t="s">
        <v>90</v>
      </c>
      <c r="E164" s="23" t="s">
        <v>37</v>
      </c>
      <c r="F164" s="23" t="s">
        <v>75</v>
      </c>
      <c r="G164" s="24">
        <v>280</v>
      </c>
      <c r="H164" s="24"/>
      <c r="I164" s="24">
        <v>280</v>
      </c>
      <c r="J164" s="24"/>
      <c r="K164" s="24">
        <v>280</v>
      </c>
      <c r="L164" s="24"/>
      <c r="M164" s="24">
        <v>280</v>
      </c>
      <c r="N164" s="24"/>
    </row>
    <row r="165" spans="1:14" s="13" customFormat="1" ht="15.6">
      <c r="A165" s="17">
        <v>3</v>
      </c>
      <c r="B165" s="22" t="s">
        <v>46</v>
      </c>
      <c r="C165" s="23" t="s">
        <v>83</v>
      </c>
      <c r="D165" s="23" t="s">
        <v>90</v>
      </c>
      <c r="E165" s="23" t="s">
        <v>37</v>
      </c>
      <c r="F165" s="23" t="s">
        <v>93</v>
      </c>
      <c r="G165" s="24"/>
      <c r="H165" s="24"/>
      <c r="I165" s="24"/>
      <c r="J165" s="24"/>
      <c r="K165" s="24"/>
      <c r="L165" s="24"/>
      <c r="M165" s="24"/>
      <c r="N165" s="24"/>
    </row>
    <row r="166" spans="1:14" s="13" customFormat="1" ht="38.4" customHeight="1">
      <c r="A166" s="16">
        <v>2</v>
      </c>
      <c r="B166" s="41" t="s">
        <v>195</v>
      </c>
      <c r="C166" s="33" t="s">
        <v>83</v>
      </c>
      <c r="D166" s="33" t="s">
        <v>90</v>
      </c>
      <c r="E166" s="33" t="s">
        <v>194</v>
      </c>
      <c r="F166" s="33"/>
      <c r="G166" s="34">
        <f>SUMIFS(G167:G1212,$C167:$C1212,$C167,$D167:$D1212,$D167,$E167:$E1212,$E167)</f>
        <v>0</v>
      </c>
      <c r="H166" s="34">
        <f>SUMIFS(H167:H1212,$C167:$C1212,$C167,$D167:$D1212,$D167,$E167:$E1212,$E167)</f>
        <v>0</v>
      </c>
      <c r="I166" s="34">
        <f>SUMIFS(I167:I1212,$C167:$C1212,$C167,$D167:$D1212,$D167,$E167:$E1212,$E167)</f>
        <v>0</v>
      </c>
      <c r="J166" s="34">
        <f>SUMIFS(J167:J1212,$C167:$C1212,$C167,$D167:$D1212,$D167,$E167:$E1212,$E167)</f>
        <v>0</v>
      </c>
      <c r="K166" s="34">
        <f>SUMIFS(K167:K1212,$C167:$C1212,$C167,$D167:$D1212,$D167,$E167:$E1212,$E167)</f>
        <v>0</v>
      </c>
      <c r="L166" s="34">
        <f>SUMIFS(L167:L1212,$C167:$C1212,$C167,$D167:$D1212,$D167,$E167:$E1212,$E167)</f>
        <v>0</v>
      </c>
      <c r="M166" s="34">
        <f>SUMIFS(M167:M1212,$C167:$C1212,$C167,$D167:$D1212,$D167,$E167:$E1212,$E167)</f>
        <v>0</v>
      </c>
      <c r="N166" s="34">
        <f>SUMIFS(N167:N1212,$C167:$C1212,$C167,$D167:$D1212,$D167,$E167:$E1212,$E167)</f>
        <v>0</v>
      </c>
    </row>
    <row r="167" spans="1:14" s="13" customFormat="1" ht="15.6">
      <c r="A167" s="17">
        <v>3</v>
      </c>
      <c r="B167" s="22" t="s">
        <v>46</v>
      </c>
      <c r="C167" s="23" t="s">
        <v>83</v>
      </c>
      <c r="D167" s="23" t="s">
        <v>90</v>
      </c>
      <c r="E167" s="23" t="s">
        <v>194</v>
      </c>
      <c r="F167" s="23" t="s">
        <v>93</v>
      </c>
      <c r="G167" s="24"/>
      <c r="H167" s="24"/>
      <c r="I167" s="24"/>
      <c r="J167" s="24"/>
      <c r="K167" s="24"/>
      <c r="L167" s="24"/>
      <c r="M167" s="24"/>
      <c r="N167" s="24"/>
    </row>
    <row r="168" spans="1:14" s="13" customFormat="1" ht="51.6" customHeight="1">
      <c r="A168" s="16">
        <v>2</v>
      </c>
      <c r="B168" s="48" t="s">
        <v>178</v>
      </c>
      <c r="C168" s="33" t="s">
        <v>83</v>
      </c>
      <c r="D168" s="33" t="s">
        <v>90</v>
      </c>
      <c r="E168" s="33" t="s">
        <v>40</v>
      </c>
      <c r="F168" s="33"/>
      <c r="G168" s="34">
        <f>SUMIFS(G169:G1214,$C169:$C1214,$C169,$D169:$D1214,$D169,$E169:$E1214,$E169)</f>
        <v>18106.099999999999</v>
      </c>
      <c r="H168" s="34">
        <f>SUMIFS(H169:H1214,$C169:$C1214,$C169,$D169:$D1214,$D169,$E169:$E1214,$E169)</f>
        <v>13792</v>
      </c>
      <c r="I168" s="34">
        <f>SUMIFS(I169:I1214,$C169:$C1214,$C169,$D169:$D1214,$D169,$E169:$E1214,$E169)</f>
        <v>18106.099999999999</v>
      </c>
      <c r="J168" s="34">
        <f>SUMIFS(J169:J1214,$C169:$C1214,$C169,$D169:$D1214,$D169,$E169:$E1214,$E169)</f>
        <v>13792</v>
      </c>
      <c r="K168" s="34">
        <f>SUMIFS(K169:K1214,$C169:$C1214,$C169,$D169:$D1214,$D169,$E169:$E1214,$E169)</f>
        <v>158186.6</v>
      </c>
      <c r="L168" s="34">
        <f>SUMIFS(L169:L1214,$C169:$C1214,$C169,$D169:$D1214,$D169,$E169:$E1214,$E169)</f>
        <v>155226.6</v>
      </c>
      <c r="M168" s="34">
        <f>SUMIFS(M169:M1214,$C169:$C1214,$C169,$D169:$D1214,$D169,$E169:$E1214,$E169)</f>
        <v>173480.7</v>
      </c>
      <c r="N168" s="34">
        <f>SUMIFS(N169:N1214,$C169:$C1214,$C169,$D169:$D1214,$D169,$E169:$E1214,$E169)</f>
        <v>168226.6</v>
      </c>
    </row>
    <row r="169" spans="1:14" s="13" customFormat="1" ht="31.2">
      <c r="A169" s="17">
        <v>3</v>
      </c>
      <c r="B169" s="22" t="s">
        <v>11</v>
      </c>
      <c r="C169" s="23" t="s">
        <v>83</v>
      </c>
      <c r="D169" s="23" t="s">
        <v>90</v>
      </c>
      <c r="E169" s="23" t="s">
        <v>40</v>
      </c>
      <c r="F169" s="23" t="s">
        <v>75</v>
      </c>
      <c r="G169" s="24">
        <v>10</v>
      </c>
      <c r="H169" s="24"/>
      <c r="I169" s="24">
        <v>10</v>
      </c>
      <c r="J169" s="24"/>
      <c r="K169" s="24">
        <v>10</v>
      </c>
      <c r="L169" s="24"/>
      <c r="M169" s="24">
        <v>10</v>
      </c>
      <c r="N169" s="24"/>
    </row>
    <row r="170" spans="1:14" s="13" customFormat="1" ht="15.6">
      <c r="A170" s="17">
        <v>3</v>
      </c>
      <c r="B170" s="22" t="s">
        <v>46</v>
      </c>
      <c r="C170" s="23" t="s">
        <v>83</v>
      </c>
      <c r="D170" s="23" t="s">
        <v>90</v>
      </c>
      <c r="E170" s="23" t="s">
        <v>40</v>
      </c>
      <c r="F170" s="23" t="s">
        <v>93</v>
      </c>
      <c r="G170" s="24">
        <v>18096.099999999999</v>
      </c>
      <c r="H170" s="24">
        <v>13792</v>
      </c>
      <c r="I170" s="24">
        <v>18096.099999999999</v>
      </c>
      <c r="J170" s="24">
        <v>13792</v>
      </c>
      <c r="K170" s="24">
        <v>158176.6</v>
      </c>
      <c r="L170" s="24">
        <v>155226.6</v>
      </c>
      <c r="M170" s="24">
        <v>173470.7</v>
      </c>
      <c r="N170" s="24">
        <v>168226.6</v>
      </c>
    </row>
    <row r="171" spans="1:14" s="13" customFormat="1" ht="46.8">
      <c r="A171" s="16">
        <v>2</v>
      </c>
      <c r="B171" s="41" t="s">
        <v>149</v>
      </c>
      <c r="C171" s="33" t="s">
        <v>83</v>
      </c>
      <c r="D171" s="33" t="s">
        <v>90</v>
      </c>
      <c r="E171" s="42" t="s">
        <v>60</v>
      </c>
      <c r="F171" s="42" t="s">
        <v>73</v>
      </c>
      <c r="G171" s="34">
        <f>SUMIFS(G172:G1217,$C172:$C1217,$C172,$D172:$D1217,$D172,$E172:$E1217,$E172)</f>
        <v>0</v>
      </c>
      <c r="H171" s="34">
        <f>SUMIFS(H172:H1217,$C172:$C1217,$C172,$D172:$D1217,$D172,$E172:$E1217,$E172)</f>
        <v>0</v>
      </c>
      <c r="I171" s="34">
        <f>SUMIFS(I172:I1217,$C172:$C1217,$C172,$D172:$D1217,$D172,$E172:$E1217,$E172)</f>
        <v>0</v>
      </c>
      <c r="J171" s="34">
        <f>SUMIFS(J172:J1217,$C172:$C1217,$C172,$D172:$D1217,$D172,$E172:$E1217,$E172)</f>
        <v>0</v>
      </c>
      <c r="K171" s="34">
        <f>SUMIFS(K172:K1217,$C172:$C1217,$C172,$D172:$D1217,$D172,$E172:$E1217,$E172)</f>
        <v>0</v>
      </c>
      <c r="L171" s="34">
        <f>SUMIFS(L172:L1217,$C172:$C1217,$C172,$D172:$D1217,$D172,$E172:$E1217,$E172)</f>
        <v>0</v>
      </c>
      <c r="M171" s="34">
        <f>SUMIFS(M172:M1217,$C172:$C1217,$C172,$D172:$D1217,$D172,$E172:$E1217,$E172)</f>
        <v>0</v>
      </c>
      <c r="N171" s="34">
        <f>SUMIFS(N172:N1217,$C172:$C1217,$C172,$D172:$D1217,$D172,$E172:$E1217,$E172)</f>
        <v>0</v>
      </c>
    </row>
    <row r="172" spans="1:14" s="13" customFormat="1" ht="15.6">
      <c r="A172" s="17">
        <v>3</v>
      </c>
      <c r="B172" s="22" t="s">
        <v>46</v>
      </c>
      <c r="C172" s="23" t="s">
        <v>83</v>
      </c>
      <c r="D172" s="23" t="s">
        <v>90</v>
      </c>
      <c r="E172" s="23" t="s">
        <v>60</v>
      </c>
      <c r="F172" s="23" t="s">
        <v>93</v>
      </c>
      <c r="G172" s="24"/>
      <c r="H172" s="24"/>
      <c r="I172" s="24"/>
      <c r="J172" s="24"/>
      <c r="K172" s="24"/>
      <c r="L172" s="24"/>
      <c r="M172" s="24"/>
      <c r="N172" s="24"/>
    </row>
    <row r="173" spans="1:14" s="13" customFormat="1" ht="62.4">
      <c r="A173" s="16">
        <v>2</v>
      </c>
      <c r="B173" s="32" t="s">
        <v>183</v>
      </c>
      <c r="C173" s="33" t="s">
        <v>83</v>
      </c>
      <c r="D173" s="33" t="s">
        <v>90</v>
      </c>
      <c r="E173" s="33" t="s">
        <v>45</v>
      </c>
      <c r="F173" s="33"/>
      <c r="G173" s="34">
        <f>SUMIFS(G174:G1219,$C174:$C1219,$C174,$D174:$D1219,$D174,$E174:$E1219,$E174)</f>
        <v>500</v>
      </c>
      <c r="H173" s="34">
        <f>SUMIFS(H174:H1219,$C174:$C1219,$C174,$D174:$D1219,$D174,$E174:$E1219,$E174)</f>
        <v>0</v>
      </c>
      <c r="I173" s="34">
        <f>SUMIFS(I174:I1219,$C174:$C1219,$C174,$D174:$D1219,$D174,$E174:$E1219,$E174)</f>
        <v>500</v>
      </c>
      <c r="J173" s="34">
        <f>SUMIFS(J174:J1219,$C174:$C1219,$C174,$D174:$D1219,$D174,$E174:$E1219,$E174)</f>
        <v>0</v>
      </c>
      <c r="K173" s="34">
        <f>SUMIFS(K174:K1219,$C174:$C1219,$C174,$D174:$D1219,$D174,$E174:$E1219,$E174)</f>
        <v>500</v>
      </c>
      <c r="L173" s="34">
        <f>SUMIFS(L174:L1219,$C174:$C1219,$C174,$D174:$D1219,$D174,$E174:$E1219,$E174)</f>
        <v>0</v>
      </c>
      <c r="M173" s="34">
        <f>SUMIFS(M174:M1219,$C174:$C1219,$C174,$D174:$D1219,$D174,$E174:$E1219,$E174)</f>
        <v>500</v>
      </c>
      <c r="N173" s="34">
        <f>SUMIFS(N174:N1219,$C174:$C1219,$C174,$D174:$D1219,$D174,$E174:$E1219,$E174)</f>
        <v>0</v>
      </c>
    </row>
    <row r="174" spans="1:14" s="13" customFormat="1" ht="15.6">
      <c r="A174" s="17">
        <v>3</v>
      </c>
      <c r="B174" s="22" t="s">
        <v>46</v>
      </c>
      <c r="C174" s="23" t="s">
        <v>83</v>
      </c>
      <c r="D174" s="23" t="s">
        <v>90</v>
      </c>
      <c r="E174" s="23" t="s">
        <v>45</v>
      </c>
      <c r="F174" s="23" t="s">
        <v>93</v>
      </c>
      <c r="G174" s="24">
        <v>500</v>
      </c>
      <c r="H174" s="24"/>
      <c r="I174" s="24">
        <v>500</v>
      </c>
      <c r="J174" s="24"/>
      <c r="K174" s="24">
        <v>500</v>
      </c>
      <c r="L174" s="24"/>
      <c r="M174" s="24">
        <v>500</v>
      </c>
      <c r="N174" s="24"/>
    </row>
    <row r="175" spans="1:14" s="13" customFormat="1" ht="62.4">
      <c r="A175" s="16">
        <v>2</v>
      </c>
      <c r="B175" s="41" t="s">
        <v>185</v>
      </c>
      <c r="C175" s="33" t="s">
        <v>83</v>
      </c>
      <c r="D175" s="33" t="s">
        <v>90</v>
      </c>
      <c r="E175" s="33" t="s">
        <v>50</v>
      </c>
      <c r="F175" s="33"/>
      <c r="G175" s="34">
        <f>SUMIFS(G176:G1221,$C176:$C1221,$C176,$D176:$D1221,$D176,$E176:$E1221,$E176)</f>
        <v>27542.799999999999</v>
      </c>
      <c r="H175" s="34">
        <f>SUMIFS(H176:H1221,$C176:$C1221,$C176,$D176:$D1221,$D176,$E176:$E1221,$E176)</f>
        <v>0</v>
      </c>
      <c r="I175" s="34">
        <f>SUMIFS(I176:I1221,$C176:$C1221,$C176,$D176:$D1221,$D176,$E176:$E1221,$E176)</f>
        <v>27542.799999999999</v>
      </c>
      <c r="J175" s="34">
        <f>SUMIFS(J176:J1221,$C176:$C1221,$C176,$D176:$D1221,$D176,$E176:$E1221,$E176)</f>
        <v>0</v>
      </c>
      <c r="K175" s="34">
        <f>SUMIFS(K176:K1221,$C176:$C1221,$C176,$D176:$D1221,$D176,$E176:$E1221,$E176)</f>
        <v>27542.799999999999</v>
      </c>
      <c r="L175" s="34">
        <f>SUMIFS(L176:L1221,$C176:$C1221,$C176,$D176:$D1221,$D176,$E176:$E1221,$E176)</f>
        <v>0</v>
      </c>
      <c r="M175" s="34">
        <f>SUMIFS(M176:M1221,$C176:$C1221,$C176,$D176:$D1221,$D176,$E176:$E1221,$E176)</f>
        <v>27542.799999999999</v>
      </c>
      <c r="N175" s="34">
        <f>SUMIFS(N176:N1221,$C176:$C1221,$C176,$D176:$D1221,$D176,$E176:$E1221,$E176)</f>
        <v>0</v>
      </c>
    </row>
    <row r="176" spans="1:14" s="13" customFormat="1" ht="31.2">
      <c r="A176" s="17">
        <v>3</v>
      </c>
      <c r="B176" s="22" t="s">
        <v>11</v>
      </c>
      <c r="C176" s="23" t="s">
        <v>83</v>
      </c>
      <c r="D176" s="23" t="s">
        <v>90</v>
      </c>
      <c r="E176" s="23" t="s">
        <v>50</v>
      </c>
      <c r="F176" s="23" t="s">
        <v>75</v>
      </c>
      <c r="G176" s="24">
        <v>27542.799999999999</v>
      </c>
      <c r="H176" s="24"/>
      <c r="I176" s="24">
        <v>27542.799999999999</v>
      </c>
      <c r="J176" s="24"/>
      <c r="K176" s="24">
        <v>27542.799999999999</v>
      </c>
      <c r="L176" s="24"/>
      <c r="M176" s="24">
        <v>27542.799999999999</v>
      </c>
      <c r="N176" s="24"/>
    </row>
    <row r="177" spans="1:14" s="13" customFormat="1" ht="46.8">
      <c r="A177" s="16">
        <v>2</v>
      </c>
      <c r="B177" s="41" t="s">
        <v>163</v>
      </c>
      <c r="C177" s="33" t="s">
        <v>83</v>
      </c>
      <c r="D177" s="33" t="s">
        <v>90</v>
      </c>
      <c r="E177" s="33" t="s">
        <v>162</v>
      </c>
      <c r="F177" s="33"/>
      <c r="G177" s="34">
        <f>SUMIFS(G178:G1223,$C178:$C1223,$C178,$D178:$D1223,$D178,$E178:$E1223,$E178)</f>
        <v>1000</v>
      </c>
      <c r="H177" s="34">
        <f>SUMIFS(H178:H1223,$C178:$C1223,$C178,$D178:$D1223,$D178,$E178:$E1223,$E178)</f>
        <v>0</v>
      </c>
      <c r="I177" s="34">
        <f>SUMIFS(I178:I1223,$C178:$C1223,$C178,$D178:$D1223,$D178,$E178:$E1223,$E178)</f>
        <v>1000</v>
      </c>
      <c r="J177" s="34">
        <f>SUMIFS(J178:J1223,$C178:$C1223,$C178,$D178:$D1223,$D178,$E178:$E1223,$E178)</f>
        <v>0</v>
      </c>
      <c r="K177" s="34">
        <f>SUMIFS(K178:K1223,$C178:$C1223,$C178,$D178:$D1223,$D178,$E178:$E1223,$E178)</f>
        <v>0</v>
      </c>
      <c r="L177" s="34">
        <f>SUMIFS(L178:L1223,$C178:$C1223,$C178,$D178:$D1223,$D178,$E178:$E1223,$E178)</f>
        <v>0</v>
      </c>
      <c r="M177" s="34">
        <f>SUMIFS(M178:M1223,$C178:$C1223,$C178,$D178:$D1223,$D178,$E178:$E1223,$E178)</f>
        <v>0</v>
      </c>
      <c r="N177" s="34">
        <f>SUMIFS(N178:N1223,$C178:$C1223,$C178,$D178:$D1223,$D178,$E178:$E1223,$E178)</f>
        <v>0</v>
      </c>
    </row>
    <row r="178" spans="1:14" s="13" customFormat="1" ht="31.2">
      <c r="A178" s="17">
        <v>3</v>
      </c>
      <c r="B178" s="22" t="s">
        <v>11</v>
      </c>
      <c r="C178" s="23" t="s">
        <v>83</v>
      </c>
      <c r="D178" s="23" t="s">
        <v>90</v>
      </c>
      <c r="E178" s="23" t="s">
        <v>162</v>
      </c>
      <c r="F178" s="23" t="s">
        <v>75</v>
      </c>
      <c r="G178" s="24"/>
      <c r="H178" s="24"/>
      <c r="I178" s="24"/>
      <c r="J178" s="24"/>
      <c r="K178" s="24"/>
      <c r="L178" s="24"/>
      <c r="M178" s="24"/>
      <c r="N178" s="24"/>
    </row>
    <row r="179" spans="1:14" s="13" customFormat="1" ht="15.6">
      <c r="A179" s="17">
        <v>3</v>
      </c>
      <c r="B179" s="22" t="s">
        <v>46</v>
      </c>
      <c r="C179" s="23" t="s">
        <v>83</v>
      </c>
      <c r="D179" s="23" t="s">
        <v>90</v>
      </c>
      <c r="E179" s="23" t="s">
        <v>162</v>
      </c>
      <c r="F179" s="23" t="s">
        <v>93</v>
      </c>
      <c r="G179" s="24">
        <v>1000</v>
      </c>
      <c r="H179" s="24"/>
      <c r="I179" s="24">
        <v>1000</v>
      </c>
      <c r="J179" s="24"/>
      <c r="K179" s="24"/>
      <c r="L179" s="24"/>
      <c r="M179" s="24"/>
      <c r="N179" s="24"/>
    </row>
    <row r="180" spans="1:14" s="13" customFormat="1" ht="15.6">
      <c r="A180" s="15">
        <v>1</v>
      </c>
      <c r="B180" s="29" t="s">
        <v>63</v>
      </c>
      <c r="C180" s="30" t="s">
        <v>83</v>
      </c>
      <c r="D180" s="30" t="s">
        <v>80</v>
      </c>
      <c r="E180" s="30"/>
      <c r="F180" s="30"/>
      <c r="G180" s="31">
        <f>SUMIFS(G181:G1230,$C181:$C1230,$C181,$D181:$D1230,$D181)/2</f>
        <v>12097.7</v>
      </c>
      <c r="H180" s="31">
        <f>SUMIFS(H181:H1230,$C181:$C1230,$C181,$D181:$D1230,$D181)/2</f>
        <v>0</v>
      </c>
      <c r="I180" s="31">
        <f>SUMIFS(I181:I1230,$C181:$C1230,$C181,$D181:$D1230,$D181)/2</f>
        <v>12097.7</v>
      </c>
      <c r="J180" s="31">
        <f>SUMIFS(J181:J1230,$C181:$C1230,$C181,$D181:$D1230,$D181)/2</f>
        <v>0</v>
      </c>
      <c r="K180" s="31">
        <f>SUMIFS(K181:K1230,$C181:$C1230,$C181,$D181:$D1230,$D181)/2</f>
        <v>12097.7</v>
      </c>
      <c r="L180" s="31">
        <f>SUMIFS(L181:L1230,$C181:$C1230,$C181,$D181:$D1230,$D181)/2</f>
        <v>0</v>
      </c>
      <c r="M180" s="31">
        <f>SUMIFS(M181:M1230,$C181:$C1230,$C181,$D181:$D1230,$D181)/2</f>
        <v>12097.7</v>
      </c>
      <c r="N180" s="31">
        <f>SUMIFS(N181:N1230,$C181:$C1230,$C181,$D181:$D1230,$D181)/2</f>
        <v>0</v>
      </c>
    </row>
    <row r="181" spans="1:14" s="13" customFormat="1" ht="46.8">
      <c r="A181" s="16">
        <v>2</v>
      </c>
      <c r="B181" s="41" t="s">
        <v>190</v>
      </c>
      <c r="C181" s="33" t="s">
        <v>83</v>
      </c>
      <c r="D181" s="33" t="s">
        <v>80</v>
      </c>
      <c r="E181" s="33" t="s">
        <v>17</v>
      </c>
      <c r="F181" s="33"/>
      <c r="G181" s="34">
        <f>SUMIFS(G182:G1227,$C182:$C1227,$C182,$D182:$D1227,$D182,$E182:$E1227,$E182)</f>
        <v>12097.7</v>
      </c>
      <c r="H181" s="34">
        <f>SUMIFS(H182:H1227,$C182:$C1227,$C182,$D182:$D1227,$D182,$E182:$E1227,$E182)</f>
        <v>0</v>
      </c>
      <c r="I181" s="34">
        <f>SUMIFS(I182:I1227,$C182:$C1227,$C182,$D182:$D1227,$D182,$E182:$E1227,$E182)</f>
        <v>12097.7</v>
      </c>
      <c r="J181" s="34">
        <f>SUMIFS(J182:J1227,$C182:$C1227,$C182,$D182:$D1227,$D182,$E182:$E1227,$E182)</f>
        <v>0</v>
      </c>
      <c r="K181" s="34">
        <f>SUMIFS(K182:K1227,$C182:$C1227,$C182,$D182:$D1227,$D182,$E182:$E1227,$E182)</f>
        <v>12097.7</v>
      </c>
      <c r="L181" s="34">
        <f>SUMIFS(L182:L1227,$C182:$C1227,$C182,$D182:$D1227,$D182,$E182:$E1227,$E182)</f>
        <v>0</v>
      </c>
      <c r="M181" s="34">
        <f>SUMIFS(M182:M1227,$C182:$C1227,$C182,$D182:$D1227,$D182,$E182:$E1227,$E182)</f>
        <v>12097.7</v>
      </c>
      <c r="N181" s="34">
        <f>SUMIFS(N182:N1227,$C182:$C1227,$C182,$D182:$D1227,$D182,$E182:$E1227,$E182)</f>
        <v>0</v>
      </c>
    </row>
    <row r="182" spans="1:14" s="13" customFormat="1" ht="15.6">
      <c r="A182" s="17">
        <v>3</v>
      </c>
      <c r="B182" s="22" t="s">
        <v>46</v>
      </c>
      <c r="C182" s="23" t="s">
        <v>83</v>
      </c>
      <c r="D182" s="23" t="s">
        <v>80</v>
      </c>
      <c r="E182" s="23" t="s">
        <v>17</v>
      </c>
      <c r="F182" s="23" t="s">
        <v>93</v>
      </c>
      <c r="G182" s="24">
        <v>12097.7</v>
      </c>
      <c r="H182" s="24"/>
      <c r="I182" s="24">
        <v>12097.7</v>
      </c>
      <c r="J182" s="24"/>
      <c r="K182" s="24">
        <v>12097.7</v>
      </c>
      <c r="L182" s="24"/>
      <c r="M182" s="24">
        <v>12097.7</v>
      </c>
      <c r="N182" s="24"/>
    </row>
    <row r="183" spans="1:14" s="13" customFormat="1" ht="15.6">
      <c r="A183" s="15">
        <v>1</v>
      </c>
      <c r="B183" s="29" t="s">
        <v>141</v>
      </c>
      <c r="C183" s="30" t="s">
        <v>83</v>
      </c>
      <c r="D183" s="30" t="s">
        <v>83</v>
      </c>
      <c r="E183" s="30"/>
      <c r="F183" s="30"/>
      <c r="G183" s="31">
        <f>SUMIFS(G184:G1233,$C184:$C1233,$C184,$D184:$D1233,$D184)/2</f>
        <v>8212.6</v>
      </c>
      <c r="H183" s="31">
        <f>SUMIFS(H184:H1233,$C184:$C1233,$C184,$D184:$D1233,$D184)/2</f>
        <v>2800.5</v>
      </c>
      <c r="I183" s="31">
        <f>SUMIFS(I184:I1233,$C184:$C1233,$C184,$D184:$D1233,$D184)/2</f>
        <v>8212.6</v>
      </c>
      <c r="J183" s="31">
        <f>SUMIFS(J184:J1233,$C184:$C1233,$C184,$D184:$D1233,$D184)/2</f>
        <v>2800.5</v>
      </c>
      <c r="K183" s="31">
        <f>SUMIFS(K184:K1233,$C184:$C1233,$C184,$D184:$D1233,$D184)/2</f>
        <v>8212.6</v>
      </c>
      <c r="L183" s="31">
        <f>SUMIFS(L184:L1233,$C184:$C1233,$C184,$D184:$D1233,$D184)/2</f>
        <v>2800.5</v>
      </c>
      <c r="M183" s="31">
        <f>SUMIFS(M184:M1233,$C184:$C1233,$C184,$D184:$D1233,$D184)/2</f>
        <v>8212.6</v>
      </c>
      <c r="N183" s="31">
        <f>SUMIFS(N184:N1233,$C184:$C1233,$C184,$D184:$D1233,$D184)/2</f>
        <v>2800.5</v>
      </c>
    </row>
    <row r="184" spans="1:14" s="13" customFormat="1" ht="31.2">
      <c r="A184" s="16">
        <v>2</v>
      </c>
      <c r="B184" s="32" t="s">
        <v>203</v>
      </c>
      <c r="C184" s="33" t="s">
        <v>83</v>
      </c>
      <c r="D184" s="33" t="s">
        <v>83</v>
      </c>
      <c r="E184" s="33" t="s">
        <v>22</v>
      </c>
      <c r="F184" s="33"/>
      <c r="G184" s="34">
        <f>SUMIFS(G185:G1230,$C185:$C1230,$C185,$D185:$D1230,$D185,$E185:$E1230,$E185)</f>
        <v>3652.4</v>
      </c>
      <c r="H184" s="34">
        <f>SUMIFS(H185:H1230,$C185:$C1230,$C185,$D185:$D1230,$D185,$E185:$E1230,$E185)</f>
        <v>0</v>
      </c>
      <c r="I184" s="34">
        <f>SUMIFS(I185:I1230,$C185:$C1230,$C185,$D185:$D1230,$D185,$E185:$E1230,$E185)</f>
        <v>3652.4</v>
      </c>
      <c r="J184" s="34">
        <f>SUMIFS(J185:J1230,$C185:$C1230,$C185,$D185:$D1230,$D185,$E185:$E1230,$E185)</f>
        <v>0</v>
      </c>
      <c r="K184" s="34">
        <f>SUMIFS(K185:K1230,$C185:$C1230,$C185,$D185:$D1230,$D185,$E185:$E1230,$E185)</f>
        <v>3652.4</v>
      </c>
      <c r="L184" s="34">
        <f>SUMIFS(L185:L1230,$C185:$C1230,$C185,$D185:$D1230,$D185,$E185:$E1230,$E185)</f>
        <v>0</v>
      </c>
      <c r="M184" s="34">
        <f>SUMIFS(M185:M1230,$C185:$C1230,$C185,$D185:$D1230,$D185,$E185:$E1230,$E185)</f>
        <v>3652.4</v>
      </c>
      <c r="N184" s="34">
        <f>SUMIFS(N185:N1230,$C185:$C1230,$C185,$D185:$D1230,$D185,$E185:$E1230,$E185)</f>
        <v>0</v>
      </c>
    </row>
    <row r="185" spans="1:14" s="13" customFormat="1" ht="15.6">
      <c r="A185" s="17">
        <v>3</v>
      </c>
      <c r="B185" s="22" t="s">
        <v>46</v>
      </c>
      <c r="C185" s="23" t="s">
        <v>83</v>
      </c>
      <c r="D185" s="23" t="s">
        <v>83</v>
      </c>
      <c r="E185" s="23" t="s">
        <v>22</v>
      </c>
      <c r="F185" s="23" t="s">
        <v>93</v>
      </c>
      <c r="G185" s="24">
        <v>3652.4</v>
      </c>
      <c r="H185" s="24"/>
      <c r="I185" s="24">
        <v>3652.4</v>
      </c>
      <c r="J185" s="24"/>
      <c r="K185" s="24">
        <v>3652.4</v>
      </c>
      <c r="L185" s="24"/>
      <c r="M185" s="24">
        <v>3652.4</v>
      </c>
      <c r="N185" s="24"/>
    </row>
    <row r="186" spans="1:14" s="13" customFormat="1" ht="31.2">
      <c r="A186" s="16">
        <v>2</v>
      </c>
      <c r="B186" s="35" t="s">
        <v>191</v>
      </c>
      <c r="C186" s="33" t="s">
        <v>83</v>
      </c>
      <c r="D186" s="33" t="s">
        <v>83</v>
      </c>
      <c r="E186" s="33" t="s">
        <v>64</v>
      </c>
      <c r="F186" s="33"/>
      <c r="G186" s="34">
        <f>SUMIFS(G187:G1232,$C187:$C1232,$C187,$D187:$D1232,$D187,$E187:$E1232,$E187)</f>
        <v>1759.7</v>
      </c>
      <c r="H186" s="34">
        <f>SUMIFS(H187:H1232,$C187:$C1232,$C187,$D187:$D1232,$D187,$E187:$E1232,$E187)</f>
        <v>0</v>
      </c>
      <c r="I186" s="34">
        <f>SUMIFS(I187:I1232,$C187:$C1232,$C187,$D187:$D1232,$D187,$E187:$E1232,$E187)</f>
        <v>1759.7</v>
      </c>
      <c r="J186" s="34">
        <f>SUMIFS(J187:J1232,$C187:$C1232,$C187,$D187:$D1232,$D187,$E187:$E1232,$E187)</f>
        <v>0</v>
      </c>
      <c r="K186" s="34">
        <f>SUMIFS(K187:K1232,$C187:$C1232,$C187,$D187:$D1232,$D187,$E187:$E1232,$E187)</f>
        <v>1759.7</v>
      </c>
      <c r="L186" s="34">
        <f>SUMIFS(L187:L1232,$C187:$C1232,$C187,$D187:$D1232,$D187,$E187:$E1232,$E187)</f>
        <v>0</v>
      </c>
      <c r="M186" s="34">
        <f>SUMIFS(M187:M1232,$C187:$C1232,$C187,$D187:$D1232,$D187,$E187:$E1232,$E187)</f>
        <v>1759.7</v>
      </c>
      <c r="N186" s="34">
        <f>SUMIFS(N187:N1232,$C187:$C1232,$C187,$D187:$D1232,$D187,$E187:$E1232,$E187)</f>
        <v>0</v>
      </c>
    </row>
    <row r="187" spans="1:14" s="13" customFormat="1" ht="15.6">
      <c r="A187" s="17">
        <v>3</v>
      </c>
      <c r="B187" s="22" t="s">
        <v>46</v>
      </c>
      <c r="C187" s="23" t="s">
        <v>83</v>
      </c>
      <c r="D187" s="23" t="s">
        <v>83</v>
      </c>
      <c r="E187" s="23" t="s">
        <v>64</v>
      </c>
      <c r="F187" s="23" t="s">
        <v>93</v>
      </c>
      <c r="G187" s="24">
        <v>1759.7</v>
      </c>
      <c r="H187" s="24"/>
      <c r="I187" s="24">
        <v>1759.7</v>
      </c>
      <c r="J187" s="24"/>
      <c r="K187" s="24">
        <v>1759.7</v>
      </c>
      <c r="L187" s="24"/>
      <c r="M187" s="24">
        <v>1759.7</v>
      </c>
      <c r="N187" s="24"/>
    </row>
    <row r="188" spans="1:14" s="13" customFormat="1" ht="31.2">
      <c r="A188" s="16">
        <v>2</v>
      </c>
      <c r="B188" s="32" t="s">
        <v>62</v>
      </c>
      <c r="C188" s="33" t="s">
        <v>83</v>
      </c>
      <c r="D188" s="33" t="s">
        <v>83</v>
      </c>
      <c r="E188" s="33" t="s">
        <v>125</v>
      </c>
      <c r="F188" s="33"/>
      <c r="G188" s="34">
        <f>SUMIFS(G189:G1234,$C189:$C1234,$C189,$D189:$D1234,$D189,$E189:$E1234,$E189)</f>
        <v>2800.5</v>
      </c>
      <c r="H188" s="34">
        <f>SUMIFS(H189:H1234,$C189:$C1234,$C189,$D189:$D1234,$D189,$E189:$E1234,$E189)</f>
        <v>2800.5</v>
      </c>
      <c r="I188" s="34">
        <f>SUMIFS(I189:I1234,$C189:$C1234,$C189,$D189:$D1234,$D189,$E189:$E1234,$E189)</f>
        <v>2800.5</v>
      </c>
      <c r="J188" s="34">
        <f>SUMIFS(J189:J1234,$C189:$C1234,$C189,$D189:$D1234,$D189,$E189:$E1234,$E189)</f>
        <v>2800.5</v>
      </c>
      <c r="K188" s="34">
        <f>SUMIFS(K189:K1234,$C189:$C1234,$C189,$D189:$D1234,$D189,$E189:$E1234,$E189)</f>
        <v>2800.5</v>
      </c>
      <c r="L188" s="34">
        <f>SUMIFS(L189:L1234,$C189:$C1234,$C189,$D189:$D1234,$D189,$E189:$E1234,$E189)</f>
        <v>2800.5</v>
      </c>
      <c r="M188" s="34">
        <f>SUMIFS(M189:M1234,$C189:$C1234,$C189,$D189:$D1234,$D189,$E189:$E1234,$E189)</f>
        <v>2800.5</v>
      </c>
      <c r="N188" s="34">
        <f>SUMIFS(N189:N1234,$C189:$C1234,$C189,$D189:$D1234,$D189,$E189:$E1234,$E189)</f>
        <v>2800.5</v>
      </c>
    </row>
    <row r="189" spans="1:14" s="13" customFormat="1" ht="31.2">
      <c r="A189" s="17">
        <v>3</v>
      </c>
      <c r="B189" s="22" t="s">
        <v>11</v>
      </c>
      <c r="C189" s="23" t="s">
        <v>83</v>
      </c>
      <c r="D189" s="23" t="s">
        <v>83</v>
      </c>
      <c r="E189" s="23" t="s">
        <v>125</v>
      </c>
      <c r="F189" s="23" t="s">
        <v>75</v>
      </c>
      <c r="G189" s="24">
        <v>2800.5</v>
      </c>
      <c r="H189" s="24">
        <v>2800.5</v>
      </c>
      <c r="I189" s="24">
        <v>2800.5</v>
      </c>
      <c r="J189" s="24">
        <v>2800.5</v>
      </c>
      <c r="K189" s="24">
        <v>2800.5</v>
      </c>
      <c r="L189" s="24">
        <v>2800.5</v>
      </c>
      <c r="M189" s="24">
        <v>2800.5</v>
      </c>
      <c r="N189" s="24">
        <v>2800.5</v>
      </c>
    </row>
    <row r="190" spans="1:14" s="13" customFormat="1" ht="15.6">
      <c r="A190" s="14">
        <v>0</v>
      </c>
      <c r="B190" s="26" t="s">
        <v>144</v>
      </c>
      <c r="C190" s="27" t="s">
        <v>85</v>
      </c>
      <c r="D190" s="27" t="s">
        <v>116</v>
      </c>
      <c r="E190" s="27"/>
      <c r="F190" s="27"/>
      <c r="G190" s="28">
        <f>SUMIFS(G191:G1243,$C191:$C1243,$C191)/3</f>
        <v>30582.799999999999</v>
      </c>
      <c r="H190" s="28">
        <f>SUMIFS(H191:H1233,$C191:$C1233,$C191)/3</f>
        <v>0</v>
      </c>
      <c r="I190" s="28">
        <f>SUMIFS(I191:I1243,$C191:$C1243,$C191)/3</f>
        <v>30582.799999999999</v>
      </c>
      <c r="J190" s="28">
        <f>SUMIFS(J191:J1233,$C191:$C1233,$C191)/3</f>
        <v>0</v>
      </c>
      <c r="K190" s="28">
        <f>SUMIFS(K191:K1243,$C191:$C1243,$C191)/3</f>
        <v>31034.799999999999</v>
      </c>
      <c r="L190" s="28">
        <f>SUMIFS(L191:L1233,$C191:$C1233,$C191)/3</f>
        <v>0</v>
      </c>
      <c r="M190" s="28">
        <f>SUMIFS(M191:M1243,$C191:$C1243,$C191)/3</f>
        <v>31034.799999999999</v>
      </c>
      <c r="N190" s="28">
        <f>SUMIFS(N191:N1233,$C191:$C1233,$C191)/3</f>
        <v>0</v>
      </c>
    </row>
    <row r="191" spans="1:14" s="13" customFormat="1" ht="15.6">
      <c r="A191" s="15">
        <v>1</v>
      </c>
      <c r="B191" s="29" t="s">
        <v>24</v>
      </c>
      <c r="C191" s="30" t="s">
        <v>85</v>
      </c>
      <c r="D191" s="30" t="s">
        <v>71</v>
      </c>
      <c r="E191" s="30" t="s">
        <v>6</v>
      </c>
      <c r="F191" s="30" t="s">
        <v>73</v>
      </c>
      <c r="G191" s="31">
        <f>SUMIFS(G192:G1241,$C192:$C1241,$C192,$D192:$D1241,$D192)/2</f>
        <v>30582.799999999999</v>
      </c>
      <c r="H191" s="31">
        <f>SUMIFS(H192:H1241,$C192:$C1241,$C192,$D192:$D1241,$D192)/2</f>
        <v>0</v>
      </c>
      <c r="I191" s="31">
        <f>SUMIFS(I192:I1241,$C192:$C1241,$C192,$D192:$D1241,$D192)/2</f>
        <v>30582.799999999999</v>
      </c>
      <c r="J191" s="31">
        <f>SUMIFS(J192:J1241,$C192:$C1241,$C192,$D192:$D1241,$D192)/2</f>
        <v>0</v>
      </c>
      <c r="K191" s="31">
        <f>SUMIFS(K192:K1241,$C192:$C1241,$C192,$D192:$D1241,$D192)/2</f>
        <v>31034.799999999999</v>
      </c>
      <c r="L191" s="31">
        <f>SUMIFS(L192:L1241,$C192:$C1241,$C192,$D192:$D1241,$D192)/2</f>
        <v>0</v>
      </c>
      <c r="M191" s="31">
        <f>SUMIFS(M192:M1241,$C192:$C1241,$C192,$D192:$D1241,$D192)/2</f>
        <v>31034.799999999999</v>
      </c>
      <c r="N191" s="31">
        <f>SUMIFS(N192:N1241,$C192:$C1241,$C192,$D192:$D1241,$D192)/2</f>
        <v>0</v>
      </c>
    </row>
    <row r="192" spans="1:14" s="13" customFormat="1" ht="31.2">
      <c r="A192" s="16">
        <v>2</v>
      </c>
      <c r="B192" s="32" t="s">
        <v>192</v>
      </c>
      <c r="C192" s="33" t="s">
        <v>85</v>
      </c>
      <c r="D192" s="33" t="s">
        <v>71</v>
      </c>
      <c r="E192" s="33" t="s">
        <v>25</v>
      </c>
      <c r="F192" s="33"/>
      <c r="G192" s="34">
        <f>SUMIFS(G193:G1238,$C193:$C1238,$C193,$D193:$D1238,$D193,$E193:$E1238,$E193)</f>
        <v>23979.8</v>
      </c>
      <c r="H192" s="34">
        <f>SUMIFS(H193:H1238,$C193:$C1238,$C193,$D193:$D1238,$D193,$E193:$E1238,$E193)</f>
        <v>0</v>
      </c>
      <c r="I192" s="34">
        <f>SUMIFS(I193:I1238,$C193:$C1238,$C193,$D193:$D1238,$D193,$E193:$E1238,$E193)</f>
        <v>23979.8</v>
      </c>
      <c r="J192" s="34">
        <f>SUMIFS(J193:J1238,$C193:$C1238,$C193,$D193:$D1238,$D193,$E193:$E1238,$E193)</f>
        <v>0</v>
      </c>
      <c r="K192" s="34">
        <f>SUMIFS(K193:K1238,$C193:$C1238,$C193,$D193:$D1238,$D193,$E193:$E1238,$E193)</f>
        <v>24356.799999999999</v>
      </c>
      <c r="L192" s="34">
        <f>SUMIFS(L193:L1238,$C193:$C1238,$C193,$D193:$D1238,$D193,$E193:$E1238,$E193)</f>
        <v>0</v>
      </c>
      <c r="M192" s="34">
        <f>SUMIFS(M193:M1238,$C193:$C1238,$C193,$D193:$D1238,$D193,$E193:$E1238,$E193)</f>
        <v>24356.799999999999</v>
      </c>
      <c r="N192" s="34">
        <f>SUMIFS(N193:N1238,$C193:$C1238,$C193,$D193:$D1238,$D193,$E193:$E1238,$E193)</f>
        <v>0</v>
      </c>
    </row>
    <row r="193" spans="1:14" s="13" customFormat="1" ht="15.6">
      <c r="A193" s="17">
        <v>3</v>
      </c>
      <c r="B193" s="22" t="s">
        <v>169</v>
      </c>
      <c r="C193" s="23" t="s">
        <v>85</v>
      </c>
      <c r="D193" s="23" t="s">
        <v>71</v>
      </c>
      <c r="E193" s="23" t="s">
        <v>25</v>
      </c>
      <c r="F193" s="23" t="s">
        <v>168</v>
      </c>
      <c r="G193" s="24"/>
      <c r="H193" s="24"/>
      <c r="I193" s="24"/>
      <c r="J193" s="24"/>
      <c r="K193" s="24"/>
      <c r="L193" s="24"/>
      <c r="M193" s="24"/>
      <c r="N193" s="24"/>
    </row>
    <row r="194" spans="1:14" s="13" customFormat="1" ht="15.6">
      <c r="A194" s="17">
        <v>3</v>
      </c>
      <c r="B194" s="22" t="s">
        <v>46</v>
      </c>
      <c r="C194" s="23" t="s">
        <v>85</v>
      </c>
      <c r="D194" s="23" t="s">
        <v>71</v>
      </c>
      <c r="E194" s="23" t="s">
        <v>25</v>
      </c>
      <c r="F194" s="23" t="s">
        <v>93</v>
      </c>
      <c r="G194" s="24">
        <v>23979.8</v>
      </c>
      <c r="H194" s="24"/>
      <c r="I194" s="24">
        <v>23979.8</v>
      </c>
      <c r="J194" s="24"/>
      <c r="K194" s="24">
        <v>24356.799999999999</v>
      </c>
      <c r="L194" s="24"/>
      <c r="M194" s="24">
        <v>24356.799999999999</v>
      </c>
      <c r="N194" s="24"/>
    </row>
    <row r="195" spans="1:14" s="13" customFormat="1" ht="31.2">
      <c r="A195" s="16">
        <v>2</v>
      </c>
      <c r="B195" s="32" t="s">
        <v>193</v>
      </c>
      <c r="C195" s="33" t="s">
        <v>85</v>
      </c>
      <c r="D195" s="33" t="s">
        <v>71</v>
      </c>
      <c r="E195" s="33" t="s">
        <v>26</v>
      </c>
      <c r="F195" s="33"/>
      <c r="G195" s="34">
        <f>SUMIFS(G196:G1241,$C196:$C1241,$C196,$D196:$D1241,$D196,$E196:$E1241,$E196)</f>
        <v>6583</v>
      </c>
      <c r="H195" s="34">
        <f>SUMIFS(H196:H1241,$C196:$C1241,$C196,$D196:$D1241,$D196,$E196:$E1241,$E196)</f>
        <v>0</v>
      </c>
      <c r="I195" s="34">
        <f>SUMIFS(I196:I1241,$C196:$C1241,$C196,$D196:$D1241,$D196,$E196:$E1241,$E196)</f>
        <v>6583</v>
      </c>
      <c r="J195" s="34">
        <f>SUMIFS(J196:J1241,$C196:$C1241,$C196,$D196:$D1241,$D196,$E196:$E1241,$E196)</f>
        <v>0</v>
      </c>
      <c r="K195" s="34">
        <f>SUMIFS(K196:K1241,$C196:$C1241,$C196,$D196:$D1241,$D196,$E196:$E1241,$E196)</f>
        <v>6678</v>
      </c>
      <c r="L195" s="34">
        <f>SUMIFS(L196:L1241,$C196:$C1241,$C196,$D196:$D1241,$D196,$E196:$E1241,$E196)</f>
        <v>0</v>
      </c>
      <c r="M195" s="34">
        <f>SUMIFS(M196:M1241,$C196:$C1241,$C196,$D196:$D1241,$D196,$E196:$E1241,$E196)</f>
        <v>6678</v>
      </c>
      <c r="N195" s="34">
        <f>SUMIFS(N196:N1241,$C196:$C1241,$C196,$D196:$D1241,$D196,$E196:$E1241,$E196)</f>
        <v>0</v>
      </c>
    </row>
    <row r="196" spans="1:14" s="13" customFormat="1" ht="15.6">
      <c r="A196" s="17">
        <v>3</v>
      </c>
      <c r="B196" s="22" t="s">
        <v>46</v>
      </c>
      <c r="C196" s="23" t="s">
        <v>85</v>
      </c>
      <c r="D196" s="23" t="s">
        <v>71</v>
      </c>
      <c r="E196" s="23" t="s">
        <v>26</v>
      </c>
      <c r="F196" s="23" t="s">
        <v>93</v>
      </c>
      <c r="G196" s="24">
        <v>6583</v>
      </c>
      <c r="H196" s="24"/>
      <c r="I196" s="24">
        <v>6583</v>
      </c>
      <c r="J196" s="24"/>
      <c r="K196" s="24">
        <v>6678</v>
      </c>
      <c r="L196" s="24"/>
      <c r="M196" s="24">
        <v>6678</v>
      </c>
      <c r="N196" s="24"/>
    </row>
    <row r="197" spans="1:14" s="13" customFormat="1" ht="36" customHeight="1">
      <c r="A197" s="16">
        <v>2</v>
      </c>
      <c r="B197" s="41" t="s">
        <v>195</v>
      </c>
      <c r="C197" s="33" t="s">
        <v>85</v>
      </c>
      <c r="D197" s="33" t="s">
        <v>71</v>
      </c>
      <c r="E197" s="33" t="s">
        <v>194</v>
      </c>
      <c r="F197" s="33"/>
      <c r="G197" s="34">
        <f>SUMIFS(G198:G1243,$C198:$C1243,$C198,$D198:$D1243,$D198,$E198:$E1243,$E198)</f>
        <v>0</v>
      </c>
      <c r="H197" s="34">
        <f>SUMIFS(H198:H1243,$C198:$C1243,$C198,$D198:$D1243,$D198,$E198:$E1243,$E198)</f>
        <v>0</v>
      </c>
      <c r="I197" s="34">
        <f>SUMIFS(I198:I1243,$C198:$C1243,$C198,$D198:$D1243,$D198,$E198:$E1243,$E198)</f>
        <v>0</v>
      </c>
      <c r="J197" s="34">
        <f>SUMIFS(J198:J1243,$C198:$C1243,$C198,$D198:$D1243,$D198,$E198:$E1243,$E198)</f>
        <v>0</v>
      </c>
      <c r="K197" s="34">
        <f>SUMIFS(K198:K1243,$C198:$C1243,$C198,$D198:$D1243,$D198,$E198:$E1243,$E198)</f>
        <v>0</v>
      </c>
      <c r="L197" s="34">
        <f>SUMIFS(L198:L1243,$C198:$C1243,$C198,$D198:$D1243,$D198,$E198:$E1243,$E198)</f>
        <v>0</v>
      </c>
      <c r="M197" s="34">
        <f>SUMIFS(M198:M1243,$C198:$C1243,$C198,$D198:$D1243,$D198,$E198:$E1243,$E198)</f>
        <v>0</v>
      </c>
      <c r="N197" s="34">
        <f>SUMIFS(N198:N1243,$C198:$C1243,$C198,$D198:$D1243,$D198,$E198:$E1243,$E198)</f>
        <v>0</v>
      </c>
    </row>
    <row r="198" spans="1:14" s="13" customFormat="1" ht="15.6">
      <c r="A198" s="17">
        <v>3</v>
      </c>
      <c r="B198" s="22" t="s">
        <v>46</v>
      </c>
      <c r="C198" s="23" t="s">
        <v>85</v>
      </c>
      <c r="D198" s="23" t="s">
        <v>71</v>
      </c>
      <c r="E198" s="23" t="s">
        <v>194</v>
      </c>
      <c r="F198" s="23" t="s">
        <v>93</v>
      </c>
      <c r="G198" s="24"/>
      <c r="H198" s="24"/>
      <c r="I198" s="24"/>
      <c r="J198" s="24"/>
      <c r="K198" s="24"/>
      <c r="L198" s="24"/>
      <c r="M198" s="24"/>
      <c r="N198" s="24"/>
    </row>
    <row r="199" spans="1:14" s="13" customFormat="1" ht="53.4" customHeight="1">
      <c r="A199" s="16">
        <v>2</v>
      </c>
      <c r="B199" s="41" t="s">
        <v>213</v>
      </c>
      <c r="C199" s="33" t="s">
        <v>85</v>
      </c>
      <c r="D199" s="33" t="s">
        <v>71</v>
      </c>
      <c r="E199" s="33" t="s">
        <v>134</v>
      </c>
      <c r="F199" s="33"/>
      <c r="G199" s="34">
        <f>SUMIFS(G200:G1245,$C200:$C1245,$C200,$D200:$D1245,$D200,$E200:$E1245,$E200)</f>
        <v>0</v>
      </c>
      <c r="H199" s="34">
        <f>SUMIFS(H200:H1245,$C200:$C1245,$C200,$D200:$D1245,$D200,$E200:$E1245,$E200)</f>
        <v>0</v>
      </c>
      <c r="I199" s="34">
        <f>SUMIFS(I200:I1245,$C200:$C1245,$C200,$D200:$D1245,$D200,$E200:$E1245,$E200)</f>
        <v>0</v>
      </c>
      <c r="J199" s="34">
        <f>SUMIFS(J200:J1245,$C200:$C1245,$C200,$D200:$D1245,$D200,$E200:$E1245,$E200)</f>
        <v>0</v>
      </c>
      <c r="K199" s="34">
        <f>SUMIFS(K200:K1245,$C200:$C1245,$C200,$D200:$D1245,$D200,$E200:$E1245,$E200)</f>
        <v>0</v>
      </c>
      <c r="L199" s="34">
        <f>SUMIFS(L200:L1245,$C200:$C1245,$C200,$D200:$D1245,$D200,$E200:$E1245,$E200)</f>
        <v>0</v>
      </c>
      <c r="M199" s="34">
        <f>SUMIFS(M200:M1245,$C200:$C1245,$C200,$D200:$D1245,$D200,$E200:$E1245,$E200)</f>
        <v>0</v>
      </c>
      <c r="N199" s="34">
        <f>SUMIFS(N200:N1245,$C200:$C1245,$C200,$D200:$D1245,$D200,$E200:$E1245,$E200)</f>
        <v>0</v>
      </c>
    </row>
    <row r="200" spans="1:14" s="13" customFormat="1" ht="31.2">
      <c r="A200" s="17">
        <v>3</v>
      </c>
      <c r="B200" s="22" t="s">
        <v>11</v>
      </c>
      <c r="C200" s="23" t="s">
        <v>85</v>
      </c>
      <c r="D200" s="23" t="s">
        <v>71</v>
      </c>
      <c r="E200" s="23" t="s">
        <v>134</v>
      </c>
      <c r="F200" s="23" t="s">
        <v>75</v>
      </c>
      <c r="G200" s="24">
        <v>0</v>
      </c>
      <c r="H200" s="24"/>
      <c r="I200" s="24">
        <v>0</v>
      </c>
      <c r="J200" s="24"/>
      <c r="K200" s="24">
        <v>0</v>
      </c>
      <c r="L200" s="24"/>
      <c r="M200" s="24">
        <v>0</v>
      </c>
      <c r="N200" s="24"/>
    </row>
    <row r="201" spans="1:14" s="13" customFormat="1" ht="15.6">
      <c r="A201" s="17">
        <v>3</v>
      </c>
      <c r="B201" s="22" t="s">
        <v>46</v>
      </c>
      <c r="C201" s="23" t="s">
        <v>85</v>
      </c>
      <c r="D201" s="23" t="s">
        <v>71</v>
      </c>
      <c r="E201" s="23" t="s">
        <v>134</v>
      </c>
      <c r="F201" s="23" t="s">
        <v>93</v>
      </c>
      <c r="G201" s="24"/>
      <c r="H201" s="24"/>
      <c r="I201" s="24"/>
      <c r="J201" s="24"/>
      <c r="K201" s="24"/>
      <c r="L201" s="24"/>
      <c r="M201" s="24"/>
      <c r="N201" s="24"/>
    </row>
    <row r="202" spans="1:14" s="13" customFormat="1" ht="46.8">
      <c r="A202" s="16">
        <v>2</v>
      </c>
      <c r="B202" s="41" t="s">
        <v>167</v>
      </c>
      <c r="C202" s="33" t="s">
        <v>85</v>
      </c>
      <c r="D202" s="33" t="s">
        <v>71</v>
      </c>
      <c r="E202" s="33" t="s">
        <v>166</v>
      </c>
      <c r="F202" s="33"/>
      <c r="G202" s="34">
        <f>SUMIFS(G203:G1248,$C203:$C1248,$C203,$D203:$D1248,$D203,$E203:$E1248,$E203)</f>
        <v>20</v>
      </c>
      <c r="H202" s="34">
        <f>SUMIFS(H203:H1248,$C203:$C1248,$C203,$D203:$D1248,$D203,$E203:$E1248,$E203)</f>
        <v>0</v>
      </c>
      <c r="I202" s="34">
        <f>SUMIFS(I203:I1248,$C203:$C1248,$C203,$D203:$D1248,$D203,$E203:$E1248,$E203)</f>
        <v>20</v>
      </c>
      <c r="J202" s="34">
        <f>SUMIFS(J203:J1248,$C203:$C1248,$C203,$D203:$D1248,$D203,$E203:$E1248,$E203)</f>
        <v>0</v>
      </c>
      <c r="K202" s="34">
        <f>SUMIFS(K203:K1248,$C203:$C1248,$C203,$D203:$D1248,$D203,$E203:$E1248,$E203)</f>
        <v>0</v>
      </c>
      <c r="L202" s="34">
        <f>SUMIFS(L203:L1248,$C203:$C1248,$C203,$D203:$D1248,$D203,$E203:$E1248,$E203)</f>
        <v>0</v>
      </c>
      <c r="M202" s="34">
        <f>SUMIFS(M203:M1248,$C203:$C1248,$C203,$D203:$D1248,$D203,$E203:$E1248,$E203)</f>
        <v>0</v>
      </c>
      <c r="N202" s="34">
        <f>SUMIFS(N203:N1248,$C203:$C1248,$C203,$D203:$D1248,$D203,$E203:$E1248,$E203)</f>
        <v>0</v>
      </c>
    </row>
    <row r="203" spans="1:14" s="13" customFormat="1" ht="31.2">
      <c r="A203" s="17">
        <v>3</v>
      </c>
      <c r="B203" s="22" t="s">
        <v>11</v>
      </c>
      <c r="C203" s="23" t="s">
        <v>85</v>
      </c>
      <c r="D203" s="23" t="s">
        <v>71</v>
      </c>
      <c r="E203" s="23" t="s">
        <v>166</v>
      </c>
      <c r="F203" s="23" t="s">
        <v>75</v>
      </c>
      <c r="G203" s="24">
        <v>0</v>
      </c>
      <c r="H203" s="24"/>
      <c r="I203" s="24">
        <v>0</v>
      </c>
      <c r="J203" s="24"/>
      <c r="K203" s="24">
        <v>0</v>
      </c>
      <c r="L203" s="24"/>
      <c r="M203" s="24">
        <v>0</v>
      </c>
      <c r="N203" s="24"/>
    </row>
    <row r="204" spans="1:14" s="13" customFormat="1" ht="15.6">
      <c r="A204" s="17">
        <v>3</v>
      </c>
      <c r="B204" s="22" t="s">
        <v>46</v>
      </c>
      <c r="C204" s="23" t="s">
        <v>85</v>
      </c>
      <c r="D204" s="23" t="s">
        <v>71</v>
      </c>
      <c r="E204" s="23" t="s">
        <v>166</v>
      </c>
      <c r="F204" s="23" t="s">
        <v>93</v>
      </c>
      <c r="G204" s="24">
        <v>20</v>
      </c>
      <c r="H204" s="24"/>
      <c r="I204" s="24">
        <v>20</v>
      </c>
      <c r="J204" s="24"/>
      <c r="K204" s="24"/>
      <c r="L204" s="24"/>
      <c r="M204" s="24"/>
      <c r="N204" s="24"/>
    </row>
    <row r="205" spans="1:14" s="13" customFormat="1" ht="15.6">
      <c r="A205" s="14">
        <v>0</v>
      </c>
      <c r="B205" s="26" t="s">
        <v>113</v>
      </c>
      <c r="C205" s="27" t="s">
        <v>86</v>
      </c>
      <c r="D205" s="27" t="s">
        <v>116</v>
      </c>
      <c r="E205" s="27"/>
      <c r="F205" s="27"/>
      <c r="G205" s="28">
        <f>SUMIFS(G206:G1267,$C206:$C1267,$C206)/3</f>
        <v>31537.699999999997</v>
      </c>
      <c r="H205" s="28">
        <f>SUMIFS(H206:H1257,$C206:$C1257,$C206)/3</f>
        <v>25644.2</v>
      </c>
      <c r="I205" s="28">
        <f>SUMIFS(I206:I1267,$C206:$C1267,$C206)/3</f>
        <v>31537.699999999997</v>
      </c>
      <c r="J205" s="28">
        <f>SUMIFS(J206:J1257,$C206:$C1257,$C206)/3</f>
        <v>25644.2</v>
      </c>
      <c r="K205" s="28">
        <f>SUMIFS(K206:K1267,$C206:$C1267,$C206)/3</f>
        <v>31103.5</v>
      </c>
      <c r="L205" s="28">
        <f>SUMIFS(L206:L1257,$C206:$C1257,$C206)/3</f>
        <v>25640.100000000002</v>
      </c>
      <c r="M205" s="28">
        <f>SUMIFS(M206:M1267,$C206:$C1267,$C206)/3</f>
        <v>31103.5</v>
      </c>
      <c r="N205" s="28">
        <f>SUMIFS(N206:N1257,$C206:$C1257,$C206)/3</f>
        <v>25640.100000000002</v>
      </c>
    </row>
    <row r="206" spans="1:14" s="13" customFormat="1" ht="15.6">
      <c r="A206" s="15">
        <v>1</v>
      </c>
      <c r="B206" s="29" t="s">
        <v>65</v>
      </c>
      <c r="C206" s="30" t="s">
        <v>86</v>
      </c>
      <c r="D206" s="30" t="s">
        <v>71</v>
      </c>
      <c r="E206" s="30" t="s">
        <v>6</v>
      </c>
      <c r="F206" s="30" t="s">
        <v>73</v>
      </c>
      <c r="G206" s="31">
        <f>SUMIFS(G207:G1256,$C207:$C1256,$C207,$D207:$D1256,$D207)/2</f>
        <v>1504.4</v>
      </c>
      <c r="H206" s="31">
        <f>SUMIFS(H207:H1256,$C207:$C1256,$C207,$D207:$D1256,$D207)/2</f>
        <v>0</v>
      </c>
      <c r="I206" s="31">
        <f>SUMIFS(I207:I1256,$C207:$C1256,$C207,$D207:$D1256,$D207)/2</f>
        <v>1504.4</v>
      </c>
      <c r="J206" s="31">
        <f>SUMIFS(J207:J1256,$C207:$C1256,$C207,$D207:$D1256,$D207)/2</f>
        <v>0</v>
      </c>
      <c r="K206" s="31">
        <f>SUMIFS(K207:K1256,$C207:$C1256,$C207,$D207:$D1256,$D207)/2</f>
        <v>1504.4</v>
      </c>
      <c r="L206" s="31">
        <f>SUMIFS(L207:L1256,$C207:$C1256,$C207,$D207:$D1256,$D207)/2</f>
        <v>0</v>
      </c>
      <c r="M206" s="31">
        <f>SUMIFS(M207:M1256,$C207:$C1256,$C207,$D207:$D1256,$D207)/2</f>
        <v>1504.4</v>
      </c>
      <c r="N206" s="31">
        <f>SUMIFS(N207:N1256,$C207:$C1256,$C207,$D207:$D1256,$D207)/2</f>
        <v>0</v>
      </c>
    </row>
    <row r="207" spans="1:14" s="13" customFormat="1" ht="31.2">
      <c r="A207" s="16">
        <v>2</v>
      </c>
      <c r="B207" s="32" t="s">
        <v>32</v>
      </c>
      <c r="C207" s="33" t="s">
        <v>86</v>
      </c>
      <c r="D207" s="33" t="s">
        <v>71</v>
      </c>
      <c r="E207" s="33" t="s">
        <v>126</v>
      </c>
      <c r="F207" s="33"/>
      <c r="G207" s="34">
        <f>SUMIFS(G208:G1253,$C208:$C1253,$C208,$D208:$D1253,$D208,$E208:$E1253,$E208)</f>
        <v>1504.4</v>
      </c>
      <c r="H207" s="34">
        <f>SUMIFS(H208:H1253,$C208:$C1253,$C208,$D208:$D1253,$D208,$E208:$E1253,$E208)</f>
        <v>0</v>
      </c>
      <c r="I207" s="34">
        <f>SUMIFS(I208:I1253,$C208:$C1253,$C208,$D208:$D1253,$D208,$E208:$E1253,$E208)</f>
        <v>1504.4</v>
      </c>
      <c r="J207" s="34">
        <f>SUMIFS(J208:J1253,$C208:$C1253,$C208,$D208:$D1253,$D208,$E208:$E1253,$E208)</f>
        <v>0</v>
      </c>
      <c r="K207" s="34">
        <f>SUMIFS(K208:K1253,$C208:$C1253,$C208,$D208:$D1253,$D208,$E208:$E1253,$E208)</f>
        <v>1504.4</v>
      </c>
      <c r="L207" s="34">
        <f>SUMIFS(L208:L1253,$C208:$C1253,$C208,$D208:$D1253,$D208,$E208:$E1253,$E208)</f>
        <v>0</v>
      </c>
      <c r="M207" s="34">
        <f>SUMIFS(M208:M1253,$C208:$C1253,$C208,$D208:$D1253,$D208,$E208:$E1253,$E208)</f>
        <v>1504.4</v>
      </c>
      <c r="N207" s="34">
        <f>SUMIFS(N208:N1253,$C208:$C1253,$C208,$D208:$D1253,$D208,$E208:$E1253,$E208)</f>
        <v>0</v>
      </c>
    </row>
    <row r="208" spans="1:14" s="13" customFormat="1" ht="31.2">
      <c r="A208" s="17">
        <v>3</v>
      </c>
      <c r="B208" s="22" t="s">
        <v>223</v>
      </c>
      <c r="C208" s="23" t="s">
        <v>86</v>
      </c>
      <c r="D208" s="23" t="s">
        <v>71</v>
      </c>
      <c r="E208" s="23" t="s">
        <v>126</v>
      </c>
      <c r="F208" s="23" t="s">
        <v>222</v>
      </c>
      <c r="G208" s="24"/>
      <c r="H208" s="25"/>
      <c r="I208" s="24">
        <v>1504.4</v>
      </c>
      <c r="J208" s="25"/>
      <c r="K208" s="24"/>
      <c r="L208" s="25"/>
      <c r="M208" s="24">
        <v>1504.4</v>
      </c>
      <c r="N208" s="25"/>
    </row>
    <row r="209" spans="1:14" s="13" customFormat="1" ht="31.2">
      <c r="A209" s="17">
        <v>3</v>
      </c>
      <c r="B209" s="22" t="s">
        <v>21</v>
      </c>
      <c r="C209" s="23" t="s">
        <v>86</v>
      </c>
      <c r="D209" s="23" t="s">
        <v>71</v>
      </c>
      <c r="E209" s="23" t="s">
        <v>126</v>
      </c>
      <c r="F209" s="23" t="s">
        <v>82</v>
      </c>
      <c r="G209" s="24">
        <v>1504.4</v>
      </c>
      <c r="H209" s="25"/>
      <c r="I209" s="24"/>
      <c r="J209" s="25"/>
      <c r="K209" s="24">
        <v>1504.4</v>
      </c>
      <c r="L209" s="25"/>
      <c r="M209" s="24"/>
      <c r="N209" s="25"/>
    </row>
    <row r="210" spans="1:14" s="13" customFormat="1" ht="15.6">
      <c r="A210" s="15">
        <v>1</v>
      </c>
      <c r="B210" s="29" t="s">
        <v>66</v>
      </c>
      <c r="C210" s="30" t="s">
        <v>86</v>
      </c>
      <c r="D210" s="30" t="s">
        <v>80</v>
      </c>
      <c r="E210" s="30" t="s">
        <v>6</v>
      </c>
      <c r="F210" s="30" t="s">
        <v>73</v>
      </c>
      <c r="G210" s="31">
        <f>SUMIFS(G211:G1260,$C211:$C1260,$C211,$D211:$D1260,$D211)/2</f>
        <v>419</v>
      </c>
      <c r="H210" s="31">
        <f>SUMIFS(H211:H1260,$C211:$C1260,$C211,$D211:$D1260,$D211)/2</f>
        <v>0</v>
      </c>
      <c r="I210" s="31">
        <f>SUMIFS(I211:I1260,$C211:$C1260,$C211,$D211:$D1260,$D211)/2</f>
        <v>419</v>
      </c>
      <c r="J210" s="31">
        <f>SUMIFS(J211:J1260,$C211:$C1260,$C211,$D211:$D1260,$D211)/2</f>
        <v>0</v>
      </c>
      <c r="K210" s="31">
        <f>SUMIFS(K211:K1260,$C211:$C1260,$C211,$D211:$D1260,$D211)/2</f>
        <v>0</v>
      </c>
      <c r="L210" s="31">
        <f>SUMIFS(L211:L1260,$C211:$C1260,$C211,$D211:$D1260,$D211)/2</f>
        <v>0</v>
      </c>
      <c r="M210" s="31">
        <f>SUMIFS(M211:M1260,$C211:$C1260,$C211,$D211:$D1260,$D211)/2</f>
        <v>0</v>
      </c>
      <c r="N210" s="31">
        <f>SUMIFS(N211:N1260,$C211:$C1260,$C211,$D211:$D1260,$D211)/2</f>
        <v>0</v>
      </c>
    </row>
    <row r="211" spans="1:14" s="13" customFormat="1" ht="51" customHeight="1">
      <c r="A211" s="16">
        <v>2</v>
      </c>
      <c r="B211" s="32" t="s">
        <v>149</v>
      </c>
      <c r="C211" s="33" t="s">
        <v>86</v>
      </c>
      <c r="D211" s="33" t="s">
        <v>80</v>
      </c>
      <c r="E211" s="33" t="s">
        <v>60</v>
      </c>
      <c r="F211" s="33"/>
      <c r="G211" s="34">
        <f>SUMIFS(G212:G1257,$C212:$C1257,$C212,$D212:$D1257,$D212,$E212:$E1257,$E212)</f>
        <v>269</v>
      </c>
      <c r="H211" s="34">
        <f>SUMIFS(H212:H1257,$C212:$C1257,$C212,$D212:$D1257,$D212,$E212:$E1257,$E212)</f>
        <v>0</v>
      </c>
      <c r="I211" s="34">
        <f>SUMIFS(I212:I1257,$C212:$C1257,$C212,$D212:$D1257,$D212,$E212:$E1257,$E212)</f>
        <v>269</v>
      </c>
      <c r="J211" s="34">
        <f>SUMIFS(J212:J1257,$C212:$C1257,$C212,$D212:$D1257,$D212,$E212:$E1257,$E212)</f>
        <v>0</v>
      </c>
      <c r="K211" s="34">
        <f>SUMIFS(K212:K1257,$C212:$C1257,$C212,$D212:$D1257,$D212,$E212:$E1257,$E212)</f>
        <v>0</v>
      </c>
      <c r="L211" s="34">
        <f>SUMIFS(L212:L1257,$C212:$C1257,$C212,$D212:$D1257,$D212,$E212:$E1257,$E212)</f>
        <v>0</v>
      </c>
      <c r="M211" s="34">
        <f>SUMIFS(M212:M1257,$C212:$C1257,$C212,$D212:$D1257,$D212,$E212:$E1257,$E212)</f>
        <v>0</v>
      </c>
      <c r="N211" s="34">
        <f>SUMIFS(N212:N1257,$C212:$C1257,$C212,$D212:$D1257,$D212,$E212:$E1257,$E212)</f>
        <v>0</v>
      </c>
    </row>
    <row r="212" spans="1:14" s="13" customFormat="1" ht="31.2">
      <c r="A212" s="17">
        <v>3</v>
      </c>
      <c r="B212" s="22" t="s">
        <v>21</v>
      </c>
      <c r="C212" s="23" t="s">
        <v>86</v>
      </c>
      <c r="D212" s="23" t="s">
        <v>80</v>
      </c>
      <c r="E212" s="23" t="s">
        <v>60</v>
      </c>
      <c r="F212" s="23" t="s">
        <v>82</v>
      </c>
      <c r="G212" s="24">
        <v>269</v>
      </c>
      <c r="H212" s="24"/>
      <c r="I212" s="24">
        <v>269</v>
      </c>
      <c r="J212" s="24"/>
      <c r="K212" s="24"/>
      <c r="L212" s="24"/>
      <c r="M212" s="24"/>
      <c r="N212" s="24"/>
    </row>
    <row r="213" spans="1:14" s="13" customFormat="1" ht="56.25" customHeight="1">
      <c r="A213" s="16">
        <v>2</v>
      </c>
      <c r="B213" s="41" t="s">
        <v>216</v>
      </c>
      <c r="C213" s="33" t="s">
        <v>86</v>
      </c>
      <c r="D213" s="33" t="s">
        <v>80</v>
      </c>
      <c r="E213" s="33" t="s">
        <v>133</v>
      </c>
      <c r="F213" s="33"/>
      <c r="G213" s="34">
        <f>SUMIFS(G214:G1259,$C214:$C1259,$C214,$D214:$D1259,$D214,$E214:$E1259,$E214)</f>
        <v>0</v>
      </c>
      <c r="H213" s="34">
        <f>SUMIFS(H214:H1259,$C214:$C1259,$C214,$D214:$D1259,$D214,$E214:$E1259,$E214)</f>
        <v>0</v>
      </c>
      <c r="I213" s="34">
        <f>SUMIFS(I214:I1259,$C214:$C1259,$C214,$D214:$D1259,$D214,$E214:$E1259,$E214)</f>
        <v>0</v>
      </c>
      <c r="J213" s="34">
        <f>SUMIFS(J214:J1259,$C214:$C1259,$C214,$D214:$D1259,$D214,$E214:$E1259,$E214)</f>
        <v>0</v>
      </c>
      <c r="K213" s="34">
        <f>SUMIFS(K214:K1259,$C214:$C1259,$C214,$D214:$D1259,$D214,$E214:$E1259,$E214)</f>
        <v>0</v>
      </c>
      <c r="L213" s="34">
        <f>SUMIFS(L214:L1259,$C214:$C1259,$C214,$D214:$D1259,$D214,$E214:$E1259,$E214)</f>
        <v>0</v>
      </c>
      <c r="M213" s="34">
        <f>SUMIFS(M214:M1259,$C214:$C1259,$C214,$D214:$D1259,$D214,$E214:$E1259,$E214)</f>
        <v>0</v>
      </c>
      <c r="N213" s="34">
        <f>SUMIFS(N214:N1259,$C214:$C1259,$C214,$D214:$D1259,$D214,$E214:$E1259,$E214)</f>
        <v>0</v>
      </c>
    </row>
    <row r="214" spans="1:14" s="13" customFormat="1" ht="31.2">
      <c r="A214" s="17">
        <v>3</v>
      </c>
      <c r="B214" s="22" t="s">
        <v>21</v>
      </c>
      <c r="C214" s="23" t="s">
        <v>86</v>
      </c>
      <c r="D214" s="23" t="s">
        <v>80</v>
      </c>
      <c r="E214" s="23" t="s">
        <v>133</v>
      </c>
      <c r="F214" s="23" t="s">
        <v>82</v>
      </c>
      <c r="G214" s="24"/>
      <c r="H214" s="24"/>
      <c r="I214" s="24"/>
      <c r="J214" s="24"/>
      <c r="K214" s="24"/>
      <c r="L214" s="24"/>
      <c r="M214" s="24"/>
      <c r="N214" s="24"/>
    </row>
    <row r="215" spans="1:14" s="13" customFormat="1" ht="15.6">
      <c r="A215" s="17">
        <v>3</v>
      </c>
      <c r="B215" s="22" t="s">
        <v>46</v>
      </c>
      <c r="C215" s="23" t="s">
        <v>86</v>
      </c>
      <c r="D215" s="23" t="s">
        <v>80</v>
      </c>
      <c r="E215" s="23" t="s">
        <v>133</v>
      </c>
      <c r="F215" s="23" t="s">
        <v>93</v>
      </c>
      <c r="G215" s="24"/>
      <c r="H215" s="24"/>
      <c r="I215" s="24"/>
      <c r="J215" s="24"/>
      <c r="K215" s="24"/>
      <c r="L215" s="24"/>
      <c r="M215" s="24"/>
      <c r="N215" s="24"/>
    </row>
    <row r="216" spans="1:14" s="13" customFormat="1" ht="63" customHeight="1">
      <c r="A216" s="16">
        <v>2</v>
      </c>
      <c r="B216" s="41" t="s">
        <v>167</v>
      </c>
      <c r="C216" s="42" t="s">
        <v>86</v>
      </c>
      <c r="D216" s="42" t="s">
        <v>80</v>
      </c>
      <c r="E216" s="42" t="s">
        <v>166</v>
      </c>
      <c r="F216" s="42"/>
      <c r="G216" s="34">
        <f>SUMIFS(G217:G1262,$C217:$C1262,$C217,$D217:$D1262,$D217,$E217:$E1262,$E217)</f>
        <v>150</v>
      </c>
      <c r="H216" s="34">
        <f>SUMIFS(H217:H1262,$C217:$C1262,$C217,$D217:$D1262,$D217,$E217:$E1262,$E217)</f>
        <v>0</v>
      </c>
      <c r="I216" s="34">
        <f>SUMIFS(I217:I1262,$C217:$C1262,$C217,$D217:$D1262,$D217,$E217:$E1262,$E217)</f>
        <v>150</v>
      </c>
      <c r="J216" s="34">
        <f>SUMIFS(J217:J1262,$C217:$C1262,$C217,$D217:$D1262,$D217,$E217:$E1262,$E217)</f>
        <v>0</v>
      </c>
      <c r="K216" s="34">
        <f>SUMIFS(K217:K1262,$C217:$C1262,$C217,$D217:$D1262,$D217,$E217:$E1262,$E217)</f>
        <v>0</v>
      </c>
      <c r="L216" s="34">
        <f>SUMIFS(L217:L1262,$C217:$C1262,$C217,$D217:$D1262,$D217,$E217:$E1262,$E217)</f>
        <v>0</v>
      </c>
      <c r="M216" s="34">
        <f>SUMIFS(M217:M1262,$C217:$C1262,$C217,$D217:$D1262,$D217,$E217:$E1262,$E217)</f>
        <v>0</v>
      </c>
      <c r="N216" s="34">
        <f>SUMIFS(N217:N1262,$C217:$C1262,$C217,$D217:$D1262,$D217,$E217:$E1262,$E217)</f>
        <v>0</v>
      </c>
    </row>
    <row r="217" spans="1:14" s="13" customFormat="1" ht="31.2">
      <c r="A217" s="17">
        <v>3</v>
      </c>
      <c r="B217" s="22" t="s">
        <v>21</v>
      </c>
      <c r="C217" s="23" t="s">
        <v>86</v>
      </c>
      <c r="D217" s="23" t="s">
        <v>80</v>
      </c>
      <c r="E217" s="23" t="s">
        <v>166</v>
      </c>
      <c r="F217" s="23" t="s">
        <v>82</v>
      </c>
      <c r="G217" s="24">
        <v>150</v>
      </c>
      <c r="H217" s="25"/>
      <c r="I217" s="24">
        <v>150</v>
      </c>
      <c r="J217" s="25"/>
      <c r="K217" s="24"/>
      <c r="L217" s="25"/>
      <c r="M217" s="24"/>
      <c r="N217" s="25"/>
    </row>
    <row r="218" spans="1:14" s="13" customFormat="1" ht="31.2">
      <c r="A218" s="16">
        <v>2</v>
      </c>
      <c r="B218" s="32" t="s">
        <v>35</v>
      </c>
      <c r="C218" s="42" t="s">
        <v>86</v>
      </c>
      <c r="D218" s="42" t="s">
        <v>80</v>
      </c>
      <c r="E218" s="42" t="s">
        <v>124</v>
      </c>
      <c r="F218" s="33"/>
      <c r="G218" s="34">
        <f>SUMIFS(G219:G1264,$C219:$C1264,$C219,$D219:$D1264,$D219,$E219:$E1264,$E219)</f>
        <v>0</v>
      </c>
      <c r="H218" s="34">
        <f>SUMIFS(H219:H1264,$C219:$C1264,$C219,$D219:$D1264,$D219,$E219:$E1264,$E219)</f>
        <v>0</v>
      </c>
      <c r="I218" s="34">
        <f>SUMIFS(I219:I1264,$C219:$C1264,$C219,$D219:$D1264,$D219,$E219:$E1264,$E219)</f>
        <v>0</v>
      </c>
      <c r="J218" s="34">
        <f>SUMIFS(J219:J1264,$C219:$C1264,$C219,$D219:$D1264,$D219,$E219:$E1264,$E219)</f>
        <v>0</v>
      </c>
      <c r="K218" s="34">
        <f>SUMIFS(K219:K1264,$C219:$C1264,$C219,$D219:$D1264,$D219,$E219:$E1264,$E219)</f>
        <v>0</v>
      </c>
      <c r="L218" s="34">
        <f>SUMIFS(L219:L1264,$C219:$C1264,$C219,$D219:$D1264,$D219,$E219:$E1264,$E219)</f>
        <v>0</v>
      </c>
      <c r="M218" s="34">
        <f>SUMIFS(M219:M1264,$C219:$C1264,$C219,$D219:$D1264,$D219,$E219:$E1264,$E219)</f>
        <v>0</v>
      </c>
      <c r="N218" s="34">
        <f>SUMIFS(N219:N1264,$C219:$C1264,$C219,$D219:$D1264,$D219,$E219:$E1264,$E219)</f>
        <v>0</v>
      </c>
    </row>
    <row r="219" spans="1:14" s="13" customFormat="1" ht="21" customHeight="1">
      <c r="A219" s="17">
        <v>3</v>
      </c>
      <c r="B219" s="22" t="s">
        <v>170</v>
      </c>
      <c r="C219" s="23" t="s">
        <v>86</v>
      </c>
      <c r="D219" s="23" t="s">
        <v>80</v>
      </c>
      <c r="E219" s="23" t="s">
        <v>124</v>
      </c>
      <c r="F219" s="23" t="s">
        <v>137</v>
      </c>
      <c r="G219" s="24"/>
      <c r="H219" s="24"/>
      <c r="I219" s="24"/>
      <c r="J219" s="24"/>
      <c r="K219" s="24"/>
      <c r="L219" s="24"/>
      <c r="M219" s="24"/>
      <c r="N219" s="24"/>
    </row>
    <row r="220" spans="1:14" s="13" customFormat="1" ht="15.6">
      <c r="A220" s="15">
        <v>1</v>
      </c>
      <c r="B220" s="29" t="s">
        <v>142</v>
      </c>
      <c r="C220" s="30" t="s">
        <v>86</v>
      </c>
      <c r="D220" s="30" t="s">
        <v>88</v>
      </c>
      <c r="E220" s="30" t="s">
        <v>6</v>
      </c>
      <c r="F220" s="30" t="s">
        <v>73</v>
      </c>
      <c r="G220" s="31">
        <f>SUMIFS(G221:G1270,$C221:$C1270,$C221,$D221:$D1270,$D221)/2</f>
        <v>25067.5</v>
      </c>
      <c r="H220" s="31">
        <f>SUMIFS(H221:H1270,$C221:$C1270,$C221,$D221:$D1270,$D221)/2</f>
        <v>22624.800000000003</v>
      </c>
      <c r="I220" s="31">
        <f>SUMIFS(I221:I1270,$C221:$C1270,$C221,$D221:$D1270,$D221)/2</f>
        <v>25067.5</v>
      </c>
      <c r="J220" s="31">
        <f>SUMIFS(J221:J1270,$C221:$C1270,$C221,$D221:$D1270,$D221)/2</f>
        <v>22624.800000000003</v>
      </c>
      <c r="K220" s="31">
        <f>SUMIFS(K221:K1270,$C221:$C1270,$C221,$D221:$D1270,$D221)/2</f>
        <v>25052.300000000003</v>
      </c>
      <c r="L220" s="31">
        <f>SUMIFS(L221:L1270,$C221:$C1270,$C221,$D221:$D1270,$D221)/2</f>
        <v>22620.699999999997</v>
      </c>
      <c r="M220" s="31">
        <f>SUMIFS(M221:M1270,$C221:$C1270,$C221,$D221:$D1270,$D221)/2</f>
        <v>25052.300000000003</v>
      </c>
      <c r="N220" s="31">
        <f>SUMIFS(N221:N1270,$C221:$C1270,$C221,$D221:$D1270,$D221)/2</f>
        <v>22620.699999999997</v>
      </c>
    </row>
    <row r="221" spans="1:14" s="13" customFormat="1" ht="15.6">
      <c r="A221" s="16">
        <v>2</v>
      </c>
      <c r="B221" s="32" t="s">
        <v>218</v>
      </c>
      <c r="C221" s="33" t="s">
        <v>86</v>
      </c>
      <c r="D221" s="33" t="s">
        <v>88</v>
      </c>
      <c r="E221" s="33" t="s">
        <v>67</v>
      </c>
      <c r="F221" s="33"/>
      <c r="G221" s="34">
        <f>SUMIFS(G222:G1267,$C222:$C1267,$C222,$D222:$D1267,$D222,$E222:$E1267,$E222)</f>
        <v>6022.2</v>
      </c>
      <c r="H221" s="34">
        <f>SUMIFS(H222:H1267,$C222:$C1267,$C222,$D222:$D1267,$D222,$E222:$E1267,$E222)</f>
        <v>3579.5</v>
      </c>
      <c r="I221" s="34">
        <f>SUMIFS(I222:I1267,$C222:$C1267,$C222,$D222:$D1267,$D222,$E222:$E1267,$E222)</f>
        <v>6022.2</v>
      </c>
      <c r="J221" s="34">
        <f>SUMIFS(J222:J1267,$C222:$C1267,$C222,$D222:$D1267,$D222,$E222:$E1267,$E222)</f>
        <v>3579.5</v>
      </c>
      <c r="K221" s="34">
        <f>SUMIFS(K222:K1267,$C222:$C1267,$C222,$D222:$D1267,$D222,$E222:$E1267,$E222)</f>
        <v>6007</v>
      </c>
      <c r="L221" s="34">
        <f>SUMIFS(L222:L1267,$C222:$C1267,$C222,$D222:$D1267,$D222,$E222:$E1267,$E222)</f>
        <v>3575.4</v>
      </c>
      <c r="M221" s="34">
        <f>SUMIFS(M222:M1267,$C222:$C1267,$C222,$D222:$D1267,$D222,$E222:$E1267,$E222)</f>
        <v>6007</v>
      </c>
      <c r="N221" s="34">
        <f>SUMIFS(N222:N1267,$C222:$C1267,$C222,$D222:$D1267,$D222,$E222:$E1267,$E222)</f>
        <v>3575.4</v>
      </c>
    </row>
    <row r="222" spans="1:14" s="13" customFormat="1" ht="31.2">
      <c r="A222" s="17">
        <v>3</v>
      </c>
      <c r="B222" s="22" t="s">
        <v>21</v>
      </c>
      <c r="C222" s="23" t="s">
        <v>86</v>
      </c>
      <c r="D222" s="23" t="s">
        <v>88</v>
      </c>
      <c r="E222" s="23" t="s">
        <v>67</v>
      </c>
      <c r="F222" s="23" t="s">
        <v>82</v>
      </c>
      <c r="G222" s="24">
        <v>6022.2</v>
      </c>
      <c r="H222" s="24">
        <v>3579.5</v>
      </c>
      <c r="I222" s="24">
        <v>6022.2</v>
      </c>
      <c r="J222" s="24">
        <v>3579.5</v>
      </c>
      <c r="K222" s="24">
        <v>6007</v>
      </c>
      <c r="L222" s="24">
        <v>3575.4</v>
      </c>
      <c r="M222" s="24">
        <v>6007</v>
      </c>
      <c r="N222" s="24">
        <v>3575.4</v>
      </c>
    </row>
    <row r="223" spans="1:14" s="13" customFormat="1" ht="46.8">
      <c r="A223" s="16">
        <v>2</v>
      </c>
      <c r="B223" s="41" t="s">
        <v>219</v>
      </c>
      <c r="C223" s="33" t="s">
        <v>86</v>
      </c>
      <c r="D223" s="33" t="s">
        <v>88</v>
      </c>
      <c r="E223" s="33" t="s">
        <v>9</v>
      </c>
      <c r="F223" s="33"/>
      <c r="G223" s="34">
        <f>SUMIFS(G224:G1269,$C224:$C1269,$C224,$D224:$D1269,$D224,$E224:$E1269,$E224)</f>
        <v>7148.5</v>
      </c>
      <c r="H223" s="34">
        <f>SUMIFS(H224:H1269,$C224:$C1269,$C224,$D224:$D1269,$D224,$E224:$E1269,$E224)</f>
        <v>7148.5</v>
      </c>
      <c r="I223" s="34">
        <f>SUMIFS(I224:I1269,$C224:$C1269,$C224,$D224:$D1269,$D224,$E224:$E1269,$E224)</f>
        <v>7148.5</v>
      </c>
      <c r="J223" s="34">
        <f>SUMIFS(J224:J1269,$C224:$C1269,$C224,$D224:$D1269,$D224,$E224:$E1269,$E224)</f>
        <v>7148.5</v>
      </c>
      <c r="K223" s="34">
        <f>SUMIFS(K224:K1269,$C224:$C1269,$C224,$D224:$D1269,$D224,$E224:$E1269,$E224)</f>
        <v>7148.5</v>
      </c>
      <c r="L223" s="34">
        <f>SUMIFS(L224:L1269,$C224:$C1269,$C224,$D224:$D1269,$D224,$E224:$E1269,$E224)</f>
        <v>7148.5</v>
      </c>
      <c r="M223" s="34">
        <f>SUMIFS(M224:M1269,$C224:$C1269,$C224,$D224:$D1269,$D224,$E224:$E1269,$E224)</f>
        <v>7148.5</v>
      </c>
      <c r="N223" s="34">
        <f>SUMIFS(N224:N1269,$C224:$C1269,$C224,$D224:$D1269,$D224,$E224:$E1269,$E224)</f>
        <v>7148.5</v>
      </c>
    </row>
    <row r="224" spans="1:14" s="13" customFormat="1" ht="31.2">
      <c r="A224" s="17">
        <v>3</v>
      </c>
      <c r="B224" s="22" t="s">
        <v>11</v>
      </c>
      <c r="C224" s="23" t="s">
        <v>86</v>
      </c>
      <c r="D224" s="23" t="s">
        <v>88</v>
      </c>
      <c r="E224" s="23" t="s">
        <v>9</v>
      </c>
      <c r="F224" s="23" t="s">
        <v>75</v>
      </c>
      <c r="G224" s="24"/>
      <c r="H224" s="24"/>
      <c r="I224" s="24">
        <v>238</v>
      </c>
      <c r="J224" s="24">
        <v>238</v>
      </c>
      <c r="K224" s="24"/>
      <c r="L224" s="24"/>
      <c r="M224" s="24">
        <v>238</v>
      </c>
      <c r="N224" s="24">
        <v>238</v>
      </c>
    </row>
    <row r="225" spans="1:14" s="13" customFormat="1" ht="31.2">
      <c r="A225" s="17">
        <v>3</v>
      </c>
      <c r="B225" s="22" t="s">
        <v>21</v>
      </c>
      <c r="C225" s="23" t="s">
        <v>86</v>
      </c>
      <c r="D225" s="23" t="s">
        <v>88</v>
      </c>
      <c r="E225" s="23" t="s">
        <v>9</v>
      </c>
      <c r="F225" s="23" t="s">
        <v>82</v>
      </c>
      <c r="G225" s="24">
        <v>7148.5</v>
      </c>
      <c r="H225" s="24">
        <v>7148.5</v>
      </c>
      <c r="I225" s="24">
        <v>6910.5</v>
      </c>
      <c r="J225" s="24">
        <v>6910.5</v>
      </c>
      <c r="K225" s="24">
        <v>7148.5</v>
      </c>
      <c r="L225" s="24">
        <v>7148.5</v>
      </c>
      <c r="M225" s="24">
        <v>6910.5</v>
      </c>
      <c r="N225" s="24">
        <v>6910.5</v>
      </c>
    </row>
    <row r="226" spans="1:14" s="13" customFormat="1" ht="78">
      <c r="A226" s="16">
        <v>2</v>
      </c>
      <c r="B226" s="41" t="s">
        <v>212</v>
      </c>
      <c r="C226" s="33" t="s">
        <v>86</v>
      </c>
      <c r="D226" s="33" t="s">
        <v>88</v>
      </c>
      <c r="E226" s="33" t="s">
        <v>132</v>
      </c>
      <c r="F226" s="33"/>
      <c r="G226" s="34">
        <f>SUMIFS(G227:G1272,$C227:$C1272,$C227,$D227:$D1272,$D227,$E227:$E1272,$E227)</f>
        <v>11896.8</v>
      </c>
      <c r="H226" s="34">
        <f>SUMIFS(H227:H1272,$C227:$C1272,$C227,$D227:$D1272,$D227,$E227:$E1272,$E227)</f>
        <v>11896.8</v>
      </c>
      <c r="I226" s="34">
        <f>SUMIFS(I227:I1272,$C227:$C1272,$C227,$D227:$D1272,$D227,$E227:$E1272,$E227)</f>
        <v>11896.8</v>
      </c>
      <c r="J226" s="34">
        <f>SUMIFS(J227:J1272,$C227:$C1272,$C227,$D227:$D1272,$D227,$E227:$E1272,$E227)</f>
        <v>11896.8</v>
      </c>
      <c r="K226" s="34">
        <f>SUMIFS(K227:K1272,$C227:$C1272,$C227,$D227:$D1272,$D227,$E227:$E1272,$E227)</f>
        <v>11896.8</v>
      </c>
      <c r="L226" s="34">
        <f>SUMIFS(L227:L1272,$C227:$C1272,$C227,$D227:$D1272,$D227,$E227:$E1272,$E227)</f>
        <v>11896.8</v>
      </c>
      <c r="M226" s="34">
        <f>SUMIFS(M227:M1272,$C227:$C1272,$C227,$D227:$D1272,$D227,$E227:$E1272,$E227)</f>
        <v>11896.8</v>
      </c>
      <c r="N226" s="34">
        <f>SUMIFS(N227:N1272,$C227:$C1272,$C227,$D227:$D1272,$D227,$E227:$E1272,$E227)</f>
        <v>11896.8</v>
      </c>
    </row>
    <row r="227" spans="1:14" s="13" customFormat="1" ht="15.6">
      <c r="A227" s="17">
        <v>3</v>
      </c>
      <c r="B227" s="22" t="s">
        <v>131</v>
      </c>
      <c r="C227" s="23" t="s">
        <v>86</v>
      </c>
      <c r="D227" s="23" t="s">
        <v>88</v>
      </c>
      <c r="E227" s="23" t="s">
        <v>132</v>
      </c>
      <c r="F227" s="23" t="s">
        <v>130</v>
      </c>
      <c r="G227" s="24">
        <v>11896.8</v>
      </c>
      <c r="H227" s="24">
        <v>11896.8</v>
      </c>
      <c r="I227" s="24">
        <v>11896.8</v>
      </c>
      <c r="J227" s="24">
        <v>11896.8</v>
      </c>
      <c r="K227" s="24">
        <v>11896.8</v>
      </c>
      <c r="L227" s="24">
        <v>11896.8</v>
      </c>
      <c r="M227" s="24">
        <v>11896.8</v>
      </c>
      <c r="N227" s="24">
        <v>11896.8</v>
      </c>
    </row>
    <row r="228" spans="1:14" s="13" customFormat="1" ht="15.6">
      <c r="A228" s="15">
        <v>1</v>
      </c>
      <c r="B228" s="29" t="s">
        <v>27</v>
      </c>
      <c r="C228" s="30" t="s">
        <v>86</v>
      </c>
      <c r="D228" s="30" t="s">
        <v>72</v>
      </c>
      <c r="E228" s="30" t="s">
        <v>6</v>
      </c>
      <c r="F228" s="30" t="s">
        <v>73</v>
      </c>
      <c r="G228" s="31">
        <f>SUMIFS(G229:G1278,$C229:$C1278,$C229,$D229:$D1278,$D229)/2</f>
        <v>4546.7999999999993</v>
      </c>
      <c r="H228" s="31">
        <f>SUMIFS(H229:H1278,$C229:$C1278,$C229,$D229:$D1278,$D229)/2</f>
        <v>3019.4</v>
      </c>
      <c r="I228" s="31">
        <f>SUMIFS(I229:I1278,$C229:$C1278,$C229,$D229:$D1278,$D229)/2</f>
        <v>4546.7999999999993</v>
      </c>
      <c r="J228" s="31">
        <f>SUMIFS(J229:J1278,$C229:$C1278,$C229,$D229:$D1278,$D229)/2</f>
        <v>3019.4</v>
      </c>
      <c r="K228" s="31">
        <f>SUMIFS(K229:K1278,$C229:$C1278,$C229,$D229:$D1278,$D229)/2</f>
        <v>4546.7999999999993</v>
      </c>
      <c r="L228" s="31">
        <f>SUMIFS(L229:L1278,$C229:$C1278,$C229,$D229:$D1278,$D229)/2</f>
        <v>3019.4</v>
      </c>
      <c r="M228" s="31">
        <f>SUMIFS(M229:M1278,$C229:$C1278,$C229,$D229:$D1278,$D229)/2</f>
        <v>4546.7999999999993</v>
      </c>
      <c r="N228" s="31">
        <f>SUMIFS(N229:N1278,$C229:$C1278,$C229,$D229:$D1278,$D229)/2</f>
        <v>3019.4</v>
      </c>
    </row>
    <row r="229" spans="1:14" s="13" customFormat="1" ht="62.4">
      <c r="A229" s="16">
        <v>2</v>
      </c>
      <c r="B229" s="32" t="s">
        <v>173</v>
      </c>
      <c r="C229" s="33" t="s">
        <v>86</v>
      </c>
      <c r="D229" s="33" t="s">
        <v>72</v>
      </c>
      <c r="E229" s="33" t="s">
        <v>28</v>
      </c>
      <c r="F229" s="33"/>
      <c r="G229" s="34">
        <f>SUMIFS(G230:G1275,$C230:$C1275,$C230,$D230:$D1275,$D230,$E230:$E1275,$E230)</f>
        <v>911</v>
      </c>
      <c r="H229" s="34">
        <f>SUMIFS(H230:H1275,$C230:$C1275,$C230,$D230:$D1275,$D230,$E230:$E1275,$E230)</f>
        <v>0</v>
      </c>
      <c r="I229" s="34">
        <f>SUMIFS(I230:I1275,$C230:$C1275,$C230,$D230:$D1275,$D230,$E230:$E1275,$E230)</f>
        <v>911</v>
      </c>
      <c r="J229" s="34">
        <f>SUMIFS(J230:J1275,$C230:$C1275,$C230,$D230:$D1275,$D230,$E230:$E1275,$E230)</f>
        <v>0</v>
      </c>
      <c r="K229" s="34">
        <f>SUMIFS(K230:K1275,$C230:$C1275,$C230,$D230:$D1275,$D230,$E230:$E1275,$E230)</f>
        <v>911</v>
      </c>
      <c r="L229" s="34">
        <f>SUMIFS(L230:L1275,$C230:$C1275,$C230,$D230:$D1275,$D230,$E230:$E1275,$E230)</f>
        <v>0</v>
      </c>
      <c r="M229" s="34">
        <f>SUMIFS(M230:M1275,$C230:$C1275,$C230,$D230:$D1275,$D230,$E230:$E1275,$E230)</f>
        <v>911</v>
      </c>
      <c r="N229" s="34">
        <f>SUMIFS(N230:N1275,$C230:$C1275,$C230,$D230:$D1275,$D230,$E230:$E1275,$E230)</f>
        <v>0</v>
      </c>
    </row>
    <row r="230" spans="1:14" s="13" customFormat="1" ht="31.2">
      <c r="A230" s="17">
        <v>3</v>
      </c>
      <c r="B230" s="22" t="s">
        <v>11</v>
      </c>
      <c r="C230" s="23" t="s">
        <v>86</v>
      </c>
      <c r="D230" s="23" t="s">
        <v>72</v>
      </c>
      <c r="E230" s="23" t="s">
        <v>28</v>
      </c>
      <c r="F230" s="23" t="s">
        <v>75</v>
      </c>
      <c r="G230" s="24"/>
      <c r="H230" s="24"/>
      <c r="I230" s="24"/>
      <c r="J230" s="24"/>
      <c r="K230" s="24"/>
      <c r="L230" s="24"/>
      <c r="M230" s="24"/>
      <c r="N230" s="24"/>
    </row>
    <row r="231" spans="1:14" s="13" customFormat="1" ht="15.6">
      <c r="A231" s="17">
        <v>3</v>
      </c>
      <c r="B231" s="22" t="s">
        <v>46</v>
      </c>
      <c r="C231" s="23" t="s">
        <v>86</v>
      </c>
      <c r="D231" s="23" t="s">
        <v>72</v>
      </c>
      <c r="E231" s="23" t="s">
        <v>28</v>
      </c>
      <c r="F231" s="23" t="s">
        <v>93</v>
      </c>
      <c r="G231" s="24">
        <v>911</v>
      </c>
      <c r="H231" s="24"/>
      <c r="I231" s="24">
        <v>911</v>
      </c>
      <c r="J231" s="24"/>
      <c r="K231" s="24">
        <v>911</v>
      </c>
      <c r="L231" s="24"/>
      <c r="M231" s="24">
        <v>911</v>
      </c>
      <c r="N231" s="24"/>
    </row>
    <row r="232" spans="1:14" s="13" customFormat="1" ht="84.6" customHeight="1">
      <c r="A232" s="16">
        <v>2</v>
      </c>
      <c r="B232" s="32" t="s">
        <v>196</v>
      </c>
      <c r="C232" s="33" t="s">
        <v>86</v>
      </c>
      <c r="D232" s="33" t="s">
        <v>72</v>
      </c>
      <c r="E232" s="33" t="s">
        <v>29</v>
      </c>
      <c r="F232" s="33"/>
      <c r="G232" s="34">
        <f>SUMIFS(G233:G1278,$C233:$C1278,$C233,$D233:$D1278,$D233,$E233:$E1278,$E233)</f>
        <v>384</v>
      </c>
      <c r="H232" s="34">
        <f>SUMIFS(H233:H1278,$C233:$C1278,$C233,$D233:$D1278,$D233,$E233:$E1278,$E233)</f>
        <v>0</v>
      </c>
      <c r="I232" s="34">
        <f>SUMIFS(I233:I1278,$C233:$C1278,$C233,$D233:$D1278,$D233,$E233:$E1278,$E233)</f>
        <v>384</v>
      </c>
      <c r="J232" s="34">
        <f>SUMIFS(J233:J1278,$C233:$C1278,$C233,$D233:$D1278,$D233,$E233:$E1278,$E233)</f>
        <v>0</v>
      </c>
      <c r="K232" s="34">
        <f>SUMIFS(K233:K1278,$C233:$C1278,$C233,$D233:$D1278,$D233,$E233:$E1278,$E233)</f>
        <v>384</v>
      </c>
      <c r="L232" s="34">
        <f>SUMIFS(L233:L1278,$C233:$C1278,$C233,$D233:$D1278,$D233,$E233:$E1278,$E233)</f>
        <v>0</v>
      </c>
      <c r="M232" s="34">
        <f>SUMIFS(M233:M1278,$C233:$C1278,$C233,$D233:$D1278,$D233,$E233:$E1278,$E233)</f>
        <v>384</v>
      </c>
      <c r="N232" s="34">
        <f>SUMIFS(N233:N1278,$C233:$C1278,$C233,$D233:$D1278,$D233,$E233:$E1278,$E233)</f>
        <v>0</v>
      </c>
    </row>
    <row r="233" spans="1:14" s="13" customFormat="1" ht="66.599999999999994" customHeight="1">
      <c r="A233" s="17">
        <v>3</v>
      </c>
      <c r="B233" s="22" t="s">
        <v>155</v>
      </c>
      <c r="C233" s="23" t="s">
        <v>86</v>
      </c>
      <c r="D233" s="23" t="s">
        <v>72</v>
      </c>
      <c r="E233" s="23" t="s">
        <v>29</v>
      </c>
      <c r="F233" s="23" t="s">
        <v>96</v>
      </c>
      <c r="G233" s="24">
        <v>384</v>
      </c>
      <c r="H233" s="24"/>
      <c r="I233" s="24">
        <v>384</v>
      </c>
      <c r="J233" s="24"/>
      <c r="K233" s="24">
        <v>384</v>
      </c>
      <c r="L233" s="24"/>
      <c r="M233" s="24">
        <v>384</v>
      </c>
      <c r="N233" s="24"/>
    </row>
    <row r="234" spans="1:14" s="13" customFormat="1" ht="46.8">
      <c r="A234" s="16">
        <v>2</v>
      </c>
      <c r="B234" s="41" t="s">
        <v>219</v>
      </c>
      <c r="C234" s="33" t="s">
        <v>86</v>
      </c>
      <c r="D234" s="33" t="s">
        <v>72</v>
      </c>
      <c r="E234" s="33" t="s">
        <v>9</v>
      </c>
      <c r="F234" s="33"/>
      <c r="G234" s="34">
        <f>SUMIFS(G235:G1280,$C235:$C1280,$C235,$D235:$D1280,$D235,$E235:$E1280,$E235)</f>
        <v>3019.4</v>
      </c>
      <c r="H234" s="34">
        <f>SUMIFS(H235:H1280,$C235:$C1280,$C235,$D235:$D1280,$D235,$E235:$E1280,$E235)</f>
        <v>3019.4</v>
      </c>
      <c r="I234" s="34">
        <f>SUMIFS(I235:I1280,$C235:$C1280,$C235,$D235:$D1280,$D235,$E235:$E1280,$E235)</f>
        <v>3019.4</v>
      </c>
      <c r="J234" s="34">
        <f>SUMIFS(J235:J1280,$C235:$C1280,$C235,$D235:$D1280,$D235,$E235:$E1280,$E235)</f>
        <v>3019.4</v>
      </c>
      <c r="K234" s="34">
        <f>SUMIFS(K235:K1280,$C235:$C1280,$C235,$D235:$D1280,$D235,$E235:$E1280,$E235)</f>
        <v>3019.4</v>
      </c>
      <c r="L234" s="34">
        <f>SUMIFS(L235:L1280,$C235:$C1280,$C235,$D235:$D1280,$D235,$E235:$E1280,$E235)</f>
        <v>3019.4</v>
      </c>
      <c r="M234" s="34">
        <f>SUMIFS(M235:M1280,$C235:$C1280,$C235,$D235:$D1280,$D235,$E235:$E1280,$E235)</f>
        <v>3019.4</v>
      </c>
      <c r="N234" s="34">
        <f>SUMIFS(N235:N1280,$C235:$C1280,$C235,$D235:$D1280,$D235,$E235:$E1280,$E235)</f>
        <v>3019.4</v>
      </c>
    </row>
    <row r="235" spans="1:14" s="13" customFormat="1" ht="15.6">
      <c r="A235" s="17">
        <v>3</v>
      </c>
      <c r="B235" s="22" t="s">
        <v>23</v>
      </c>
      <c r="C235" s="23" t="s">
        <v>86</v>
      </c>
      <c r="D235" s="23" t="s">
        <v>72</v>
      </c>
      <c r="E235" s="23" t="s">
        <v>9</v>
      </c>
      <c r="F235" s="23" t="s">
        <v>84</v>
      </c>
      <c r="G235" s="24">
        <v>2642.1</v>
      </c>
      <c r="H235" s="24">
        <v>2642.1</v>
      </c>
      <c r="I235" s="24">
        <v>2642.1</v>
      </c>
      <c r="J235" s="24">
        <v>2642.1</v>
      </c>
      <c r="K235" s="24">
        <v>2642.1</v>
      </c>
      <c r="L235" s="24">
        <v>2642.1</v>
      </c>
      <c r="M235" s="24">
        <v>2642.1</v>
      </c>
      <c r="N235" s="24">
        <v>2642.1</v>
      </c>
    </row>
    <row r="236" spans="1:14" s="13" customFormat="1" ht="31.2">
      <c r="A236" s="17">
        <v>3</v>
      </c>
      <c r="B236" s="22" t="s">
        <v>11</v>
      </c>
      <c r="C236" s="23" t="s">
        <v>86</v>
      </c>
      <c r="D236" s="23" t="s">
        <v>72</v>
      </c>
      <c r="E236" s="23" t="s">
        <v>9</v>
      </c>
      <c r="F236" s="23" t="s">
        <v>75</v>
      </c>
      <c r="G236" s="24">
        <v>377.3</v>
      </c>
      <c r="H236" s="24">
        <v>377.3</v>
      </c>
      <c r="I236" s="24">
        <v>377.3</v>
      </c>
      <c r="J236" s="24">
        <v>377.3</v>
      </c>
      <c r="K236" s="24">
        <v>377.3</v>
      </c>
      <c r="L236" s="24">
        <v>377.3</v>
      </c>
      <c r="M236" s="24">
        <v>377.3</v>
      </c>
      <c r="N236" s="24">
        <v>377.3</v>
      </c>
    </row>
    <row r="237" spans="1:14" s="13" customFormat="1" ht="15.6">
      <c r="A237" s="17">
        <v>3</v>
      </c>
      <c r="B237" s="22" t="s">
        <v>12</v>
      </c>
      <c r="C237" s="23" t="s">
        <v>86</v>
      </c>
      <c r="D237" s="23" t="s">
        <v>72</v>
      </c>
      <c r="E237" s="23" t="s">
        <v>9</v>
      </c>
      <c r="F237" s="23" t="s">
        <v>76</v>
      </c>
      <c r="G237" s="24"/>
      <c r="H237" s="24"/>
      <c r="I237" s="24"/>
      <c r="J237" s="24"/>
      <c r="K237" s="24"/>
      <c r="L237" s="24"/>
      <c r="M237" s="24"/>
      <c r="N237" s="24"/>
    </row>
    <row r="238" spans="1:14" s="13" customFormat="1" ht="46.8">
      <c r="A238" s="16">
        <v>2</v>
      </c>
      <c r="B238" s="41" t="s">
        <v>214</v>
      </c>
      <c r="C238" s="33" t="s">
        <v>86</v>
      </c>
      <c r="D238" s="33" t="s">
        <v>72</v>
      </c>
      <c r="E238" s="33" t="s">
        <v>33</v>
      </c>
      <c r="F238" s="33"/>
      <c r="G238" s="34">
        <f>SUMIFS(G239:G1284,$C239:$C1284,$C239,$D239:$D1284,$D239,$E239:$E1284,$E239)</f>
        <v>232.4</v>
      </c>
      <c r="H238" s="34">
        <f>SUMIFS(H239:H1284,$C239:$C1284,$C239,$D239:$D1284,$D239,$E239:$E1284,$E239)</f>
        <v>0</v>
      </c>
      <c r="I238" s="34">
        <f>SUMIFS(I239:I1284,$C239:$C1284,$C239,$D239:$D1284,$D239,$E239:$E1284,$E239)</f>
        <v>232.4</v>
      </c>
      <c r="J238" s="34">
        <f>SUMIFS(J239:J1284,$C239:$C1284,$C239,$D239:$D1284,$D239,$E239:$E1284,$E239)</f>
        <v>0</v>
      </c>
      <c r="K238" s="34">
        <f>SUMIFS(K239:K1284,$C239:$C1284,$C239,$D239:$D1284,$D239,$E239:$E1284,$E239)</f>
        <v>232.4</v>
      </c>
      <c r="L238" s="34">
        <f>SUMIFS(L239:L1284,$C239:$C1284,$C239,$D239:$D1284,$D239,$E239:$E1284,$E239)</f>
        <v>0</v>
      </c>
      <c r="M238" s="34">
        <f>SUMIFS(M239:M1284,$C239:$C1284,$C239,$D239:$D1284,$D239,$E239:$E1284,$E239)</f>
        <v>232.4</v>
      </c>
      <c r="N238" s="34">
        <f>SUMIFS(N239:N1284,$C239:$C1284,$C239,$D239:$D1284,$D239,$E239:$E1284,$E239)</f>
        <v>0</v>
      </c>
    </row>
    <row r="239" spans="1:14" s="13" customFormat="1" ht="31.2">
      <c r="A239" s="17">
        <v>3</v>
      </c>
      <c r="B239" s="22" t="s">
        <v>10</v>
      </c>
      <c r="C239" s="23" t="s">
        <v>86</v>
      </c>
      <c r="D239" s="23" t="s">
        <v>72</v>
      </c>
      <c r="E239" s="23" t="s">
        <v>33</v>
      </c>
      <c r="F239" s="23" t="s">
        <v>74</v>
      </c>
      <c r="G239" s="24">
        <v>232.4</v>
      </c>
      <c r="H239" s="24"/>
      <c r="I239" s="24">
        <v>232.4</v>
      </c>
      <c r="J239" s="24"/>
      <c r="K239" s="24">
        <v>232.4</v>
      </c>
      <c r="L239" s="24"/>
      <c r="M239" s="24">
        <v>232.4</v>
      </c>
      <c r="N239" s="24"/>
    </row>
    <row r="240" spans="1:14" s="13" customFormat="1" ht="31.2">
      <c r="A240" s="17">
        <v>3</v>
      </c>
      <c r="B240" s="22" t="s">
        <v>11</v>
      </c>
      <c r="C240" s="23" t="s">
        <v>86</v>
      </c>
      <c r="D240" s="23" t="s">
        <v>72</v>
      </c>
      <c r="E240" s="23" t="s">
        <v>33</v>
      </c>
      <c r="F240" s="23" t="s">
        <v>75</v>
      </c>
      <c r="G240" s="24"/>
      <c r="H240" s="24"/>
      <c r="I240" s="24"/>
      <c r="J240" s="24"/>
      <c r="K240" s="24"/>
      <c r="L240" s="24"/>
      <c r="M240" s="24"/>
      <c r="N240" s="24"/>
    </row>
    <row r="241" spans="1:14" s="13" customFormat="1" ht="46.8">
      <c r="A241" s="16">
        <v>2</v>
      </c>
      <c r="B241" s="41" t="s">
        <v>163</v>
      </c>
      <c r="C241" s="33" t="s">
        <v>86</v>
      </c>
      <c r="D241" s="33" t="s">
        <v>72</v>
      </c>
      <c r="E241" s="33" t="s">
        <v>162</v>
      </c>
      <c r="F241" s="33"/>
      <c r="G241" s="34">
        <f>SUMIFS(G242:G1287,$C242:$C1287,$C242,$D242:$D1287,$D242,$E242:$E1287,$E242)</f>
        <v>0</v>
      </c>
      <c r="H241" s="34">
        <f>SUMIFS(H242:H1287,$C242:$C1287,$C242,$D242:$D1287,$D242,$E242:$E1287,$E242)</f>
        <v>0</v>
      </c>
      <c r="I241" s="34">
        <f>SUMIFS(I242:I1287,$C242:$C1287,$C242,$D242:$D1287,$D242,$E242:$E1287,$E242)</f>
        <v>0</v>
      </c>
      <c r="J241" s="34">
        <f>SUMIFS(J242:J1287,$C242:$C1287,$C242,$D242:$D1287,$D242,$E242:$E1287,$E242)</f>
        <v>0</v>
      </c>
      <c r="K241" s="34">
        <f>SUMIFS(K242:K1287,$C242:$C1287,$C242,$D242:$D1287,$D242,$E242:$E1287,$E242)</f>
        <v>0</v>
      </c>
      <c r="L241" s="34">
        <f>SUMIFS(L242:L1287,$C242:$C1287,$C242,$D242:$D1287,$D242,$E242:$E1287,$E242)</f>
        <v>0</v>
      </c>
      <c r="M241" s="34">
        <f>SUMIFS(M242:M1287,$C242:$C1287,$C242,$D242:$D1287,$D242,$E242:$E1287,$E242)</f>
        <v>0</v>
      </c>
      <c r="N241" s="34">
        <f>SUMIFS(N242:N1287,$C242:$C1287,$C242,$D242:$D1287,$D242,$E242:$E1287,$E242)</f>
        <v>0</v>
      </c>
    </row>
    <row r="242" spans="1:14" s="13" customFormat="1" ht="15.6">
      <c r="A242" s="17">
        <v>3</v>
      </c>
      <c r="B242" s="43" t="s">
        <v>46</v>
      </c>
      <c r="C242" s="23" t="s">
        <v>86</v>
      </c>
      <c r="D242" s="23" t="s">
        <v>72</v>
      </c>
      <c r="E242" s="23" t="s">
        <v>162</v>
      </c>
      <c r="F242" s="23" t="s">
        <v>93</v>
      </c>
      <c r="G242" s="24"/>
      <c r="H242" s="24"/>
      <c r="I242" s="24"/>
      <c r="J242" s="24"/>
      <c r="K242" s="24"/>
      <c r="L242" s="24"/>
      <c r="M242" s="24"/>
      <c r="N242" s="24"/>
    </row>
    <row r="243" spans="1:14" s="13" customFormat="1" ht="15.6">
      <c r="A243" s="14">
        <v>0</v>
      </c>
      <c r="B243" s="26" t="s">
        <v>114</v>
      </c>
      <c r="C243" s="27" t="s">
        <v>87</v>
      </c>
      <c r="D243" s="27" t="s">
        <v>116</v>
      </c>
      <c r="E243" s="27"/>
      <c r="F243" s="27"/>
      <c r="G243" s="28">
        <f>SUMIFS(G244:G1303,$C244:$C1303,$C244)/3</f>
        <v>2899</v>
      </c>
      <c r="H243" s="28">
        <f>SUMIFS(H244:H1293,$C244:$C1293,$C244)/3</f>
        <v>0</v>
      </c>
      <c r="I243" s="28">
        <f>SUMIFS(I244:I1303,$C244:$C1303,$C244)/3</f>
        <v>2899</v>
      </c>
      <c r="J243" s="28">
        <f>SUMIFS(J244:J1293,$C244:$C1293,$C244)/3</f>
        <v>0</v>
      </c>
      <c r="K243" s="28">
        <f>SUMIFS(K244:K1303,$C244:$C1303,$C244)/3</f>
        <v>2899</v>
      </c>
      <c r="L243" s="28">
        <f>SUMIFS(L244:L1293,$C244:$C1293,$C244)/3</f>
        <v>0</v>
      </c>
      <c r="M243" s="28">
        <f>SUMIFS(M244:M1303,$C244:$C1303,$C244)/3</f>
        <v>2899</v>
      </c>
      <c r="N243" s="28">
        <f>SUMIFS(N244:N1293,$C244:$C1293,$C244)/3</f>
        <v>0</v>
      </c>
    </row>
    <row r="244" spans="1:14" s="13" customFormat="1" ht="15.6">
      <c r="A244" s="15">
        <v>1</v>
      </c>
      <c r="B244" s="29" t="s">
        <v>30</v>
      </c>
      <c r="C244" s="30" t="s">
        <v>87</v>
      </c>
      <c r="D244" s="30" t="s">
        <v>71</v>
      </c>
      <c r="E244" s="30" t="s">
        <v>6</v>
      </c>
      <c r="F244" s="30" t="s">
        <v>73</v>
      </c>
      <c r="G244" s="31">
        <f>SUMIFS(G245:G1294,$C245:$C1294,$C245,$D245:$D1294,$D245)/2</f>
        <v>2899</v>
      </c>
      <c r="H244" s="31">
        <f>SUMIFS(H245:H1294,$C245:$C1294,$C245,$D245:$D1294,$D245)/2</f>
        <v>0</v>
      </c>
      <c r="I244" s="31">
        <f>SUMIFS(I245:I1294,$C245:$C1294,$C245,$D245:$D1294,$D245)/2</f>
        <v>2899</v>
      </c>
      <c r="J244" s="31">
        <f>SUMIFS(J245:J1294,$C245:$C1294,$C245,$D245:$D1294,$D245)/2</f>
        <v>0</v>
      </c>
      <c r="K244" s="31">
        <f>SUMIFS(K245:K1294,$C245:$C1294,$C245,$D245:$D1294,$D245)/2</f>
        <v>2899</v>
      </c>
      <c r="L244" s="31">
        <f>SUMIFS(L245:L1294,$C245:$C1294,$C245,$D245:$D1294,$D245)/2</f>
        <v>0</v>
      </c>
      <c r="M244" s="31">
        <f>SUMIFS(M245:M1294,$C245:$C1294,$C245,$D245:$D1294,$D245)/2</f>
        <v>2899</v>
      </c>
      <c r="N244" s="31">
        <f>SUMIFS(N245:N1294,$C245:$C1294,$C245,$D245:$D1294,$D245)/2</f>
        <v>0</v>
      </c>
    </row>
    <row r="245" spans="1:14" s="13" customFormat="1" ht="31.2">
      <c r="A245" s="16">
        <v>2</v>
      </c>
      <c r="B245" s="32" t="s">
        <v>199</v>
      </c>
      <c r="C245" s="33" t="s">
        <v>87</v>
      </c>
      <c r="D245" s="33" t="s">
        <v>71</v>
      </c>
      <c r="E245" s="33" t="s">
        <v>31</v>
      </c>
      <c r="F245" s="33"/>
      <c r="G245" s="34">
        <f>SUMIFS(G246:G1291,$C246:$C1291,$C246,$D246:$D1291,$D246,$E246:$E1291,$E246)</f>
        <v>2899</v>
      </c>
      <c r="H245" s="34">
        <f>SUMIFS(H246:H1291,$C246:$C1291,$C246,$D246:$D1291,$D246,$E246:$E1291,$E246)</f>
        <v>0</v>
      </c>
      <c r="I245" s="34">
        <f>SUMIFS(I246:I1291,$C246:$C1291,$C246,$D246:$D1291,$D246,$E246:$E1291,$E246)</f>
        <v>2899</v>
      </c>
      <c r="J245" s="34">
        <f>SUMIFS(J246:J1291,$C246:$C1291,$C246,$D246:$D1291,$D246,$E246:$E1291,$E246)</f>
        <v>0</v>
      </c>
      <c r="K245" s="34">
        <f>SUMIFS(K246:K1291,$C246:$C1291,$C246,$D246:$D1291,$D246,$E246:$E1291,$E246)</f>
        <v>2899</v>
      </c>
      <c r="L245" s="34">
        <f>SUMIFS(L246:L1291,$C246:$C1291,$C246,$D246:$D1291,$D246,$E246:$E1291,$E246)</f>
        <v>0</v>
      </c>
      <c r="M245" s="34">
        <f>SUMIFS(M246:M1291,$C246:$C1291,$C246,$D246:$D1291,$D246,$E246:$E1291,$E246)</f>
        <v>2899</v>
      </c>
      <c r="N245" s="34">
        <f>SUMIFS(N246:N1291,$C246:$C1291,$C246,$D246:$D1291,$D246,$E246:$E1291,$E246)</f>
        <v>0</v>
      </c>
    </row>
    <row r="246" spans="1:14" s="13" customFormat="1" ht="15.6">
      <c r="A246" s="17">
        <v>3</v>
      </c>
      <c r="B246" s="43" t="s">
        <v>46</v>
      </c>
      <c r="C246" s="23" t="s">
        <v>87</v>
      </c>
      <c r="D246" s="23" t="s">
        <v>71</v>
      </c>
      <c r="E246" s="23" t="s">
        <v>31</v>
      </c>
      <c r="F246" s="23" t="s">
        <v>93</v>
      </c>
      <c r="G246" s="24">
        <v>2899</v>
      </c>
      <c r="H246" s="25"/>
      <c r="I246" s="24">
        <v>2899</v>
      </c>
      <c r="J246" s="25"/>
      <c r="K246" s="24">
        <v>2899</v>
      </c>
      <c r="L246" s="25"/>
      <c r="M246" s="24">
        <v>2899</v>
      </c>
      <c r="N246" s="25"/>
    </row>
    <row r="247" spans="1:14" s="13" customFormat="1" ht="31.2">
      <c r="A247" s="16">
        <v>2</v>
      </c>
      <c r="B247" s="41" t="s">
        <v>154</v>
      </c>
      <c r="C247" s="33" t="s">
        <v>87</v>
      </c>
      <c r="D247" s="33" t="s">
        <v>71</v>
      </c>
      <c r="E247" s="33" t="s">
        <v>153</v>
      </c>
      <c r="F247" s="33"/>
      <c r="G247" s="34">
        <f>SUMIFS(G248:G1293,$C248:$C1293,$C248,$D248:$D1293,$D248,$E248:$E1293,$E248)</f>
        <v>0</v>
      </c>
      <c r="H247" s="34">
        <f>SUMIFS(H248:H1293,$C248:$C1293,$C248,$D248:$D1293,$D248,$E248:$E1293,$E248)</f>
        <v>0</v>
      </c>
      <c r="I247" s="34">
        <f>SUMIFS(I248:I1293,$C248:$C1293,$C248,$D248:$D1293,$D248,$E248:$E1293,$E248)</f>
        <v>0</v>
      </c>
      <c r="J247" s="34">
        <f>SUMIFS(J248:J1293,$C248:$C1293,$C248,$D248:$D1293,$D248,$E248:$E1293,$E248)</f>
        <v>0</v>
      </c>
      <c r="K247" s="34">
        <f>SUMIFS(K248:K1293,$C248:$C1293,$C248,$D248:$D1293,$D248,$E248:$E1293,$E248)</f>
        <v>0</v>
      </c>
      <c r="L247" s="34">
        <f>SUMIFS(L248:L1293,$C248:$C1293,$C248,$D248:$D1293,$D248,$E248:$E1293,$E248)</f>
        <v>0</v>
      </c>
      <c r="M247" s="34">
        <f>SUMIFS(M248:M1293,$C248:$C1293,$C248,$D248:$D1293,$D248,$E248:$E1293,$E248)</f>
        <v>0</v>
      </c>
      <c r="N247" s="34">
        <f>SUMIFS(N248:N1293,$C248:$C1293,$C248,$D248:$D1293,$D248,$E248:$E1293,$E248)</f>
        <v>0</v>
      </c>
    </row>
    <row r="248" spans="1:14" s="13" customFormat="1" ht="15.6">
      <c r="A248" s="17">
        <v>3</v>
      </c>
      <c r="B248" s="22" t="s">
        <v>46</v>
      </c>
      <c r="C248" s="23" t="s">
        <v>87</v>
      </c>
      <c r="D248" s="23" t="s">
        <v>71</v>
      </c>
      <c r="E248" s="23" t="s">
        <v>153</v>
      </c>
      <c r="F248" s="23" t="s">
        <v>93</v>
      </c>
      <c r="G248" s="24"/>
      <c r="H248" s="24"/>
      <c r="I248" s="24"/>
      <c r="J248" s="24"/>
      <c r="K248" s="24"/>
      <c r="L248" s="24"/>
      <c r="M248" s="24"/>
      <c r="N248" s="24"/>
    </row>
    <row r="249" spans="1:14" s="13" customFormat="1" ht="15.6">
      <c r="A249" s="14">
        <v>0</v>
      </c>
      <c r="B249" s="26" t="s">
        <v>115</v>
      </c>
      <c r="C249" s="27" t="s">
        <v>89</v>
      </c>
      <c r="D249" s="27" t="s">
        <v>116</v>
      </c>
      <c r="E249" s="27"/>
      <c r="F249" s="27"/>
      <c r="G249" s="28">
        <f>SUMIFS(G250:G1315,$C250:$C1315,$C250)/3</f>
        <v>6017.7</v>
      </c>
      <c r="H249" s="28">
        <f>SUMIFS(H250:H1305,$C250:$C1305,$C250)/3</f>
        <v>0</v>
      </c>
      <c r="I249" s="28">
        <f>SUMIFS(I250:I1315,$C250:$C1315,$C250)/3</f>
        <v>6017.7</v>
      </c>
      <c r="J249" s="28">
        <f>SUMIFS(J250:J1305,$C250:$C1305,$C250)/3</f>
        <v>0</v>
      </c>
      <c r="K249" s="28">
        <f>SUMIFS(K250:K1315,$C250:$C1315,$C250)/3</f>
        <v>6017.7</v>
      </c>
      <c r="L249" s="28">
        <f>SUMIFS(L250:L1305,$C250:$C1305,$C250)/3</f>
        <v>0</v>
      </c>
      <c r="M249" s="28">
        <f>SUMIFS(M250:M1315,$C250:$C1315,$C250)/3</f>
        <v>6017.7</v>
      </c>
      <c r="N249" s="28">
        <f>SUMIFS(N250:N1305,$C250:$C1305,$C250)/3</f>
        <v>0</v>
      </c>
    </row>
    <row r="250" spans="1:14" s="13" customFormat="1" ht="15.6">
      <c r="A250" s="15">
        <v>1</v>
      </c>
      <c r="B250" s="29" t="s">
        <v>68</v>
      </c>
      <c r="C250" s="30" t="s">
        <v>89</v>
      </c>
      <c r="D250" s="30" t="s">
        <v>90</v>
      </c>
      <c r="E250" s="30" t="s">
        <v>6</v>
      </c>
      <c r="F250" s="30" t="s">
        <v>73</v>
      </c>
      <c r="G250" s="31">
        <f>SUMIFS(G251:G1300,$C251:$C1300,$C251,$D251:$D1300,$D251)/2</f>
        <v>6017.6999999999989</v>
      </c>
      <c r="H250" s="31">
        <f>SUMIFS(H251:H1300,$C251:$C1300,$C251,$D251:$D1300,$D251)/2</f>
        <v>0</v>
      </c>
      <c r="I250" s="31">
        <f>SUMIFS(I251:I1300,$C251:$C1300,$C251,$D251:$D1300,$D251)/2</f>
        <v>6017.6999999999989</v>
      </c>
      <c r="J250" s="31">
        <f>SUMIFS(J251:J1300,$C251:$C1300,$C251,$D251:$D1300,$D251)/2</f>
        <v>0</v>
      </c>
      <c r="K250" s="31">
        <f>SUMIFS(K251:K1300,$C251:$C1300,$C251,$D251:$D1300,$D251)/2</f>
        <v>6017.6999999999989</v>
      </c>
      <c r="L250" s="31">
        <f>SUMIFS(L251:L1300,$C251:$C1300,$C251,$D251:$D1300,$D251)/2</f>
        <v>0</v>
      </c>
      <c r="M250" s="31">
        <f>SUMIFS(M251:M1300,$C251:$C1300,$C251,$D251:$D1300,$D251)/2</f>
        <v>6017.6999999999989</v>
      </c>
      <c r="N250" s="31">
        <f>SUMIFS(N251:N1300,$C251:$C1300,$C251,$D251:$D1300,$D251)/2</f>
        <v>0</v>
      </c>
    </row>
    <row r="251" spans="1:14" s="13" customFormat="1" ht="31.2">
      <c r="A251" s="16">
        <v>2</v>
      </c>
      <c r="B251" s="35" t="s">
        <v>188</v>
      </c>
      <c r="C251" s="33" t="s">
        <v>89</v>
      </c>
      <c r="D251" s="33" t="s">
        <v>90</v>
      </c>
      <c r="E251" s="33" t="s">
        <v>69</v>
      </c>
      <c r="F251" s="33"/>
      <c r="G251" s="34">
        <f>SUMIFS(G252:G1297,$C252:$C1297,$C252,$D252:$D1297,$D252,$E252:$E1297,$E252)</f>
        <v>4570.8999999999996</v>
      </c>
      <c r="H251" s="34">
        <f>SUMIFS(H252:H1297,$C252:$C1297,$C252,$D252:$D1297,$D252,$E252:$E1297,$E252)</f>
        <v>0</v>
      </c>
      <c r="I251" s="34">
        <f>SUMIFS(I252:I1297,$C252:$C1297,$C252,$D252:$D1297,$D252,$E252:$E1297,$E252)</f>
        <v>4570.8999999999996</v>
      </c>
      <c r="J251" s="34">
        <f>SUMIFS(J252:J1297,$C252:$C1297,$C252,$D252:$D1297,$D252,$E252:$E1297,$E252)</f>
        <v>0</v>
      </c>
      <c r="K251" s="34">
        <f>SUMIFS(K252:K1297,$C252:$C1297,$C252,$D252:$D1297,$D252,$E252:$E1297,$E252)</f>
        <v>4570.8999999999996</v>
      </c>
      <c r="L251" s="34">
        <f>SUMIFS(L252:L1297,$C252:$C1297,$C252,$D252:$D1297,$D252,$E252:$E1297,$E252)</f>
        <v>0</v>
      </c>
      <c r="M251" s="34">
        <f>SUMIFS(M252:M1297,$C252:$C1297,$C252,$D252:$D1297,$D252,$E252:$E1297,$E252)</f>
        <v>4570.8999999999996</v>
      </c>
      <c r="N251" s="34">
        <f>SUMIFS(N252:N1297,$C252:$C1297,$C252,$D252:$D1297,$D252,$E252:$E1297,$E252)</f>
        <v>0</v>
      </c>
    </row>
    <row r="252" spans="1:14" s="13" customFormat="1" ht="15.6">
      <c r="A252" s="17">
        <v>3</v>
      </c>
      <c r="B252" s="22" t="s">
        <v>46</v>
      </c>
      <c r="C252" s="23" t="s">
        <v>89</v>
      </c>
      <c r="D252" s="23" t="s">
        <v>90</v>
      </c>
      <c r="E252" s="23" t="s">
        <v>69</v>
      </c>
      <c r="F252" s="23" t="s">
        <v>93</v>
      </c>
      <c r="G252" s="24">
        <v>4570.8999999999996</v>
      </c>
      <c r="H252" s="25"/>
      <c r="I252" s="24">
        <v>4570.8999999999996</v>
      </c>
      <c r="J252" s="25"/>
      <c r="K252" s="24">
        <v>4570.8999999999996</v>
      </c>
      <c r="L252" s="25"/>
      <c r="M252" s="24">
        <v>4570.8999999999996</v>
      </c>
      <c r="N252" s="25"/>
    </row>
    <row r="253" spans="1:14" s="13" customFormat="1" ht="95.4" customHeight="1">
      <c r="A253" s="16">
        <v>2</v>
      </c>
      <c r="B253" s="45" t="s">
        <v>189</v>
      </c>
      <c r="C253" s="33" t="s">
        <v>89</v>
      </c>
      <c r="D253" s="33" t="s">
        <v>90</v>
      </c>
      <c r="E253" s="33" t="s">
        <v>135</v>
      </c>
      <c r="F253" s="33"/>
      <c r="G253" s="34">
        <f>SUMIFS(G254:G1299,$C254:$C1299,$C254,$D254:$D1299,$D254,$E254:$E1299,$E254)</f>
        <v>1446.8</v>
      </c>
      <c r="H253" s="34">
        <f>SUMIFS(H254:H1299,$C254:$C1299,$C254,$D254:$D1299,$D254,$E254:$E1299,$E254)</f>
        <v>0</v>
      </c>
      <c r="I253" s="34">
        <f>SUMIFS(I254:I1299,$C254:$C1299,$C254,$D254:$D1299,$D254,$E254:$E1299,$E254)</f>
        <v>1446.8</v>
      </c>
      <c r="J253" s="34">
        <f>SUMIFS(J254:J1299,$C254:$C1299,$C254,$D254:$D1299,$D254,$E254:$E1299,$E254)</f>
        <v>0</v>
      </c>
      <c r="K253" s="34">
        <f>SUMIFS(K254:K1299,$C254:$C1299,$C254,$D254:$D1299,$D254,$E254:$E1299,$E254)</f>
        <v>1446.8</v>
      </c>
      <c r="L253" s="34">
        <f>SUMIFS(L254:L1299,$C254:$C1299,$C254,$D254:$D1299,$D254,$E254:$E1299,$E254)</f>
        <v>0</v>
      </c>
      <c r="M253" s="34">
        <f>SUMIFS(M254:M1299,$C254:$C1299,$C254,$D254:$D1299,$D254,$E254:$E1299,$E254)</f>
        <v>1446.8</v>
      </c>
      <c r="N253" s="34">
        <f>SUMIFS(N254:N1299,$C254:$C1299,$C254,$D254:$D1299,$D254,$E254:$E1299,$E254)</f>
        <v>0</v>
      </c>
    </row>
    <row r="254" spans="1:14" s="13" customFormat="1" ht="15.6">
      <c r="A254" s="17">
        <v>3</v>
      </c>
      <c r="B254" s="22" t="s">
        <v>46</v>
      </c>
      <c r="C254" s="23" t="s">
        <v>89</v>
      </c>
      <c r="D254" s="23" t="s">
        <v>90</v>
      </c>
      <c r="E254" s="23" t="s">
        <v>135</v>
      </c>
      <c r="F254" s="23" t="s">
        <v>93</v>
      </c>
      <c r="G254" s="24">
        <v>1446.8</v>
      </c>
      <c r="H254" s="25"/>
      <c r="I254" s="24">
        <v>1446.8</v>
      </c>
      <c r="J254" s="25"/>
      <c r="K254" s="24">
        <v>1446.8</v>
      </c>
      <c r="L254" s="25"/>
      <c r="M254" s="24">
        <v>1446.8</v>
      </c>
      <c r="N254" s="25"/>
    </row>
    <row r="255" spans="1:14" s="13" customFormat="1" ht="55.8" customHeight="1">
      <c r="A255" s="16">
        <v>2</v>
      </c>
      <c r="B255" s="41" t="s">
        <v>213</v>
      </c>
      <c r="C255" s="33" t="s">
        <v>89</v>
      </c>
      <c r="D255" s="33" t="s">
        <v>90</v>
      </c>
      <c r="E255" s="33" t="s">
        <v>134</v>
      </c>
      <c r="F255" s="33"/>
      <c r="G255" s="34">
        <f>SUMIFS(G256:G1301,$C256:$C1301,$C256,$D256:$D1301,$D256,$E256:$E1301,$E256)</f>
        <v>0</v>
      </c>
      <c r="H255" s="34">
        <f>SUMIFS(H256:H1301,$C256:$C1301,$C256,$D256:$D1301,$D256,$E256:$E1301,$E256)</f>
        <v>0</v>
      </c>
      <c r="I255" s="34">
        <f>SUMIFS(I256:I1301,$C256:$C1301,$C256,$D256:$D1301,$D256,$E256:$E1301,$E256)</f>
        <v>0</v>
      </c>
      <c r="J255" s="34">
        <f>SUMIFS(J256:J1301,$C256:$C1301,$C256,$D256:$D1301,$D256,$E256:$E1301,$E256)</f>
        <v>0</v>
      </c>
      <c r="K255" s="34">
        <f>SUMIFS(K256:K1301,$C256:$C1301,$C256,$D256:$D1301,$D256,$E256:$E1301,$E256)</f>
        <v>0</v>
      </c>
      <c r="L255" s="34">
        <f>SUMIFS(L256:L1301,$C256:$C1301,$C256,$D256:$D1301,$D256,$E256:$E1301,$E256)</f>
        <v>0</v>
      </c>
      <c r="M255" s="34">
        <f>SUMIFS(M256:M1301,$C256:$C1301,$C256,$D256:$D1301,$D256,$E256:$E1301,$E256)</f>
        <v>0</v>
      </c>
      <c r="N255" s="34">
        <f>SUMIFS(N256:N1301,$C256:$C1301,$C256,$D256:$D1301,$D256,$E256:$E1301,$E256)</f>
        <v>0</v>
      </c>
    </row>
    <row r="256" spans="1:14" s="13" customFormat="1" ht="15.6">
      <c r="A256" s="17">
        <v>3</v>
      </c>
      <c r="B256" s="22" t="s">
        <v>46</v>
      </c>
      <c r="C256" s="23" t="s">
        <v>89</v>
      </c>
      <c r="D256" s="23" t="s">
        <v>90</v>
      </c>
      <c r="E256" s="23" t="s">
        <v>134</v>
      </c>
      <c r="F256" s="23" t="s">
        <v>93</v>
      </c>
      <c r="G256" s="24"/>
      <c r="H256" s="25"/>
      <c r="I256" s="24"/>
      <c r="J256" s="25"/>
      <c r="K256" s="24"/>
      <c r="L256" s="25"/>
      <c r="M256" s="24"/>
      <c r="N256" s="25"/>
    </row>
    <row r="257" spans="1:14" s="13" customFormat="1" ht="34.200000000000003" customHeight="1">
      <c r="A257" s="14">
        <v>0</v>
      </c>
      <c r="B257" s="26" t="s">
        <v>161</v>
      </c>
      <c r="C257" s="27" t="s">
        <v>77</v>
      </c>
      <c r="D257" s="27" t="s">
        <v>116</v>
      </c>
      <c r="E257" s="27"/>
      <c r="F257" s="27"/>
      <c r="G257" s="28">
        <f>SUMIFS(G258:G1323,$C258:$C1323,$C258)/3</f>
        <v>407</v>
      </c>
      <c r="H257" s="28">
        <f>SUMIFS(H258:H1313,$C258:$C1313,$C258)/3</f>
        <v>0</v>
      </c>
      <c r="I257" s="28">
        <f>SUMIFS(I258:I1323,$C258:$C1323,$C258)/3</f>
        <v>407</v>
      </c>
      <c r="J257" s="28">
        <f>SUMIFS(J258:J1313,$C258:$C1313,$C258)/3</f>
        <v>0</v>
      </c>
      <c r="K257" s="28">
        <f>SUMIFS(K258:K1323,$C258:$C1323,$C258)/3</f>
        <v>569</v>
      </c>
      <c r="L257" s="28">
        <f>SUMIFS(L258:L1313,$C258:$C1313,$C258)/3</f>
        <v>0</v>
      </c>
      <c r="M257" s="28">
        <f>SUMIFS(M258:M1323,$C258:$C1323,$C258)/3</f>
        <v>569</v>
      </c>
      <c r="N257" s="28">
        <f>SUMIFS(N258:N1313,$C258:$C1313,$C258)/3</f>
        <v>0</v>
      </c>
    </row>
    <row r="258" spans="1:14" s="13" customFormat="1" ht="31.2" customHeight="1">
      <c r="A258" s="15">
        <v>1</v>
      </c>
      <c r="B258" s="40" t="s">
        <v>156</v>
      </c>
      <c r="C258" s="44" t="s">
        <v>77</v>
      </c>
      <c r="D258" s="44" t="s">
        <v>71</v>
      </c>
      <c r="E258" s="44"/>
      <c r="F258" s="44"/>
      <c r="G258" s="31">
        <f>SUMIFS(G259:G1308,$C259:$C1308,$C259,$D259:$D1308,$D259)/2</f>
        <v>407</v>
      </c>
      <c r="H258" s="31">
        <f>SUMIFS(H259:H1308,$C259:$C1308,$C259,$D259:$D1308,$D259)/2</f>
        <v>0</v>
      </c>
      <c r="I258" s="31">
        <f>SUMIFS(I259:I1308,$C259:$C1308,$C259,$D259:$D1308,$D259)/2</f>
        <v>407</v>
      </c>
      <c r="J258" s="31">
        <f>SUMIFS(J259:J1308,$C259:$C1308,$C259,$D259:$D1308,$D259)/2</f>
        <v>0</v>
      </c>
      <c r="K258" s="31">
        <f>SUMIFS(K259:K1308,$C259:$C1308,$C259,$D259:$D1308,$D259)/2</f>
        <v>569</v>
      </c>
      <c r="L258" s="31">
        <f>SUMIFS(L259:L1308,$C259:$C1308,$C259,$D259:$D1308,$D259)/2</f>
        <v>0</v>
      </c>
      <c r="M258" s="31">
        <f>SUMIFS(M259:M1308,$C259:$C1308,$C259,$D259:$D1308,$D259)/2</f>
        <v>569</v>
      </c>
      <c r="N258" s="31">
        <f>SUMIFS(N259:N1308,$C259:$C1308,$C259,$D259:$D1308,$D259)/2</f>
        <v>0</v>
      </c>
    </row>
    <row r="259" spans="1:14" s="13" customFormat="1" ht="46.8">
      <c r="A259" s="16">
        <v>2</v>
      </c>
      <c r="B259" s="41" t="s">
        <v>157</v>
      </c>
      <c r="C259" s="42" t="s">
        <v>77</v>
      </c>
      <c r="D259" s="42" t="s">
        <v>71</v>
      </c>
      <c r="E259" s="42" t="s">
        <v>158</v>
      </c>
      <c r="F259" s="42" t="s">
        <v>73</v>
      </c>
      <c r="G259" s="34">
        <f>SUMIFS(G260:G1305,$C260:$C1305,$C260,$D260:$D1305,$D260,$E260:$E1305,$E260)</f>
        <v>407</v>
      </c>
      <c r="H259" s="34">
        <f>SUMIFS(H260:H1305,$C260:$C1305,$C260,$D260:$D1305,$D260,$E260:$E1305,$E260)</f>
        <v>0</v>
      </c>
      <c r="I259" s="34">
        <f>SUMIFS(I260:I1305,$C260:$C1305,$C260,$D260:$D1305,$D260,$E260:$E1305,$E260)</f>
        <v>407</v>
      </c>
      <c r="J259" s="34">
        <f>SUMIFS(J260:J1305,$C260:$C1305,$C260,$D260:$D1305,$D260,$E260:$E1305,$E260)</f>
        <v>0</v>
      </c>
      <c r="K259" s="34">
        <f>SUMIFS(K260:K1305,$C260:$C1305,$C260,$D260:$D1305,$D260,$E260:$E1305,$E260)</f>
        <v>569</v>
      </c>
      <c r="L259" s="34">
        <f>SUMIFS(L260:L1305,$C260:$C1305,$C260,$D260:$D1305,$D260,$E260:$E1305,$E260)</f>
        <v>0</v>
      </c>
      <c r="M259" s="34">
        <f>SUMIFS(M260:M1305,$C260:$C1305,$C260,$D260:$D1305,$D260,$E260:$E1305,$E260)</f>
        <v>569</v>
      </c>
      <c r="N259" s="34">
        <f>SUMIFS(N260:N1305,$C260:$C1305,$C260,$D260:$D1305,$D260,$E260:$E1305,$E260)</f>
        <v>0</v>
      </c>
    </row>
    <row r="260" spans="1:14" s="13" customFormat="1" ht="22.8" customHeight="1">
      <c r="A260" s="17">
        <v>3</v>
      </c>
      <c r="B260" s="22" t="s">
        <v>159</v>
      </c>
      <c r="C260" s="23" t="s">
        <v>77</v>
      </c>
      <c r="D260" s="23" t="s">
        <v>71</v>
      </c>
      <c r="E260" s="23" t="s">
        <v>158</v>
      </c>
      <c r="F260" s="23" t="s">
        <v>160</v>
      </c>
      <c r="G260" s="24">
        <v>407</v>
      </c>
      <c r="H260" s="24"/>
      <c r="I260" s="24">
        <v>407</v>
      </c>
      <c r="J260" s="24"/>
      <c r="K260" s="24">
        <v>569</v>
      </c>
      <c r="L260" s="24"/>
      <c r="M260" s="24">
        <v>569</v>
      </c>
      <c r="N260" s="24"/>
    </row>
    <row r="261" spans="1:14" s="13" customFormat="1" ht="31.2">
      <c r="A261" s="14">
        <v>0</v>
      </c>
      <c r="B261" s="26" t="s">
        <v>150</v>
      </c>
      <c r="C261" s="27" t="s">
        <v>78</v>
      </c>
      <c r="D261" s="27" t="s">
        <v>116</v>
      </c>
      <c r="E261" s="27"/>
      <c r="F261" s="27"/>
      <c r="G261" s="28">
        <f>SUMIFS(G262:G1327,$C262:$C1327,$C262)/3</f>
        <v>1900</v>
      </c>
      <c r="H261" s="28">
        <f>SUMIFS(H262:H1317,$C262:$C1317,$C262)/3</f>
        <v>0</v>
      </c>
      <c r="I261" s="28">
        <f>SUMIFS(I262:I1327,$C262:$C1327,$C262)/3</f>
        <v>1900</v>
      </c>
      <c r="J261" s="28">
        <f>SUMIFS(J262:J1317,$C262:$C1317,$C262)/3</f>
        <v>0</v>
      </c>
      <c r="K261" s="28">
        <f>SUMIFS(K262:K1327,$C262:$C1327,$C262)/3</f>
        <v>1900</v>
      </c>
      <c r="L261" s="28">
        <f>SUMIFS(L262:L1317,$C262:$C1317,$C262)/3</f>
        <v>0</v>
      </c>
      <c r="M261" s="28">
        <f>SUMIFS(M262:M1327,$C262:$C1327,$C262)/3</f>
        <v>1900</v>
      </c>
      <c r="N261" s="28">
        <f>SUMIFS(N262:N1317,$C262:$C1317,$C262)/3</f>
        <v>0</v>
      </c>
    </row>
    <row r="262" spans="1:14" s="13" customFormat="1" ht="46.8">
      <c r="A262" s="15">
        <v>1</v>
      </c>
      <c r="B262" s="29" t="s">
        <v>15</v>
      </c>
      <c r="C262" s="30" t="s">
        <v>78</v>
      </c>
      <c r="D262" s="30" t="s">
        <v>71</v>
      </c>
      <c r="E262" s="30" t="s">
        <v>6</v>
      </c>
      <c r="F262" s="30" t="s">
        <v>73</v>
      </c>
      <c r="G262" s="31">
        <f>SUMIFS(G263:G1312,$C263:$C1312,$C263,$D263:$D1312,$D263)/2</f>
        <v>1900</v>
      </c>
      <c r="H262" s="31">
        <f>SUMIFS(H263:H1312,$C263:$C1312,$C263,$D263:$D1312,$D263)/2</f>
        <v>0</v>
      </c>
      <c r="I262" s="31">
        <f>SUMIFS(I263:I1312,$C263:$C1312,$C263,$D263:$D1312,$D263)/2</f>
        <v>1900</v>
      </c>
      <c r="J262" s="31">
        <f>SUMIFS(J263:J1312,$C263:$C1312,$C263,$D263:$D1312,$D263)/2</f>
        <v>0</v>
      </c>
      <c r="K262" s="31">
        <f>SUMIFS(K263:K1312,$C263:$C1312,$C263,$D263:$D1312,$D263)/2</f>
        <v>1900</v>
      </c>
      <c r="L262" s="31">
        <f>SUMIFS(L263:L1312,$C263:$C1312,$C263,$D263:$D1312,$D263)/2</f>
        <v>0</v>
      </c>
      <c r="M262" s="31">
        <f>SUMIFS(M263:M1312,$C263:$C1312,$C263,$D263:$D1312,$D263)/2</f>
        <v>1900</v>
      </c>
      <c r="N262" s="31">
        <f>SUMIFS(N263:N1312,$C263:$C1312,$C263,$D263:$D1312,$D263)/2</f>
        <v>0</v>
      </c>
    </row>
    <row r="263" spans="1:14" s="13" customFormat="1" ht="31.2">
      <c r="A263" s="16">
        <v>2</v>
      </c>
      <c r="B263" s="32" t="s">
        <v>16</v>
      </c>
      <c r="C263" s="33" t="s">
        <v>78</v>
      </c>
      <c r="D263" s="33" t="s">
        <v>71</v>
      </c>
      <c r="E263" s="33" t="s">
        <v>127</v>
      </c>
      <c r="F263" s="33" t="s">
        <v>73</v>
      </c>
      <c r="G263" s="34">
        <f>SUMIFS(G264:G1309,$C264:$C1309,$C264,$D264:$D1309,$D264,$E264:$E1309,$E264)</f>
        <v>1900</v>
      </c>
      <c r="H263" s="34">
        <f>SUMIFS(H264:H1309,$C264:$C1309,$C264,$D264:$D1309,$D264,$E264:$E1309,$E264)</f>
        <v>0</v>
      </c>
      <c r="I263" s="34">
        <f>SUMIFS(I264:I1309,$C264:$C1309,$C264,$D264:$D1309,$D264,$E264:$E1309,$E264)</f>
        <v>1900</v>
      </c>
      <c r="J263" s="34">
        <f>SUMIFS(J264:J1309,$C264:$C1309,$C264,$D264:$D1309,$D264,$E264:$E1309,$E264)</f>
        <v>0</v>
      </c>
      <c r="K263" s="34">
        <f>SUMIFS(K264:K1309,$C264:$C1309,$C264,$D264:$D1309,$D264,$E264:$E1309,$E264)</f>
        <v>1900</v>
      </c>
      <c r="L263" s="34">
        <f>SUMIFS(L264:L1309,$C264:$C1309,$C264,$D264:$D1309,$D264,$E264:$E1309,$E264)</f>
        <v>0</v>
      </c>
      <c r="M263" s="34">
        <f>SUMIFS(M264:M1309,$C264:$C1309,$C264,$D264:$D1309,$D264,$E264:$E1309,$E264)</f>
        <v>1900</v>
      </c>
      <c r="N263" s="34">
        <f>SUMIFS(N264:N1309,$C264:$C1309,$C264,$D264:$D1309,$D264,$E264:$E1309,$E264)</f>
        <v>0</v>
      </c>
    </row>
    <row r="264" spans="1:14" s="13" customFormat="1" ht="15.6">
      <c r="A264" s="17">
        <v>3</v>
      </c>
      <c r="B264" s="22" t="s">
        <v>18</v>
      </c>
      <c r="C264" s="23" t="s">
        <v>78</v>
      </c>
      <c r="D264" s="23" t="s">
        <v>71</v>
      </c>
      <c r="E264" s="23" t="s">
        <v>127</v>
      </c>
      <c r="F264" s="23" t="s">
        <v>79</v>
      </c>
      <c r="G264" s="24">
        <v>1900</v>
      </c>
      <c r="H264" s="24"/>
      <c r="I264" s="24">
        <v>1900</v>
      </c>
      <c r="J264" s="24"/>
      <c r="K264" s="24">
        <v>1900</v>
      </c>
      <c r="L264" s="24"/>
      <c r="M264" s="24">
        <v>1900</v>
      </c>
      <c r="N264" s="24"/>
    </row>
    <row r="265" spans="1:14" s="13" customFormat="1" ht="15.6">
      <c r="A265" s="15">
        <v>1</v>
      </c>
      <c r="B265" s="29" t="s">
        <v>143</v>
      </c>
      <c r="C265" s="30" t="s">
        <v>78</v>
      </c>
      <c r="D265" s="30" t="s">
        <v>80</v>
      </c>
      <c r="E265" s="30"/>
      <c r="F265" s="30"/>
      <c r="G265" s="31">
        <f>SUMIFS(G266:G1315,$C266:$C1315,$C266,$D266:$D1315,$D266)/2</f>
        <v>0</v>
      </c>
      <c r="H265" s="31">
        <f>SUMIFS(H266:H1315,$C266:$C1315,$C266,$D266:$D1315,$D266)/2</f>
        <v>0</v>
      </c>
      <c r="I265" s="31">
        <f>SUMIFS(I266:I1315,$C266:$C1315,$C266,$D266:$D1315,$D266)/2</f>
        <v>0</v>
      </c>
      <c r="J265" s="31">
        <f>SUMIFS(J266:J1315,$C266:$C1315,$C266,$D266:$D1315,$D266)/2</f>
        <v>0</v>
      </c>
      <c r="K265" s="31">
        <f>SUMIFS(K266:K1315,$C266:$C1315,$C266,$D266:$D1315,$D266)/2</f>
        <v>0</v>
      </c>
      <c r="L265" s="31">
        <f>SUMIFS(L266:L1315,$C266:$C1315,$C266,$D266:$D1315,$D266)/2</f>
        <v>0</v>
      </c>
      <c r="M265" s="31">
        <f>SUMIFS(M266:M1315,$C266:$C1315,$C266,$D266:$D1315,$D266)/2</f>
        <v>0</v>
      </c>
      <c r="N265" s="31">
        <f>SUMIFS(N266:N1315,$C266:$C1315,$C266,$D266:$D1315,$D266)/2</f>
        <v>0</v>
      </c>
    </row>
    <row r="266" spans="1:14" s="13" customFormat="1" ht="46.8">
      <c r="A266" s="16">
        <v>2</v>
      </c>
      <c r="B266" s="41" t="s">
        <v>163</v>
      </c>
      <c r="C266" s="33" t="s">
        <v>78</v>
      </c>
      <c r="D266" s="33" t="s">
        <v>80</v>
      </c>
      <c r="E266" s="33" t="s">
        <v>162</v>
      </c>
      <c r="F266" s="33" t="s">
        <v>73</v>
      </c>
      <c r="G266" s="34">
        <f>SUMIFS(G267:G1312,$C267:$C1312,$C267,$D267:$D1312,$D267,$E267:$E1312,$E267)</f>
        <v>0</v>
      </c>
      <c r="H266" s="34">
        <f>SUMIFS(H267:H1312,$C267:$C1312,$C267,$D267:$D1312,$D267,$E267:$E1312,$E267)</f>
        <v>0</v>
      </c>
      <c r="I266" s="34">
        <f>SUMIFS(I267:I1312,$C267:$C1312,$C267,$D267:$D1312,$D267,$E267:$E1312,$E267)</f>
        <v>0</v>
      </c>
      <c r="J266" s="34">
        <f>SUMIFS(J267:J1312,$C267:$C1312,$C267,$D267:$D1312,$D267,$E267:$E1312,$E267)</f>
        <v>0</v>
      </c>
      <c r="K266" s="34">
        <f>SUMIFS(K267:K1312,$C267:$C1312,$C267,$D267:$D1312,$D267,$E267:$E1312,$E267)</f>
        <v>0</v>
      </c>
      <c r="L266" s="34">
        <f>SUMIFS(L267:L1312,$C267:$C1312,$C267,$D267:$D1312,$D267,$E267:$E1312,$E267)</f>
        <v>0</v>
      </c>
      <c r="M266" s="34">
        <f>SUMIFS(M267:M1312,$C267:$C1312,$C267,$D267:$D1312,$D267,$E267:$E1312,$E267)</f>
        <v>0</v>
      </c>
      <c r="N266" s="34">
        <f>SUMIFS(N267:N1312,$C267:$C1312,$C267,$D267:$D1312,$D267,$E267:$E1312,$E267)</f>
        <v>0</v>
      </c>
    </row>
    <row r="267" spans="1:14" s="13" customFormat="1" ht="15.6">
      <c r="A267" s="17">
        <v>3</v>
      </c>
      <c r="B267" s="22" t="s">
        <v>19</v>
      </c>
      <c r="C267" s="23" t="s">
        <v>78</v>
      </c>
      <c r="D267" s="23" t="s">
        <v>80</v>
      </c>
      <c r="E267" s="23" t="s">
        <v>162</v>
      </c>
      <c r="F267" s="23" t="s">
        <v>81</v>
      </c>
      <c r="G267" s="24"/>
      <c r="H267" s="24"/>
      <c r="I267" s="24"/>
      <c r="J267" s="24"/>
      <c r="K267" s="24"/>
      <c r="L267" s="24"/>
      <c r="M267" s="24"/>
      <c r="N267" s="24"/>
    </row>
    <row r="268" spans="1:14" s="13" customFormat="1" ht="31.2">
      <c r="A268" s="16">
        <v>2</v>
      </c>
      <c r="B268" s="32" t="s">
        <v>16</v>
      </c>
      <c r="C268" s="33" t="s">
        <v>78</v>
      </c>
      <c r="D268" s="33" t="s">
        <v>80</v>
      </c>
      <c r="E268" s="33" t="s">
        <v>127</v>
      </c>
      <c r="F268" s="33"/>
      <c r="G268" s="34">
        <f>SUMIFS(G269:G1314,$C269:$C1314,$C269,$D269:$D1314,$D269,$E269:$E1314,$E269)</f>
        <v>0</v>
      </c>
      <c r="H268" s="34">
        <f>SUMIFS(H269:H1314,$C269:$C1314,$C269,$D269:$D1314,$D269,$E269:$E1314,$E269)</f>
        <v>0</v>
      </c>
      <c r="I268" s="34">
        <f>SUMIFS(I269:I1314,$C269:$C1314,$C269,$D269:$D1314,$D269,$E269:$E1314,$E269)</f>
        <v>0</v>
      </c>
      <c r="J268" s="34">
        <f>SUMIFS(J269:J1314,$C269:$C1314,$C269,$D269:$D1314,$D269,$E269:$E1314,$E269)</f>
        <v>0</v>
      </c>
      <c r="K268" s="34">
        <f>SUMIFS(K269:K1314,$C269:$C1314,$C269,$D269:$D1314,$D269,$E269:$E1314,$E269)</f>
        <v>0</v>
      </c>
      <c r="L268" s="34">
        <f>SUMIFS(L269:L1314,$C269:$C1314,$C269,$D269:$D1314,$D269,$E269:$E1314,$E269)</f>
        <v>0</v>
      </c>
      <c r="M268" s="34">
        <f>SUMIFS(M269:M1314,$C269:$C1314,$C269,$D269:$D1314,$D269,$E269:$E1314,$E269)</f>
        <v>0</v>
      </c>
      <c r="N268" s="34">
        <f>SUMIFS(N269:N1314,$C269:$C1314,$C269,$D269:$D1314,$D269,$E269:$E1314,$E269)</f>
        <v>0</v>
      </c>
    </row>
    <row r="269" spans="1:14" s="13" customFormat="1" ht="15.6">
      <c r="A269" s="17">
        <v>3</v>
      </c>
      <c r="B269" s="22" t="s">
        <v>19</v>
      </c>
      <c r="C269" s="23" t="s">
        <v>78</v>
      </c>
      <c r="D269" s="23" t="s">
        <v>80</v>
      </c>
      <c r="E269" s="23" t="s">
        <v>127</v>
      </c>
      <c r="F269" s="23" t="s">
        <v>81</v>
      </c>
      <c r="G269" s="24"/>
      <c r="H269" s="24"/>
      <c r="I269" s="24"/>
      <c r="J269" s="24"/>
      <c r="K269" s="24"/>
      <c r="L269" s="24"/>
      <c r="M269" s="24"/>
      <c r="N269" s="24"/>
    </row>
    <row r="270" spans="1:14" s="13" customFormat="1" ht="15.6">
      <c r="A270" s="12"/>
      <c r="B270" s="36" t="s">
        <v>70</v>
      </c>
      <c r="C270" s="37"/>
      <c r="D270" s="37"/>
      <c r="E270" s="37" t="s">
        <v>6</v>
      </c>
      <c r="F270" s="37"/>
      <c r="G270" s="38">
        <f>SUMIF($A14:$A269,$A14,G14:G269)</f>
        <v>358779</v>
      </c>
      <c r="H270" s="38">
        <f>SUMIF($A14:$A269,$A14,H14:H269)</f>
        <v>45687.7</v>
      </c>
      <c r="I270" s="38">
        <f>SUMIF($A14:$A269,$A14,I14:I269)</f>
        <v>358779</v>
      </c>
      <c r="J270" s="38">
        <f>SUMIF($A14:$A269,$A14,J14:J269)</f>
        <v>45687.7</v>
      </c>
      <c r="K270" s="38">
        <f>SUMIF($A14:$A269,$A14,K14:K269)</f>
        <v>501621.69999999995</v>
      </c>
      <c r="L270" s="38">
        <f>SUMIF($A14:$A269,$A14,L14:L269)</f>
        <v>186126.2</v>
      </c>
      <c r="M270" s="38">
        <f>SUMIF($A14:$A269,$A14,M14:M269)</f>
        <v>514015.79999999993</v>
      </c>
      <c r="N270" s="38">
        <f>SUMIF($A14:$A269,$A14,N14:N269)</f>
        <v>199126.2</v>
      </c>
    </row>
    <row r="271" spans="1:14" ht="15.6">
      <c r="B271" s="50" t="s">
        <v>209</v>
      </c>
      <c r="C271" s="51"/>
      <c r="D271" s="51"/>
      <c r="E271" s="51"/>
      <c r="F271" s="51"/>
      <c r="G271" s="52">
        <v>9199.5</v>
      </c>
      <c r="H271" s="52"/>
      <c r="I271" s="52">
        <v>9199.5</v>
      </c>
      <c r="J271" s="52"/>
      <c r="K271" s="52">
        <v>26401.200000000001</v>
      </c>
      <c r="L271" s="52"/>
      <c r="M271" s="52">
        <v>27053.5</v>
      </c>
      <c r="N271" s="52"/>
    </row>
    <row r="272" spans="1:14" ht="15.6">
      <c r="B272" s="50" t="s">
        <v>210</v>
      </c>
      <c r="C272" s="51"/>
      <c r="D272" s="51"/>
      <c r="E272" s="51"/>
      <c r="F272" s="51"/>
      <c r="G272" s="52">
        <f t="shared" ref="G272:L272" si="0">SUM(G270:G271)</f>
        <v>367978.5</v>
      </c>
      <c r="H272" s="52">
        <f t="shared" si="0"/>
        <v>45687.7</v>
      </c>
      <c r="I272" s="52">
        <f t="shared" ref="I272:J272" si="1">SUM(I270:I271)</f>
        <v>367978.5</v>
      </c>
      <c r="J272" s="52">
        <f t="shared" si="1"/>
        <v>45687.7</v>
      </c>
      <c r="K272" s="52">
        <f t="shared" si="0"/>
        <v>528022.89999999991</v>
      </c>
      <c r="L272" s="52">
        <f t="shared" si="0"/>
        <v>186126.2</v>
      </c>
      <c r="M272" s="52">
        <f t="shared" ref="M272:N272" si="2">SUM(M270:M271)</f>
        <v>541069.29999999993</v>
      </c>
      <c r="N272" s="52">
        <f t="shared" si="2"/>
        <v>199126.2</v>
      </c>
    </row>
  </sheetData>
  <autoFilter ref="A6:H272">
    <filterColumn colId="6" showButton="0"/>
  </autoFilter>
  <mergeCells count="23">
    <mergeCell ref="M1:N1"/>
    <mergeCell ref="M6:N9"/>
    <mergeCell ref="M10:M13"/>
    <mergeCell ref="N10:N13"/>
    <mergeCell ref="K2:N2"/>
    <mergeCell ref="B4:N4"/>
    <mergeCell ref="K1:L1"/>
    <mergeCell ref="K6:L9"/>
    <mergeCell ref="K10:K13"/>
    <mergeCell ref="L10:L13"/>
    <mergeCell ref="G1:H1"/>
    <mergeCell ref="H10:H13"/>
    <mergeCell ref="B6:B13"/>
    <mergeCell ref="I1:J1"/>
    <mergeCell ref="C6:C13"/>
    <mergeCell ref="D6:D13"/>
    <mergeCell ref="E6:E13"/>
    <mergeCell ref="F6:F13"/>
    <mergeCell ref="G10:G13"/>
    <mergeCell ref="G6:H9"/>
    <mergeCell ref="I6:J9"/>
    <mergeCell ref="I10:I13"/>
    <mergeCell ref="J10:J13"/>
  </mergeCells>
  <pageMargins left="0.31496062992125984" right="0.31496062992125984" top="0.31496062992125984" bottom="0.31496062992125984" header="0" footer="0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09375" defaultRowHeight="14.4"/>
  <cols>
    <col min="1" max="1" width="9.109375" style="6"/>
    <col min="2" max="2" width="24.88671875" style="6" customWidth="1"/>
    <col min="3" max="3" width="9.44140625" style="6" customWidth="1"/>
    <col min="4" max="4" width="19.5546875" style="6" customWidth="1"/>
    <col min="5" max="5" width="20" style="6" customWidth="1"/>
    <col min="6" max="6" width="17.33203125" style="6" customWidth="1"/>
    <col min="7" max="7" width="18.33203125" style="6" customWidth="1"/>
    <col min="8" max="16384" width="9.109375" style="6"/>
  </cols>
  <sheetData>
    <row r="3" spans="2:7" ht="15" customHeight="1">
      <c r="B3" s="68" t="s">
        <v>105</v>
      </c>
      <c r="C3" s="68" t="s">
        <v>103</v>
      </c>
      <c r="D3" s="71" t="s">
        <v>98</v>
      </c>
      <c r="E3" s="72"/>
      <c r="F3" s="71" t="s">
        <v>99</v>
      </c>
      <c r="G3" s="72"/>
    </row>
    <row r="4" spans="2:7">
      <c r="B4" s="69"/>
      <c r="C4" s="69"/>
      <c r="D4" s="73"/>
      <c r="E4" s="74"/>
      <c r="F4" s="73"/>
      <c r="G4" s="74"/>
    </row>
    <row r="5" spans="2:7" ht="0.75" customHeight="1">
      <c r="B5" s="69"/>
      <c r="C5" s="69"/>
      <c r="D5" s="73"/>
      <c r="E5" s="74"/>
      <c r="F5" s="73"/>
      <c r="G5" s="74"/>
    </row>
    <row r="6" spans="2:7" ht="15" hidden="1" customHeight="1">
      <c r="B6" s="69"/>
      <c r="C6" s="69"/>
      <c r="D6" s="75"/>
      <c r="E6" s="76"/>
      <c r="F6" s="75"/>
      <c r="G6" s="76"/>
    </row>
    <row r="7" spans="2:7" ht="15" customHeight="1">
      <c r="B7" s="69"/>
      <c r="C7" s="69"/>
      <c r="D7" s="77" t="s">
        <v>5</v>
      </c>
      <c r="E7" s="77" t="s">
        <v>97</v>
      </c>
      <c r="F7" s="77" t="s">
        <v>5</v>
      </c>
      <c r="G7" s="77" t="s">
        <v>97</v>
      </c>
    </row>
    <row r="8" spans="2:7">
      <c r="B8" s="69"/>
      <c r="C8" s="69"/>
      <c r="D8" s="78"/>
      <c r="E8" s="78"/>
      <c r="F8" s="78"/>
      <c r="G8" s="78"/>
    </row>
    <row r="9" spans="2:7">
      <c r="B9" s="69"/>
      <c r="C9" s="69"/>
      <c r="D9" s="78"/>
      <c r="E9" s="78"/>
      <c r="F9" s="78"/>
      <c r="G9" s="78"/>
    </row>
    <row r="10" spans="2:7" ht="2.25" customHeight="1">
      <c r="B10" s="70"/>
      <c r="C10" s="70"/>
      <c r="D10" s="79"/>
      <c r="E10" s="79"/>
      <c r="F10" s="79"/>
      <c r="G10" s="79"/>
    </row>
    <row r="11" spans="2:7">
      <c r="B11" s="1">
        <v>0</v>
      </c>
      <c r="C11" s="1" t="s">
        <v>100</v>
      </c>
      <c r="D11" s="5">
        <f>SUMIF('Приложение №6'!$A$14:$A1032,0,'Приложение №6'!$G$14:$G1032)</f>
        <v>358779</v>
      </c>
      <c r="E11" s="5">
        <f>SUMIF('Приложение №6'!$A$14:$A1032,0,'Приложение №6'!$H$14:$H1032)</f>
        <v>45687.7</v>
      </c>
      <c r="F11" s="5" t="e">
        <f>SUMIF('Приложение №6'!$A$14:$A1032,0,'Приложение №6'!#REF!)</f>
        <v>#REF!</v>
      </c>
      <c r="G11" s="5" t="e">
        <f>SUMIF('Приложение №6'!$A$14:$A1032,0,'Приложение №6'!#REF!)</f>
        <v>#REF!</v>
      </c>
    </row>
    <row r="12" spans="2:7">
      <c r="B12" s="2">
        <v>1</v>
      </c>
      <c r="C12" s="2" t="s">
        <v>101</v>
      </c>
      <c r="D12" s="7">
        <f>SUMIF('Приложение №6'!$A$14:$A1033,1,'Приложение №6'!$G$14:$G1033)</f>
        <v>358779</v>
      </c>
      <c r="E12" s="7">
        <f>SUMIF('Приложение №6'!$A$14:$A1033,1,'Приложение №6'!$H$14:$H1033)</f>
        <v>45687.700000000004</v>
      </c>
      <c r="F12" s="7" t="e">
        <f>SUMIF('Приложение №6'!$A$14:$A1033,1,'Приложение №6'!#REF!)</f>
        <v>#REF!</v>
      </c>
      <c r="G12" s="7" t="e">
        <f>SUMIF('Приложение №6'!$A$14:$A1033,1,'Приложение №6'!#REF!)</f>
        <v>#REF!</v>
      </c>
    </row>
    <row r="13" spans="2:7">
      <c r="B13" s="3">
        <v>2</v>
      </c>
      <c r="C13" s="3" t="s">
        <v>104</v>
      </c>
      <c r="D13" s="8">
        <f>SUMIF('Приложение №6'!$A$14:$A1034,2,'Приложение №6'!$G$14:$G1034)</f>
        <v>358779.00000000012</v>
      </c>
      <c r="E13" s="8">
        <f>SUMIF('Приложение №6'!$A$14:$A1034,2,'Приложение №6'!$H$14:$H1034)</f>
        <v>45687.700000000004</v>
      </c>
      <c r="F13" s="8" t="e">
        <f>SUMIF('Приложение №6'!$A$14:$A1034,2,'Приложение №6'!#REF!)</f>
        <v>#REF!</v>
      </c>
      <c r="G13" s="8" t="e">
        <f>SUMIF('Приложение №6'!$A$14:$A1034,2,'Приложение №6'!#REF!)</f>
        <v>#REF!</v>
      </c>
    </row>
    <row r="14" spans="2:7">
      <c r="B14" s="4" t="s">
        <v>117</v>
      </c>
      <c r="C14" s="4" t="s">
        <v>102</v>
      </c>
      <c r="D14" s="9">
        <f>SUMIF('Приложение №6'!$A$14:$A1035,3,'Приложение №6'!$G$14:$G1035)</f>
        <v>358779.00000000012</v>
      </c>
      <c r="E14" s="9">
        <f>SUMIF('Приложение №6'!$A$14:$A1035,3,'Приложение №6'!$H$14:$H1035)</f>
        <v>45687.700000000004</v>
      </c>
      <c r="F14" s="9" t="e">
        <f>SUMIF('Приложение №6'!$A$14:$A1035,3,'Приложение №6'!#REF!)</f>
        <v>#REF!</v>
      </c>
      <c r="G14" s="9" t="e">
        <f>SUMIF('Приложение №6'!$A$14:$A1035,3,'Приложение №6'!#REF!)</f>
        <v>#REF!</v>
      </c>
    </row>
    <row r="15" spans="2:7">
      <c r="B15" s="10">
        <v>0</v>
      </c>
      <c r="C15" s="10" t="s">
        <v>100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>
      <c r="B16" s="10">
        <v>1</v>
      </c>
      <c r="C16" s="10" t="s">
        <v>101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>
      <c r="B17" s="10">
        <v>2</v>
      </c>
      <c r="C17" s="10" t="s">
        <v>104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2019-12-11T15:33:35Z</cp:lastPrinted>
  <dcterms:created xsi:type="dcterms:W3CDTF">2017-09-27T09:31:38Z</dcterms:created>
  <dcterms:modified xsi:type="dcterms:W3CDTF">2024-02-06T05:29:04Z</dcterms:modified>
</cp:coreProperties>
</file>