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№6'!$A$6:$H$268</definedName>
  </definedNames>
  <calcPr calcId="125725"/>
</workbook>
</file>

<file path=xl/calcChain.xml><?xml version="1.0" encoding="utf-8"?>
<calcChain xmlns="http://schemas.openxmlformats.org/spreadsheetml/2006/main">
  <c r="H266" i="1"/>
  <c r="G266"/>
  <c r="H264"/>
  <c r="H263" s="1"/>
  <c r="G264"/>
  <c r="G263" s="1"/>
  <c r="H261"/>
  <c r="G261"/>
  <c r="G260" s="1"/>
  <c r="H260"/>
  <c r="H257"/>
  <c r="H256" s="1"/>
  <c r="H255" s="1"/>
  <c r="G257"/>
  <c r="G256"/>
  <c r="G255" s="1"/>
  <c r="H253"/>
  <c r="G253"/>
  <c r="H251"/>
  <c r="G251"/>
  <c r="H249"/>
  <c r="G249"/>
  <c r="G248" s="1"/>
  <c r="G247" s="1"/>
  <c r="H248"/>
  <c r="H247" s="1"/>
  <c r="H245"/>
  <c r="G245"/>
  <c r="H243"/>
  <c r="G243"/>
  <c r="G242" s="1"/>
  <c r="G241" s="1"/>
  <c r="H242"/>
  <c r="H241" s="1"/>
  <c r="H239"/>
  <c r="G239"/>
  <c r="H236"/>
  <c r="G236"/>
  <c r="G226" s="1"/>
  <c r="H232"/>
  <c r="G232"/>
  <c r="H230"/>
  <c r="G230"/>
  <c r="H227"/>
  <c r="H226" s="1"/>
  <c r="G227"/>
  <c r="H224"/>
  <c r="G224"/>
  <c r="H221"/>
  <c r="G221"/>
  <c r="H219"/>
  <c r="H218" s="1"/>
  <c r="G219"/>
  <c r="G218"/>
  <c r="H216"/>
  <c r="H208" s="1"/>
  <c r="G216"/>
  <c r="H214"/>
  <c r="G214"/>
  <c r="H211"/>
  <c r="G211"/>
  <c r="H209"/>
  <c r="G209"/>
  <c r="G208" s="1"/>
  <c r="H205"/>
  <c r="H204" s="1"/>
  <c r="G205"/>
  <c r="G204" s="1"/>
  <c r="G203" s="1"/>
  <c r="H200"/>
  <c r="G200"/>
  <c r="H197"/>
  <c r="G197"/>
  <c r="H195"/>
  <c r="G195"/>
  <c r="H193"/>
  <c r="G193"/>
  <c r="H190"/>
  <c r="H189" s="1"/>
  <c r="H188" s="1"/>
  <c r="G190"/>
  <c r="G189" s="1"/>
  <c r="G188" s="1"/>
  <c r="H186"/>
  <c r="G186"/>
  <c r="H184"/>
  <c r="G184"/>
  <c r="H182"/>
  <c r="H181" s="1"/>
  <c r="G182"/>
  <c r="G181" s="1"/>
  <c r="H179"/>
  <c r="G179"/>
  <c r="G178" s="1"/>
  <c r="H178"/>
  <c r="H175"/>
  <c r="G175"/>
  <c r="H173"/>
  <c r="G173"/>
  <c r="H171"/>
  <c r="G171"/>
  <c r="H169"/>
  <c r="H160" s="1"/>
  <c r="H159" s="1"/>
  <c r="G169"/>
  <c r="H166"/>
  <c r="G166"/>
  <c r="H164"/>
  <c r="G164"/>
  <c r="H161"/>
  <c r="G161"/>
  <c r="G160" s="1"/>
  <c r="H157"/>
  <c r="H156" s="1"/>
  <c r="H155" s="1"/>
  <c r="G157"/>
  <c r="G156"/>
  <c r="G155" s="1"/>
  <c r="H153"/>
  <c r="H152" s="1"/>
  <c r="G153"/>
  <c r="G152" s="1"/>
  <c r="H150"/>
  <c r="G150"/>
  <c r="G143" s="1"/>
  <c r="H148"/>
  <c r="G148"/>
  <c r="H146"/>
  <c r="G146"/>
  <c r="H144"/>
  <c r="H143" s="1"/>
  <c r="G144"/>
  <c r="H140"/>
  <c r="G140"/>
  <c r="H138"/>
  <c r="G138"/>
  <c r="H135"/>
  <c r="H134" s="1"/>
  <c r="G135"/>
  <c r="G134"/>
  <c r="H132"/>
  <c r="H124" s="1"/>
  <c r="G132"/>
  <c r="H130"/>
  <c r="G130"/>
  <c r="H127"/>
  <c r="G127"/>
  <c r="H125"/>
  <c r="G125"/>
  <c r="G124" s="1"/>
  <c r="H121"/>
  <c r="G121"/>
  <c r="H119"/>
  <c r="G119"/>
  <c r="H117"/>
  <c r="G117"/>
  <c r="H115"/>
  <c r="H114" s="1"/>
  <c r="G115"/>
  <c r="G114" s="1"/>
  <c r="H112"/>
  <c r="G112"/>
  <c r="G111" s="1"/>
  <c r="H111"/>
  <c r="H108"/>
  <c r="H107" s="1"/>
  <c r="G108"/>
  <c r="G107" s="1"/>
  <c r="H105"/>
  <c r="G105"/>
  <c r="G104" s="1"/>
  <c r="H104"/>
  <c r="H102"/>
  <c r="G102"/>
  <c r="H96"/>
  <c r="G96"/>
  <c r="H94"/>
  <c r="G94"/>
  <c r="G93" s="1"/>
  <c r="G92" s="1"/>
  <c r="H93"/>
  <c r="H90"/>
  <c r="G90"/>
  <c r="H88"/>
  <c r="G88"/>
  <c r="H86"/>
  <c r="H85" s="1"/>
  <c r="G86"/>
  <c r="G85" s="1"/>
  <c r="H83"/>
  <c r="G83"/>
  <c r="H81"/>
  <c r="G81"/>
  <c r="H79"/>
  <c r="H78" s="1"/>
  <c r="G79"/>
  <c r="G78" s="1"/>
  <c r="G77" s="1"/>
  <c r="H74"/>
  <c r="G74"/>
  <c r="G73" s="1"/>
  <c r="G72" s="1"/>
  <c r="H73"/>
  <c r="H72" s="1"/>
  <c r="H69"/>
  <c r="G69"/>
  <c r="H66"/>
  <c r="G66"/>
  <c r="H63"/>
  <c r="G63"/>
  <c r="H61"/>
  <c r="G61"/>
  <c r="H59"/>
  <c r="G59"/>
  <c r="H57"/>
  <c r="G57"/>
  <c r="H55"/>
  <c r="H54" s="1"/>
  <c r="G55"/>
  <c r="G54" s="1"/>
  <c r="H52"/>
  <c r="G52"/>
  <c r="H51"/>
  <c r="G51"/>
  <c r="H49"/>
  <c r="H48" s="1"/>
  <c r="G49"/>
  <c r="G48" s="1"/>
  <c r="H44"/>
  <c r="G44"/>
  <c r="H42"/>
  <c r="G42"/>
  <c r="H40"/>
  <c r="H39" s="1"/>
  <c r="G40"/>
  <c r="G39" s="1"/>
  <c r="H37"/>
  <c r="G37"/>
  <c r="H36"/>
  <c r="G36"/>
  <c r="H30"/>
  <c r="G30"/>
  <c r="H28"/>
  <c r="H25" s="1"/>
  <c r="G28"/>
  <c r="H26"/>
  <c r="G26"/>
  <c r="G25"/>
  <c r="H20"/>
  <c r="H19" s="1"/>
  <c r="G20"/>
  <c r="G19" s="1"/>
  <c r="H16"/>
  <c r="H15" s="1"/>
  <c r="G16"/>
  <c r="G15"/>
  <c r="J49"/>
  <c r="J48" s="1"/>
  <c r="I49"/>
  <c r="I48" s="1"/>
  <c r="H14" l="1"/>
  <c r="H268" s="1"/>
  <c r="G14"/>
  <c r="G268" s="1"/>
  <c r="G123"/>
  <c r="G259"/>
  <c r="H123"/>
  <c r="H259"/>
  <c r="G159"/>
  <c r="H92"/>
  <c r="H77"/>
  <c r="H203"/>
  <c r="J266"/>
  <c r="I266"/>
  <c r="J264"/>
  <c r="I264"/>
  <c r="J261"/>
  <c r="J260" s="1"/>
  <c r="I261"/>
  <c r="I260" s="1"/>
  <c r="J257"/>
  <c r="J256" s="1"/>
  <c r="J255" s="1"/>
  <c r="I257"/>
  <c r="I256" s="1"/>
  <c r="I255" s="1"/>
  <c r="J253"/>
  <c r="I253"/>
  <c r="J251"/>
  <c r="I251"/>
  <c r="J249"/>
  <c r="I249"/>
  <c r="J245"/>
  <c r="I245"/>
  <c r="J243"/>
  <c r="I243"/>
  <c r="J239"/>
  <c r="I239"/>
  <c r="J236"/>
  <c r="I236"/>
  <c r="J232"/>
  <c r="I232"/>
  <c r="J230"/>
  <c r="I230"/>
  <c r="J227"/>
  <c r="I227"/>
  <c r="J224"/>
  <c r="I224"/>
  <c r="J221"/>
  <c r="I221"/>
  <c r="J219"/>
  <c r="I219"/>
  <c r="J216"/>
  <c r="I216"/>
  <c r="J214"/>
  <c r="I214"/>
  <c r="J211"/>
  <c r="I211"/>
  <c r="J209"/>
  <c r="I209"/>
  <c r="I205"/>
  <c r="J200"/>
  <c r="I200"/>
  <c r="J197"/>
  <c r="I197"/>
  <c r="J195"/>
  <c r="I195"/>
  <c r="J193"/>
  <c r="I193"/>
  <c r="J190"/>
  <c r="I190"/>
  <c r="J186"/>
  <c r="I186"/>
  <c r="J184"/>
  <c r="I184"/>
  <c r="J182"/>
  <c r="I182"/>
  <c r="J179"/>
  <c r="J178" s="1"/>
  <c r="I179"/>
  <c r="I178" s="1"/>
  <c r="J175"/>
  <c r="I175"/>
  <c r="J173"/>
  <c r="I173"/>
  <c r="J171"/>
  <c r="I171"/>
  <c r="J169"/>
  <c r="I169"/>
  <c r="J166"/>
  <c r="I166"/>
  <c r="J164"/>
  <c r="I164"/>
  <c r="J161"/>
  <c r="I161"/>
  <c r="J157"/>
  <c r="J156" s="1"/>
  <c r="J155" s="1"/>
  <c r="I157"/>
  <c r="I156" s="1"/>
  <c r="I155" s="1"/>
  <c r="J153"/>
  <c r="J152" s="1"/>
  <c r="I153"/>
  <c r="I152" s="1"/>
  <c r="J150"/>
  <c r="I150"/>
  <c r="J148"/>
  <c r="I148"/>
  <c r="J146"/>
  <c r="I146"/>
  <c r="J144"/>
  <c r="I144"/>
  <c r="J140"/>
  <c r="I140"/>
  <c r="J138"/>
  <c r="I138"/>
  <c r="J135"/>
  <c r="I135"/>
  <c r="J132"/>
  <c r="I132"/>
  <c r="J130"/>
  <c r="I130"/>
  <c r="J127"/>
  <c r="I127"/>
  <c r="J125"/>
  <c r="I125"/>
  <c r="J121"/>
  <c r="I121"/>
  <c r="J119"/>
  <c r="I119"/>
  <c r="J117"/>
  <c r="I117"/>
  <c r="J115"/>
  <c r="I115"/>
  <c r="J112"/>
  <c r="J111" s="1"/>
  <c r="I112"/>
  <c r="I111" s="1"/>
  <c r="J108"/>
  <c r="I108"/>
  <c r="J105"/>
  <c r="J104" s="1"/>
  <c r="I105"/>
  <c r="I104" s="1"/>
  <c r="J102"/>
  <c r="I102"/>
  <c r="J96"/>
  <c r="I96"/>
  <c r="J94"/>
  <c r="I94"/>
  <c r="J90"/>
  <c r="I90"/>
  <c r="J88"/>
  <c r="I88"/>
  <c r="J86"/>
  <c r="I86"/>
  <c r="J83"/>
  <c r="I83"/>
  <c r="J81"/>
  <c r="I81"/>
  <c r="J79"/>
  <c r="I79"/>
  <c r="J74"/>
  <c r="J73" s="1"/>
  <c r="J72" s="1"/>
  <c r="I74"/>
  <c r="I73" s="1"/>
  <c r="I72" s="1"/>
  <c r="J69"/>
  <c r="I69"/>
  <c r="J66"/>
  <c r="I66"/>
  <c r="J63"/>
  <c r="I63"/>
  <c r="J61"/>
  <c r="I61"/>
  <c r="J59"/>
  <c r="I59"/>
  <c r="J57"/>
  <c r="I57"/>
  <c r="J55"/>
  <c r="I55"/>
  <c r="J52"/>
  <c r="J51" s="1"/>
  <c r="I52"/>
  <c r="I51" s="1"/>
  <c r="J44"/>
  <c r="I44"/>
  <c r="J42"/>
  <c r="I42"/>
  <c r="J40"/>
  <c r="I40"/>
  <c r="J37"/>
  <c r="J36" s="1"/>
  <c r="I37"/>
  <c r="I36" s="1"/>
  <c r="J30"/>
  <c r="I30"/>
  <c r="J28"/>
  <c r="I28"/>
  <c r="J26"/>
  <c r="I26"/>
  <c r="J20"/>
  <c r="J19" s="1"/>
  <c r="I20"/>
  <c r="I19" s="1"/>
  <c r="J16"/>
  <c r="J15" s="1"/>
  <c r="I16"/>
  <c r="I15" s="1"/>
  <c r="J85" l="1"/>
  <c r="J134"/>
  <c r="J25"/>
  <c r="I263"/>
  <c r="I259" s="1"/>
  <c r="I160"/>
  <c r="J226"/>
  <c r="I25"/>
  <c r="I85"/>
  <c r="J208"/>
  <c r="J181"/>
  <c r="I208"/>
  <c r="I242"/>
  <c r="I241" s="1"/>
  <c r="J114"/>
  <c r="J124"/>
  <c r="J218"/>
  <c r="J248"/>
  <c r="J247" s="1"/>
  <c r="I54"/>
  <c r="I107"/>
  <c r="I248"/>
  <c r="I247" s="1"/>
  <c r="J78"/>
  <c r="I143"/>
  <c r="J39"/>
  <c r="J263"/>
  <c r="J259" s="1"/>
  <c r="J205"/>
  <c r="J204" s="1"/>
  <c r="J160"/>
  <c r="J54"/>
  <c r="J93"/>
  <c r="J189"/>
  <c r="J188" s="1"/>
  <c r="J242"/>
  <c r="J241" s="1"/>
  <c r="I114"/>
  <c r="I204"/>
  <c r="I93"/>
  <c r="I124"/>
  <c r="J143"/>
  <c r="I189"/>
  <c r="I188" s="1"/>
  <c r="I218"/>
  <c r="J107"/>
  <c r="I181"/>
  <c r="I39"/>
  <c r="I78"/>
  <c r="I77" s="1"/>
  <c r="I134"/>
  <c r="I226"/>
  <c r="J159" l="1"/>
  <c r="J77"/>
  <c r="J14"/>
  <c r="J203"/>
  <c r="I92"/>
  <c r="I159"/>
  <c r="I14"/>
  <c r="J123"/>
  <c r="J92"/>
  <c r="I123"/>
  <c r="I203"/>
  <c r="J268" l="1"/>
  <c r="I268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<sst xmlns="http://schemas.openxmlformats.org/spreadsheetml/2006/main" count="1192" uniqueCount="224">
  <si>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</si>
  <si>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</si>
  <si>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</si>
  <si>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</si>
  <si>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</si>
  <si>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</si>
  <si>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</si>
  <si>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</si>
  <si>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</si>
  <si>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</si>
  <si>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</si>
  <si>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</si>
  <si>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</si>
  <si>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</si>
  <si>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</si>
  <si>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</si>
  <si>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</si>
  <si>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</si>
  <si>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</si>
  <si>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</si>
  <si>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</si>
  <si>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</si>
  <si>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</si>
  <si>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</si>
  <si>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</si>
  <si>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</si>
  <si>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</si>
  <si>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</si>
  <si>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</si>
  <si>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</si>
  <si>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</si>
  <si>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</si>
  <si>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</si>
  <si>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</si>
  <si>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</si>
  <si>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</si>
  <si>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</si>
  <si>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</si>
  <si>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</si>
  <si>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</si>
  <si>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</si>
  <si>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</si>
  <si>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</si>
  <si>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</si>
  <si>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</si>
  <si>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</si>
  <si>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</si>
  <si>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</si>
  <si>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</si>
  <si>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</si>
  <si>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</si>
  <si>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</si>
  <si>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</si>
  <si>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</si>
  <si>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</si>
  <si>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</si>
  <si>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</si>
  <si>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</si>
  <si>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</si>
  <si>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</si>
  <si>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</si>
  <si>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</si>
  <si>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</si>
  <si>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</si>
  <si>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</si>
  <si>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</si>
  <si>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</si>
  <si>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</si>
  <si>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</si>
  <si>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</si>
  <si>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</si>
  <si>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</si>
  <si>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</si>
  <si>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</si>
  <si>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</si>
  <si>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</si>
  <si>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</si>
  <si>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</si>
  <si>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</si>
  <si>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</si>
  <si>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</si>
  <si>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</si>
  <si>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</si>
  <si>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</si>
  <si>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</si>
  <si>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</si>
  <si>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</si>
  <si>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</si>
  <si>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</si>
  <si>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</si>
  <si>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</si>
  <si>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</si>
  <si>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</si>
  <si>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</si>
  <si>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</si>
  <si>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</si>
  <si>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</si>
  <si>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</si>
  <si>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</si>
  <si>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</si>
  <si>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</si>
  <si>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</si>
  <si>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</si>
  <si>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</si>
  <si>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</si>
  <si>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</si>
  <si>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</si>
  <si>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</si>
  <si>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</si>
  <si>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</si>
  <si>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</si>
  <si>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</si>
  <si>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</si>
  <si>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</si>
  <si>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</si>
  <si>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</si>
  <si>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</si>
  <si>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</si>
  <si>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</si>
  <si>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</si>
  <si>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</si>
  <si>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</si>
  <si>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</si>
  <si>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</si>
  <si>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</si>
  <si>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</si>
  <si>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</si>
  <si>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</si>
  <si>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</si>
  <si>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</si>
  <si>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</si>
  <si>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</si>
  <si>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</si>
  <si>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</si>
  <si>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</si>
  <si>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</si>
  <si>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</si>
  <si>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</si>
  <si>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</si>
  <si>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</si>
  <si>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</si>
  <si>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</si>
  <si>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</si>
  <si>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</si>
  <si>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</si>
  <si>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</si>
  <si>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</si>
  <si>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</si>
  <si>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</si>
  <si>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</si>
  <si>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</si>
  <si>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</si>
  <si>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</si>
  <si>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</si>
  <si>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</si>
  <si>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</si>
  <si>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</si>
  <si>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</si>
  <si>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</si>
  <si>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</si>
  <si>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</si>
  <si>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</si>
  <si>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</si>
  <si>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</si>
  <si>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</si>
  <si>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</si>
  <si>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</si>
  <si>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</si>
  <si>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</si>
  <si>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</si>
  <si>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</si>
  <si>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</si>
  <si>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</si>
  <si>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</si>
  <si>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</si>
  <si>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</si>
  <si>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</si>
  <si>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</si>
  <si>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</si>
  <si>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</si>
  <si>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</si>
  <si>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>80 0 00 00000</t>
  </si>
  <si>
    <t>Непрограммные направления расходов местного бюджета в области жилищного строительства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</si>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</sst>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8"/>
  <sheetViews>
    <sheetView tabSelected="1" topLeftCell="B1" zoomScale="85" zoomScaleNormal="85" zoomScaleSheetLayoutView="85" zoomScalePageLayoutView="85" workbookViewId="0">
      <selection activeCell="I33" sqref="I33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0"/>
      <c r="H1" s="50"/>
      <c r="I1" s="50" t="s">
        <v>178</v>
      </c>
      <c r="J1" s="50"/>
    </row>
    <row r="2" spans="1:10" ht="115.8" customHeight="1">
      <c r="E2" s="49"/>
      <c r="F2" s="49"/>
      <c r="G2" s="62" t="s">
        <v>199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200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216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206</v>
      </c>
      <c r="I10" s="57" t="s">
        <v>5</v>
      </c>
      <c r="J10" s="59" t="s">
        <v>206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SUMIFS(G15:G1073,$C15:$C1073,$C15)/3</f>
        <v>89711.799999999988</v>
      </c>
      <c r="H14" s="28">
        <f>SUMIFS(H15:H1063,$C15:$C1063,$C15)/3</f>
        <v>2945.7000000000003</v>
      </c>
      <c r="I14" s="28">
        <f>SUMIFS(I15:I1073,$C15:$C1073,$C15)/3</f>
        <v>89211.799999999988</v>
      </c>
      <c r="J14" s="28">
        <f>SUMIFS(J15:J1063,$C15:$C1063,$C15)/3</f>
        <v>2945.7000000000003</v>
      </c>
    </row>
    <row r="15" spans="1:10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SUMIFS(G16:G1063,$C16:$C1063,$C16,$D16:$D1063,$D16)/2</f>
        <v>3301.7</v>
      </c>
      <c r="H15" s="31">
        <f>SUMIFS(H16:H1063,$C16:$C1063,$C16,$D16:$D1063,$D16)/2</f>
        <v>0</v>
      </c>
      <c r="I15" s="31">
        <f>SUMIFS(I16:I1063,$C16:$C1063,$C16,$D16:$D1063,$D16)/2</f>
        <v>3301.7</v>
      </c>
      <c r="J15" s="31">
        <f>SUMIFS(J16:J1063,$C16:$C1063,$C16,$D16:$D1063,$D16)/2</f>
        <v>0</v>
      </c>
    </row>
    <row r="16" spans="1:10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SUMIFS(G17:G1060,$C17:$C1060,$C17,$D17:$D1060,$D17,$E17:$E1060,$E17)</f>
        <v>3301.7</v>
      </c>
      <c r="H16" s="34">
        <f>SUMIFS(H17:H1060,$C17:$C1060,$C17,$D17:$D1060,$D17,$E17:$E1060,$E17)</f>
        <v>0</v>
      </c>
      <c r="I16" s="34">
        <f>SUMIFS(I17:I1060,$C17:$C1060,$C17,$D17:$D1060,$D17,$E17:$E1060,$E17)</f>
        <v>3301.7</v>
      </c>
      <c r="J16" s="34">
        <f>SUMIFS(J17:J1060,$C17:$C1060,$C17,$D17:$D1060,$D17,$E17:$E1060,$E17)</f>
        <v>0</v>
      </c>
    </row>
    <row r="17" spans="1:10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3301.7</v>
      </c>
      <c r="H17" s="24"/>
      <c r="I17" s="24">
        <v>3301.7</v>
      </c>
      <c r="J17" s="24"/>
    </row>
    <row r="18" spans="1:10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SUMIFS(G20:G1067,$C20:$C1067,$C20,$D20:$D1067,$D20)/2</f>
        <v>845.4</v>
      </c>
      <c r="H19" s="31">
        <f>SUMIFS(H20:H1067,$C20:$C1067,$C20,$D20:$D1067,$D20)/2</f>
        <v>0</v>
      </c>
      <c r="I19" s="31">
        <f>SUMIFS(I20:I1067,$C20:$C1067,$C20,$D20:$D1067,$D20)/2</f>
        <v>845.4</v>
      </c>
      <c r="J19" s="31">
        <f>SUMIFS(J20:J1067,$C20:$C1067,$C20,$D20:$D1067,$D20)/2</f>
        <v>0</v>
      </c>
    </row>
    <row r="20" spans="1:10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SUMIFS(G21:G1064,$C21:$C1064,$C21,$D21:$D1064,$D21,$E21:$E1064,$E21)</f>
        <v>845.40000000000009</v>
      </c>
      <c r="H20" s="34">
        <f>SUMIFS(H21:H1064,$C21:$C1064,$C21,$D21:$D1064,$D21,$E21:$E1064,$E21)</f>
        <v>0</v>
      </c>
      <c r="I20" s="34">
        <f>SUMIFS(I21:I1064,$C21:$C1064,$C21,$D21:$D1064,$D21,$E21:$E1064,$E21)</f>
        <v>845.40000000000009</v>
      </c>
      <c r="J20" s="34">
        <f>SUMIFS(J21:J1064,$C21:$C1064,$C21,$D21:$D1064,$D21,$E21:$E1064,$E21)</f>
        <v>0</v>
      </c>
    </row>
    <row r="21" spans="1:10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714.6</v>
      </c>
      <c r="J21" s="24"/>
    </row>
    <row r="22" spans="1:10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SUMIFS(G26:G1073,$C26:$C1073,$C26,$D26:$D1073,$D26)/2</f>
        <v>39566.400000000001</v>
      </c>
      <c r="H25" s="31">
        <f>SUMIFS(H26:H1073,$C26:$C1073,$C26,$D26:$D1073,$D26)/2</f>
        <v>2278.8000000000002</v>
      </c>
      <c r="I25" s="31">
        <f>SUMIFS(I26:I1073,$C26:$C1073,$C26,$D26:$D1073,$D26)/2</f>
        <v>39566.400000000001</v>
      </c>
      <c r="J25" s="31">
        <f>SUMIFS(J26:J1073,$C26:$C1073,$C26,$D26:$D1073,$D26)/2</f>
        <v>2278.8000000000002</v>
      </c>
    </row>
    <row r="26" spans="1:10" s="13" customFormat="1" ht="46.8">
      <c r="A26" s="16">
        <v>2</v>
      </c>
      <c r="B26" s="39" t="s">
        <v>207</v>
      </c>
      <c r="C26" s="33" t="s">
        <v>71</v>
      </c>
      <c r="D26" s="33" t="s">
        <v>88</v>
      </c>
      <c r="E26" s="33" t="s">
        <v>14</v>
      </c>
      <c r="F26" s="33"/>
      <c r="G26" s="34">
        <f>SUMIFS(G27:G1070,$C27:$C1070,$C27,$D27:$D1070,$D27,$E27:$E1070,$E27)</f>
        <v>296.10000000000002</v>
      </c>
      <c r="H26" s="34">
        <f>SUMIFS(H27:H1070,$C27:$C1070,$C27,$D27:$D1070,$D27,$E27:$E1070,$E27)</f>
        <v>0</v>
      </c>
      <c r="I26" s="34">
        <f>SUMIFS(I27:I1070,$C27:$C1070,$C27,$D27:$D1070,$D27,$E27:$E1070,$E27)</f>
        <v>296.10000000000002</v>
      </c>
      <c r="J26" s="34">
        <f>SUMIFS(J27:J1070,$C27:$C1070,$C27,$D27:$D1070,$D27,$E27:$E1070,$E27)</f>
        <v>0</v>
      </c>
    </row>
    <row r="27" spans="1:10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296.10000000000002</v>
      </c>
      <c r="H27" s="24"/>
      <c r="I27" s="24">
        <v>296.10000000000002</v>
      </c>
      <c r="J27" s="24"/>
    </row>
    <row r="28" spans="1:10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SUMIFS(G29:G1072,$C29:$C1072,$C29,$D29:$D1072,$D29,$E29:$E1072,$E29)</f>
        <v>99</v>
      </c>
      <c r="H28" s="34">
        <f>SUMIFS(H29:H1072,$C29:$C1072,$C29,$D29:$D1072,$D29,$E29:$E1072,$E29)</f>
        <v>0</v>
      </c>
      <c r="I28" s="34">
        <f>SUMIFS(I29:I1072,$C29:$C1072,$C29,$D29:$D1072,$D29,$E29:$E1072,$E29)</f>
        <v>124.2</v>
      </c>
      <c r="J28" s="34">
        <f>SUMIFS(J29:J1072,$C29:$C1072,$C29,$D29:$D1072,$D29,$E29:$E1072,$E29)</f>
        <v>0</v>
      </c>
    </row>
    <row r="29" spans="1:10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99</v>
      </c>
      <c r="H29" s="24"/>
      <c r="I29" s="24">
        <v>124.2</v>
      </c>
      <c r="J29" s="24"/>
    </row>
    <row r="30" spans="1:10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SUMIFS(G31:G1074,$C31:$C1074,$C31,$D31:$D1074,$D31,$E31:$E1074,$E31)</f>
        <v>39171.300000000003</v>
      </c>
      <c r="H30" s="34">
        <f>SUMIFS(H31:H1074,$C31:$C1074,$C31,$D31:$D1074,$D31,$E31:$E1074,$E31)</f>
        <v>2278.8000000000002</v>
      </c>
      <c r="I30" s="34">
        <f>SUMIFS(I31:I1074,$C31:$C1074,$C31,$D31:$D1074,$D31,$E31:$E1074,$E31)</f>
        <v>39146.1</v>
      </c>
      <c r="J30" s="34">
        <f>SUMIFS(J31:J1074,$C31:$C1074,$C31,$D31:$D1074,$D31,$E31:$E1074,$E31)</f>
        <v>2278.8000000000002</v>
      </c>
    </row>
    <row r="31" spans="1:10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36502.5</v>
      </c>
      <c r="H31" s="24">
        <v>1996.9</v>
      </c>
      <c r="I31" s="24">
        <v>36502.5</v>
      </c>
      <c r="J31" s="24">
        <v>1996.9</v>
      </c>
    </row>
    <row r="32" spans="1:10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2607.3000000000002</v>
      </c>
      <c r="H32" s="24">
        <v>281.89999999999998</v>
      </c>
      <c r="I32" s="24">
        <v>2494.1</v>
      </c>
      <c r="J32" s="24">
        <v>281.89999999999998</v>
      </c>
    </row>
    <row r="33" spans="1:10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61.5</v>
      </c>
      <c r="H35" s="24"/>
      <c r="I35" s="24">
        <v>149.5</v>
      </c>
      <c r="J35" s="24"/>
    </row>
    <row r="36" spans="1:10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SUMIFS(G37:G1084,$C37:$C1084,$C37,$D37:$D1084,$D37)/2</f>
        <v>10.1</v>
      </c>
      <c r="H36" s="31">
        <f>SUMIFS(H37:H1084,$C37:$C1084,$C37,$D37:$D1084,$D37)/2</f>
        <v>10.1</v>
      </c>
      <c r="I36" s="31">
        <f>SUMIFS(I37:I1084,$C37:$C1084,$C37,$D37:$D1084,$D37)/2</f>
        <v>10.1</v>
      </c>
      <c r="J36" s="31">
        <f>SUMIFS(J37:J1084,$C37:$C1084,$C37,$D37:$D1084,$D37)/2</f>
        <v>10.1</v>
      </c>
    </row>
    <row r="37" spans="1:10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SUMIFS(G38:G1081,$C38:$C1081,$C38,$D38:$D1081,$D38,$E38:$E1081,$E38)</f>
        <v>10.1</v>
      </c>
      <c r="H37" s="34">
        <f>SUMIFS(H38:H1081,$C38:$C1081,$C38,$D38:$D1081,$D38,$E38:$E1081,$E38)</f>
        <v>10.1</v>
      </c>
      <c r="I37" s="34">
        <f>SUMIFS(I38:I1081,$C38:$C1081,$C38,$D38:$D1081,$D38,$E38:$E1081,$E38)</f>
        <v>10.1</v>
      </c>
      <c r="J37" s="34">
        <f>SUMIFS(J38:J1081,$C38:$C1081,$C38,$D38:$D1081,$D38,$E38:$E1081,$E38)</f>
        <v>10.1</v>
      </c>
    </row>
    <row r="38" spans="1:10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SUMIFS(G40:G1087,$C40:$C1087,$C40,$D40:$D1087,$D40)/2</f>
        <v>19114.2</v>
      </c>
      <c r="H39" s="31">
        <f>SUMIFS(H40:H1087,$C40:$C1087,$C40,$D40:$D1087,$D40)/2</f>
        <v>0</v>
      </c>
      <c r="I39" s="31">
        <f>SUMIFS(I40:I1087,$C40:$C1087,$C40,$D40:$D1087,$D40)/2</f>
        <v>19114.2</v>
      </c>
      <c r="J39" s="31">
        <f>SUMIFS(J40:J1087,$C40:$C1087,$C40,$D40:$D1087,$D40)/2</f>
        <v>0</v>
      </c>
    </row>
    <row r="40" spans="1:10" s="13" customFormat="1" ht="46.8">
      <c r="A40" s="16">
        <v>2</v>
      </c>
      <c r="B40" s="39" t="s">
        <v>207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SUMIFS(G41:G1084,$C41:$C1084,$C41,$D41:$D1084,$D41,$E41:$E1084,$E41)</f>
        <v>18</v>
      </c>
      <c r="H40" s="34">
        <f>SUMIFS(H41:H1084,$C41:$C1084,$C41,$D41:$D1084,$D41,$E41:$E1084,$E41)</f>
        <v>0</v>
      </c>
      <c r="I40" s="34">
        <f>SUMIFS(I41:I1084,$C41:$C1084,$C41,$D41:$D1084,$D41,$E41:$E1084,$E41)</f>
        <v>18</v>
      </c>
      <c r="J40" s="34">
        <f>SUMIFS(J41:J1084,$C41:$C1084,$C41,$D41:$D1084,$D41,$E41:$E1084,$E41)</f>
        <v>0</v>
      </c>
    </row>
    <row r="41" spans="1:10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SUMIFS(G43:G1086,$C43:$C1086,$C43,$D43:$D1086,$D43,$E43:$E1086,$E43)</f>
        <v>20</v>
      </c>
      <c r="H42" s="34">
        <f>SUMIFS(H43:H1086,$C43:$C1086,$C43,$D43:$D1086,$D43,$E43:$E1086,$E43)</f>
        <v>0</v>
      </c>
      <c r="I42" s="34">
        <f>SUMIFS(I43:I1086,$C43:$C1086,$C43,$D43:$D1086,$D43,$E43:$E1086,$E43)</f>
        <v>20</v>
      </c>
      <c r="J42" s="34">
        <f>SUMIFS(J43:J1086,$C43:$C1086,$C43,$D43:$D1086,$D43,$E43:$E1086,$E43)</f>
        <v>0</v>
      </c>
    </row>
    <row r="43" spans="1:10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SUMIFS(G45:G1088,$C45:$C1088,$C45,$D45:$D1088,$D45,$E45:$E1088,$E45)</f>
        <v>19076.2</v>
      </c>
      <c r="H44" s="34">
        <f>SUMIFS(H45:H1088,$C45:$C1088,$C45,$D45:$D1088,$D45,$E45:$E1088,$E45)</f>
        <v>0</v>
      </c>
      <c r="I44" s="34">
        <f>SUMIFS(I45:I1088,$C45:$C1088,$C45,$D45:$D1088,$D45,$E45:$E1088,$E45)</f>
        <v>19076.2</v>
      </c>
      <c r="J44" s="34">
        <f>SUMIFS(J45:J1088,$C45:$C1088,$C45,$D45:$D1088,$D45,$E45:$E1088,$E45)</f>
        <v>0</v>
      </c>
    </row>
    <row r="45" spans="1:10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18629.7</v>
      </c>
      <c r="H45" s="24"/>
      <c r="I45" s="24">
        <v>18629.7</v>
      </c>
      <c r="J45" s="24"/>
    </row>
    <row r="46" spans="1:10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446.5</v>
      </c>
      <c r="H46" s="24"/>
      <c r="I46" s="24">
        <v>446.5</v>
      </c>
      <c r="J46" s="24"/>
    </row>
    <row r="47" spans="1:10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6">
      <c r="A48" s="15">
        <v>1</v>
      </c>
      <c r="B48" s="40" t="s">
        <v>221</v>
      </c>
      <c r="C48" s="30" t="s">
        <v>71</v>
      </c>
      <c r="D48" s="30" t="s">
        <v>83</v>
      </c>
      <c r="E48" s="30"/>
      <c r="F48" s="30" t="s">
        <v>73</v>
      </c>
      <c r="G48" s="31">
        <f>SUMIFS(G49:G1096,$C49:$C1096,$C49,$D49:$D1096,$D49)/2</f>
        <v>500</v>
      </c>
      <c r="H48" s="31">
        <f>SUMIFS(H49:H1096,$C49:$C1096,$C49,$D49:$D1096,$D49)/2</f>
        <v>0</v>
      </c>
      <c r="I48" s="31">
        <f>SUMIFS(I49:I1096,$C49:$C1096,$C49,$D49:$D1096,$D49)/2</f>
        <v>500</v>
      </c>
      <c r="J48" s="31">
        <f>SUMIFS(J49:J1096,$C49:$C1096,$C49,$D49:$D1096,$D49)/2</f>
        <v>0</v>
      </c>
    </row>
    <row r="49" spans="1:10" s="13" customFormat="1" ht="31.2">
      <c r="A49" s="16">
        <v>2</v>
      </c>
      <c r="B49" s="39" t="s">
        <v>222</v>
      </c>
      <c r="C49" s="33" t="s">
        <v>71</v>
      </c>
      <c r="D49" s="33" t="s">
        <v>83</v>
      </c>
      <c r="E49" s="33" t="s">
        <v>220</v>
      </c>
      <c r="F49" s="33" t="s">
        <v>73</v>
      </c>
      <c r="G49" s="34">
        <f>SUMIFS(G50:G1093,$C50:$C1093,$C50,$D50:$D1093,$D50,$E50:$E1093,$E50)</f>
        <v>500</v>
      </c>
      <c r="H49" s="34">
        <f>SUMIFS(H50:H1093,$C50:$C1093,$C50,$D50:$D1093,$D50,$E50:$E1093,$E50)</f>
        <v>0</v>
      </c>
      <c r="I49" s="34">
        <f>SUMIFS(I50:I1093,$C50:$C1093,$C50,$D50:$D1093,$D50,$E50:$E1093,$E50)</f>
        <v>500</v>
      </c>
      <c r="J49" s="34">
        <f>SUMIFS(J50:J1093,$C50:$C1093,$C50,$D50:$D1093,$D50,$E50:$E1093,$E50)</f>
        <v>0</v>
      </c>
    </row>
    <row r="50" spans="1:10" s="13" customFormat="1" ht="15.6">
      <c r="A50" s="17">
        <v>3</v>
      </c>
      <c r="B50" s="47" t="s">
        <v>223</v>
      </c>
      <c r="C50" s="23" t="s">
        <v>71</v>
      </c>
      <c r="D50" s="23" t="s">
        <v>83</v>
      </c>
      <c r="E50" s="23" t="s">
        <v>220</v>
      </c>
      <c r="F50" s="23" t="s">
        <v>219</v>
      </c>
      <c r="G50" s="24">
        <v>500</v>
      </c>
      <c r="H50" s="24"/>
      <c r="I50" s="24">
        <v>500</v>
      </c>
      <c r="J50" s="24"/>
    </row>
    <row r="51" spans="1:10" s="13" customFormat="1" ht="15.6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SUMIFS(G52:G1096,$C52:$C1096,$C52,$D52:$D1096,$D52)/2</f>
        <v>100</v>
      </c>
      <c r="H51" s="31">
        <f>SUMIFS(H52:H1096,$C52:$C1096,$C52,$D52:$D1096,$D52)/2</f>
        <v>0</v>
      </c>
      <c r="I51" s="31">
        <f>SUMIFS(I52:I1096,$C52:$C1096,$C52,$D52:$D1096,$D52)/2</f>
        <v>100</v>
      </c>
      <c r="J51" s="31">
        <f>SUMIFS(J52:J1096,$C52:$C1096,$C52,$D52:$D1096,$D52)/2</f>
        <v>0</v>
      </c>
    </row>
    <row r="52" spans="1:10" s="13" customFormat="1" ht="31.2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SUMIFS(G53:G1093,$C53:$C1093,$C53,$D53:$D1093,$D53,$E53:$E1093,$E53)</f>
        <v>100</v>
      </c>
      <c r="H52" s="34">
        <f>SUMIFS(H53:H1093,$C53:$C1093,$C53,$D53:$D1093,$D53,$E53:$E1093,$E53)</f>
        <v>0</v>
      </c>
      <c r="I52" s="34">
        <f>SUMIFS(I53:I1093,$C53:$C1093,$C53,$D53:$D1093,$D53,$E53:$E1093,$E53)</f>
        <v>100</v>
      </c>
      <c r="J52" s="34">
        <f>SUMIFS(J53:J1093,$C53:$C1093,$C53,$D53:$D1093,$D53,$E53:$E1093,$E53)</f>
        <v>0</v>
      </c>
    </row>
    <row r="53" spans="1:10" s="13" customFormat="1" ht="15.6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100</v>
      </c>
      <c r="H53" s="24"/>
      <c r="I53" s="24">
        <v>100</v>
      </c>
      <c r="J53" s="24"/>
    </row>
    <row r="54" spans="1:10" s="13" customFormat="1" ht="15.6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SUMIFS(G55:G1099,$C55:$C1099,$C55,$D55:$D1099,$D55)/2</f>
        <v>26274</v>
      </c>
      <c r="H54" s="31">
        <f>SUMIFS(H55:H1099,$C55:$C1099,$C55,$D55:$D1099,$D55)/2</f>
        <v>656.8</v>
      </c>
      <c r="I54" s="31">
        <f>SUMIFS(I55:I1099,$C55:$C1099,$C55,$D55:$D1099,$D55)/2</f>
        <v>25774</v>
      </c>
      <c r="J54" s="31">
        <f>SUMIFS(J55:J1099,$C55:$C1099,$C55,$D55:$D1099,$D55)/2</f>
        <v>656.8</v>
      </c>
    </row>
    <row r="55" spans="1:10" s="13" customFormat="1" ht="51.6" customHeight="1">
      <c r="A55" s="16">
        <v>2</v>
      </c>
      <c r="B55" s="41" t="s">
        <v>196</v>
      </c>
      <c r="C55" s="33" t="s">
        <v>71</v>
      </c>
      <c r="D55" s="33" t="s">
        <v>77</v>
      </c>
      <c r="E55" s="33" t="s">
        <v>195</v>
      </c>
      <c r="F55" s="33"/>
      <c r="G55" s="34">
        <f>SUMIFS(G56:G1096,$C56:$C1096,$C56,$D56:$D1096,$D56,$E56:$E1096,$E56)</f>
        <v>0</v>
      </c>
      <c r="H55" s="34">
        <f>SUMIFS(H56:H1096,$C56:$C1096,$C56,$D56:$D1096,$D56,$E56:$E1096,$E56)</f>
        <v>0</v>
      </c>
      <c r="I55" s="34">
        <f>SUMIFS(I56:I1096,$C56:$C1096,$C56,$D56:$D1096,$D56,$E56:$E1096,$E56)</f>
        <v>0</v>
      </c>
      <c r="J55" s="34">
        <f>SUMIFS(J56:J1096,$C56:$C1096,$C56,$D56:$D1096,$D56,$E56:$E1096,$E56)</f>
        <v>0</v>
      </c>
    </row>
    <row r="56" spans="1:10" s="13" customFormat="1" ht="15.6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195</v>
      </c>
      <c r="F56" s="23" t="s">
        <v>93</v>
      </c>
      <c r="G56" s="24"/>
      <c r="H56" s="24"/>
      <c r="I56" s="24"/>
      <c r="J56" s="24"/>
    </row>
    <row r="57" spans="1:10" s="13" customFormat="1" ht="46.8">
      <c r="A57" s="16">
        <v>2</v>
      </c>
      <c r="B57" s="35" t="s">
        <v>187</v>
      </c>
      <c r="C57" s="33" t="s">
        <v>71</v>
      </c>
      <c r="D57" s="33" t="s">
        <v>77</v>
      </c>
      <c r="E57" s="33" t="s">
        <v>47</v>
      </c>
      <c r="F57" s="33"/>
      <c r="G57" s="34">
        <f>SUMIFS(G58:G1098,$C58:$C1098,$C58,$D58:$D1098,$D58,$E58:$E1098,$E58)</f>
        <v>8521.7999999999993</v>
      </c>
      <c r="H57" s="34">
        <f>SUMIFS(H58:H1098,$C58:$C1098,$C58,$D58:$D1098,$D58,$E58:$E1098,$E58)</f>
        <v>0</v>
      </c>
      <c r="I57" s="34">
        <f>SUMIFS(I58:I1098,$C58:$C1098,$C58,$D58:$D1098,$D58,$E58:$E1098,$E58)</f>
        <v>8521.7999999999993</v>
      </c>
      <c r="J57" s="34">
        <f>SUMIFS(J58:J1098,$C58:$C1098,$C58,$D58:$D1098,$D58,$E58:$E1098,$E58)</f>
        <v>0</v>
      </c>
    </row>
    <row r="58" spans="1:10" s="13" customFormat="1" ht="15.6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8521.7999999999993</v>
      </c>
      <c r="H58" s="24"/>
      <c r="I58" s="24">
        <v>8521.7999999999993</v>
      </c>
      <c r="J58" s="24"/>
    </row>
    <row r="59" spans="1:10" s="13" customFormat="1" ht="62.4">
      <c r="A59" s="16">
        <v>2</v>
      </c>
      <c r="B59" s="32" t="s">
        <v>188</v>
      </c>
      <c r="C59" s="33" t="s">
        <v>71</v>
      </c>
      <c r="D59" s="33" t="s">
        <v>77</v>
      </c>
      <c r="E59" s="33" t="s">
        <v>48</v>
      </c>
      <c r="F59" s="33"/>
      <c r="G59" s="34">
        <f>SUMIFS(G60:G1100,$C60:$C1100,$C60,$D60:$D1100,$D60,$E60:$E1100,$E60)</f>
        <v>3894.3</v>
      </c>
      <c r="H59" s="34">
        <f>SUMIFS(H60:H1100,$C60:$C1100,$C60,$D60:$D1100,$D60,$E60:$E1100,$E60)</f>
        <v>0</v>
      </c>
      <c r="I59" s="34">
        <f>SUMIFS(I60:I1100,$C60:$C1100,$C60,$D60:$D1100,$D60,$E60:$E1100,$E60)</f>
        <v>3894.3</v>
      </c>
      <c r="J59" s="34">
        <f>SUMIFS(J60:J1100,$C60:$C1100,$C60,$D60:$D1100,$D60,$E60:$E1100,$E60)</f>
        <v>0</v>
      </c>
    </row>
    <row r="60" spans="1:10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3894.3</v>
      </c>
      <c r="H60" s="24"/>
      <c r="I60" s="24">
        <v>3894.3</v>
      </c>
      <c r="J60" s="24"/>
    </row>
    <row r="61" spans="1:10" s="13" customFormat="1" ht="68.400000000000006" customHeight="1">
      <c r="A61" s="16">
        <v>2</v>
      </c>
      <c r="B61" s="35" t="s">
        <v>185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SUMIFS(G62:G1102,$C62:$C1102,$C62,$D62:$D1102,$D62,$E62:$E1102,$E62)</f>
        <v>0</v>
      </c>
      <c r="H61" s="34">
        <f>SUMIFS(H62:H1102,$C62:$C1102,$C62,$D62:$D1102,$D62,$E62:$E1102,$E62)</f>
        <v>0</v>
      </c>
      <c r="I61" s="34">
        <f>SUMIFS(I62:I1102,$C62:$C1102,$C62,$D62:$D1102,$D62,$E62:$E1102,$E62)</f>
        <v>0</v>
      </c>
      <c r="J61" s="34">
        <f>SUMIFS(J62:J1102,$C62:$C1102,$C62,$D62:$D1102,$D62,$E62:$E1102,$E62)</f>
        <v>0</v>
      </c>
    </row>
    <row r="62" spans="1:10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2.4">
      <c r="A63" s="16">
        <v>2</v>
      </c>
      <c r="B63" s="41" t="s">
        <v>186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SUMIFS(G64:G1104,$C64:$C1104,$C64,$D64:$D1104,$D64,$E64:$E1104,$E64)</f>
        <v>500</v>
      </c>
      <c r="H63" s="34">
        <f>SUMIFS(H64:H1104,$C64:$C1104,$C64,$D64:$D1104,$D64,$E64:$E1104,$E64)</f>
        <v>0</v>
      </c>
      <c r="I63" s="34">
        <f>SUMIFS(I64:I1104,$C64:$C1104,$C64,$D64:$D1104,$D64,$E64:$E1104,$E64)</f>
        <v>0</v>
      </c>
      <c r="J63" s="34">
        <f>SUMIFS(J64:J1104,$C64:$C1104,$C64,$D64:$D1104,$D64,$E64:$E1104,$E64)</f>
        <v>0</v>
      </c>
    </row>
    <row r="64" spans="1:10" s="13" customFormat="1" ht="31.2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>
        <v>500</v>
      </c>
      <c r="H64" s="24"/>
      <c r="I64" s="24"/>
      <c r="J64" s="24"/>
    </row>
    <row r="65" spans="1:10" s="13" customFormat="1" ht="15.6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6.8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SUMIFS(G67:G1107,$C67:$C1107,$C67,$D67:$D1107,$D67,$E67:$E1107,$E67)</f>
        <v>10643.599999999999</v>
      </c>
      <c r="H66" s="34">
        <f>SUMIFS(H67:H1107,$C67:$C1107,$C67,$D67:$D1107,$D67,$E67:$E1107,$E67)</f>
        <v>656.8</v>
      </c>
      <c r="I66" s="34">
        <f>SUMIFS(I67:I1107,$C67:$C1107,$C67,$D67:$D1107,$D67,$E67:$E1107,$E67)</f>
        <v>10643.599999999999</v>
      </c>
      <c r="J66" s="34">
        <f>SUMIFS(J67:J1107,$C67:$C1107,$C67,$D67:$D1107,$D67,$E67:$E1107,$E67)</f>
        <v>656.8</v>
      </c>
    </row>
    <row r="67" spans="1:10" s="13" customFormat="1" ht="15.6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10085.799999999999</v>
      </c>
      <c r="H67" s="24">
        <v>656.8</v>
      </c>
      <c r="I67" s="24">
        <v>10085.799999999999</v>
      </c>
      <c r="J67" s="24">
        <v>656.8</v>
      </c>
    </row>
    <row r="68" spans="1:10" s="13" customFormat="1" ht="31.2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557.79999999999995</v>
      </c>
      <c r="J68" s="24"/>
    </row>
    <row r="69" spans="1:10" s="13" customFormat="1" ht="31.2">
      <c r="A69" s="16">
        <v>2</v>
      </c>
      <c r="B69" s="41" t="s">
        <v>35</v>
      </c>
      <c r="C69" s="33" t="s">
        <v>71</v>
      </c>
      <c r="D69" s="33" t="s">
        <v>77</v>
      </c>
      <c r="E69" s="33" t="s">
        <v>124</v>
      </c>
      <c r="F69" s="33"/>
      <c r="G69" s="34">
        <f>SUMIFS(G70:G1110,$C70:$C1110,$C70,$D70:$D1110,$D70,$E70:$E1110,$E70)</f>
        <v>2714.3</v>
      </c>
      <c r="H69" s="34">
        <f>SUMIFS(H70:H1110,$C70:$C1110,$C70,$D70:$D1110,$D70,$E70:$E1110,$E70)</f>
        <v>0</v>
      </c>
      <c r="I69" s="34">
        <f>SUMIFS(I70:I1110,$C70:$C1110,$C70,$D70:$D1110,$D70,$E70:$E1110,$E70)</f>
        <v>2714.3</v>
      </c>
      <c r="J69" s="34">
        <f>SUMIFS(J70:J1110,$C70:$C1110,$C70,$D70:$D1110,$D70,$E70:$E1110,$E70)</f>
        <v>0</v>
      </c>
    </row>
    <row r="70" spans="1:10" s="13" customFormat="1" ht="31.2">
      <c r="A70" s="17">
        <v>3</v>
      </c>
      <c r="B70" s="22" t="s">
        <v>11</v>
      </c>
      <c r="C70" s="23" t="s">
        <v>71</v>
      </c>
      <c r="D70" s="23" t="s">
        <v>77</v>
      </c>
      <c r="E70" s="23" t="s">
        <v>124</v>
      </c>
      <c r="F70" s="23" t="s">
        <v>75</v>
      </c>
      <c r="G70" s="24"/>
      <c r="H70" s="24"/>
      <c r="I70" s="24"/>
      <c r="J70" s="24"/>
    </row>
    <row r="71" spans="1:10" s="13" customFormat="1" ht="15.6">
      <c r="A71" s="17">
        <v>3</v>
      </c>
      <c r="B71" s="22" t="s">
        <v>139</v>
      </c>
      <c r="C71" s="23" t="s">
        <v>71</v>
      </c>
      <c r="D71" s="23" t="s">
        <v>77</v>
      </c>
      <c r="E71" s="23" t="s">
        <v>124</v>
      </c>
      <c r="F71" s="23" t="s">
        <v>138</v>
      </c>
      <c r="G71" s="24">
        <v>2714.3</v>
      </c>
      <c r="H71" s="24"/>
      <c r="I71" s="24">
        <v>2714.3</v>
      </c>
      <c r="J71" s="24"/>
    </row>
    <row r="72" spans="1:10" s="13" customFormat="1" ht="15.6">
      <c r="A72" s="14">
        <v>0</v>
      </c>
      <c r="B72" s="26" t="s">
        <v>107</v>
      </c>
      <c r="C72" s="27" t="s">
        <v>90</v>
      </c>
      <c r="D72" s="27" t="s">
        <v>116</v>
      </c>
      <c r="E72" s="27"/>
      <c r="F72" s="27"/>
      <c r="G72" s="28">
        <f>SUMIFS(G73:G1128,$C73:$C1128,$C73)/3</f>
        <v>325</v>
      </c>
      <c r="H72" s="28">
        <f>SUMIFS(H73:H1118,$C73:$C1118,$C73)/3</f>
        <v>0</v>
      </c>
      <c r="I72" s="28">
        <f>SUMIFS(I73:I1128,$C73:$C1128,$C73)/3</f>
        <v>325</v>
      </c>
      <c r="J72" s="28">
        <f>SUMIFS(J73:J1118,$C73:$C1118,$C73)/3</f>
        <v>0</v>
      </c>
    </row>
    <row r="73" spans="1:10" s="13" customFormat="1" ht="15.6">
      <c r="A73" s="15">
        <v>1</v>
      </c>
      <c r="B73" s="29" t="s">
        <v>51</v>
      </c>
      <c r="C73" s="30" t="s">
        <v>90</v>
      </c>
      <c r="D73" s="30" t="s">
        <v>88</v>
      </c>
      <c r="E73" s="30" t="s">
        <v>6</v>
      </c>
      <c r="F73" s="30" t="s">
        <v>73</v>
      </c>
      <c r="G73" s="31">
        <f>SUMIFS(G74:G1118,$C74:$C1118,$C74,$D74:$D1118,$D74)/2</f>
        <v>325</v>
      </c>
      <c r="H73" s="31">
        <f>SUMIFS(H74:H1118,$C74:$C1118,$C74,$D74:$D1118,$D74)/2</f>
        <v>0</v>
      </c>
      <c r="I73" s="31">
        <f>SUMIFS(I74:I1118,$C74:$C1118,$C74,$D74:$D1118,$D74)/2</f>
        <v>325</v>
      </c>
      <c r="J73" s="31">
        <f>SUMIFS(J74:J1118,$C74:$C1118,$C74,$D74:$D1118,$D74)/2</f>
        <v>0</v>
      </c>
    </row>
    <row r="74" spans="1:10" s="13" customFormat="1" ht="48.75" customHeight="1">
      <c r="A74" s="16">
        <v>2</v>
      </c>
      <c r="B74" s="32" t="s">
        <v>176</v>
      </c>
      <c r="C74" s="33" t="s">
        <v>90</v>
      </c>
      <c r="D74" s="33" t="s">
        <v>88</v>
      </c>
      <c r="E74" s="33" t="s">
        <v>118</v>
      </c>
      <c r="F74" s="33" t="s">
        <v>73</v>
      </c>
      <c r="G74" s="34">
        <f>SUMIFS(G75:G1115,$C75:$C1115,$C75,$D75:$D1115,$D75,$E75:$E1115,$E75)</f>
        <v>325</v>
      </c>
      <c r="H74" s="34">
        <f>SUMIFS(H75:H1115,$C75:$C1115,$C75,$D75:$D1115,$D75,$E75:$E1115,$E75)</f>
        <v>0</v>
      </c>
      <c r="I74" s="34">
        <f>SUMIFS(I75:I1115,$C75:$C1115,$C75,$D75:$D1115,$D75,$E75:$E1115,$E75)</f>
        <v>325</v>
      </c>
      <c r="J74" s="34">
        <f>SUMIFS(J75:J1115,$C75:$C1115,$C75,$D75:$D1115,$D75,$E75:$E1115,$E75)</f>
        <v>0</v>
      </c>
    </row>
    <row r="75" spans="1:10" s="13" customFormat="1" ht="31.2">
      <c r="A75" s="17">
        <v>3</v>
      </c>
      <c r="B75" s="22" t="s">
        <v>11</v>
      </c>
      <c r="C75" s="23" t="s">
        <v>90</v>
      </c>
      <c r="D75" s="23" t="s">
        <v>88</v>
      </c>
      <c r="E75" s="23" t="s">
        <v>118</v>
      </c>
      <c r="F75" s="23" t="s">
        <v>75</v>
      </c>
      <c r="G75" s="24">
        <v>325</v>
      </c>
      <c r="H75" s="24"/>
      <c r="I75" s="24">
        <v>325</v>
      </c>
      <c r="J75" s="24"/>
    </row>
    <row r="76" spans="1:10" s="13" customFormat="1" ht="15.6">
      <c r="A76" s="17">
        <v>3</v>
      </c>
      <c r="B76" s="22" t="s">
        <v>46</v>
      </c>
      <c r="C76" s="23" t="s">
        <v>90</v>
      </c>
      <c r="D76" s="23" t="s">
        <v>88</v>
      </c>
      <c r="E76" s="23" t="s">
        <v>118</v>
      </c>
      <c r="F76" s="23" t="s">
        <v>93</v>
      </c>
      <c r="G76" s="24"/>
      <c r="H76" s="24"/>
      <c r="I76" s="24"/>
      <c r="J76" s="24"/>
    </row>
    <row r="77" spans="1:10" s="13" customFormat="1" ht="31.2">
      <c r="A77" s="14">
        <v>0</v>
      </c>
      <c r="B77" s="26" t="s">
        <v>108</v>
      </c>
      <c r="C77" s="27" t="s">
        <v>80</v>
      </c>
      <c r="D77" s="27" t="s">
        <v>116</v>
      </c>
      <c r="E77" s="27"/>
      <c r="F77" s="27"/>
      <c r="G77" s="28">
        <f>SUMIFS(G78:G1133,$C78:$C1133,$C78)/3</f>
        <v>4761.5</v>
      </c>
      <c r="H77" s="28">
        <f>SUMIFS(H78:H1123,$C78:$C1123,$C78)/3</f>
        <v>0</v>
      </c>
      <c r="I77" s="28">
        <f>SUMIFS(I78:I1133,$C78:$C1133,$C78)/3</f>
        <v>4761.5</v>
      </c>
      <c r="J77" s="28">
        <f>SUMIFS(J78:J1123,$C78:$C1123,$C78)/3</f>
        <v>0</v>
      </c>
    </row>
    <row r="78" spans="1:10" s="13" customFormat="1" ht="46.8">
      <c r="A78" s="15">
        <v>1</v>
      </c>
      <c r="B78" s="29" t="s">
        <v>52</v>
      </c>
      <c r="C78" s="30" t="s">
        <v>80</v>
      </c>
      <c r="D78" s="30" t="s">
        <v>91</v>
      </c>
      <c r="E78" s="30" t="s">
        <v>6</v>
      </c>
      <c r="F78" s="30" t="s">
        <v>73</v>
      </c>
      <c r="G78" s="31">
        <f>SUMIFS(G79:G1123,$C79:$C1123,$C79,$D79:$D1123,$D79)/2</f>
        <v>3442.3999999999996</v>
      </c>
      <c r="H78" s="31">
        <f>SUMIFS(H79:H1123,$C79:$C1123,$C79,$D79:$D1123,$D79)/2</f>
        <v>0</v>
      </c>
      <c r="I78" s="31">
        <f>SUMIFS(I79:I1123,$C79:$C1123,$C79,$D79:$D1123,$D79)/2</f>
        <v>3442.3999999999996</v>
      </c>
      <c r="J78" s="31">
        <f>SUMIFS(J79:J1123,$C79:$C1123,$C79,$D79:$D1123,$D79)/2</f>
        <v>0</v>
      </c>
    </row>
    <row r="79" spans="1:10" s="13" customFormat="1" ht="46.8">
      <c r="A79" s="16">
        <v>2</v>
      </c>
      <c r="B79" s="41" t="s">
        <v>196</v>
      </c>
      <c r="C79" s="33" t="s">
        <v>80</v>
      </c>
      <c r="D79" s="33" t="s">
        <v>91</v>
      </c>
      <c r="E79" s="33" t="s">
        <v>195</v>
      </c>
      <c r="F79" s="33"/>
      <c r="G79" s="34">
        <f>SUMIFS(G80:G1120,$C80:$C1120,$C80,$D80:$D1120,$D80,$E80:$E1120,$E80)</f>
        <v>1934</v>
      </c>
      <c r="H79" s="34">
        <f>SUMIFS(H80:H1120,$C80:$C1120,$C80,$D80:$D1120,$D80,$E80:$E1120,$E80)</f>
        <v>0</v>
      </c>
      <c r="I79" s="34">
        <f>SUMIFS(I80:I1120,$C80:$C1120,$C80,$D80:$D1120,$D80,$E80:$E1120,$E80)</f>
        <v>1934</v>
      </c>
      <c r="J79" s="34">
        <f>SUMIFS(J80:J1120,$C80:$C1120,$C80,$D80:$D1120,$D80,$E80:$E1120,$E80)</f>
        <v>0</v>
      </c>
    </row>
    <row r="80" spans="1:10" s="13" customFormat="1" ht="15.6">
      <c r="A80" s="17">
        <v>3</v>
      </c>
      <c r="B80" s="22" t="s">
        <v>46</v>
      </c>
      <c r="C80" s="23" t="s">
        <v>80</v>
      </c>
      <c r="D80" s="23" t="s">
        <v>91</v>
      </c>
      <c r="E80" s="23" t="s">
        <v>195</v>
      </c>
      <c r="F80" s="23" t="s">
        <v>93</v>
      </c>
      <c r="G80" s="24">
        <v>1934</v>
      </c>
      <c r="H80" s="24"/>
      <c r="I80" s="24">
        <v>1934</v>
      </c>
      <c r="J80" s="24"/>
    </row>
    <row r="81" spans="1:10" s="13" customFormat="1" ht="87" customHeight="1">
      <c r="A81" s="16">
        <v>2</v>
      </c>
      <c r="B81" s="32" t="s">
        <v>177</v>
      </c>
      <c r="C81" s="33" t="s">
        <v>80</v>
      </c>
      <c r="D81" s="33" t="s">
        <v>91</v>
      </c>
      <c r="E81" s="33" t="s">
        <v>119</v>
      </c>
      <c r="F81" s="33" t="s">
        <v>73</v>
      </c>
      <c r="G81" s="34">
        <f>SUMIFS(G82:G1122,$C82:$C1122,$C82,$D82:$D1122,$D82,$E82:$E1122,$E82)</f>
        <v>76</v>
      </c>
      <c r="H81" s="34">
        <f>SUMIFS(H82:H1122,$C82:$C1122,$C82,$D82:$D1122,$D82,$E82:$E1122,$E82)</f>
        <v>0</v>
      </c>
      <c r="I81" s="34">
        <f>SUMIFS(I82:I1122,$C82:$C1122,$C82,$D82:$D1122,$D82,$E82:$E1122,$E82)</f>
        <v>76</v>
      </c>
      <c r="J81" s="34">
        <f>SUMIFS(J82:J1122,$C82:$C1122,$C82,$D82:$D1122,$D82,$E82:$E1122,$E82)</f>
        <v>0</v>
      </c>
    </row>
    <row r="82" spans="1:10" s="13" customFormat="1" ht="31.2">
      <c r="A82" s="17">
        <v>3</v>
      </c>
      <c r="B82" s="22" t="s">
        <v>11</v>
      </c>
      <c r="C82" s="23" t="s">
        <v>80</v>
      </c>
      <c r="D82" s="23" t="s">
        <v>91</v>
      </c>
      <c r="E82" s="23" t="s">
        <v>119</v>
      </c>
      <c r="F82" s="23" t="s">
        <v>75</v>
      </c>
      <c r="G82" s="24">
        <v>76</v>
      </c>
      <c r="H82" s="24"/>
      <c r="I82" s="24">
        <v>76</v>
      </c>
      <c r="J82" s="24"/>
    </row>
    <row r="83" spans="1:10" s="13" customFormat="1" ht="62.4">
      <c r="A83" s="16">
        <v>2</v>
      </c>
      <c r="B83" s="41" t="s">
        <v>186</v>
      </c>
      <c r="C83" s="33" t="s">
        <v>80</v>
      </c>
      <c r="D83" s="33" t="s">
        <v>91</v>
      </c>
      <c r="E83" s="33" t="s">
        <v>50</v>
      </c>
      <c r="F83" s="33"/>
      <c r="G83" s="34">
        <f>SUMIFS(G84:G1125,$C84:$C1125,$C84,$D84:$D1125,$D84,$E84:$E1125,$E84)</f>
        <v>1432.4</v>
      </c>
      <c r="H83" s="34">
        <f>SUMIFS(H84:H1125,$C84:$C1125,$C84,$D84:$D1125,$D84,$E84:$E1125,$E84)</f>
        <v>0</v>
      </c>
      <c r="I83" s="34">
        <f>SUMIFS(I84:I1125,$C84:$C1125,$C84,$D84:$D1125,$D84,$E84:$E1125,$E84)</f>
        <v>1432.4</v>
      </c>
      <c r="J83" s="34">
        <f>SUMIFS(J84:J1125,$C84:$C1125,$C84,$D84:$D1125,$D84,$E84:$E1125,$E84)</f>
        <v>0</v>
      </c>
    </row>
    <row r="84" spans="1:10" s="13" customFormat="1" ht="31.2">
      <c r="A84" s="17">
        <v>3</v>
      </c>
      <c r="B84" s="22" t="s">
        <v>11</v>
      </c>
      <c r="C84" s="23" t="s">
        <v>80</v>
      </c>
      <c r="D84" s="23" t="s">
        <v>91</v>
      </c>
      <c r="E84" s="23" t="s">
        <v>50</v>
      </c>
      <c r="F84" s="23" t="s">
        <v>75</v>
      </c>
      <c r="G84" s="24">
        <v>1432.4</v>
      </c>
      <c r="H84" s="24"/>
      <c r="I84" s="24">
        <v>1432.4</v>
      </c>
      <c r="J84" s="24"/>
    </row>
    <row r="85" spans="1:10" s="13" customFormat="1" ht="31.2">
      <c r="A85" s="15">
        <v>1</v>
      </c>
      <c r="B85" s="29" t="s">
        <v>36</v>
      </c>
      <c r="C85" s="30" t="s">
        <v>80</v>
      </c>
      <c r="D85" s="30" t="s">
        <v>78</v>
      </c>
      <c r="E85" s="30"/>
      <c r="F85" s="30"/>
      <c r="G85" s="31">
        <f>SUMIFS(G86:G1128,$C86:$C1128,$C86,$D86:$D1128,$D86)/2</f>
        <v>1319.1</v>
      </c>
      <c r="H85" s="31">
        <f>SUMIFS(H86:H1128,$C86:$C1128,$C86,$D86:$D1128,$D86)/2</f>
        <v>0</v>
      </c>
      <c r="I85" s="31">
        <f>SUMIFS(I86:I1128,$C86:$C1128,$C86,$D86:$D1128,$D86)/2</f>
        <v>1319.1</v>
      </c>
      <c r="J85" s="31">
        <f>SUMIFS(J86:J1128,$C86:$C1128,$C86,$D86:$D1128,$D86)/2</f>
        <v>0</v>
      </c>
    </row>
    <row r="86" spans="1:10" s="13" customFormat="1" ht="67.2" customHeight="1">
      <c r="A86" s="16">
        <v>2</v>
      </c>
      <c r="B86" s="41" t="s">
        <v>183</v>
      </c>
      <c r="C86" s="33" t="s">
        <v>80</v>
      </c>
      <c r="D86" s="33" t="s">
        <v>78</v>
      </c>
      <c r="E86" s="33" t="s">
        <v>53</v>
      </c>
      <c r="F86" s="33"/>
      <c r="G86" s="34">
        <f>SUMIFS(G87:G1125,$C87:$C1125,$C87,$D87:$D1125,$D87,$E87:$E1125,$E87)</f>
        <v>611</v>
      </c>
      <c r="H86" s="34">
        <f>SUMIFS(H87:H1125,$C87:$C1125,$C87,$D87:$D1125,$D87,$E87:$E1125,$E87)</f>
        <v>0</v>
      </c>
      <c r="I86" s="34">
        <f>SUMIFS(I87:I1125,$C87:$C1125,$C87,$D87:$D1125,$D87,$E87:$E1125,$E87)</f>
        <v>611</v>
      </c>
      <c r="J86" s="34">
        <f>SUMIFS(J87:J1125,$C87:$C1125,$C87,$D87:$D1125,$D87,$E87:$E1125,$E87)</f>
        <v>0</v>
      </c>
    </row>
    <row r="87" spans="1:10" s="13" customFormat="1" ht="15.6">
      <c r="A87" s="17">
        <v>3</v>
      </c>
      <c r="B87" s="22" t="s">
        <v>46</v>
      </c>
      <c r="C87" s="23" t="s">
        <v>80</v>
      </c>
      <c r="D87" s="23" t="s">
        <v>78</v>
      </c>
      <c r="E87" s="23" t="s">
        <v>53</v>
      </c>
      <c r="F87" s="23" t="s">
        <v>93</v>
      </c>
      <c r="G87" s="24">
        <v>611</v>
      </c>
      <c r="H87" s="24"/>
      <c r="I87" s="24">
        <v>611</v>
      </c>
      <c r="J87" s="24"/>
    </row>
    <row r="88" spans="1:10" s="13" customFormat="1" ht="46.8">
      <c r="A88" s="16">
        <v>2</v>
      </c>
      <c r="B88" s="41" t="s">
        <v>204</v>
      </c>
      <c r="C88" s="33" t="s">
        <v>80</v>
      </c>
      <c r="D88" s="33" t="s">
        <v>78</v>
      </c>
      <c r="E88" s="33" t="s">
        <v>37</v>
      </c>
      <c r="F88" s="33"/>
      <c r="G88" s="34">
        <f>SUMIFS(G89:G1127,$C89:$C1127,$C89,$D89:$D1127,$D89,$E89:$E1127,$E89)</f>
        <v>0</v>
      </c>
      <c r="H88" s="34">
        <f>SUMIFS(H89:H1127,$C89:$C1127,$C89,$D89:$D1127,$D89,$E89:$E1127,$E89)</f>
        <v>0</v>
      </c>
      <c r="I88" s="34">
        <f>SUMIFS(I89:I1127,$C89:$C1127,$C89,$D89:$D1127,$D89,$E89:$E1127,$E89)</f>
        <v>0</v>
      </c>
      <c r="J88" s="34">
        <f>SUMIFS(J89:J1127,$C89:$C1127,$C89,$D89:$D1127,$D89,$E89:$E1127,$E89)</f>
        <v>0</v>
      </c>
    </row>
    <row r="89" spans="1:10" s="13" customFormat="1" ht="31.2">
      <c r="A89" s="17">
        <v>3</v>
      </c>
      <c r="B89" s="22" t="s">
        <v>11</v>
      </c>
      <c r="C89" s="23" t="s">
        <v>80</v>
      </c>
      <c r="D89" s="23" t="s">
        <v>78</v>
      </c>
      <c r="E89" s="23" t="s">
        <v>37</v>
      </c>
      <c r="F89" s="23" t="s">
        <v>75</v>
      </c>
      <c r="G89" s="24"/>
      <c r="H89" s="24"/>
      <c r="I89" s="24"/>
      <c r="J89" s="24"/>
    </row>
    <row r="90" spans="1:10" s="13" customFormat="1" ht="54" customHeight="1">
      <c r="A90" s="16">
        <v>2</v>
      </c>
      <c r="B90" s="41" t="s">
        <v>165</v>
      </c>
      <c r="C90" s="33" t="s">
        <v>80</v>
      </c>
      <c r="D90" s="33" t="s">
        <v>78</v>
      </c>
      <c r="E90" s="33" t="s">
        <v>164</v>
      </c>
      <c r="F90" s="33"/>
      <c r="G90" s="34">
        <f>SUMIFS(G91:G1129,$C91:$C1129,$C91,$D91:$D1129,$D91,$E91:$E1129,$E91)</f>
        <v>708.1</v>
      </c>
      <c r="H90" s="34">
        <f>SUMIFS(H91:H1129,$C91:$C1129,$C91,$D91:$D1129,$D91,$E91:$E1129,$E91)</f>
        <v>0</v>
      </c>
      <c r="I90" s="34">
        <f>SUMIFS(I91:I1129,$C91:$C1129,$C91,$D91:$D1129,$D91,$E91:$E1129,$E91)</f>
        <v>708.1</v>
      </c>
      <c r="J90" s="34">
        <f>SUMIFS(J91:J1129,$C91:$C1129,$C91,$D91:$D1129,$D91,$E91:$E1129,$E91)</f>
        <v>0</v>
      </c>
    </row>
    <row r="91" spans="1:10" s="13" customFormat="1" ht="67.2" customHeight="1">
      <c r="A91" s="17">
        <v>3</v>
      </c>
      <c r="B91" s="22" t="s">
        <v>155</v>
      </c>
      <c r="C91" s="23" t="s">
        <v>80</v>
      </c>
      <c r="D91" s="23" t="s">
        <v>78</v>
      </c>
      <c r="E91" s="23" t="s">
        <v>164</v>
      </c>
      <c r="F91" s="23" t="s">
        <v>96</v>
      </c>
      <c r="G91" s="24">
        <v>708.1</v>
      </c>
      <c r="H91" s="24"/>
      <c r="I91" s="24">
        <v>708.1</v>
      </c>
      <c r="J91" s="24"/>
    </row>
    <row r="92" spans="1:10" s="13" customFormat="1" ht="15.6">
      <c r="A92" s="14">
        <v>0</v>
      </c>
      <c r="B92" s="26" t="s">
        <v>109</v>
      </c>
      <c r="C92" s="27" t="s">
        <v>88</v>
      </c>
      <c r="D92" s="27" t="s">
        <v>116</v>
      </c>
      <c r="E92" s="27"/>
      <c r="F92" s="27"/>
      <c r="G92" s="28">
        <f>SUMIFS(G93:G1146,$C93:$C1146,$C93)/3</f>
        <v>117583.8</v>
      </c>
      <c r="H92" s="28">
        <f>SUMIFS(H93:H1136,$C93:$C1136,$C93)/3</f>
        <v>85443.000000000015</v>
      </c>
      <c r="I92" s="28">
        <f>SUMIFS(I93:I1146,$C93:$C1146,$C93)/3</f>
        <v>118389.39999999998</v>
      </c>
      <c r="J92" s="28">
        <f>SUMIFS(J93:J1136,$C93:$C1136,$C93)/3</f>
        <v>85748.60000000002</v>
      </c>
    </row>
    <row r="93" spans="1:10" s="13" customFormat="1" ht="15.6">
      <c r="A93" s="15">
        <v>1</v>
      </c>
      <c r="B93" s="29" t="s">
        <v>54</v>
      </c>
      <c r="C93" s="30" t="s">
        <v>88</v>
      </c>
      <c r="D93" s="30" t="s">
        <v>94</v>
      </c>
      <c r="E93" s="30"/>
      <c r="F93" s="30"/>
      <c r="G93" s="31">
        <f>SUMIFS(G94:G1136,$C94:$C1136,$C94,$D94:$D1136,$D94)/2</f>
        <v>41248.800000000003</v>
      </c>
      <c r="H93" s="31">
        <f>SUMIFS(H94:H1136,$C94:$C1136,$C94,$D94:$D1136,$D94)/2</f>
        <v>38961.9</v>
      </c>
      <c r="I93" s="31">
        <f>SUMIFS(I94:I1136,$C94:$C1136,$C94,$D94:$D1136,$D94)/2</f>
        <v>41248.800000000003</v>
      </c>
      <c r="J93" s="31">
        <f>SUMIFS(J94:J1136,$C94:$C1136,$C94,$D94:$D1136,$D94)/2</f>
        <v>38961.9</v>
      </c>
    </row>
    <row r="94" spans="1:10" s="13" customFormat="1" ht="46.8">
      <c r="A94" s="16">
        <v>2</v>
      </c>
      <c r="B94" s="39" t="s">
        <v>207</v>
      </c>
      <c r="C94" s="33" t="s">
        <v>88</v>
      </c>
      <c r="D94" s="33" t="s">
        <v>94</v>
      </c>
      <c r="E94" s="33" t="s">
        <v>14</v>
      </c>
      <c r="F94" s="33"/>
      <c r="G94" s="34">
        <f>SUMIFS(G95:G1133,$C95:$C1133,$C95,$D95:$D1133,$D95,$E95:$E1133,$E95)</f>
        <v>0</v>
      </c>
      <c r="H94" s="34">
        <f>SUMIFS(H95:H1133,$C95:$C1133,$C95,$D95:$D1133,$D95,$E95:$E1133,$E95)</f>
        <v>0</v>
      </c>
      <c r="I94" s="34">
        <f>SUMIFS(I95:I1133,$C95:$C1133,$C95,$D95:$D1133,$D95,$E95:$E1133,$E95)</f>
        <v>0</v>
      </c>
      <c r="J94" s="34">
        <f>SUMIFS(J95:J1133,$C95:$C1133,$C95,$D95:$D1133,$D95,$E95:$E1133,$E95)</f>
        <v>0</v>
      </c>
    </row>
    <row r="95" spans="1:10" s="13" customFormat="1" ht="31.2">
      <c r="A95" s="17">
        <v>3</v>
      </c>
      <c r="B95" s="22" t="s">
        <v>11</v>
      </c>
      <c r="C95" s="23" t="s">
        <v>88</v>
      </c>
      <c r="D95" s="23" t="s">
        <v>94</v>
      </c>
      <c r="E95" s="23" t="s">
        <v>14</v>
      </c>
      <c r="F95" s="23" t="s">
        <v>75</v>
      </c>
      <c r="G95" s="24"/>
      <c r="H95" s="24"/>
      <c r="I95" s="24"/>
      <c r="J95" s="24"/>
    </row>
    <row r="96" spans="1:10" s="13" customFormat="1" ht="62.4">
      <c r="A96" s="16">
        <v>2</v>
      </c>
      <c r="B96" s="32" t="s">
        <v>202</v>
      </c>
      <c r="C96" s="33" t="s">
        <v>88</v>
      </c>
      <c r="D96" s="33" t="s">
        <v>94</v>
      </c>
      <c r="E96" s="33" t="s">
        <v>55</v>
      </c>
      <c r="F96" s="33"/>
      <c r="G96" s="34">
        <f>SUMIFS(G97:G1135,$C97:$C1135,$C97,$D97:$D1135,$D97,$E97:$E1135,$E97)</f>
        <v>41248.800000000003</v>
      </c>
      <c r="H96" s="34">
        <f>SUMIFS(H97:H1135,$C97:$C1135,$C97,$D97:$D1135,$D97,$E97:$E1135,$E97)</f>
        <v>38961.9</v>
      </c>
      <c r="I96" s="34">
        <f>SUMIFS(I97:I1135,$C97:$C1135,$C97,$D97:$D1135,$D97,$E97:$E1135,$E97)</f>
        <v>41248.800000000003</v>
      </c>
      <c r="J96" s="34">
        <f>SUMIFS(J97:J1135,$C97:$C1135,$C97,$D97:$D1135,$D97,$E97:$E1135,$E97)</f>
        <v>38961.9</v>
      </c>
    </row>
    <row r="97" spans="1:10" s="13" customFormat="1" ht="15.6">
      <c r="A97" s="17">
        <v>3</v>
      </c>
      <c r="B97" s="22" t="s">
        <v>23</v>
      </c>
      <c r="C97" s="23" t="s">
        <v>88</v>
      </c>
      <c r="D97" s="23" t="s">
        <v>94</v>
      </c>
      <c r="E97" s="23" t="s">
        <v>55</v>
      </c>
      <c r="F97" s="23" t="s">
        <v>84</v>
      </c>
      <c r="G97" s="24">
        <v>7149.8</v>
      </c>
      <c r="H97" s="24">
        <v>5546.9</v>
      </c>
      <c r="I97" s="24">
        <v>7149.8</v>
      </c>
      <c r="J97" s="24">
        <v>5546.9</v>
      </c>
    </row>
    <row r="98" spans="1:10" s="13" customFormat="1" ht="31.2">
      <c r="A98" s="17">
        <v>3</v>
      </c>
      <c r="B98" s="22" t="s">
        <v>11</v>
      </c>
      <c r="C98" s="23" t="s">
        <v>88</v>
      </c>
      <c r="D98" s="23" t="s">
        <v>94</v>
      </c>
      <c r="E98" s="23" t="s">
        <v>55</v>
      </c>
      <c r="F98" s="23" t="s">
        <v>75</v>
      </c>
      <c r="G98" s="24">
        <v>432.1</v>
      </c>
      <c r="H98" s="24">
        <v>405.1</v>
      </c>
      <c r="I98" s="24">
        <v>432.1</v>
      </c>
      <c r="J98" s="24">
        <v>405.1</v>
      </c>
    </row>
    <row r="99" spans="1:10" s="13" customFormat="1" ht="15.6">
      <c r="A99" s="17">
        <v>3</v>
      </c>
      <c r="B99" s="22" t="s">
        <v>46</v>
      </c>
      <c r="C99" s="23" t="s">
        <v>88</v>
      </c>
      <c r="D99" s="23" t="s">
        <v>94</v>
      </c>
      <c r="E99" s="23" t="s">
        <v>55</v>
      </c>
      <c r="F99" s="23" t="s">
        <v>93</v>
      </c>
      <c r="G99" s="24"/>
      <c r="H99" s="24"/>
      <c r="I99" s="24"/>
      <c r="J99" s="24"/>
    </row>
    <row r="100" spans="1:10" s="13" customFormat="1" ht="62.4">
      <c r="A100" s="17">
        <v>3</v>
      </c>
      <c r="B100" s="22" t="s">
        <v>145</v>
      </c>
      <c r="C100" s="23" t="s">
        <v>88</v>
      </c>
      <c r="D100" s="23" t="s">
        <v>94</v>
      </c>
      <c r="E100" s="23" t="s">
        <v>55</v>
      </c>
      <c r="F100" s="23" t="s">
        <v>95</v>
      </c>
      <c r="G100" s="24">
        <v>33666.9</v>
      </c>
      <c r="H100" s="24">
        <v>33009.9</v>
      </c>
      <c r="I100" s="24">
        <v>33666.9</v>
      </c>
      <c r="J100" s="24">
        <v>33009.9</v>
      </c>
    </row>
    <row r="101" spans="1:10" s="13" customFormat="1" ht="15.6">
      <c r="A101" s="17">
        <v>3</v>
      </c>
      <c r="B101" s="22" t="s">
        <v>12</v>
      </c>
      <c r="C101" s="23" t="s">
        <v>88</v>
      </c>
      <c r="D101" s="23" t="s">
        <v>94</v>
      </c>
      <c r="E101" s="23" t="s">
        <v>55</v>
      </c>
      <c r="F101" s="23" t="s">
        <v>76</v>
      </c>
      <c r="G101" s="24"/>
      <c r="H101" s="24"/>
      <c r="I101" s="24"/>
      <c r="J101" s="24"/>
    </row>
    <row r="102" spans="1:10" s="13" customFormat="1" ht="62.4">
      <c r="A102" s="16">
        <v>2</v>
      </c>
      <c r="B102" s="41" t="s">
        <v>186</v>
      </c>
      <c r="C102" s="33" t="s">
        <v>88</v>
      </c>
      <c r="D102" s="33" t="s">
        <v>94</v>
      </c>
      <c r="E102" s="33" t="s">
        <v>50</v>
      </c>
      <c r="F102" s="33"/>
      <c r="G102" s="34">
        <f>SUMIFS(G103:G1141,$C103:$C1141,$C103,$D103:$D1141,$D103,$E103:$E1141,$E103)</f>
        <v>0</v>
      </c>
      <c r="H102" s="34">
        <f>SUMIFS(H103:H1141,$C103:$C1141,$C103,$D103:$D1141,$D103,$E103:$E1141,$E103)</f>
        <v>0</v>
      </c>
      <c r="I102" s="34">
        <f>SUMIFS(I103:I1141,$C103:$C1141,$C103,$D103:$D1141,$D103,$E103:$E1141,$E103)</f>
        <v>0</v>
      </c>
      <c r="J102" s="34">
        <f>SUMIFS(J103:J1141,$C103:$C1141,$C103,$D103:$D1141,$D103,$E103:$E1141,$E103)</f>
        <v>0</v>
      </c>
    </row>
    <row r="103" spans="1:10" s="13" customFormat="1" ht="31.2">
      <c r="A103" s="17">
        <v>3</v>
      </c>
      <c r="B103" s="22" t="s">
        <v>11</v>
      </c>
      <c r="C103" s="23" t="s">
        <v>88</v>
      </c>
      <c r="D103" s="23" t="s">
        <v>94</v>
      </c>
      <c r="E103" s="23" t="s">
        <v>50</v>
      </c>
      <c r="F103" s="23" t="s">
        <v>75</v>
      </c>
      <c r="G103" s="24"/>
      <c r="H103" s="24"/>
      <c r="I103" s="24"/>
      <c r="J103" s="24"/>
    </row>
    <row r="104" spans="1:10" s="13" customFormat="1" ht="15.6">
      <c r="A104" s="15">
        <v>1</v>
      </c>
      <c r="B104" s="29" t="s">
        <v>56</v>
      </c>
      <c r="C104" s="30" t="s">
        <v>88</v>
      </c>
      <c r="D104" s="30" t="s">
        <v>85</v>
      </c>
      <c r="E104" s="30" t="s">
        <v>6</v>
      </c>
      <c r="F104" s="30" t="s">
        <v>73</v>
      </c>
      <c r="G104" s="31">
        <f>SUMIFS(G105:G1147,$C105:$C1147,$C105,$D105:$D1147,$D105)/2</f>
        <v>3900</v>
      </c>
      <c r="H104" s="31">
        <f>SUMIFS(H105:H1147,$C105:$C1147,$C105,$D105:$D1147,$D105)/2</f>
        <v>0</v>
      </c>
      <c r="I104" s="31">
        <f>SUMIFS(I105:I1147,$C105:$C1147,$C105,$D105:$D1147,$D105)/2</f>
        <v>3900</v>
      </c>
      <c r="J104" s="31">
        <f>SUMIFS(J105:J1147,$C105:$C1147,$C105,$D105:$D1147,$D105)/2</f>
        <v>0</v>
      </c>
    </row>
    <row r="105" spans="1:10" s="13" customFormat="1" ht="55.2" customHeight="1">
      <c r="A105" s="16">
        <v>2</v>
      </c>
      <c r="B105" s="41" t="s">
        <v>209</v>
      </c>
      <c r="C105" s="42" t="s">
        <v>88</v>
      </c>
      <c r="D105" s="42" t="s">
        <v>85</v>
      </c>
      <c r="E105" s="42" t="s">
        <v>134</v>
      </c>
      <c r="F105" s="33"/>
      <c r="G105" s="34">
        <f>SUMIFS(G106:G1144,$C106:$C1144,$C106,$D106:$D1144,$D106,$E106:$E1144,$E106)</f>
        <v>3900</v>
      </c>
      <c r="H105" s="34">
        <f>SUMIFS(H106:H1144,$C106:$C1144,$C106,$D106:$D1144,$D106,$E106:$E1144,$E106)</f>
        <v>0</v>
      </c>
      <c r="I105" s="34">
        <f>SUMIFS(I106:I1144,$C106:$C1144,$C106,$D106:$D1144,$D106,$E106:$E1144,$E106)</f>
        <v>3900</v>
      </c>
      <c r="J105" s="34">
        <f>SUMIFS(J106:J1144,$C106:$C1144,$C106,$D106:$D1144,$D106,$E106:$E1144,$E106)</f>
        <v>0</v>
      </c>
    </row>
    <row r="106" spans="1:10" s="13" customFormat="1" ht="31.2">
      <c r="A106" s="17">
        <v>3</v>
      </c>
      <c r="B106" s="22" t="s">
        <v>11</v>
      </c>
      <c r="C106" s="23" t="s">
        <v>88</v>
      </c>
      <c r="D106" s="23" t="s">
        <v>85</v>
      </c>
      <c r="E106" s="23" t="s">
        <v>134</v>
      </c>
      <c r="F106" s="23" t="s">
        <v>75</v>
      </c>
      <c r="G106" s="24">
        <v>3900</v>
      </c>
      <c r="H106" s="24"/>
      <c r="I106" s="24">
        <v>3900</v>
      </c>
      <c r="J106" s="24"/>
    </row>
    <row r="107" spans="1:10" s="13" customFormat="1" ht="15.6">
      <c r="A107" s="15">
        <v>1</v>
      </c>
      <c r="B107" s="40" t="s">
        <v>140</v>
      </c>
      <c r="C107" s="30" t="s">
        <v>88</v>
      </c>
      <c r="D107" s="30" t="s">
        <v>91</v>
      </c>
      <c r="E107" s="30"/>
      <c r="F107" s="30"/>
      <c r="G107" s="31">
        <f>SUMIFS(G108:G1150,$C108:$C1150,$C108,$D108:$D1150,$D108)/2</f>
        <v>45085.5</v>
      </c>
      <c r="H107" s="31">
        <f>SUMIFS(H108:H1150,$C108:$C1150,$C108,$D108:$D1150,$D108)/2</f>
        <v>40000</v>
      </c>
      <c r="I107" s="31">
        <f>SUMIFS(I108:I1150,$C108:$C1150,$C108,$D108:$D1150,$D108)/2</f>
        <v>45085.5</v>
      </c>
      <c r="J107" s="31">
        <f>SUMIFS(J108:J1150,$C108:$C1150,$C108,$D108:$D1150,$D108)/2</f>
        <v>40000</v>
      </c>
    </row>
    <row r="108" spans="1:10" s="13" customFormat="1" ht="46.8">
      <c r="A108" s="16">
        <v>2</v>
      </c>
      <c r="B108" s="32" t="s">
        <v>198</v>
      </c>
      <c r="C108" s="33" t="s">
        <v>88</v>
      </c>
      <c r="D108" s="33" t="s">
        <v>91</v>
      </c>
      <c r="E108" s="33" t="s">
        <v>57</v>
      </c>
      <c r="F108" s="33"/>
      <c r="G108" s="34">
        <f>SUMIFS(G109:G1147,$C109:$C1147,$C109,$D109:$D1147,$D109,$E109:$E1147,$E109)</f>
        <v>45085.5</v>
      </c>
      <c r="H108" s="34">
        <f>SUMIFS(H109:H1147,$C109:$C1147,$C109,$D109:$D1147,$D109,$E109:$E1147,$E109)</f>
        <v>40000</v>
      </c>
      <c r="I108" s="34">
        <f>SUMIFS(I109:I1147,$C109:$C1147,$C109,$D109:$D1147,$D109,$E109:$E1147,$E109)</f>
        <v>45085.5</v>
      </c>
      <c r="J108" s="34">
        <f>SUMIFS(J109:J1147,$C109:$C1147,$C109,$D109:$D1147,$D109,$E109:$E1147,$E109)</f>
        <v>40000</v>
      </c>
    </row>
    <row r="109" spans="1:10" s="13" customFormat="1" ht="15.6">
      <c r="A109" s="17">
        <v>3</v>
      </c>
      <c r="B109" s="22" t="s">
        <v>46</v>
      </c>
      <c r="C109" s="23" t="s">
        <v>88</v>
      </c>
      <c r="D109" s="23" t="s">
        <v>91</v>
      </c>
      <c r="E109" s="23" t="s">
        <v>57</v>
      </c>
      <c r="F109" s="23" t="s">
        <v>93</v>
      </c>
      <c r="G109" s="24">
        <v>45085.5</v>
      </c>
      <c r="H109" s="24">
        <v>40000</v>
      </c>
      <c r="I109" s="24">
        <v>45085.5</v>
      </c>
      <c r="J109" s="24">
        <v>40000</v>
      </c>
    </row>
    <row r="110" spans="1:10" s="13" customFormat="1" ht="109.2">
      <c r="A110" s="17">
        <v>3</v>
      </c>
      <c r="B110" s="22" t="s">
        <v>121</v>
      </c>
      <c r="C110" s="23" t="s">
        <v>88</v>
      </c>
      <c r="D110" s="23" t="s">
        <v>91</v>
      </c>
      <c r="E110" s="23" t="s">
        <v>57</v>
      </c>
      <c r="F110" s="23" t="s">
        <v>122</v>
      </c>
      <c r="G110" s="24"/>
      <c r="H110" s="24"/>
      <c r="I110" s="24"/>
      <c r="J110" s="24"/>
    </row>
    <row r="111" spans="1:10" s="13" customFormat="1" ht="15.6">
      <c r="A111" s="15">
        <v>1</v>
      </c>
      <c r="B111" s="29" t="s">
        <v>136</v>
      </c>
      <c r="C111" s="30" t="s">
        <v>88</v>
      </c>
      <c r="D111" s="30" t="s">
        <v>86</v>
      </c>
      <c r="E111" s="30" t="s">
        <v>6</v>
      </c>
      <c r="F111" s="30" t="s">
        <v>73</v>
      </c>
      <c r="G111" s="31">
        <f>SUMIFS(G112:G1159,$C112:$C1159,$C112,$D112:$D1159,$D112)/2</f>
        <v>0</v>
      </c>
      <c r="H111" s="31">
        <f>SUMIFS(H112:H1159,$C112:$C1159,$C112,$D112:$D1159,$D112)/2</f>
        <v>0</v>
      </c>
      <c r="I111" s="31">
        <f>SUMIFS(I112:I1159,$C112:$C1159,$C112,$D112:$D1159,$D112)/2</f>
        <v>0</v>
      </c>
      <c r="J111" s="31">
        <f>SUMIFS(J112:J1159,$C112:$C1159,$C112,$D112:$D1159,$D112)/2</f>
        <v>0</v>
      </c>
    </row>
    <row r="112" spans="1:10" s="13" customFormat="1" ht="62.4">
      <c r="A112" s="16">
        <v>2</v>
      </c>
      <c r="B112" s="41" t="s">
        <v>186</v>
      </c>
      <c r="C112" s="33" t="s">
        <v>88</v>
      </c>
      <c r="D112" s="33" t="s">
        <v>86</v>
      </c>
      <c r="E112" s="33" t="s">
        <v>50</v>
      </c>
      <c r="F112" s="33"/>
      <c r="G112" s="34">
        <f>SUMIFS(G113:G1156,$C113:$C1156,$C113,$D113:$D1156,$D113,$E113:$E1156,$E113)</f>
        <v>0</v>
      </c>
      <c r="H112" s="34">
        <f>SUMIFS(H113:H1156,$C113:$C1156,$C113,$D113:$D1156,$D113,$E113:$E1156,$E113)</f>
        <v>0</v>
      </c>
      <c r="I112" s="34">
        <f>SUMIFS(I113:I1156,$C113:$C1156,$C113,$D113:$D1156,$D113,$E113:$E1156,$E113)</f>
        <v>0</v>
      </c>
      <c r="J112" s="34">
        <f>SUMIFS(J113:J1156,$C113:$C1156,$C113,$D113:$D1156,$D113,$E113:$E1156,$E113)</f>
        <v>0</v>
      </c>
    </row>
    <row r="113" spans="1:10" s="13" customFormat="1" ht="15.6">
      <c r="A113" s="17">
        <v>3</v>
      </c>
      <c r="B113" s="22" t="s">
        <v>46</v>
      </c>
      <c r="C113" s="23" t="s">
        <v>88</v>
      </c>
      <c r="D113" s="23" t="s">
        <v>86</v>
      </c>
      <c r="E113" s="23" t="s">
        <v>50</v>
      </c>
      <c r="F113" s="23" t="s">
        <v>93</v>
      </c>
      <c r="G113" s="24"/>
      <c r="H113" s="24"/>
      <c r="I113" s="24"/>
      <c r="J113" s="24"/>
    </row>
    <row r="114" spans="1:10" s="13" customFormat="1" ht="15.6">
      <c r="A114" s="15">
        <v>1</v>
      </c>
      <c r="B114" s="29" t="s">
        <v>38</v>
      </c>
      <c r="C114" s="30" t="s">
        <v>88</v>
      </c>
      <c r="D114" s="30" t="s">
        <v>89</v>
      </c>
      <c r="E114" s="30"/>
      <c r="F114" s="30"/>
      <c r="G114" s="31">
        <f>SUMIFS(G115:G1162,$C115:$C1162,$C115,$D115:$D1162,$D115)/2</f>
        <v>27349.5</v>
      </c>
      <c r="H114" s="31">
        <f>SUMIFS(H115:H1162,$C115:$C1162,$C115,$D115:$D1162,$D115)/2</f>
        <v>6481.1</v>
      </c>
      <c r="I114" s="31">
        <f>SUMIFS(I115:I1162,$C115:$C1162,$C115,$D115:$D1162,$D115)/2</f>
        <v>28155.100000000002</v>
      </c>
      <c r="J114" s="31">
        <f>SUMIFS(J115:J1162,$C115:$C1162,$C115,$D115:$D1162,$D115)/2</f>
        <v>6786.7</v>
      </c>
    </row>
    <row r="115" spans="1:10" s="13" customFormat="1" ht="51" customHeight="1">
      <c r="A115" s="16">
        <v>2</v>
      </c>
      <c r="B115" s="41" t="s">
        <v>180</v>
      </c>
      <c r="C115" s="33" t="s">
        <v>88</v>
      </c>
      <c r="D115" s="33" t="s">
        <v>89</v>
      </c>
      <c r="E115" s="33" t="s">
        <v>58</v>
      </c>
      <c r="F115" s="33"/>
      <c r="G115" s="34">
        <f>SUMIFS(G116:G1159,$C116:$C1159,$C116,$D116:$D1159,$D116,$E116:$E1159,$E116)</f>
        <v>4433.1000000000004</v>
      </c>
      <c r="H115" s="34">
        <f>SUMIFS(H116:H1159,$C116:$C1159,$C116,$D116:$D1159,$D116,$E116:$E1159,$E116)</f>
        <v>0</v>
      </c>
      <c r="I115" s="34">
        <f>SUMIFS(I116:I1159,$C116:$C1159,$C116,$D116:$D1159,$D116,$E116:$E1159,$E116)</f>
        <v>4433.1000000000004</v>
      </c>
      <c r="J115" s="34">
        <f>SUMIFS(J116:J1159,$C116:$C1159,$C116,$D116:$D1159,$D116,$E116:$E1159,$E116)</f>
        <v>0</v>
      </c>
    </row>
    <row r="116" spans="1:10" s="13" customFormat="1" ht="62.4">
      <c r="A116" s="17">
        <v>3</v>
      </c>
      <c r="B116" s="22" t="s">
        <v>155</v>
      </c>
      <c r="C116" s="23" t="s">
        <v>88</v>
      </c>
      <c r="D116" s="23" t="s">
        <v>89</v>
      </c>
      <c r="E116" s="23" t="s">
        <v>58</v>
      </c>
      <c r="F116" s="23" t="s">
        <v>96</v>
      </c>
      <c r="G116" s="24">
        <v>4433.1000000000004</v>
      </c>
      <c r="H116" s="24"/>
      <c r="I116" s="24">
        <v>4433.1000000000004</v>
      </c>
      <c r="J116" s="24"/>
    </row>
    <row r="117" spans="1:10" s="13" customFormat="1" ht="62.4">
      <c r="A117" s="16">
        <v>2</v>
      </c>
      <c r="B117" s="41" t="s">
        <v>186</v>
      </c>
      <c r="C117" s="33" t="s">
        <v>88</v>
      </c>
      <c r="D117" s="33" t="s">
        <v>89</v>
      </c>
      <c r="E117" s="33" t="s">
        <v>50</v>
      </c>
      <c r="F117" s="33"/>
      <c r="G117" s="34">
        <f>SUMIFS(G118:G1161,$C118:$C1161,$C118,$D118:$D1161,$D118,$E118:$E1161,$E118)</f>
        <v>6546.5</v>
      </c>
      <c r="H117" s="34">
        <f>SUMIFS(H118:H1161,$C118:$C1161,$C118,$D118:$D1161,$D118,$E118:$E1161,$E118)</f>
        <v>6481.1</v>
      </c>
      <c r="I117" s="34">
        <f>SUMIFS(I118:I1161,$C118:$C1161,$C118,$D118:$D1161,$D118,$E118:$E1161,$E118)</f>
        <v>7352.1</v>
      </c>
      <c r="J117" s="34">
        <f>SUMIFS(J118:J1161,$C118:$C1161,$C118,$D118:$D1161,$D118,$E118:$E1161,$E118)</f>
        <v>6786.7</v>
      </c>
    </row>
    <row r="118" spans="1:10" s="13" customFormat="1" ht="31.2">
      <c r="A118" s="17">
        <v>3</v>
      </c>
      <c r="B118" s="22" t="s">
        <v>11</v>
      </c>
      <c r="C118" s="23" t="s">
        <v>88</v>
      </c>
      <c r="D118" s="23" t="s">
        <v>89</v>
      </c>
      <c r="E118" s="23" t="s">
        <v>50</v>
      </c>
      <c r="F118" s="23" t="s">
        <v>75</v>
      </c>
      <c r="G118" s="24">
        <v>6546.5</v>
      </c>
      <c r="H118" s="24">
        <v>6481.1</v>
      </c>
      <c r="I118" s="24">
        <v>7352.1</v>
      </c>
      <c r="J118" s="24">
        <v>6786.7</v>
      </c>
    </row>
    <row r="119" spans="1:10" s="13" customFormat="1" ht="64.2" customHeight="1">
      <c r="A119" s="16">
        <v>2</v>
      </c>
      <c r="B119" s="35" t="s">
        <v>185</v>
      </c>
      <c r="C119" s="33" t="s">
        <v>88</v>
      </c>
      <c r="D119" s="33" t="s">
        <v>89</v>
      </c>
      <c r="E119" s="33" t="s">
        <v>49</v>
      </c>
      <c r="F119" s="33"/>
      <c r="G119" s="34">
        <f>SUMIFS(G120:G1164,$C120:$C1164,$C120,$D120:$D1164,$D120,$E120:$E1164,$E120)</f>
        <v>16369.9</v>
      </c>
      <c r="H119" s="34">
        <f>SUMIFS(H120:H1164,$C120:$C1164,$C120,$D120:$D1164,$D120,$E120:$E1164,$E120)</f>
        <v>0</v>
      </c>
      <c r="I119" s="34">
        <f>SUMIFS(I120:I1164,$C120:$C1164,$C120,$D120:$D1164,$D120,$E120:$E1164,$E120)</f>
        <v>16369.9</v>
      </c>
      <c r="J119" s="34">
        <f>SUMIFS(J120:J1164,$C120:$C1164,$C120,$D120:$D1164,$D120,$E120:$E1164,$E120)</f>
        <v>0</v>
      </c>
    </row>
    <row r="120" spans="1:10" s="13" customFormat="1" ht="15.6">
      <c r="A120" s="17">
        <v>3</v>
      </c>
      <c r="B120" s="22" t="s">
        <v>46</v>
      </c>
      <c r="C120" s="23" t="s">
        <v>88</v>
      </c>
      <c r="D120" s="23" t="s">
        <v>89</v>
      </c>
      <c r="E120" s="23" t="s">
        <v>49</v>
      </c>
      <c r="F120" s="23" t="s">
        <v>93</v>
      </c>
      <c r="G120" s="24">
        <v>16369.9</v>
      </c>
      <c r="H120" s="24"/>
      <c r="I120" s="24">
        <v>16369.9</v>
      </c>
      <c r="J120" s="24"/>
    </row>
    <row r="121" spans="1:10" s="13" customFormat="1" ht="51" customHeight="1">
      <c r="A121" s="16">
        <v>2</v>
      </c>
      <c r="B121" s="41" t="s">
        <v>35</v>
      </c>
      <c r="C121" s="33" t="s">
        <v>88</v>
      </c>
      <c r="D121" s="33" t="s">
        <v>89</v>
      </c>
      <c r="E121" s="33" t="s">
        <v>124</v>
      </c>
      <c r="F121" s="33"/>
      <c r="G121" s="34">
        <f>SUMIFS(G122:G1163,$C122:$C1163,$C122,$D122:$D1163,$D122,$E122:$E1163,$E122)</f>
        <v>0</v>
      </c>
      <c r="H121" s="34">
        <f>SUMIFS(H122:H1163,$C122:$C1163,$C122,$D122:$D1163,$D122,$E122:$E1163,$E122)</f>
        <v>0</v>
      </c>
      <c r="I121" s="34">
        <f>SUMIFS(I122:I1163,$C122:$C1163,$C122,$D122:$D1163,$D122,$E122:$E1163,$E122)</f>
        <v>0</v>
      </c>
      <c r="J121" s="34">
        <f>SUMIFS(J122:J1163,$C122:$C1163,$C122,$D122:$D1163,$D122,$E122:$E1163,$E122)</f>
        <v>0</v>
      </c>
    </row>
    <row r="122" spans="1:10" s="13" customFormat="1" ht="31.2">
      <c r="A122" s="17">
        <v>3</v>
      </c>
      <c r="B122" s="22" t="s">
        <v>11</v>
      </c>
      <c r="C122" s="23" t="s">
        <v>88</v>
      </c>
      <c r="D122" s="23" t="s">
        <v>89</v>
      </c>
      <c r="E122" s="23" t="s">
        <v>124</v>
      </c>
      <c r="F122" s="23" t="s">
        <v>75</v>
      </c>
      <c r="G122" s="24"/>
      <c r="H122" s="24"/>
      <c r="I122" s="24"/>
      <c r="J122" s="24"/>
    </row>
    <row r="123" spans="1:10" s="13" customFormat="1" ht="15.6">
      <c r="A123" s="14">
        <v>0</v>
      </c>
      <c r="B123" s="26" t="s">
        <v>110</v>
      </c>
      <c r="C123" s="27" t="s">
        <v>94</v>
      </c>
      <c r="D123" s="27" t="s">
        <v>116</v>
      </c>
      <c r="E123" s="27"/>
      <c r="F123" s="27"/>
      <c r="G123" s="28">
        <f>SUMIFS(G124:G1180,$C124:$C1180,$C124)/3</f>
        <v>148944.80000000002</v>
      </c>
      <c r="H123" s="28">
        <f>SUMIFS(H124:H1170,$C124:$C1170,$C124)/3</f>
        <v>19315.2</v>
      </c>
      <c r="I123" s="28">
        <f>SUMIFS(I124:I1180,$C124:$C1180,$C124)/3</f>
        <v>150044.80000000002</v>
      </c>
      <c r="J123" s="28">
        <f>SUMIFS(J124:J1170,$C124:$C1170,$C124)/3</f>
        <v>19315.2</v>
      </c>
    </row>
    <row r="124" spans="1:10" s="13" customFormat="1" ht="15.6">
      <c r="A124" s="15">
        <v>1</v>
      </c>
      <c r="B124" s="29" t="s">
        <v>59</v>
      </c>
      <c r="C124" s="30" t="s">
        <v>94</v>
      </c>
      <c r="D124" s="30" t="s">
        <v>71</v>
      </c>
      <c r="E124" s="30"/>
      <c r="F124" s="30"/>
      <c r="G124" s="31">
        <f>SUMIFS(G125:G1170,$C125:$C1170,$C125,$D125:$D1170,$D125)/2</f>
        <v>560</v>
      </c>
      <c r="H124" s="31">
        <f>SUMIFS(H125:H1170,$C125:$C1170,$C125,$D125:$D1170,$D125)/2</f>
        <v>0</v>
      </c>
      <c r="I124" s="31">
        <f>SUMIFS(I125:I1170,$C125:$C1170,$C125,$D125:$D1170,$D125)/2</f>
        <v>560</v>
      </c>
      <c r="J124" s="31">
        <f>SUMIFS(J125:J1170,$C125:$C1170,$C125,$D125:$D1170,$D125)/2</f>
        <v>0</v>
      </c>
    </row>
    <row r="125" spans="1:10" s="13" customFormat="1" ht="67.2" customHeight="1">
      <c r="A125" s="16">
        <v>2</v>
      </c>
      <c r="B125" s="35" t="s">
        <v>185</v>
      </c>
      <c r="C125" s="33" t="s">
        <v>94</v>
      </c>
      <c r="D125" s="33" t="s">
        <v>71</v>
      </c>
      <c r="E125" s="33" t="s">
        <v>49</v>
      </c>
      <c r="F125" s="33" t="s">
        <v>73</v>
      </c>
      <c r="G125" s="34">
        <f>SUMIFS(G126:G1167,$C126:$C1167,$C126,$D126:$D1167,$D126,$E126:$E1167,$E126)</f>
        <v>0</v>
      </c>
      <c r="H125" s="34">
        <f>SUMIFS(H126:H1167,$C126:$C1167,$C126,$D126:$D1167,$D126,$E126:$E1167,$E126)</f>
        <v>0</v>
      </c>
      <c r="I125" s="34">
        <f>SUMIFS(I126:I1167,$C126:$C1167,$C126,$D126:$D1167,$D126,$E126:$E1167,$E126)</f>
        <v>0</v>
      </c>
      <c r="J125" s="34">
        <f>SUMIFS(J126:J1167,$C126:$C1167,$C126,$D126:$D1167,$D126,$E126:$E1167,$E126)</f>
        <v>0</v>
      </c>
    </row>
    <row r="126" spans="1:10" s="13" customFormat="1" ht="15.6">
      <c r="A126" s="17">
        <v>3</v>
      </c>
      <c r="B126" s="22" t="s">
        <v>46</v>
      </c>
      <c r="C126" s="23" t="s">
        <v>94</v>
      </c>
      <c r="D126" s="23" t="s">
        <v>71</v>
      </c>
      <c r="E126" s="23" t="s">
        <v>49</v>
      </c>
      <c r="F126" s="23" t="s">
        <v>93</v>
      </c>
      <c r="G126" s="24"/>
      <c r="H126" s="24"/>
      <c r="I126" s="24"/>
      <c r="J126" s="24"/>
    </row>
    <row r="127" spans="1:10" s="13" customFormat="1" ht="62.4">
      <c r="A127" s="16">
        <v>2</v>
      </c>
      <c r="B127" s="41" t="s">
        <v>186</v>
      </c>
      <c r="C127" s="33" t="s">
        <v>94</v>
      </c>
      <c r="D127" s="33" t="s">
        <v>71</v>
      </c>
      <c r="E127" s="33" t="s">
        <v>50</v>
      </c>
      <c r="F127" s="33"/>
      <c r="G127" s="34">
        <f>SUMIFS(G128:G1169,$C128:$C1169,$C128,$D128:$D1169,$D128,$E128:$E1169,$E128)</f>
        <v>530</v>
      </c>
      <c r="H127" s="34">
        <f>SUMIFS(H128:H1169,$C128:$C1169,$C128,$D128:$D1169,$D128,$E128:$E1169,$E128)</f>
        <v>0</v>
      </c>
      <c r="I127" s="34">
        <f>SUMIFS(I128:I1169,$C128:$C1169,$C128,$D128:$D1169,$D128,$E128:$E1169,$E128)</f>
        <v>530</v>
      </c>
      <c r="J127" s="34">
        <f>SUMIFS(J128:J1169,$C128:$C1169,$C128,$D128:$D1169,$D128,$E128:$E1169,$E128)</f>
        <v>0</v>
      </c>
    </row>
    <row r="128" spans="1:10" s="13" customFormat="1" ht="31.2">
      <c r="A128" s="17">
        <v>3</v>
      </c>
      <c r="B128" s="22" t="s">
        <v>11</v>
      </c>
      <c r="C128" s="23" t="s">
        <v>94</v>
      </c>
      <c r="D128" s="23" t="s">
        <v>71</v>
      </c>
      <c r="E128" s="23" t="s">
        <v>50</v>
      </c>
      <c r="F128" s="23" t="s">
        <v>75</v>
      </c>
      <c r="G128" s="24">
        <v>530</v>
      </c>
      <c r="H128" s="24"/>
      <c r="I128" s="24">
        <v>530</v>
      </c>
      <c r="J128" s="24"/>
    </row>
    <row r="129" spans="1:10" s="13" customFormat="1" ht="15.6">
      <c r="A129" s="17">
        <v>3</v>
      </c>
      <c r="B129" s="22" t="s">
        <v>46</v>
      </c>
      <c r="C129" s="23" t="s">
        <v>94</v>
      </c>
      <c r="D129" s="23" t="s">
        <v>71</v>
      </c>
      <c r="E129" s="23" t="s">
        <v>50</v>
      </c>
      <c r="F129" s="23" t="s">
        <v>93</v>
      </c>
      <c r="G129" s="24"/>
      <c r="H129" s="24"/>
      <c r="I129" s="24"/>
      <c r="J129" s="24"/>
    </row>
    <row r="130" spans="1:10" s="13" customFormat="1" ht="46.8">
      <c r="A130" s="16">
        <v>2</v>
      </c>
      <c r="B130" s="41" t="s">
        <v>167</v>
      </c>
      <c r="C130" s="33" t="s">
        <v>94</v>
      </c>
      <c r="D130" s="33" t="s">
        <v>71</v>
      </c>
      <c r="E130" s="33" t="s">
        <v>166</v>
      </c>
      <c r="F130" s="33" t="s">
        <v>73</v>
      </c>
      <c r="G130" s="34">
        <f>SUMIFS(G131:G1172,$C131:$C1172,$C131,$D131:$D1172,$D131,$E131:$E1172,$E131)</f>
        <v>30</v>
      </c>
      <c r="H130" s="34">
        <f>SUMIFS(H131:H1172,$C131:$C1172,$C131,$D131:$D1172,$D131,$E131:$E1172,$E131)</f>
        <v>0</v>
      </c>
      <c r="I130" s="34">
        <f>SUMIFS(I131:I1172,$C131:$C1172,$C131,$D131:$D1172,$D131,$E131:$E1172,$E131)</f>
        <v>30</v>
      </c>
      <c r="J130" s="34">
        <f>SUMIFS(J131:J1172,$C131:$C1172,$C131,$D131:$D1172,$D131,$E131:$E1172,$E131)</f>
        <v>0</v>
      </c>
    </row>
    <row r="131" spans="1:10" s="13" customFormat="1" ht="31.2">
      <c r="A131" s="17">
        <v>3</v>
      </c>
      <c r="B131" s="22" t="s">
        <v>11</v>
      </c>
      <c r="C131" s="23" t="s">
        <v>94</v>
      </c>
      <c r="D131" s="23" t="s">
        <v>71</v>
      </c>
      <c r="E131" s="23" t="s">
        <v>166</v>
      </c>
      <c r="F131" s="23" t="s">
        <v>75</v>
      </c>
      <c r="G131" s="24">
        <v>30</v>
      </c>
      <c r="H131" s="24"/>
      <c r="I131" s="24">
        <v>30</v>
      </c>
      <c r="J131" s="24"/>
    </row>
    <row r="132" spans="1:10" s="13" customFormat="1" ht="31.2">
      <c r="A132" s="16">
        <v>2</v>
      </c>
      <c r="B132" s="41" t="s">
        <v>182</v>
      </c>
      <c r="C132" s="33" t="s">
        <v>94</v>
      </c>
      <c r="D132" s="33" t="s">
        <v>71</v>
      </c>
      <c r="E132" s="33" t="s">
        <v>181</v>
      </c>
      <c r="F132" s="33" t="s">
        <v>73</v>
      </c>
      <c r="G132" s="34">
        <f>SUMIFS(G133:G1174,$C133:$C1174,$C133,$D133:$D1174,$D133,$E133:$E1174,$E133)</f>
        <v>0</v>
      </c>
      <c r="H132" s="34">
        <f>SUMIFS(H133:H1174,$C133:$C1174,$C133,$D133:$D1174,$D133,$E133:$E1174,$E133)</f>
        <v>0</v>
      </c>
      <c r="I132" s="34">
        <f>SUMIFS(I133:I1174,$C133:$C1174,$C133,$D133:$D1174,$D133,$E133:$E1174,$E133)</f>
        <v>0</v>
      </c>
      <c r="J132" s="34">
        <f>SUMIFS(J133:J1174,$C133:$C1174,$C133,$D133:$D1174,$D133,$E133:$E1174,$E133)</f>
        <v>0</v>
      </c>
    </row>
    <row r="133" spans="1:10" s="13" customFormat="1" ht="15.6">
      <c r="A133" s="17">
        <v>3</v>
      </c>
      <c r="B133" s="22" t="s">
        <v>139</v>
      </c>
      <c r="C133" s="23" t="s">
        <v>94</v>
      </c>
      <c r="D133" s="23" t="s">
        <v>71</v>
      </c>
      <c r="E133" s="23" t="s">
        <v>181</v>
      </c>
      <c r="F133" s="23" t="s">
        <v>138</v>
      </c>
      <c r="G133" s="24"/>
      <c r="H133" s="24"/>
      <c r="I133" s="24"/>
      <c r="J133" s="24"/>
    </row>
    <row r="134" spans="1:10" s="13" customFormat="1" ht="15.6">
      <c r="A134" s="15">
        <v>1</v>
      </c>
      <c r="B134" s="40" t="s">
        <v>120</v>
      </c>
      <c r="C134" s="30" t="s">
        <v>94</v>
      </c>
      <c r="D134" s="30" t="s">
        <v>90</v>
      </c>
      <c r="E134" s="30"/>
      <c r="F134" s="30"/>
      <c r="G134" s="31">
        <f>SUMIFS(G135:G1180,$C135:$C1180,$C135,$D135:$D1180,$D135)/2</f>
        <v>0</v>
      </c>
      <c r="H134" s="31">
        <f>SUMIFS(H135:H1180,$C135:$C1180,$C135,$D135:$D1180,$D135)/2</f>
        <v>0</v>
      </c>
      <c r="I134" s="31">
        <f>SUMIFS(I135:I1180,$C135:$C1180,$C135,$D135:$D1180,$D135)/2</f>
        <v>0</v>
      </c>
      <c r="J134" s="31">
        <f>SUMIFS(J135:J1180,$C135:$C1180,$C135,$D135:$D1180,$D135)/2</f>
        <v>0</v>
      </c>
    </row>
    <row r="135" spans="1:10" s="13" customFormat="1" ht="46.8">
      <c r="A135" s="16">
        <v>2</v>
      </c>
      <c r="B135" s="41" t="s">
        <v>149</v>
      </c>
      <c r="C135" s="33" t="s">
        <v>94</v>
      </c>
      <c r="D135" s="33" t="s">
        <v>90</v>
      </c>
      <c r="E135" s="42" t="s">
        <v>60</v>
      </c>
      <c r="F135" s="42" t="s">
        <v>73</v>
      </c>
      <c r="G135" s="34">
        <f>SUMIFS(G136:G1177,$C136:$C1177,$C136,$D136:$D1177,$D136,$E136:$E1177,$E136)</f>
        <v>0</v>
      </c>
      <c r="H135" s="34">
        <f>SUMIFS(H136:H1177,$C136:$C1177,$C136,$D136:$D1177,$D136,$E136:$E1177,$E136)</f>
        <v>0</v>
      </c>
      <c r="I135" s="34">
        <f>SUMIFS(I136:I1177,$C136:$C1177,$C136,$D136:$D1177,$D136,$E136:$E1177,$E136)</f>
        <v>0</v>
      </c>
      <c r="J135" s="34">
        <f>SUMIFS(J136:J1177,$C136:$C1177,$C136,$D136:$D1177,$D136,$E136:$E1177,$E136)</f>
        <v>0</v>
      </c>
    </row>
    <row r="136" spans="1:10" s="13" customFormat="1" ht="109.2">
      <c r="A136" s="17">
        <v>3</v>
      </c>
      <c r="B136" s="22" t="s">
        <v>121</v>
      </c>
      <c r="C136" s="23" t="s">
        <v>94</v>
      </c>
      <c r="D136" s="23" t="s">
        <v>90</v>
      </c>
      <c r="E136" s="23" t="s">
        <v>60</v>
      </c>
      <c r="F136" s="23" t="s">
        <v>122</v>
      </c>
      <c r="G136" s="24"/>
      <c r="H136" s="24"/>
      <c r="I136" s="24"/>
      <c r="J136" s="24"/>
    </row>
    <row r="137" spans="1:10" s="13" customFormat="1" ht="15.6">
      <c r="A137" s="17">
        <v>3</v>
      </c>
      <c r="B137" s="22" t="s">
        <v>46</v>
      </c>
      <c r="C137" s="23" t="s">
        <v>94</v>
      </c>
      <c r="D137" s="23" t="s">
        <v>90</v>
      </c>
      <c r="E137" s="23" t="s">
        <v>60</v>
      </c>
      <c r="F137" s="23" t="s">
        <v>93</v>
      </c>
      <c r="G137" s="24"/>
      <c r="H137" s="24"/>
      <c r="I137" s="24"/>
      <c r="J137" s="24"/>
    </row>
    <row r="138" spans="1:10" s="13" customFormat="1" ht="62.4">
      <c r="A138" s="16">
        <v>2</v>
      </c>
      <c r="B138" s="41" t="s">
        <v>177</v>
      </c>
      <c r="C138" s="33" t="s">
        <v>94</v>
      </c>
      <c r="D138" s="33" t="s">
        <v>90</v>
      </c>
      <c r="E138" s="42" t="s">
        <v>119</v>
      </c>
      <c r="F138" s="42" t="s">
        <v>73</v>
      </c>
      <c r="G138" s="34">
        <f>SUMIFS(G139:G1180,$C139:$C1180,$C139,$D139:$D1180,$D139,$E139:$E1180,$E139)</f>
        <v>0</v>
      </c>
      <c r="H138" s="34">
        <f>SUMIFS(H139:H1180,$C139:$C1180,$C139,$D139:$D1180,$D139,$E139:$E1180,$E139)</f>
        <v>0</v>
      </c>
      <c r="I138" s="34">
        <f>SUMIFS(I139:I1180,$C139:$C1180,$C139,$D139:$D1180,$D139,$E139:$E1180,$E139)</f>
        <v>0</v>
      </c>
      <c r="J138" s="34">
        <f>SUMIFS(J139:J1180,$C139:$C1180,$C139,$D139:$D1180,$D139,$E139:$E1180,$E139)</f>
        <v>0</v>
      </c>
    </row>
    <row r="139" spans="1:10" s="13" customFormat="1" ht="15.6">
      <c r="A139" s="17">
        <v>3</v>
      </c>
      <c r="B139" s="22" t="s">
        <v>46</v>
      </c>
      <c r="C139" s="23" t="s">
        <v>94</v>
      </c>
      <c r="D139" s="23" t="s">
        <v>90</v>
      </c>
      <c r="E139" s="23" t="s">
        <v>119</v>
      </c>
      <c r="F139" s="23" t="s">
        <v>93</v>
      </c>
      <c r="G139" s="24"/>
      <c r="H139" s="24"/>
      <c r="I139" s="24"/>
      <c r="J139" s="24"/>
    </row>
    <row r="140" spans="1:10" s="13" customFormat="1" ht="62.4">
      <c r="A140" s="16">
        <v>2</v>
      </c>
      <c r="B140" s="41" t="s">
        <v>186</v>
      </c>
      <c r="C140" s="33" t="s">
        <v>94</v>
      </c>
      <c r="D140" s="33" t="s">
        <v>90</v>
      </c>
      <c r="E140" s="42" t="s">
        <v>50</v>
      </c>
      <c r="F140" s="42" t="s">
        <v>73</v>
      </c>
      <c r="G140" s="34">
        <f>SUMIFS(G141:G1182,$C141:$C1182,$C141,$D141:$D1182,$D141,$E141:$E1182,$E141)</f>
        <v>0</v>
      </c>
      <c r="H140" s="34">
        <f>SUMIFS(H141:H1182,$C141:$C1182,$C141,$D141:$D1182,$D141,$E141:$E1182,$E141)</f>
        <v>0</v>
      </c>
      <c r="I140" s="34">
        <f>SUMIFS(I141:I1182,$C141:$C1182,$C141,$D141:$D1182,$D141,$E141:$E1182,$E141)</f>
        <v>0</v>
      </c>
      <c r="J140" s="34">
        <f>SUMIFS(J141:J1182,$C141:$C1182,$C141,$D141:$D1182,$D141,$E141:$E1182,$E141)</f>
        <v>0</v>
      </c>
    </row>
    <row r="141" spans="1:10" s="13" customFormat="1" ht="31.2">
      <c r="A141" s="17">
        <v>3</v>
      </c>
      <c r="B141" s="22" t="s">
        <v>11</v>
      </c>
      <c r="C141" s="23" t="s">
        <v>94</v>
      </c>
      <c r="D141" s="23" t="s">
        <v>90</v>
      </c>
      <c r="E141" s="23" t="s">
        <v>50</v>
      </c>
      <c r="F141" s="23" t="s">
        <v>75</v>
      </c>
      <c r="G141" s="24"/>
      <c r="H141" s="24"/>
      <c r="I141" s="24"/>
      <c r="J141" s="24"/>
    </row>
    <row r="142" spans="1:10" s="13" customFormat="1" ht="15.6">
      <c r="A142" s="17">
        <v>3</v>
      </c>
      <c r="B142" s="22" t="s">
        <v>46</v>
      </c>
      <c r="C142" s="23" t="s">
        <v>94</v>
      </c>
      <c r="D142" s="23" t="s">
        <v>90</v>
      </c>
      <c r="E142" s="23" t="s">
        <v>50</v>
      </c>
      <c r="F142" s="23" t="s">
        <v>93</v>
      </c>
      <c r="G142" s="24"/>
      <c r="H142" s="24"/>
      <c r="I142" s="24"/>
      <c r="J142" s="24"/>
    </row>
    <row r="143" spans="1:10" s="13" customFormat="1" ht="15.6">
      <c r="A143" s="15">
        <v>1</v>
      </c>
      <c r="B143" s="40" t="s">
        <v>129</v>
      </c>
      <c r="C143" s="44" t="s">
        <v>94</v>
      </c>
      <c r="D143" s="44" t="s">
        <v>80</v>
      </c>
      <c r="E143" s="44" t="s">
        <v>6</v>
      </c>
      <c r="F143" s="44" t="s">
        <v>73</v>
      </c>
      <c r="G143" s="31">
        <f>SUMIFS(G144:G1189,$C144:$C1189,$C144,$D144:$D1189,$D144)/2</f>
        <v>32106.100000000002</v>
      </c>
      <c r="H143" s="31">
        <f>SUMIFS(H144:H1189,$C144:$C1189,$C144,$D144:$D1189,$D144)/2</f>
        <v>19315.2</v>
      </c>
      <c r="I143" s="31">
        <f>SUMIFS(I144:I1189,$C144:$C1189,$C144,$D144:$D1189,$D144)/2</f>
        <v>32106.100000000002</v>
      </c>
      <c r="J143" s="31">
        <f>SUMIFS(J144:J1189,$C144:$C1189,$C144,$D144:$D1189,$D144)/2</f>
        <v>19315.2</v>
      </c>
    </row>
    <row r="144" spans="1:10" s="13" customFormat="1" ht="46.8">
      <c r="A144" s="16">
        <v>2</v>
      </c>
      <c r="B144" s="41" t="s">
        <v>149</v>
      </c>
      <c r="C144" s="33" t="s">
        <v>94</v>
      </c>
      <c r="D144" s="33" t="s">
        <v>80</v>
      </c>
      <c r="E144" s="42" t="s">
        <v>60</v>
      </c>
      <c r="F144" s="42" t="s">
        <v>73</v>
      </c>
      <c r="G144" s="34">
        <f>SUMIFS(G145:G1186,$C145:$C1186,$C145,$D145:$D1186,$D145,$E145:$E1186,$E145)</f>
        <v>16098.2</v>
      </c>
      <c r="H144" s="34">
        <f>SUMIFS(H145:H1186,$C145:$C1186,$C145,$D145:$D1186,$D145,$E145:$E1186,$E145)</f>
        <v>10443.799999999999</v>
      </c>
      <c r="I144" s="34">
        <f>SUMIFS(I145:I1186,$C145:$C1186,$C145,$D145:$D1186,$D145,$E145:$E1186,$E145)</f>
        <v>16098.2</v>
      </c>
      <c r="J144" s="34">
        <f>SUMIFS(J145:J1186,$C145:$C1186,$C145,$D145:$D1186,$D145,$E145:$E1186,$E145)</f>
        <v>10443.799999999999</v>
      </c>
    </row>
    <row r="145" spans="1:10" s="13" customFormat="1" ht="15.6">
      <c r="A145" s="17">
        <v>3</v>
      </c>
      <c r="B145" s="22" t="s">
        <v>46</v>
      </c>
      <c r="C145" s="23" t="s">
        <v>94</v>
      </c>
      <c r="D145" s="23" t="s">
        <v>80</v>
      </c>
      <c r="E145" s="23" t="s">
        <v>60</v>
      </c>
      <c r="F145" s="23" t="s">
        <v>93</v>
      </c>
      <c r="G145" s="24">
        <v>16098.2</v>
      </c>
      <c r="H145" s="24">
        <v>10443.799999999999</v>
      </c>
      <c r="I145" s="24">
        <v>16098.2</v>
      </c>
      <c r="J145" s="24">
        <v>10443.799999999999</v>
      </c>
    </row>
    <row r="146" spans="1:10" s="13" customFormat="1" ht="46.8">
      <c r="A146" s="16">
        <v>2</v>
      </c>
      <c r="B146" s="41" t="s">
        <v>211</v>
      </c>
      <c r="C146" s="42" t="s">
        <v>94</v>
      </c>
      <c r="D146" s="42" t="s">
        <v>80</v>
      </c>
      <c r="E146" s="42" t="s">
        <v>128</v>
      </c>
      <c r="F146" s="42" t="s">
        <v>73</v>
      </c>
      <c r="G146" s="34">
        <f>SUMIFS(G147:G1188,$C147:$C1188,$C147,$D147:$D1188,$D147,$E147:$E1188,$E147)</f>
        <v>9677</v>
      </c>
      <c r="H146" s="34">
        <f>SUMIFS(H147:H1188,$C147:$C1188,$C147,$D147:$D1188,$D147,$E147:$E1188,$E147)</f>
        <v>8871.4</v>
      </c>
      <c r="I146" s="34">
        <f>SUMIFS(I147:I1188,$C147:$C1188,$C147,$D147:$D1188,$D147,$E147:$E1188,$E147)</f>
        <v>9677</v>
      </c>
      <c r="J146" s="34">
        <f>SUMIFS(J147:J1188,$C147:$C1188,$C147,$D147:$D1188,$D147,$E147:$E1188,$E147)</f>
        <v>8871.4</v>
      </c>
    </row>
    <row r="147" spans="1:10" s="13" customFormat="1" ht="15.6">
      <c r="A147" s="17">
        <v>3</v>
      </c>
      <c r="B147" s="22" t="s">
        <v>46</v>
      </c>
      <c r="C147" s="23" t="s">
        <v>94</v>
      </c>
      <c r="D147" s="23" t="s">
        <v>80</v>
      </c>
      <c r="E147" s="23" t="s">
        <v>128</v>
      </c>
      <c r="F147" s="23" t="s">
        <v>93</v>
      </c>
      <c r="G147" s="24">
        <v>9677</v>
      </c>
      <c r="H147" s="24">
        <v>8871.4</v>
      </c>
      <c r="I147" s="24">
        <v>9677</v>
      </c>
      <c r="J147" s="24">
        <v>8871.4</v>
      </c>
    </row>
    <row r="148" spans="1:10" s="13" customFormat="1" ht="43.2" customHeight="1">
      <c r="A148" s="16">
        <v>2</v>
      </c>
      <c r="B148" s="41" t="s">
        <v>213</v>
      </c>
      <c r="C148" s="33" t="s">
        <v>94</v>
      </c>
      <c r="D148" s="33" t="s">
        <v>80</v>
      </c>
      <c r="E148" s="42" t="s">
        <v>203</v>
      </c>
      <c r="F148" s="42" t="s">
        <v>73</v>
      </c>
      <c r="G148" s="34">
        <f>SUMIFS(G149:G1191,$C149:$C1191,$C149,$D149:$D1191,$D149,$E149:$E1191,$E149)</f>
        <v>6330.9</v>
      </c>
      <c r="H148" s="34">
        <f>SUMIFS(H149:H1191,$C149:$C1191,$C149,$D149:$D1191,$D149,$E149:$E1191,$E149)</f>
        <v>0</v>
      </c>
      <c r="I148" s="34">
        <f>SUMIFS(I149:I1191,$C149:$C1191,$C149,$D149:$D1191,$D149,$E149:$E1191,$E149)</f>
        <v>6330.9</v>
      </c>
      <c r="J148" s="34">
        <f>SUMIFS(J149:J1191,$C149:$C1191,$C149,$D149:$D1191,$D149,$E149:$E1191,$E149)</f>
        <v>0</v>
      </c>
    </row>
    <row r="149" spans="1:10" s="13" customFormat="1" ht="15.6">
      <c r="A149" s="17">
        <v>3</v>
      </c>
      <c r="B149" s="22" t="s">
        <v>46</v>
      </c>
      <c r="C149" s="23" t="s">
        <v>94</v>
      </c>
      <c r="D149" s="23" t="s">
        <v>80</v>
      </c>
      <c r="E149" s="23" t="s">
        <v>203</v>
      </c>
      <c r="F149" s="23" t="s">
        <v>93</v>
      </c>
      <c r="G149" s="24">
        <v>6330.9</v>
      </c>
      <c r="H149" s="24"/>
      <c r="I149" s="24">
        <v>6330.9</v>
      </c>
      <c r="J149" s="24"/>
    </row>
    <row r="150" spans="1:10" s="13" customFormat="1" ht="37.799999999999997" customHeight="1">
      <c r="A150" s="16">
        <v>2</v>
      </c>
      <c r="B150" s="41" t="s">
        <v>163</v>
      </c>
      <c r="C150" s="42" t="s">
        <v>94</v>
      </c>
      <c r="D150" s="42" t="s">
        <v>80</v>
      </c>
      <c r="E150" s="42" t="s">
        <v>162</v>
      </c>
      <c r="F150" s="42" t="s">
        <v>73</v>
      </c>
      <c r="G150" s="34">
        <f>SUMIFS(G151:G1190,$C151:$C1190,$C151,$D151:$D1190,$D151,$E151:$E1190,$E151)</f>
        <v>0</v>
      </c>
      <c r="H150" s="34">
        <f>SUMIFS(H151:H1190,$C151:$C1190,$C151,$D151:$D1190,$D151,$E151:$E1190,$E151)</f>
        <v>0</v>
      </c>
      <c r="I150" s="34">
        <f>SUMIFS(I151:I1190,$C151:$C1190,$C151,$D151:$D1190,$D151,$E151:$E1190,$E151)</f>
        <v>0</v>
      </c>
      <c r="J150" s="34">
        <f>SUMIFS(J151:J1190,$C151:$C1190,$C151,$D151:$D1190,$D151,$E151:$E1190,$E151)</f>
        <v>0</v>
      </c>
    </row>
    <row r="151" spans="1:10" s="13" customFormat="1" ht="15.6">
      <c r="A151" s="17">
        <v>3</v>
      </c>
      <c r="B151" s="22" t="s">
        <v>46</v>
      </c>
      <c r="C151" s="23" t="s">
        <v>94</v>
      </c>
      <c r="D151" s="23" t="s">
        <v>80</v>
      </c>
      <c r="E151" s="23" t="s">
        <v>162</v>
      </c>
      <c r="F151" s="23" t="s">
        <v>93</v>
      </c>
      <c r="G151" s="24"/>
      <c r="H151" s="24"/>
      <c r="I151" s="24"/>
      <c r="J151" s="24"/>
    </row>
    <row r="152" spans="1:10" s="13" customFormat="1" ht="15.6">
      <c r="A152" s="15">
        <v>1</v>
      </c>
      <c r="B152" s="40" t="s">
        <v>129</v>
      </c>
      <c r="C152" s="44" t="s">
        <v>94</v>
      </c>
      <c r="D152" s="44" t="s">
        <v>94</v>
      </c>
      <c r="E152" s="44" t="s">
        <v>6</v>
      </c>
      <c r="F152" s="44" t="s">
        <v>73</v>
      </c>
      <c r="G152" s="31">
        <f>SUMIFS(G153:G1196,$C153:$C1196,$C153,$D153:$D1196,$D153)/2</f>
        <v>116278.7</v>
      </c>
      <c r="H152" s="31">
        <f>SUMIFS(H153:H1196,$C153:$C1196,$C153,$D153:$D1196,$D153)/2</f>
        <v>0</v>
      </c>
      <c r="I152" s="31">
        <f>SUMIFS(I153:I1196,$C153:$C1196,$C153,$D153:$D1196,$D153)/2</f>
        <v>117378.7</v>
      </c>
      <c r="J152" s="31">
        <f>SUMIFS(J153:J1196,$C153:$C1196,$C153,$D153:$D1196,$D153)/2</f>
        <v>0</v>
      </c>
    </row>
    <row r="153" spans="1:10" s="13" customFormat="1" ht="37.799999999999997" customHeight="1">
      <c r="A153" s="16">
        <v>2</v>
      </c>
      <c r="B153" s="41" t="s">
        <v>196</v>
      </c>
      <c r="C153" s="33" t="s">
        <v>94</v>
      </c>
      <c r="D153" s="33" t="s">
        <v>94</v>
      </c>
      <c r="E153" s="33" t="s">
        <v>195</v>
      </c>
      <c r="F153" s="42" t="s">
        <v>73</v>
      </c>
      <c r="G153" s="34">
        <f>SUMIFS(G154:G1193,$C154:$C1193,$C154,$D154:$D1193,$D154,$E154:$E1193,$E154)</f>
        <v>116278.7</v>
      </c>
      <c r="H153" s="34">
        <f>SUMIFS(H154:H1193,$C154:$C1193,$C154,$D154:$D1193,$D154,$E154:$E1193,$E154)</f>
        <v>0</v>
      </c>
      <c r="I153" s="34">
        <f>SUMIFS(I154:I1193,$C154:$C1193,$C154,$D154:$D1193,$D154,$E154:$E1193,$E154)</f>
        <v>117378.7</v>
      </c>
      <c r="J153" s="34">
        <f>SUMIFS(J154:J1193,$C154:$C1193,$C154,$D154:$D1193,$D154,$E154:$E1193,$E154)</f>
        <v>0</v>
      </c>
    </row>
    <row r="154" spans="1:10" s="13" customFormat="1" ht="15.6">
      <c r="A154" s="17">
        <v>3</v>
      </c>
      <c r="B154" s="22" t="s">
        <v>46</v>
      </c>
      <c r="C154" s="23" t="s">
        <v>94</v>
      </c>
      <c r="D154" s="23" t="s">
        <v>94</v>
      </c>
      <c r="E154" s="23" t="s">
        <v>195</v>
      </c>
      <c r="F154" s="23" t="s">
        <v>93</v>
      </c>
      <c r="G154" s="24">
        <v>116278.7</v>
      </c>
      <c r="H154" s="24"/>
      <c r="I154" s="24">
        <v>117378.7</v>
      </c>
      <c r="J154" s="24"/>
    </row>
    <row r="155" spans="1:10" s="13" customFormat="1" ht="15.6">
      <c r="A155" s="14">
        <v>0</v>
      </c>
      <c r="B155" s="26" t="s">
        <v>111</v>
      </c>
      <c r="C155" s="27" t="s">
        <v>72</v>
      </c>
      <c r="D155" s="27" t="s">
        <v>116</v>
      </c>
      <c r="E155" s="27"/>
      <c r="F155" s="27"/>
      <c r="G155" s="28">
        <f>SUMIFS(G156:G1207,$C156:$C1207,$C156)/3</f>
        <v>88451.199999999997</v>
      </c>
      <c r="H155" s="28">
        <f>SUMIFS(H156:H1197,$C156:$C1197,$C156)/3</f>
        <v>241.1</v>
      </c>
      <c r="I155" s="28">
        <f>SUMIFS(I156:I1207,$C156:$C1207,$C156)/3</f>
        <v>88543.39999999998</v>
      </c>
      <c r="J155" s="28">
        <f>SUMIFS(J156:J1197,$C156:$C1197,$C156)/3</f>
        <v>241.1</v>
      </c>
    </row>
    <row r="156" spans="1:10" s="13" customFormat="1" ht="15.6">
      <c r="A156" s="15">
        <v>1</v>
      </c>
      <c r="B156" s="29" t="s">
        <v>61</v>
      </c>
      <c r="C156" s="30" t="s">
        <v>72</v>
      </c>
      <c r="D156" s="30" t="s">
        <v>94</v>
      </c>
      <c r="E156" s="30" t="s">
        <v>73</v>
      </c>
      <c r="F156" s="30" t="s">
        <v>73</v>
      </c>
      <c r="G156" s="31">
        <f>SUMIFS(G157:G1200,$C157:$C1200,$C157,$D157:$D1200,$D157)/2</f>
        <v>88451.199999999997</v>
      </c>
      <c r="H156" s="31">
        <f>SUMIFS(H157:H1200,$C157:$C1200,$C157,$D157:$D1200,$D157)/2</f>
        <v>241.1</v>
      </c>
      <c r="I156" s="31">
        <f>SUMIFS(I157:I1200,$C157:$C1200,$C157,$D157:$D1200,$D157)/2</f>
        <v>88543.4</v>
      </c>
      <c r="J156" s="31">
        <f>SUMIFS(J157:J1200,$C157:$C1200,$C157,$D157:$D1200,$D157)/2</f>
        <v>241.1</v>
      </c>
    </row>
    <row r="157" spans="1:10" s="13" customFormat="1" ht="46.8">
      <c r="A157" s="16">
        <v>2</v>
      </c>
      <c r="B157" s="41" t="s">
        <v>172</v>
      </c>
      <c r="C157" s="33" t="s">
        <v>72</v>
      </c>
      <c r="D157" s="33" t="s">
        <v>94</v>
      </c>
      <c r="E157" s="33" t="s">
        <v>171</v>
      </c>
      <c r="F157" s="33"/>
      <c r="G157" s="34">
        <f>SUMIFS(G158:G1197,$C158:$C1197,$C158,$D158:$D1197,$D158,$E158:$E1197,$E158)</f>
        <v>88451.199999999997</v>
      </c>
      <c r="H157" s="34">
        <f>SUMIFS(H158:H1197,$C158:$C1197,$C158,$D158:$D1197,$D158,$E158:$E1197,$E158)</f>
        <v>241.1</v>
      </c>
      <c r="I157" s="34">
        <f>SUMIFS(I158:I1197,$C158:$C1197,$C158,$D158:$D1197,$D158,$E158:$E1197,$E158)</f>
        <v>88543.4</v>
      </c>
      <c r="J157" s="34">
        <f>SUMIFS(J158:J1197,$C158:$C1197,$C158,$D158:$D1197,$D158,$E158:$E1197,$E158)</f>
        <v>241.1</v>
      </c>
    </row>
    <row r="158" spans="1:10" s="13" customFormat="1" ht="15.6">
      <c r="A158" s="17">
        <v>3</v>
      </c>
      <c r="B158" s="22" t="s">
        <v>46</v>
      </c>
      <c r="C158" s="23" t="s">
        <v>72</v>
      </c>
      <c r="D158" s="23" t="s">
        <v>94</v>
      </c>
      <c r="E158" s="23" t="s">
        <v>171</v>
      </c>
      <c r="F158" s="23" t="s">
        <v>93</v>
      </c>
      <c r="G158" s="24">
        <v>88451.199999999997</v>
      </c>
      <c r="H158" s="24">
        <v>241.1</v>
      </c>
      <c r="I158" s="24">
        <v>88543.4</v>
      </c>
      <c r="J158" s="24">
        <v>241.1</v>
      </c>
    </row>
    <row r="159" spans="1:10" s="13" customFormat="1" ht="15.6">
      <c r="A159" s="14">
        <v>0</v>
      </c>
      <c r="B159" s="26" t="s">
        <v>112</v>
      </c>
      <c r="C159" s="27" t="s">
        <v>83</v>
      </c>
      <c r="D159" s="27" t="s">
        <v>116</v>
      </c>
      <c r="E159" s="27"/>
      <c r="F159" s="27"/>
      <c r="G159" s="28">
        <f>SUMIFS(G160:G1211,$C160:$C1211,$C160)/3</f>
        <v>101378.30000000003</v>
      </c>
      <c r="H159" s="28">
        <f>SUMIFS(H160:H1201,$C160:$C1201,$C160)/3</f>
        <v>15472.6</v>
      </c>
      <c r="I159" s="28">
        <f>SUMIFS(I160:I1211,$C160:$C1211,$C160)/3</f>
        <v>102378.30000000003</v>
      </c>
      <c r="J159" s="28">
        <f>SUMIFS(J160:J1201,$C160:$C1201,$C160)/3</f>
        <v>15472.6</v>
      </c>
    </row>
    <row r="160" spans="1:10" s="13" customFormat="1" ht="15.6">
      <c r="A160" s="15">
        <v>1</v>
      </c>
      <c r="B160" s="29" t="s">
        <v>39</v>
      </c>
      <c r="C160" s="30" t="s">
        <v>83</v>
      </c>
      <c r="D160" s="30" t="s">
        <v>90</v>
      </c>
      <c r="E160" s="30"/>
      <c r="F160" s="30"/>
      <c r="G160" s="31">
        <f>SUMIFS(G161:G1204,$C161:$C1204,$C161,$D161:$D1204,$D161)/2</f>
        <v>78019.399999999994</v>
      </c>
      <c r="H160" s="31">
        <f>SUMIFS(H161:H1204,$C161:$C1204,$C161,$D161:$D1204,$D161)/2</f>
        <v>11992.699999999999</v>
      </c>
      <c r="I160" s="31">
        <f>SUMIFS(I161:I1204,$C161:$C1204,$C161,$D161:$D1204,$D161)/2</f>
        <v>79019.399999999994</v>
      </c>
      <c r="J160" s="31">
        <f>SUMIFS(J161:J1204,$C161:$C1204,$C161,$D161:$D1204,$D161)/2</f>
        <v>11992.699999999999</v>
      </c>
    </row>
    <row r="161" spans="1:10" s="13" customFormat="1" ht="46.8">
      <c r="A161" s="16">
        <v>2</v>
      </c>
      <c r="B161" s="41" t="s">
        <v>204</v>
      </c>
      <c r="C161" s="33" t="s">
        <v>83</v>
      </c>
      <c r="D161" s="33" t="s">
        <v>90</v>
      </c>
      <c r="E161" s="33" t="s">
        <v>37</v>
      </c>
      <c r="F161" s="33"/>
      <c r="G161" s="34">
        <f>SUMIFS(G162:G1201,$C162:$C1201,$C162,$D162:$D1201,$D162,$E162:$E1201,$E162)</f>
        <v>280</v>
      </c>
      <c r="H161" s="34">
        <f>SUMIFS(H162:H1201,$C162:$C1201,$C162,$D162:$D1201,$D162,$E162:$E1201,$E162)</f>
        <v>0</v>
      </c>
      <c r="I161" s="34">
        <f>SUMIFS(I162:I1201,$C162:$C1201,$C162,$D162:$D1201,$D162,$E162:$E1201,$E162)</f>
        <v>280</v>
      </c>
      <c r="J161" s="34">
        <f>SUMIFS(J162:J1201,$C162:$C1201,$C162,$D162:$D1201,$D162,$E162:$E1201,$E162)</f>
        <v>0</v>
      </c>
    </row>
    <row r="162" spans="1:10" s="13" customFormat="1" ht="31.2">
      <c r="A162" s="17">
        <v>3</v>
      </c>
      <c r="B162" s="22" t="s">
        <v>11</v>
      </c>
      <c r="C162" s="23" t="s">
        <v>83</v>
      </c>
      <c r="D162" s="23" t="s">
        <v>90</v>
      </c>
      <c r="E162" s="23" t="s">
        <v>37</v>
      </c>
      <c r="F162" s="23" t="s">
        <v>75</v>
      </c>
      <c r="G162" s="24">
        <v>280</v>
      </c>
      <c r="H162" s="24"/>
      <c r="I162" s="24">
        <v>280</v>
      </c>
      <c r="J162" s="24"/>
    </row>
    <row r="163" spans="1:10" s="13" customFormat="1" ht="15.6">
      <c r="A163" s="17">
        <v>3</v>
      </c>
      <c r="B163" s="22" t="s">
        <v>46</v>
      </c>
      <c r="C163" s="23" t="s">
        <v>83</v>
      </c>
      <c r="D163" s="23" t="s">
        <v>90</v>
      </c>
      <c r="E163" s="23" t="s">
        <v>37</v>
      </c>
      <c r="F163" s="23" t="s">
        <v>93</v>
      </c>
      <c r="G163" s="24"/>
      <c r="H163" s="24"/>
      <c r="I163" s="24"/>
      <c r="J163" s="24"/>
    </row>
    <row r="164" spans="1:10" s="13" customFormat="1" ht="38.4" customHeight="1">
      <c r="A164" s="16">
        <v>2</v>
      </c>
      <c r="B164" s="41" t="s">
        <v>196</v>
      </c>
      <c r="C164" s="33" t="s">
        <v>83</v>
      </c>
      <c r="D164" s="33" t="s">
        <v>90</v>
      </c>
      <c r="E164" s="33" t="s">
        <v>195</v>
      </c>
      <c r="F164" s="33"/>
      <c r="G164" s="34">
        <f>SUMIFS(G165:G1204,$C165:$C1204,$C165,$D165:$D1204,$D165,$E165:$E1204,$E165)</f>
        <v>0</v>
      </c>
      <c r="H164" s="34">
        <f>SUMIFS(H165:H1204,$C165:$C1204,$C165,$D165:$D1204,$D165,$E165:$E1204,$E165)</f>
        <v>0</v>
      </c>
      <c r="I164" s="34">
        <f>SUMIFS(I165:I1204,$C165:$C1204,$C165,$D165:$D1204,$D165,$E165:$E1204,$E165)</f>
        <v>0</v>
      </c>
      <c r="J164" s="34">
        <f>SUMIFS(J165:J1204,$C165:$C1204,$C165,$D165:$D1204,$D165,$E165:$E1204,$E165)</f>
        <v>0</v>
      </c>
    </row>
    <row r="165" spans="1:10" s="13" customFormat="1" ht="15.6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195</v>
      </c>
      <c r="F165" s="23" t="s">
        <v>93</v>
      </c>
      <c r="G165" s="24"/>
      <c r="H165" s="24"/>
      <c r="I165" s="24"/>
      <c r="J165" s="24"/>
    </row>
    <row r="166" spans="1:10" s="13" customFormat="1" ht="51.6" customHeight="1">
      <c r="A166" s="16">
        <v>2</v>
      </c>
      <c r="B166" s="48" t="s">
        <v>179</v>
      </c>
      <c r="C166" s="33" t="s">
        <v>83</v>
      </c>
      <c r="D166" s="33" t="s">
        <v>90</v>
      </c>
      <c r="E166" s="33" t="s">
        <v>40</v>
      </c>
      <c r="F166" s="33"/>
      <c r="G166" s="34">
        <f>SUMIFS(G167:G1206,$C167:$C1206,$C167,$D167:$D1206,$D167,$E167:$E1206,$E167)</f>
        <v>27051.3</v>
      </c>
      <c r="H166" s="34">
        <f>SUMIFS(H167:H1206,$C167:$C1206,$C167,$D167:$D1206,$D167,$E167:$E1206,$E167)</f>
        <v>11992.699999999999</v>
      </c>
      <c r="I166" s="34">
        <f>SUMIFS(I167:I1206,$C167:$C1206,$C167,$D167:$D1206,$D167,$E167:$E1206,$E167)</f>
        <v>27051.3</v>
      </c>
      <c r="J166" s="34">
        <f>SUMIFS(J167:J1206,$C167:$C1206,$C167,$D167:$D1206,$D167,$E167:$E1206,$E167)</f>
        <v>11992.699999999999</v>
      </c>
    </row>
    <row r="167" spans="1:10" s="13" customFormat="1" ht="31.2">
      <c r="A167" s="17">
        <v>3</v>
      </c>
      <c r="B167" s="22" t="s">
        <v>11</v>
      </c>
      <c r="C167" s="23" t="s">
        <v>83</v>
      </c>
      <c r="D167" s="23" t="s">
        <v>90</v>
      </c>
      <c r="E167" s="23" t="s">
        <v>40</v>
      </c>
      <c r="F167" s="23" t="s">
        <v>75</v>
      </c>
      <c r="G167" s="24">
        <v>1816.5</v>
      </c>
      <c r="H167" s="24">
        <v>877.8</v>
      </c>
      <c r="I167" s="24">
        <v>1816.5</v>
      </c>
      <c r="J167" s="24">
        <v>877.8</v>
      </c>
    </row>
    <row r="168" spans="1:10" s="13" customFormat="1" ht="15.6">
      <c r="A168" s="17">
        <v>3</v>
      </c>
      <c r="B168" s="22" t="s">
        <v>46</v>
      </c>
      <c r="C168" s="23" t="s">
        <v>83</v>
      </c>
      <c r="D168" s="23" t="s">
        <v>90</v>
      </c>
      <c r="E168" s="23" t="s">
        <v>40</v>
      </c>
      <c r="F168" s="23" t="s">
        <v>93</v>
      </c>
      <c r="G168" s="24">
        <v>25234.799999999999</v>
      </c>
      <c r="H168" s="24">
        <v>11114.9</v>
      </c>
      <c r="I168" s="24">
        <v>25234.799999999999</v>
      </c>
      <c r="J168" s="24">
        <v>11114.9</v>
      </c>
    </row>
    <row r="169" spans="1:10" s="13" customFormat="1" ht="46.8">
      <c r="A169" s="16">
        <v>2</v>
      </c>
      <c r="B169" s="41" t="s">
        <v>149</v>
      </c>
      <c r="C169" s="33" t="s">
        <v>83</v>
      </c>
      <c r="D169" s="33" t="s">
        <v>90</v>
      </c>
      <c r="E169" s="42" t="s">
        <v>60</v>
      </c>
      <c r="F169" s="42" t="s">
        <v>73</v>
      </c>
      <c r="G169" s="34">
        <f>SUMIFS(G170:G1209,$C170:$C1209,$C170,$D170:$D1209,$D170,$E170:$E1209,$E170)</f>
        <v>10461.6</v>
      </c>
      <c r="H169" s="34">
        <f>SUMIFS(H170:H1209,$C170:$C1209,$C170,$D170:$D1209,$D170,$E170:$E1209,$E170)</f>
        <v>0</v>
      </c>
      <c r="I169" s="34">
        <f>SUMIFS(I170:I1209,$C170:$C1209,$C170,$D170:$D1209,$D170,$E170:$E1209,$E170)</f>
        <v>10461.6</v>
      </c>
      <c r="J169" s="34">
        <f>SUMIFS(J170:J1209,$C170:$C1209,$C170,$D170:$D1209,$D170,$E170:$E1209,$E170)</f>
        <v>0</v>
      </c>
    </row>
    <row r="170" spans="1:10" s="13" customFormat="1" ht="15.6">
      <c r="A170" s="17">
        <v>3</v>
      </c>
      <c r="B170" s="22" t="s">
        <v>46</v>
      </c>
      <c r="C170" s="23" t="s">
        <v>83</v>
      </c>
      <c r="D170" s="23" t="s">
        <v>90</v>
      </c>
      <c r="E170" s="23" t="s">
        <v>60</v>
      </c>
      <c r="F170" s="23" t="s">
        <v>93</v>
      </c>
      <c r="G170" s="24">
        <v>10461.6</v>
      </c>
      <c r="H170" s="24"/>
      <c r="I170" s="24">
        <v>10461.6</v>
      </c>
      <c r="J170" s="24"/>
    </row>
    <row r="171" spans="1:10" s="13" customFormat="1" ht="62.4">
      <c r="A171" s="16">
        <v>2</v>
      </c>
      <c r="B171" s="32" t="s">
        <v>184</v>
      </c>
      <c r="C171" s="33" t="s">
        <v>83</v>
      </c>
      <c r="D171" s="33" t="s">
        <v>90</v>
      </c>
      <c r="E171" s="33" t="s">
        <v>45</v>
      </c>
      <c r="F171" s="33"/>
      <c r="G171" s="34">
        <f>SUMIFS(G172:G1211,$C172:$C1211,$C172,$D172:$D1211,$D172,$E172:$E1211,$E172)</f>
        <v>500</v>
      </c>
      <c r="H171" s="34">
        <f>SUMIFS(H172:H1211,$C172:$C1211,$C172,$D172:$D1211,$D172,$E172:$E1211,$E172)</f>
        <v>0</v>
      </c>
      <c r="I171" s="34">
        <f>SUMIFS(I172:I1211,$C172:$C1211,$C172,$D172:$D1211,$D172,$E172:$E1211,$E172)</f>
        <v>500</v>
      </c>
      <c r="J171" s="34">
        <f>SUMIFS(J172:J1211,$C172:$C1211,$C172,$D172:$D1211,$D172,$E172:$E1211,$E172)</f>
        <v>0</v>
      </c>
    </row>
    <row r="172" spans="1:10" s="13" customFormat="1" ht="15.6">
      <c r="A172" s="17">
        <v>3</v>
      </c>
      <c r="B172" s="22" t="s">
        <v>46</v>
      </c>
      <c r="C172" s="23" t="s">
        <v>83</v>
      </c>
      <c r="D172" s="23" t="s">
        <v>90</v>
      </c>
      <c r="E172" s="23" t="s">
        <v>45</v>
      </c>
      <c r="F172" s="23" t="s">
        <v>93</v>
      </c>
      <c r="G172" s="24">
        <v>500</v>
      </c>
      <c r="H172" s="24"/>
      <c r="I172" s="24">
        <v>500</v>
      </c>
      <c r="J172" s="24"/>
    </row>
    <row r="173" spans="1:10" s="13" customFormat="1" ht="62.4">
      <c r="A173" s="16">
        <v>2</v>
      </c>
      <c r="B173" s="41" t="s">
        <v>186</v>
      </c>
      <c r="C173" s="33" t="s">
        <v>83</v>
      </c>
      <c r="D173" s="33" t="s">
        <v>90</v>
      </c>
      <c r="E173" s="33" t="s">
        <v>50</v>
      </c>
      <c r="F173" s="33"/>
      <c r="G173" s="34">
        <f>SUMIFS(G174:G1213,$C174:$C1213,$C174,$D174:$D1213,$D174,$E174:$E1213,$E174)</f>
        <v>28590.6</v>
      </c>
      <c r="H173" s="34">
        <f>SUMIFS(H174:H1213,$C174:$C1213,$C174,$D174:$D1213,$D174,$E174:$E1213,$E174)</f>
        <v>0</v>
      </c>
      <c r="I173" s="34">
        <f>SUMIFS(I174:I1213,$C174:$C1213,$C174,$D174:$D1213,$D174,$E174:$E1213,$E174)</f>
        <v>28590.6</v>
      </c>
      <c r="J173" s="34">
        <f>SUMIFS(J174:J1213,$C174:$C1213,$C174,$D174:$D1213,$D174,$E174:$E1213,$E174)</f>
        <v>0</v>
      </c>
    </row>
    <row r="174" spans="1:10" s="13" customFormat="1" ht="31.2">
      <c r="A174" s="17">
        <v>3</v>
      </c>
      <c r="B174" s="22" t="s">
        <v>11</v>
      </c>
      <c r="C174" s="23" t="s">
        <v>83</v>
      </c>
      <c r="D174" s="23" t="s">
        <v>90</v>
      </c>
      <c r="E174" s="23" t="s">
        <v>50</v>
      </c>
      <c r="F174" s="23" t="s">
        <v>75</v>
      </c>
      <c r="G174" s="24">
        <v>28590.6</v>
      </c>
      <c r="H174" s="24"/>
      <c r="I174" s="24">
        <v>28590.6</v>
      </c>
      <c r="J174" s="24"/>
    </row>
    <row r="175" spans="1:10" s="13" customFormat="1" ht="46.8">
      <c r="A175" s="16">
        <v>2</v>
      </c>
      <c r="B175" s="41" t="s">
        <v>163</v>
      </c>
      <c r="C175" s="33" t="s">
        <v>83</v>
      </c>
      <c r="D175" s="33" t="s">
        <v>90</v>
      </c>
      <c r="E175" s="33" t="s">
        <v>162</v>
      </c>
      <c r="F175" s="33"/>
      <c r="G175" s="34">
        <f>SUMIFS(G176:G1215,$C176:$C1215,$C176,$D176:$D1215,$D176,$E176:$E1215,$E176)</f>
        <v>11135.9</v>
      </c>
      <c r="H175" s="34">
        <f>SUMIFS(H176:H1215,$C176:$C1215,$C176,$D176:$D1215,$D176,$E176:$E1215,$E176)</f>
        <v>0</v>
      </c>
      <c r="I175" s="34">
        <f>SUMIFS(I176:I1215,$C176:$C1215,$C176,$D176:$D1215,$D176,$E176:$E1215,$E176)</f>
        <v>12135.9</v>
      </c>
      <c r="J175" s="34">
        <f>SUMIFS(J176:J1215,$C176:$C1215,$C176,$D176:$D1215,$D176,$E176:$E1215,$E176)</f>
        <v>0</v>
      </c>
    </row>
    <row r="176" spans="1:10" s="13" customFormat="1" ht="31.2">
      <c r="A176" s="17">
        <v>3</v>
      </c>
      <c r="B176" s="22" t="s">
        <v>11</v>
      </c>
      <c r="C176" s="23" t="s">
        <v>83</v>
      </c>
      <c r="D176" s="23" t="s">
        <v>90</v>
      </c>
      <c r="E176" s="23" t="s">
        <v>162</v>
      </c>
      <c r="F176" s="23" t="s">
        <v>75</v>
      </c>
      <c r="G176" s="24">
        <v>4135.8999999999996</v>
      </c>
      <c r="H176" s="24"/>
      <c r="I176" s="24">
        <v>5135.8999999999996</v>
      </c>
      <c r="J176" s="24"/>
    </row>
    <row r="177" spans="1:10" s="13" customFormat="1" ht="15.6">
      <c r="A177" s="17">
        <v>3</v>
      </c>
      <c r="B177" s="22" t="s">
        <v>46</v>
      </c>
      <c r="C177" s="23" t="s">
        <v>83</v>
      </c>
      <c r="D177" s="23" t="s">
        <v>90</v>
      </c>
      <c r="E177" s="23" t="s">
        <v>162</v>
      </c>
      <c r="F177" s="23" t="s">
        <v>93</v>
      </c>
      <c r="G177" s="24">
        <v>7000</v>
      </c>
      <c r="H177" s="24"/>
      <c r="I177" s="24">
        <v>7000</v>
      </c>
      <c r="J177" s="24"/>
    </row>
    <row r="178" spans="1:10" s="13" customFormat="1" ht="15.6">
      <c r="A178" s="15">
        <v>1</v>
      </c>
      <c r="B178" s="29" t="s">
        <v>63</v>
      </c>
      <c r="C178" s="30" t="s">
        <v>83</v>
      </c>
      <c r="D178" s="30" t="s">
        <v>80</v>
      </c>
      <c r="E178" s="30"/>
      <c r="F178" s="30"/>
      <c r="G178" s="31">
        <f>SUMIFS(G179:G1222,$C179:$C1222,$C179,$D179:$D1222,$D179)/2</f>
        <v>12097.7</v>
      </c>
      <c r="H178" s="31">
        <f>SUMIFS(H179:H1222,$C179:$C1222,$C179,$D179:$D1222,$D179)/2</f>
        <v>0</v>
      </c>
      <c r="I178" s="31">
        <f>SUMIFS(I179:I1222,$C179:$C1222,$C179,$D179:$D1222,$D179)/2</f>
        <v>12097.7</v>
      </c>
      <c r="J178" s="31">
        <f>SUMIFS(J179:J1222,$C179:$C1222,$C179,$D179:$D1222,$D179)/2</f>
        <v>0</v>
      </c>
    </row>
    <row r="179" spans="1:10" s="13" customFormat="1" ht="46.8">
      <c r="A179" s="16">
        <v>2</v>
      </c>
      <c r="B179" s="41" t="s">
        <v>191</v>
      </c>
      <c r="C179" s="33" t="s">
        <v>83</v>
      </c>
      <c r="D179" s="33" t="s">
        <v>80</v>
      </c>
      <c r="E179" s="33" t="s">
        <v>17</v>
      </c>
      <c r="F179" s="33"/>
      <c r="G179" s="34">
        <f>SUMIFS(G180:G1219,$C180:$C1219,$C180,$D180:$D1219,$D180,$E180:$E1219,$E180)</f>
        <v>12097.7</v>
      </c>
      <c r="H179" s="34">
        <f>SUMIFS(H180:H1219,$C180:$C1219,$C180,$D180:$D1219,$D180,$E180:$E1219,$E180)</f>
        <v>0</v>
      </c>
      <c r="I179" s="34">
        <f>SUMIFS(I180:I1219,$C180:$C1219,$C180,$D180:$D1219,$D180,$E180:$E1219,$E180)</f>
        <v>12097.7</v>
      </c>
      <c r="J179" s="34">
        <f>SUMIFS(J180:J1219,$C180:$C1219,$C180,$D180:$D1219,$D180,$E180:$E1219,$E180)</f>
        <v>0</v>
      </c>
    </row>
    <row r="180" spans="1:10" s="13" customFormat="1" ht="15.6">
      <c r="A180" s="17">
        <v>3</v>
      </c>
      <c r="B180" s="22" t="s">
        <v>46</v>
      </c>
      <c r="C180" s="23" t="s">
        <v>83</v>
      </c>
      <c r="D180" s="23" t="s">
        <v>80</v>
      </c>
      <c r="E180" s="23" t="s">
        <v>17</v>
      </c>
      <c r="F180" s="23" t="s">
        <v>93</v>
      </c>
      <c r="G180" s="24">
        <v>12097.7</v>
      </c>
      <c r="H180" s="24"/>
      <c r="I180" s="24">
        <v>12097.7</v>
      </c>
      <c r="J180" s="24"/>
    </row>
    <row r="181" spans="1:10" s="13" customFormat="1" ht="15.6">
      <c r="A181" s="15">
        <v>1</v>
      </c>
      <c r="B181" s="29" t="s">
        <v>141</v>
      </c>
      <c r="C181" s="30" t="s">
        <v>83</v>
      </c>
      <c r="D181" s="30" t="s">
        <v>83</v>
      </c>
      <c r="E181" s="30"/>
      <c r="F181" s="30"/>
      <c r="G181" s="31">
        <f>SUMIFS(G182:G1226,$C182:$C1226,$C182,$D182:$D1226,$D182)/2</f>
        <v>11261.2</v>
      </c>
      <c r="H181" s="31">
        <f>SUMIFS(H182:H1226,$C182:$C1226,$C182,$D182:$D1226,$D182)/2</f>
        <v>3479.9</v>
      </c>
      <c r="I181" s="31">
        <f>SUMIFS(I182:I1226,$C182:$C1226,$C182,$D182:$D1226,$D182)/2</f>
        <v>11261.2</v>
      </c>
      <c r="J181" s="31">
        <f>SUMIFS(J182:J1226,$C182:$C1226,$C182,$D182:$D1226,$D182)/2</f>
        <v>3479.9</v>
      </c>
    </row>
    <row r="182" spans="1:10" s="13" customFormat="1" ht="31.2">
      <c r="A182" s="16">
        <v>2</v>
      </c>
      <c r="B182" s="32" t="s">
        <v>205</v>
      </c>
      <c r="C182" s="33" t="s">
        <v>83</v>
      </c>
      <c r="D182" s="33" t="s">
        <v>83</v>
      </c>
      <c r="E182" s="33" t="s">
        <v>22</v>
      </c>
      <c r="F182" s="33"/>
      <c r="G182" s="34">
        <f>SUMIFS(G183:G1223,$C183:$C1223,$C183,$D183:$D1223,$D183,$E183:$E1223,$E183)</f>
        <v>6701</v>
      </c>
      <c r="H182" s="34">
        <f>SUMIFS(H183:H1223,$C183:$C1223,$C183,$D183:$D1223,$D183,$E183:$E1223,$E183)</f>
        <v>679.4</v>
      </c>
      <c r="I182" s="34">
        <f>SUMIFS(I183:I1223,$C183:$C1223,$C183,$D183:$D1223,$D183,$E183:$E1223,$E183)</f>
        <v>6701</v>
      </c>
      <c r="J182" s="34">
        <f>SUMIFS(J183:J1223,$C183:$C1223,$C183,$D183:$D1223,$D183,$E183:$E1223,$E183)</f>
        <v>679.4</v>
      </c>
    </row>
    <row r="183" spans="1:10" s="13" customFormat="1" ht="15.6">
      <c r="A183" s="17">
        <v>3</v>
      </c>
      <c r="B183" s="22" t="s">
        <v>46</v>
      </c>
      <c r="C183" s="23" t="s">
        <v>83</v>
      </c>
      <c r="D183" s="23" t="s">
        <v>83</v>
      </c>
      <c r="E183" s="23" t="s">
        <v>22</v>
      </c>
      <c r="F183" s="23" t="s">
        <v>93</v>
      </c>
      <c r="G183" s="24">
        <v>6701</v>
      </c>
      <c r="H183" s="24">
        <v>679.4</v>
      </c>
      <c r="I183" s="24">
        <v>6701</v>
      </c>
      <c r="J183" s="24">
        <v>679.4</v>
      </c>
    </row>
    <row r="184" spans="1:10" s="13" customFormat="1" ht="31.2">
      <c r="A184" s="16">
        <v>2</v>
      </c>
      <c r="B184" s="35" t="s">
        <v>192</v>
      </c>
      <c r="C184" s="33" t="s">
        <v>83</v>
      </c>
      <c r="D184" s="33" t="s">
        <v>83</v>
      </c>
      <c r="E184" s="33" t="s">
        <v>64</v>
      </c>
      <c r="F184" s="33"/>
      <c r="G184" s="34">
        <f>SUMIFS(G185:G1225,$C185:$C1225,$C185,$D185:$D1225,$D185,$E185:$E1225,$E185)</f>
        <v>1759.7</v>
      </c>
      <c r="H184" s="34">
        <f>SUMIFS(H185:H1225,$C185:$C1225,$C185,$D185:$D1225,$D185,$E185:$E1225,$E185)</f>
        <v>0</v>
      </c>
      <c r="I184" s="34">
        <f>SUMIFS(I185:I1225,$C185:$C1225,$C185,$D185:$D1225,$D185,$E185:$E1225,$E185)</f>
        <v>1759.7</v>
      </c>
      <c r="J184" s="34">
        <f>SUMIFS(J185:J1225,$C185:$C1225,$C185,$D185:$D1225,$D185,$E185:$E1225,$E185)</f>
        <v>0</v>
      </c>
    </row>
    <row r="185" spans="1:10" s="13" customFormat="1" ht="15.6">
      <c r="A185" s="17">
        <v>3</v>
      </c>
      <c r="B185" s="22" t="s">
        <v>46</v>
      </c>
      <c r="C185" s="23" t="s">
        <v>83</v>
      </c>
      <c r="D185" s="23" t="s">
        <v>83</v>
      </c>
      <c r="E185" s="23" t="s">
        <v>64</v>
      </c>
      <c r="F185" s="23" t="s">
        <v>93</v>
      </c>
      <c r="G185" s="24">
        <v>1759.7</v>
      </c>
      <c r="H185" s="24"/>
      <c r="I185" s="24">
        <v>1759.7</v>
      </c>
      <c r="J185" s="24"/>
    </row>
    <row r="186" spans="1:10" s="13" customFormat="1" ht="31.2">
      <c r="A186" s="16">
        <v>2</v>
      </c>
      <c r="B186" s="32" t="s">
        <v>62</v>
      </c>
      <c r="C186" s="33" t="s">
        <v>83</v>
      </c>
      <c r="D186" s="33" t="s">
        <v>83</v>
      </c>
      <c r="E186" s="33" t="s">
        <v>125</v>
      </c>
      <c r="F186" s="33"/>
      <c r="G186" s="34">
        <f>SUMIFS(G187:G1227,$C187:$C1227,$C187,$D187:$D1227,$D187,$E187:$E1227,$E187)</f>
        <v>2800.5</v>
      </c>
      <c r="H186" s="34">
        <f>SUMIFS(H187:H1227,$C187:$C1227,$C187,$D187:$D1227,$D187,$E187:$E1227,$E187)</f>
        <v>2800.5</v>
      </c>
      <c r="I186" s="34">
        <f>SUMIFS(I187:I1227,$C187:$C1227,$C187,$D187:$D1227,$D187,$E187:$E1227,$E187)</f>
        <v>2800.5</v>
      </c>
      <c r="J186" s="34">
        <f>SUMIFS(J187:J1227,$C187:$C1227,$C187,$D187:$D1227,$D187,$E187:$E1227,$E187)</f>
        <v>2800.5</v>
      </c>
    </row>
    <row r="187" spans="1:10" s="13" customFormat="1" ht="31.2">
      <c r="A187" s="17">
        <v>3</v>
      </c>
      <c r="B187" s="22" t="s">
        <v>11</v>
      </c>
      <c r="C187" s="23" t="s">
        <v>83</v>
      </c>
      <c r="D187" s="23" t="s">
        <v>83</v>
      </c>
      <c r="E187" s="23" t="s">
        <v>125</v>
      </c>
      <c r="F187" s="23" t="s">
        <v>75</v>
      </c>
      <c r="G187" s="24">
        <v>2800.5</v>
      </c>
      <c r="H187" s="24">
        <v>2800.5</v>
      </c>
      <c r="I187" s="24">
        <v>2800.5</v>
      </c>
      <c r="J187" s="24">
        <v>2800.5</v>
      </c>
    </row>
    <row r="188" spans="1:10" s="13" customFormat="1" ht="15.6">
      <c r="A188" s="14">
        <v>0</v>
      </c>
      <c r="B188" s="26" t="s">
        <v>144</v>
      </c>
      <c r="C188" s="27" t="s">
        <v>85</v>
      </c>
      <c r="D188" s="27" t="s">
        <v>116</v>
      </c>
      <c r="E188" s="27"/>
      <c r="F188" s="27"/>
      <c r="G188" s="28">
        <f>SUMIFS(G189:G1241,$C189:$C1241,$C189)/3</f>
        <v>40172</v>
      </c>
      <c r="H188" s="28">
        <f>SUMIFS(H189:H1231,$C189:$C1231,$C189)/3</f>
        <v>0</v>
      </c>
      <c r="I188" s="28">
        <f>SUMIFS(I189:I1241,$C189:$C1241,$C189)/3</f>
        <v>40202</v>
      </c>
      <c r="J188" s="28">
        <f>SUMIFS(J189:J1231,$C189:$C1231,$C189)/3</f>
        <v>0</v>
      </c>
    </row>
    <row r="189" spans="1:10" s="13" customFormat="1" ht="15.6">
      <c r="A189" s="15">
        <v>1</v>
      </c>
      <c r="B189" s="29" t="s">
        <v>24</v>
      </c>
      <c r="C189" s="30" t="s">
        <v>85</v>
      </c>
      <c r="D189" s="30" t="s">
        <v>71</v>
      </c>
      <c r="E189" s="30" t="s">
        <v>6</v>
      </c>
      <c r="F189" s="30" t="s">
        <v>73</v>
      </c>
      <c r="G189" s="31">
        <f>SUMIFS(G190:G1234,$C190:$C1234,$C190,$D190:$D1234,$D190)/2</f>
        <v>40172</v>
      </c>
      <c r="H189" s="31">
        <f>SUMIFS(H190:H1234,$C190:$C1234,$C190,$D190:$D1234,$D190)/2</f>
        <v>0</v>
      </c>
      <c r="I189" s="31">
        <f>SUMIFS(I190:I1234,$C190:$C1234,$C190,$D190:$D1234,$D190)/2</f>
        <v>40202</v>
      </c>
      <c r="J189" s="31">
        <f>SUMIFS(J190:J1234,$C190:$C1234,$C190,$D190:$D1234,$D190)/2</f>
        <v>0</v>
      </c>
    </row>
    <row r="190" spans="1:10" s="13" customFormat="1" ht="31.2">
      <c r="A190" s="16">
        <v>2</v>
      </c>
      <c r="B190" s="32" t="s">
        <v>193</v>
      </c>
      <c r="C190" s="33" t="s">
        <v>85</v>
      </c>
      <c r="D190" s="33" t="s">
        <v>71</v>
      </c>
      <c r="E190" s="33" t="s">
        <v>25</v>
      </c>
      <c r="F190" s="33"/>
      <c r="G190" s="34">
        <f>SUMIFS(G191:G1231,$C191:$C1231,$C191,$D191:$D1231,$D191,$E191:$E1231,$E191)</f>
        <v>31080.7</v>
      </c>
      <c r="H190" s="34">
        <f>SUMIFS(H191:H1231,$C191:$C1231,$C191,$D191:$D1231,$D191,$E191:$E1231,$E191)</f>
        <v>0</v>
      </c>
      <c r="I190" s="34">
        <f>SUMIFS(I191:I1231,$C191:$C1231,$C191,$D191:$D1231,$D191,$E191:$E1231,$E191)</f>
        <v>31110.7</v>
      </c>
      <c r="J190" s="34">
        <f>SUMIFS(J191:J1231,$C191:$C1231,$C191,$D191:$D1231,$D191,$E191:$E1231,$E191)</f>
        <v>0</v>
      </c>
    </row>
    <row r="191" spans="1:10" s="13" customFormat="1" ht="15.6">
      <c r="A191" s="17">
        <v>3</v>
      </c>
      <c r="B191" s="22" t="s">
        <v>169</v>
      </c>
      <c r="C191" s="23" t="s">
        <v>85</v>
      </c>
      <c r="D191" s="23" t="s">
        <v>71</v>
      </c>
      <c r="E191" s="23" t="s">
        <v>25</v>
      </c>
      <c r="F191" s="23" t="s">
        <v>168</v>
      </c>
      <c r="G191" s="24"/>
      <c r="H191" s="24"/>
      <c r="I191" s="24"/>
      <c r="J191" s="24"/>
    </row>
    <row r="192" spans="1:10" s="13" customFormat="1" ht="15.6">
      <c r="A192" s="17">
        <v>3</v>
      </c>
      <c r="B192" s="22" t="s">
        <v>46</v>
      </c>
      <c r="C192" s="23" t="s">
        <v>85</v>
      </c>
      <c r="D192" s="23" t="s">
        <v>71</v>
      </c>
      <c r="E192" s="23" t="s">
        <v>25</v>
      </c>
      <c r="F192" s="23" t="s">
        <v>93</v>
      </c>
      <c r="G192" s="24">
        <v>31080.7</v>
      </c>
      <c r="H192" s="24"/>
      <c r="I192" s="24">
        <v>31110.7</v>
      </c>
      <c r="J192" s="24"/>
    </row>
    <row r="193" spans="1:10" s="13" customFormat="1" ht="31.2">
      <c r="A193" s="16">
        <v>2</v>
      </c>
      <c r="B193" s="32" t="s">
        <v>194</v>
      </c>
      <c r="C193" s="33" t="s">
        <v>85</v>
      </c>
      <c r="D193" s="33" t="s">
        <v>71</v>
      </c>
      <c r="E193" s="33" t="s">
        <v>26</v>
      </c>
      <c r="F193" s="33"/>
      <c r="G193" s="34">
        <f>SUMIFS(G194:G1234,$C194:$C1234,$C194,$D194:$D1234,$D194,$E194:$E1234,$E194)</f>
        <v>9026.2999999999993</v>
      </c>
      <c r="H193" s="34">
        <f>SUMIFS(H194:H1234,$C194:$C1234,$C194,$D194:$D1234,$D194,$E194:$E1234,$E194)</f>
        <v>0</v>
      </c>
      <c r="I193" s="34">
        <f>SUMIFS(I194:I1234,$C194:$C1234,$C194,$D194:$D1234,$D194,$E194:$E1234,$E194)</f>
        <v>9026.2999999999993</v>
      </c>
      <c r="J193" s="34">
        <f>SUMIFS(J194:J1234,$C194:$C1234,$C194,$D194:$D1234,$D194,$E194:$E1234,$E194)</f>
        <v>0</v>
      </c>
    </row>
    <row r="194" spans="1:10" s="13" customFormat="1" ht="15.6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26</v>
      </c>
      <c r="F194" s="23" t="s">
        <v>93</v>
      </c>
      <c r="G194" s="24">
        <v>9026.2999999999993</v>
      </c>
      <c r="H194" s="24"/>
      <c r="I194" s="24">
        <v>9026.2999999999993</v>
      </c>
      <c r="J194" s="24"/>
    </row>
    <row r="195" spans="1:10" s="13" customFormat="1" ht="36" customHeight="1">
      <c r="A195" s="16">
        <v>2</v>
      </c>
      <c r="B195" s="41" t="s">
        <v>196</v>
      </c>
      <c r="C195" s="33" t="s">
        <v>85</v>
      </c>
      <c r="D195" s="33" t="s">
        <v>71</v>
      </c>
      <c r="E195" s="33" t="s">
        <v>195</v>
      </c>
      <c r="F195" s="33"/>
      <c r="G195" s="34">
        <f>SUMIFS(G196:G1236,$C196:$C1236,$C196,$D196:$D1236,$D196,$E196:$E1236,$E196)</f>
        <v>0</v>
      </c>
      <c r="H195" s="34">
        <f>SUMIFS(H196:H1236,$C196:$C1236,$C196,$D196:$D1236,$D196,$E196:$E1236,$E196)</f>
        <v>0</v>
      </c>
      <c r="I195" s="34">
        <f>SUMIFS(I196:I1236,$C196:$C1236,$C196,$D196:$D1236,$D196,$E196:$E1236,$E196)</f>
        <v>0</v>
      </c>
      <c r="J195" s="34">
        <f>SUMIFS(J196:J1236,$C196:$C1236,$C196,$D196:$D1236,$D196,$E196:$E1236,$E196)</f>
        <v>0</v>
      </c>
    </row>
    <row r="196" spans="1:10" s="13" customFormat="1" ht="15.6">
      <c r="A196" s="17">
        <v>3</v>
      </c>
      <c r="B196" s="22" t="s">
        <v>46</v>
      </c>
      <c r="C196" s="23" t="s">
        <v>85</v>
      </c>
      <c r="D196" s="23" t="s">
        <v>71</v>
      </c>
      <c r="E196" s="23" t="s">
        <v>195</v>
      </c>
      <c r="F196" s="23" t="s">
        <v>93</v>
      </c>
      <c r="G196" s="24"/>
      <c r="H196" s="24"/>
      <c r="I196" s="24"/>
      <c r="J196" s="24"/>
    </row>
    <row r="197" spans="1:10" s="13" customFormat="1" ht="53.4" customHeight="1">
      <c r="A197" s="16">
        <v>2</v>
      </c>
      <c r="B197" s="41" t="s">
        <v>209</v>
      </c>
      <c r="C197" s="33" t="s">
        <v>85</v>
      </c>
      <c r="D197" s="33" t="s">
        <v>71</v>
      </c>
      <c r="E197" s="33" t="s">
        <v>134</v>
      </c>
      <c r="F197" s="33"/>
      <c r="G197" s="34">
        <f>SUMIFS(G198:G1238,$C198:$C1238,$C198,$D198:$D1238,$D198,$E198:$E1238,$E198)</f>
        <v>45</v>
      </c>
      <c r="H197" s="34">
        <f>SUMIFS(H198:H1238,$C198:$C1238,$C198,$D198:$D1238,$D198,$E198:$E1238,$E198)</f>
        <v>0</v>
      </c>
      <c r="I197" s="34">
        <f>SUMIFS(I198:I1238,$C198:$C1238,$C198,$D198:$D1238,$D198,$E198:$E1238,$E198)</f>
        <v>45</v>
      </c>
      <c r="J197" s="34">
        <f>SUMIFS(J198:J1238,$C198:$C1238,$C198,$D198:$D1238,$D198,$E198:$E1238,$E198)</f>
        <v>0</v>
      </c>
    </row>
    <row r="198" spans="1:10" s="13" customFormat="1" ht="31.2">
      <c r="A198" s="17">
        <v>3</v>
      </c>
      <c r="B198" s="22" t="s">
        <v>11</v>
      </c>
      <c r="C198" s="23" t="s">
        <v>85</v>
      </c>
      <c r="D198" s="23" t="s">
        <v>71</v>
      </c>
      <c r="E198" s="23" t="s">
        <v>134</v>
      </c>
      <c r="F198" s="23" t="s">
        <v>75</v>
      </c>
      <c r="G198" s="24">
        <v>0</v>
      </c>
      <c r="H198" s="24"/>
      <c r="I198" s="24">
        <v>0</v>
      </c>
      <c r="J198" s="24"/>
    </row>
    <row r="199" spans="1:10" s="13" customFormat="1" ht="15.6">
      <c r="A199" s="17">
        <v>3</v>
      </c>
      <c r="B199" s="22" t="s">
        <v>46</v>
      </c>
      <c r="C199" s="23" t="s">
        <v>85</v>
      </c>
      <c r="D199" s="23" t="s">
        <v>71</v>
      </c>
      <c r="E199" s="23" t="s">
        <v>134</v>
      </c>
      <c r="F199" s="23" t="s">
        <v>93</v>
      </c>
      <c r="G199" s="24">
        <v>45</v>
      </c>
      <c r="H199" s="24"/>
      <c r="I199" s="24">
        <v>45</v>
      </c>
      <c r="J199" s="24"/>
    </row>
    <row r="200" spans="1:10" s="13" customFormat="1" ht="46.8">
      <c r="A200" s="16">
        <v>2</v>
      </c>
      <c r="B200" s="41" t="s">
        <v>167</v>
      </c>
      <c r="C200" s="33" t="s">
        <v>85</v>
      </c>
      <c r="D200" s="33" t="s">
        <v>71</v>
      </c>
      <c r="E200" s="33" t="s">
        <v>166</v>
      </c>
      <c r="F200" s="33"/>
      <c r="G200" s="34">
        <f>SUMIFS(G201:G1241,$C201:$C1241,$C201,$D201:$D1241,$D201,$E201:$E1241,$E201)</f>
        <v>20</v>
      </c>
      <c r="H200" s="34">
        <f>SUMIFS(H201:H1241,$C201:$C1241,$C201,$D201:$D1241,$D201,$E201:$E1241,$E201)</f>
        <v>0</v>
      </c>
      <c r="I200" s="34">
        <f>SUMIFS(I201:I1241,$C201:$C1241,$C201,$D201:$D1241,$D201,$E201:$E1241,$E201)</f>
        <v>20</v>
      </c>
      <c r="J200" s="34">
        <f>SUMIFS(J201:J1241,$C201:$C1241,$C201,$D201:$D1241,$D201,$E201:$E1241,$E201)</f>
        <v>0</v>
      </c>
    </row>
    <row r="201" spans="1:10" s="13" customFormat="1" ht="31.2">
      <c r="A201" s="17">
        <v>3</v>
      </c>
      <c r="B201" s="22" t="s">
        <v>11</v>
      </c>
      <c r="C201" s="23" t="s">
        <v>85</v>
      </c>
      <c r="D201" s="23" t="s">
        <v>71</v>
      </c>
      <c r="E201" s="23" t="s">
        <v>166</v>
      </c>
      <c r="F201" s="23" t="s">
        <v>75</v>
      </c>
      <c r="G201" s="24">
        <v>0</v>
      </c>
      <c r="H201" s="24"/>
      <c r="I201" s="24">
        <v>0</v>
      </c>
      <c r="J201" s="24"/>
    </row>
    <row r="202" spans="1:10" s="13" customFormat="1" ht="15.6">
      <c r="A202" s="17">
        <v>3</v>
      </c>
      <c r="B202" s="22" t="s">
        <v>46</v>
      </c>
      <c r="C202" s="23" t="s">
        <v>85</v>
      </c>
      <c r="D202" s="23" t="s">
        <v>71</v>
      </c>
      <c r="E202" s="23" t="s">
        <v>166</v>
      </c>
      <c r="F202" s="23" t="s">
        <v>93</v>
      </c>
      <c r="G202" s="24">
        <v>20</v>
      </c>
      <c r="H202" s="24"/>
      <c r="I202" s="24">
        <v>20</v>
      </c>
      <c r="J202" s="24"/>
    </row>
    <row r="203" spans="1:10" s="13" customFormat="1" ht="15.6">
      <c r="A203" s="14">
        <v>0</v>
      </c>
      <c r="B203" s="26" t="s">
        <v>113</v>
      </c>
      <c r="C203" s="27" t="s">
        <v>86</v>
      </c>
      <c r="D203" s="27" t="s">
        <v>116</v>
      </c>
      <c r="E203" s="27"/>
      <c r="F203" s="27"/>
      <c r="G203" s="28">
        <f>SUMIFS(G204:G1265,$C204:$C1265,$C204)/3</f>
        <v>34467.399999999994</v>
      </c>
      <c r="H203" s="28">
        <f>SUMIFS(H204:H1255,$C204:$C1255,$C204)/3</f>
        <v>28573.799999999992</v>
      </c>
      <c r="I203" s="28">
        <f>SUMIFS(I204:I1265,$C204:$C1265,$C204)/3</f>
        <v>49791.5</v>
      </c>
      <c r="J203" s="28">
        <f>SUMIFS(J204:J1255,$C204:$C1255,$C204)/3</f>
        <v>43897.9</v>
      </c>
    </row>
    <row r="204" spans="1:10" s="13" customFormat="1" ht="15.6">
      <c r="A204" s="15">
        <v>1</v>
      </c>
      <c r="B204" s="29" t="s">
        <v>65</v>
      </c>
      <c r="C204" s="30" t="s">
        <v>86</v>
      </c>
      <c r="D204" s="30" t="s">
        <v>71</v>
      </c>
      <c r="E204" s="30" t="s">
        <v>6</v>
      </c>
      <c r="F204" s="30" t="s">
        <v>73</v>
      </c>
      <c r="G204" s="31">
        <f>SUMIFS(G205:G1249,$C205:$C1249,$C205,$D205:$D1249,$D205)/2</f>
        <v>1504.4</v>
      </c>
      <c r="H204" s="31">
        <f>SUMIFS(H205:H1249,$C205:$C1249,$C205,$D205:$D1249,$D205)/2</f>
        <v>0</v>
      </c>
      <c r="I204" s="31">
        <f>SUMIFS(I205:I1249,$C205:$C1249,$C205,$D205:$D1249,$D205)/2</f>
        <v>1504.4</v>
      </c>
      <c r="J204" s="31">
        <f>SUMIFS(J205:J1249,$C205:$C1249,$C205,$D205:$D1249,$D205)/2</f>
        <v>0</v>
      </c>
    </row>
    <row r="205" spans="1:10" s="13" customFormat="1" ht="31.2">
      <c r="A205" s="16">
        <v>2</v>
      </c>
      <c r="B205" s="32" t="s">
        <v>32</v>
      </c>
      <c r="C205" s="33" t="s">
        <v>86</v>
      </c>
      <c r="D205" s="33" t="s">
        <v>71</v>
      </c>
      <c r="E205" s="33" t="s">
        <v>126</v>
      </c>
      <c r="F205" s="33"/>
      <c r="G205" s="34">
        <f>SUMIFS(G206:G1246,$C206:$C1246,$C206,$D206:$D1246,$D206,$E206:$E1246,$E206)</f>
        <v>1504.4</v>
      </c>
      <c r="H205" s="34">
        <f>SUMIFS(H206:H1246,$C206:$C1246,$C206,$D206:$D1246,$D206,$E206:$E1246,$E206)</f>
        <v>0</v>
      </c>
      <c r="I205" s="34">
        <f>SUMIFS(I206:I1246,$C206:$C1246,$C206,$D206:$D1246,$D206,$E206:$E1246,$E206)</f>
        <v>1504.4</v>
      </c>
      <c r="J205" s="34">
        <f>SUMIFS(J206:J1246,$C206:$C1246,$C206,$D206:$D1246,$D206,$E206:$E1246,$E206)</f>
        <v>0</v>
      </c>
    </row>
    <row r="206" spans="1:10" s="13" customFormat="1" ht="31.2">
      <c r="A206" s="17">
        <v>3</v>
      </c>
      <c r="B206" s="22" t="s">
        <v>218</v>
      </c>
      <c r="C206" s="23" t="s">
        <v>86</v>
      </c>
      <c r="D206" s="23" t="s">
        <v>71</v>
      </c>
      <c r="E206" s="23" t="s">
        <v>126</v>
      </c>
      <c r="F206" s="23" t="s">
        <v>217</v>
      </c>
      <c r="G206" s="24">
        <v>1504.4</v>
      </c>
      <c r="H206" s="25"/>
      <c r="I206" s="24">
        <v>1504.4</v>
      </c>
      <c r="J206" s="25"/>
    </row>
    <row r="207" spans="1:10" s="13" customFormat="1" ht="31.2">
      <c r="A207" s="17">
        <v>3</v>
      </c>
      <c r="B207" s="22" t="s">
        <v>21</v>
      </c>
      <c r="C207" s="23" t="s">
        <v>86</v>
      </c>
      <c r="D207" s="23" t="s">
        <v>71</v>
      </c>
      <c r="E207" s="23" t="s">
        <v>126</v>
      </c>
      <c r="F207" s="23" t="s">
        <v>82</v>
      </c>
      <c r="G207" s="24"/>
      <c r="H207" s="25"/>
      <c r="I207" s="24"/>
      <c r="J207" s="25"/>
    </row>
    <row r="208" spans="1:10" s="13" customFormat="1" ht="15.6">
      <c r="A208" s="15">
        <v>1</v>
      </c>
      <c r="B208" s="29" t="s">
        <v>66</v>
      </c>
      <c r="C208" s="30" t="s">
        <v>86</v>
      </c>
      <c r="D208" s="30" t="s">
        <v>80</v>
      </c>
      <c r="E208" s="30" t="s">
        <v>6</v>
      </c>
      <c r="F208" s="30" t="s">
        <v>73</v>
      </c>
      <c r="G208" s="31">
        <f>SUMIFS(G209:G1252,$C209:$C1252,$C209,$D209:$D1252,$D209)/2</f>
        <v>419</v>
      </c>
      <c r="H208" s="31">
        <f>SUMIFS(H209:H1252,$C209:$C1252,$C209,$D209:$D1252,$D209)/2</f>
        <v>0</v>
      </c>
      <c r="I208" s="31">
        <f>SUMIFS(I209:I1252,$C209:$C1252,$C209,$D209:$D1252,$D209)/2</f>
        <v>3846.3</v>
      </c>
      <c r="J208" s="31">
        <f>SUMIFS(J209:J1252,$C209:$C1252,$C209,$D209:$D1252,$D209)/2</f>
        <v>3427.3</v>
      </c>
    </row>
    <row r="209" spans="1:10" s="13" customFormat="1" ht="51" customHeight="1">
      <c r="A209" s="16">
        <v>2</v>
      </c>
      <c r="B209" s="32" t="s">
        <v>149</v>
      </c>
      <c r="C209" s="33" t="s">
        <v>86</v>
      </c>
      <c r="D209" s="33" t="s">
        <v>80</v>
      </c>
      <c r="E209" s="33" t="s">
        <v>60</v>
      </c>
      <c r="F209" s="33"/>
      <c r="G209" s="34">
        <f>SUMIFS(G210:G1249,$C210:$C1249,$C210,$D210:$D1249,$D210,$E210:$E1249,$E210)</f>
        <v>269</v>
      </c>
      <c r="H209" s="34">
        <f>SUMIFS(H210:H1249,$C210:$C1249,$C210,$D210:$D1249,$D210,$E210:$E1249,$E210)</f>
        <v>0</v>
      </c>
      <c r="I209" s="34">
        <f>SUMIFS(I210:I1249,$C210:$C1249,$C210,$D210:$D1249,$D210,$E210:$E1249,$E210)</f>
        <v>3696.3</v>
      </c>
      <c r="J209" s="34">
        <f>SUMIFS(J210:J1249,$C210:$C1249,$C210,$D210:$D1249,$D210,$E210:$E1249,$E210)</f>
        <v>3427.3</v>
      </c>
    </row>
    <row r="210" spans="1:10" s="13" customFormat="1" ht="31.2">
      <c r="A210" s="17">
        <v>3</v>
      </c>
      <c r="B210" s="22" t="s">
        <v>21</v>
      </c>
      <c r="C210" s="23" t="s">
        <v>86</v>
      </c>
      <c r="D210" s="23" t="s">
        <v>80</v>
      </c>
      <c r="E210" s="23" t="s">
        <v>60</v>
      </c>
      <c r="F210" s="23" t="s">
        <v>82</v>
      </c>
      <c r="G210" s="24">
        <v>269</v>
      </c>
      <c r="H210" s="24"/>
      <c r="I210" s="24">
        <v>3696.3</v>
      </c>
      <c r="J210" s="24">
        <v>3427.3</v>
      </c>
    </row>
    <row r="211" spans="1:10" s="13" customFormat="1" ht="56.25" customHeight="1">
      <c r="A211" s="16">
        <v>2</v>
      </c>
      <c r="B211" s="41" t="s">
        <v>212</v>
      </c>
      <c r="C211" s="33" t="s">
        <v>86</v>
      </c>
      <c r="D211" s="33" t="s">
        <v>80</v>
      </c>
      <c r="E211" s="33" t="s">
        <v>133</v>
      </c>
      <c r="F211" s="33"/>
      <c r="G211" s="34">
        <f>SUMIFS(G212:G1251,$C212:$C1251,$C212,$D212:$D1251,$D212,$E212:$E1251,$E212)</f>
        <v>0</v>
      </c>
      <c r="H211" s="34">
        <f>SUMIFS(H212:H1251,$C212:$C1251,$C212,$D212:$D1251,$D212,$E212:$E1251,$E212)</f>
        <v>0</v>
      </c>
      <c r="I211" s="34">
        <f>SUMIFS(I212:I1251,$C212:$C1251,$C212,$D212:$D1251,$D212,$E212:$E1251,$E212)</f>
        <v>0</v>
      </c>
      <c r="J211" s="34">
        <f>SUMIFS(J212:J1251,$C212:$C1251,$C212,$D212:$D1251,$D212,$E212:$E1251,$E212)</f>
        <v>0</v>
      </c>
    </row>
    <row r="212" spans="1:10" s="13" customFormat="1" ht="31.2">
      <c r="A212" s="17">
        <v>3</v>
      </c>
      <c r="B212" s="22" t="s">
        <v>21</v>
      </c>
      <c r="C212" s="23" t="s">
        <v>86</v>
      </c>
      <c r="D212" s="23" t="s">
        <v>80</v>
      </c>
      <c r="E212" s="23" t="s">
        <v>133</v>
      </c>
      <c r="F212" s="23" t="s">
        <v>82</v>
      </c>
      <c r="G212" s="24"/>
      <c r="H212" s="24"/>
      <c r="I212" s="24"/>
      <c r="J212" s="24"/>
    </row>
    <row r="213" spans="1:10" s="13" customFormat="1" ht="15.6">
      <c r="A213" s="17">
        <v>3</v>
      </c>
      <c r="B213" s="22" t="s">
        <v>46</v>
      </c>
      <c r="C213" s="23" t="s">
        <v>86</v>
      </c>
      <c r="D213" s="23" t="s">
        <v>80</v>
      </c>
      <c r="E213" s="23" t="s">
        <v>133</v>
      </c>
      <c r="F213" s="23" t="s">
        <v>93</v>
      </c>
      <c r="G213" s="24"/>
      <c r="H213" s="24"/>
      <c r="I213" s="24"/>
      <c r="J213" s="24"/>
    </row>
    <row r="214" spans="1:10" s="13" customFormat="1" ht="63" customHeight="1">
      <c r="A214" s="16">
        <v>2</v>
      </c>
      <c r="B214" s="41" t="s">
        <v>167</v>
      </c>
      <c r="C214" s="42" t="s">
        <v>86</v>
      </c>
      <c r="D214" s="42" t="s">
        <v>80</v>
      </c>
      <c r="E214" s="42" t="s">
        <v>166</v>
      </c>
      <c r="F214" s="42"/>
      <c r="G214" s="34">
        <f>SUMIFS(G215:G1254,$C215:$C1254,$C215,$D215:$D1254,$D215,$E215:$E1254,$E215)</f>
        <v>150</v>
      </c>
      <c r="H214" s="34">
        <f>SUMIFS(H215:H1254,$C215:$C1254,$C215,$D215:$D1254,$D215,$E215:$E1254,$E215)</f>
        <v>0</v>
      </c>
      <c r="I214" s="34">
        <f>SUMIFS(I215:I1254,$C215:$C1254,$C215,$D215:$D1254,$D215,$E215:$E1254,$E215)</f>
        <v>150</v>
      </c>
      <c r="J214" s="34">
        <f>SUMIFS(J215:J1254,$C215:$C1254,$C215,$D215:$D1254,$D215,$E215:$E1254,$E215)</f>
        <v>0</v>
      </c>
    </row>
    <row r="215" spans="1:10" s="13" customFormat="1" ht="31.2">
      <c r="A215" s="17">
        <v>3</v>
      </c>
      <c r="B215" s="22" t="s">
        <v>21</v>
      </c>
      <c r="C215" s="23" t="s">
        <v>86</v>
      </c>
      <c r="D215" s="23" t="s">
        <v>80</v>
      </c>
      <c r="E215" s="23" t="s">
        <v>166</v>
      </c>
      <c r="F215" s="23" t="s">
        <v>82</v>
      </c>
      <c r="G215" s="24">
        <v>150</v>
      </c>
      <c r="H215" s="25"/>
      <c r="I215" s="24">
        <v>150</v>
      </c>
      <c r="J215" s="25"/>
    </row>
    <row r="216" spans="1:10" s="13" customFormat="1" ht="31.2">
      <c r="A216" s="16">
        <v>2</v>
      </c>
      <c r="B216" s="32" t="s">
        <v>35</v>
      </c>
      <c r="C216" s="42" t="s">
        <v>86</v>
      </c>
      <c r="D216" s="42" t="s">
        <v>80</v>
      </c>
      <c r="E216" s="42" t="s">
        <v>124</v>
      </c>
      <c r="F216" s="33"/>
      <c r="G216" s="34">
        <f>SUMIFS(G217:G1256,$C217:$C1256,$C217,$D217:$D1256,$D217,$E217:$E1256,$E217)</f>
        <v>0</v>
      </c>
      <c r="H216" s="34">
        <f>SUMIFS(H217:H1256,$C217:$C1256,$C217,$D217:$D1256,$D217,$E217:$E1256,$E217)</f>
        <v>0</v>
      </c>
      <c r="I216" s="34">
        <f>SUMIFS(I217:I1256,$C217:$C1256,$C217,$D217:$D1256,$D217,$E217:$E1256,$E217)</f>
        <v>0</v>
      </c>
      <c r="J216" s="34">
        <f>SUMIFS(J217:J1256,$C217:$C1256,$C217,$D217:$D1256,$D217,$E217:$E1256,$E217)</f>
        <v>0</v>
      </c>
    </row>
    <row r="217" spans="1:10" s="13" customFormat="1" ht="21" customHeight="1">
      <c r="A217" s="17">
        <v>3</v>
      </c>
      <c r="B217" s="22" t="s">
        <v>170</v>
      </c>
      <c r="C217" s="23" t="s">
        <v>86</v>
      </c>
      <c r="D217" s="23" t="s">
        <v>80</v>
      </c>
      <c r="E217" s="23" t="s">
        <v>124</v>
      </c>
      <c r="F217" s="23" t="s">
        <v>137</v>
      </c>
      <c r="G217" s="24"/>
      <c r="H217" s="24"/>
      <c r="I217" s="24"/>
      <c r="J217" s="24"/>
    </row>
    <row r="218" spans="1:10" s="13" customFormat="1" ht="15.6">
      <c r="A218" s="15">
        <v>1</v>
      </c>
      <c r="B218" s="29" t="s">
        <v>142</v>
      </c>
      <c r="C218" s="30" t="s">
        <v>86</v>
      </c>
      <c r="D218" s="30" t="s">
        <v>88</v>
      </c>
      <c r="E218" s="30" t="s">
        <v>6</v>
      </c>
      <c r="F218" s="30" t="s">
        <v>73</v>
      </c>
      <c r="G218" s="31">
        <f>SUMIFS(G219:G1262,$C219:$C1262,$C219,$D219:$D1262,$D219)/2</f>
        <v>27330.300000000003</v>
      </c>
      <c r="H218" s="31">
        <f>SUMIFS(H219:H1262,$C219:$C1262,$C219,$D219:$D1262,$D219)/2</f>
        <v>24887.5</v>
      </c>
      <c r="I218" s="31">
        <f>SUMIFS(I219:I1262,$C219:$C1262,$C219,$D219:$D1262,$D219)/2</f>
        <v>39227.1</v>
      </c>
      <c r="J218" s="31">
        <f>SUMIFS(J219:J1262,$C219:$C1262,$C219,$D219:$D1262,$D219)/2</f>
        <v>36784.300000000003</v>
      </c>
    </row>
    <row r="219" spans="1:10" s="13" customFormat="1" ht="15.6">
      <c r="A219" s="16">
        <v>2</v>
      </c>
      <c r="B219" s="32" t="s">
        <v>214</v>
      </c>
      <c r="C219" s="33" t="s">
        <v>86</v>
      </c>
      <c r="D219" s="33" t="s">
        <v>88</v>
      </c>
      <c r="E219" s="33" t="s">
        <v>67</v>
      </c>
      <c r="F219" s="33"/>
      <c r="G219" s="34">
        <f>SUMIFS(G220:G1259,$C220:$C1259,$C220,$D220:$D1259,$D220,$E220:$E1259,$E220)</f>
        <v>5905.6</v>
      </c>
      <c r="H219" s="34">
        <f>SUMIFS(H220:H1259,$C220:$C1259,$C220,$D220:$D1259,$D220,$E220:$E1259,$E220)</f>
        <v>3462.8</v>
      </c>
      <c r="I219" s="34">
        <f>SUMIFS(I220:I1259,$C220:$C1259,$C220,$D220:$D1259,$D220,$E220:$E1259,$E220)</f>
        <v>5905.6</v>
      </c>
      <c r="J219" s="34">
        <f>SUMIFS(J220:J1259,$C220:$C1259,$C220,$D220:$D1259,$D220,$E220:$E1259,$E220)</f>
        <v>3462.8</v>
      </c>
    </row>
    <row r="220" spans="1:10" s="13" customFormat="1" ht="31.2">
      <c r="A220" s="17">
        <v>3</v>
      </c>
      <c r="B220" s="22" t="s">
        <v>21</v>
      </c>
      <c r="C220" s="23" t="s">
        <v>86</v>
      </c>
      <c r="D220" s="23" t="s">
        <v>88</v>
      </c>
      <c r="E220" s="23" t="s">
        <v>67</v>
      </c>
      <c r="F220" s="23" t="s">
        <v>82</v>
      </c>
      <c r="G220" s="24">
        <v>5905.6</v>
      </c>
      <c r="H220" s="24">
        <v>3462.8</v>
      </c>
      <c r="I220" s="24">
        <v>5905.6</v>
      </c>
      <c r="J220" s="24">
        <v>3462.8</v>
      </c>
    </row>
    <row r="221" spans="1:10" s="13" customFormat="1" ht="46.8">
      <c r="A221" s="16">
        <v>2</v>
      </c>
      <c r="B221" s="41" t="s">
        <v>215</v>
      </c>
      <c r="C221" s="33" t="s">
        <v>86</v>
      </c>
      <c r="D221" s="33" t="s">
        <v>88</v>
      </c>
      <c r="E221" s="33" t="s">
        <v>9</v>
      </c>
      <c r="F221" s="33"/>
      <c r="G221" s="34">
        <f>SUMIFS(G222:G1261,$C222:$C1261,$C222,$D222:$D1261,$D222,$E222:$E1261,$E222)</f>
        <v>7148.5</v>
      </c>
      <c r="H221" s="34">
        <f>SUMIFS(H222:H1261,$C222:$C1261,$C222,$D222:$D1261,$D222,$E222:$E1261,$E222)</f>
        <v>7148.5</v>
      </c>
      <c r="I221" s="34">
        <f>SUMIFS(I222:I1261,$C222:$C1261,$C222,$D222:$D1261,$D222,$E222:$E1261,$E222)</f>
        <v>7148.5</v>
      </c>
      <c r="J221" s="34">
        <f>SUMIFS(J222:J1261,$C222:$C1261,$C222,$D222:$D1261,$D222,$E222:$E1261,$E222)</f>
        <v>7148.5</v>
      </c>
    </row>
    <row r="222" spans="1:10" s="13" customFormat="1" ht="31.2">
      <c r="A222" s="17">
        <v>3</v>
      </c>
      <c r="B222" s="22" t="s">
        <v>11</v>
      </c>
      <c r="C222" s="23" t="s">
        <v>86</v>
      </c>
      <c r="D222" s="23" t="s">
        <v>88</v>
      </c>
      <c r="E222" s="23" t="s">
        <v>9</v>
      </c>
      <c r="F222" s="23" t="s">
        <v>75</v>
      </c>
      <c r="G222" s="24">
        <v>238</v>
      </c>
      <c r="H222" s="24">
        <v>238</v>
      </c>
      <c r="I222" s="24">
        <v>238</v>
      </c>
      <c r="J222" s="24">
        <v>238</v>
      </c>
    </row>
    <row r="223" spans="1:10" s="13" customFormat="1" ht="31.2">
      <c r="A223" s="17">
        <v>3</v>
      </c>
      <c r="B223" s="22" t="s">
        <v>21</v>
      </c>
      <c r="C223" s="23" t="s">
        <v>86</v>
      </c>
      <c r="D223" s="23" t="s">
        <v>88</v>
      </c>
      <c r="E223" s="23" t="s">
        <v>9</v>
      </c>
      <c r="F223" s="23" t="s">
        <v>82</v>
      </c>
      <c r="G223" s="24">
        <v>6910.5</v>
      </c>
      <c r="H223" s="24">
        <v>6910.5</v>
      </c>
      <c r="I223" s="24">
        <v>6910.5</v>
      </c>
      <c r="J223" s="24">
        <v>6910.5</v>
      </c>
    </row>
    <row r="224" spans="1:10" s="13" customFormat="1" ht="78">
      <c r="A224" s="16">
        <v>2</v>
      </c>
      <c r="B224" s="41" t="s">
        <v>208</v>
      </c>
      <c r="C224" s="33" t="s">
        <v>86</v>
      </c>
      <c r="D224" s="33" t="s">
        <v>88</v>
      </c>
      <c r="E224" s="33" t="s">
        <v>132</v>
      </c>
      <c r="F224" s="33"/>
      <c r="G224" s="34">
        <f>SUMIFS(G225:G1263,$C225:$C1263,$C225,$D225:$D1263,$D225,$E225:$E1263,$E225)</f>
        <v>14276.2</v>
      </c>
      <c r="H224" s="34">
        <f>SUMIFS(H225:H1263,$C225:$C1263,$C225,$D225:$D1263,$D225,$E225:$E1263,$E225)</f>
        <v>14276.2</v>
      </c>
      <c r="I224" s="34">
        <f>SUMIFS(I225:I1263,$C225:$C1263,$C225,$D225:$D1263,$D225,$E225:$E1263,$E225)</f>
        <v>26173</v>
      </c>
      <c r="J224" s="34">
        <f>SUMIFS(J225:J1263,$C225:$C1263,$C225,$D225:$D1263,$D225,$E225:$E1263,$E225)</f>
        <v>26173</v>
      </c>
    </row>
    <row r="225" spans="1:10" s="13" customFormat="1" ht="15.6">
      <c r="A225" s="17">
        <v>3</v>
      </c>
      <c r="B225" s="22" t="s">
        <v>131</v>
      </c>
      <c r="C225" s="23" t="s">
        <v>86</v>
      </c>
      <c r="D225" s="23" t="s">
        <v>88</v>
      </c>
      <c r="E225" s="23" t="s">
        <v>132</v>
      </c>
      <c r="F225" s="23" t="s">
        <v>130</v>
      </c>
      <c r="G225" s="24">
        <v>14276.2</v>
      </c>
      <c r="H225" s="24">
        <v>14276.2</v>
      </c>
      <c r="I225" s="24">
        <v>26173</v>
      </c>
      <c r="J225" s="24">
        <v>26173</v>
      </c>
    </row>
    <row r="226" spans="1:10" s="13" customFormat="1" ht="15.6">
      <c r="A226" s="15">
        <v>1</v>
      </c>
      <c r="B226" s="29" t="s">
        <v>27</v>
      </c>
      <c r="C226" s="30" t="s">
        <v>86</v>
      </c>
      <c r="D226" s="30" t="s">
        <v>72</v>
      </c>
      <c r="E226" s="30" t="s">
        <v>6</v>
      </c>
      <c r="F226" s="30" t="s">
        <v>73</v>
      </c>
      <c r="G226" s="31">
        <f>SUMIFS(G227:G1269,$C227:$C1269,$C227,$D227:$D1269,$D227)/2</f>
        <v>5213.7</v>
      </c>
      <c r="H226" s="31">
        <f>SUMIFS(H227:H1269,$C227:$C1269,$C227,$D227:$D1269,$D227)/2</f>
        <v>3686.3</v>
      </c>
      <c r="I226" s="31">
        <f>SUMIFS(I227:I1269,$C227:$C1269,$C227,$D227:$D1269,$D227)/2</f>
        <v>5213.7</v>
      </c>
      <c r="J226" s="31">
        <f>SUMIFS(J227:J1269,$C227:$C1269,$C227,$D227:$D1269,$D227)/2</f>
        <v>3686.3</v>
      </c>
    </row>
    <row r="227" spans="1:10" s="13" customFormat="1" ht="46.8">
      <c r="A227" s="16">
        <v>2</v>
      </c>
      <c r="B227" s="32" t="s">
        <v>173</v>
      </c>
      <c r="C227" s="33" t="s">
        <v>86</v>
      </c>
      <c r="D227" s="33" t="s">
        <v>72</v>
      </c>
      <c r="E227" s="33" t="s">
        <v>28</v>
      </c>
      <c r="F227" s="33"/>
      <c r="G227" s="34">
        <f>SUMIFS(G228:G1266,$C228:$C1266,$C228,$D228:$D1266,$D228,$E228:$E1266,$E228)</f>
        <v>911</v>
      </c>
      <c r="H227" s="34">
        <f>SUMIFS(H228:H1266,$C228:$C1266,$C228,$D228:$D1266,$D228,$E228:$E1266,$E228)</f>
        <v>0</v>
      </c>
      <c r="I227" s="34">
        <f>SUMIFS(I228:I1266,$C228:$C1266,$C228,$D228:$D1266,$D228,$E228:$E1266,$E228)</f>
        <v>911</v>
      </c>
      <c r="J227" s="34">
        <f>SUMIFS(J228:J1266,$C228:$C1266,$C228,$D228:$D1266,$D228,$E228:$E1266,$E228)</f>
        <v>0</v>
      </c>
    </row>
    <row r="228" spans="1:10" s="13" customFormat="1" ht="31.2">
      <c r="A228" s="17">
        <v>3</v>
      </c>
      <c r="B228" s="22" t="s">
        <v>11</v>
      </c>
      <c r="C228" s="23" t="s">
        <v>86</v>
      </c>
      <c r="D228" s="23" t="s">
        <v>72</v>
      </c>
      <c r="E228" s="23" t="s">
        <v>28</v>
      </c>
      <c r="F228" s="23" t="s">
        <v>75</v>
      </c>
      <c r="G228" s="24"/>
      <c r="H228" s="24"/>
      <c r="I228" s="24"/>
      <c r="J228" s="24"/>
    </row>
    <row r="229" spans="1:10" s="13" customFormat="1" ht="15.6">
      <c r="A229" s="17">
        <v>3</v>
      </c>
      <c r="B229" s="22" t="s">
        <v>46</v>
      </c>
      <c r="C229" s="23" t="s">
        <v>86</v>
      </c>
      <c r="D229" s="23" t="s">
        <v>72</v>
      </c>
      <c r="E229" s="23" t="s">
        <v>28</v>
      </c>
      <c r="F229" s="23" t="s">
        <v>93</v>
      </c>
      <c r="G229" s="24">
        <v>911</v>
      </c>
      <c r="H229" s="24"/>
      <c r="I229" s="24">
        <v>911</v>
      </c>
      <c r="J229" s="24"/>
    </row>
    <row r="230" spans="1:10" s="13" customFormat="1" ht="84.6" customHeight="1">
      <c r="A230" s="16">
        <v>2</v>
      </c>
      <c r="B230" s="32" t="s">
        <v>197</v>
      </c>
      <c r="C230" s="33" t="s">
        <v>86</v>
      </c>
      <c r="D230" s="33" t="s">
        <v>72</v>
      </c>
      <c r="E230" s="33" t="s">
        <v>29</v>
      </c>
      <c r="F230" s="33"/>
      <c r="G230" s="34">
        <f>SUMIFS(G231:G1269,$C231:$C1269,$C231,$D231:$D1269,$D231,$E231:$E1269,$E231)</f>
        <v>384</v>
      </c>
      <c r="H230" s="34">
        <f>SUMIFS(H231:H1269,$C231:$C1269,$C231,$D231:$D1269,$D231,$E231:$E1269,$E231)</f>
        <v>0</v>
      </c>
      <c r="I230" s="34">
        <f>SUMIFS(I231:I1269,$C231:$C1269,$C231,$D231:$D1269,$D231,$E231:$E1269,$E231)</f>
        <v>384</v>
      </c>
      <c r="J230" s="34">
        <f>SUMIFS(J231:J1269,$C231:$C1269,$C231,$D231:$D1269,$D231,$E231:$E1269,$E231)</f>
        <v>0</v>
      </c>
    </row>
    <row r="231" spans="1:10" s="13" customFormat="1" ht="66.599999999999994" customHeight="1">
      <c r="A231" s="17">
        <v>3</v>
      </c>
      <c r="B231" s="22" t="s">
        <v>155</v>
      </c>
      <c r="C231" s="23" t="s">
        <v>86</v>
      </c>
      <c r="D231" s="23" t="s">
        <v>72</v>
      </c>
      <c r="E231" s="23" t="s">
        <v>29</v>
      </c>
      <c r="F231" s="23" t="s">
        <v>96</v>
      </c>
      <c r="G231" s="24">
        <v>384</v>
      </c>
      <c r="H231" s="24"/>
      <c r="I231" s="24">
        <v>384</v>
      </c>
      <c r="J231" s="24"/>
    </row>
    <row r="232" spans="1:10" s="13" customFormat="1" ht="46.8">
      <c r="A232" s="16">
        <v>2</v>
      </c>
      <c r="B232" s="41" t="s">
        <v>215</v>
      </c>
      <c r="C232" s="33" t="s">
        <v>86</v>
      </c>
      <c r="D232" s="33" t="s">
        <v>72</v>
      </c>
      <c r="E232" s="33" t="s">
        <v>9</v>
      </c>
      <c r="F232" s="33"/>
      <c r="G232" s="34">
        <f>SUMIFS(G233:G1271,$C233:$C1271,$C233,$D233:$D1271,$D233,$E233:$E1271,$E233)</f>
        <v>3019.4</v>
      </c>
      <c r="H232" s="34">
        <f>SUMIFS(H233:H1271,$C233:$C1271,$C233,$D233:$D1271,$D233,$E233:$E1271,$E233)</f>
        <v>3019.4</v>
      </c>
      <c r="I232" s="34">
        <f>SUMIFS(I233:I1271,$C233:$C1271,$C233,$D233:$D1271,$D233,$E233:$E1271,$E233)</f>
        <v>3019.4</v>
      </c>
      <c r="J232" s="34">
        <f>SUMIFS(J233:J1271,$C233:$C1271,$C233,$D233:$D1271,$D233,$E233:$E1271,$E233)</f>
        <v>3019.4</v>
      </c>
    </row>
    <row r="233" spans="1:10" s="13" customFormat="1" ht="15.6">
      <c r="A233" s="17">
        <v>3</v>
      </c>
      <c r="B233" s="22" t="s">
        <v>23</v>
      </c>
      <c r="C233" s="23" t="s">
        <v>86</v>
      </c>
      <c r="D233" s="23" t="s">
        <v>72</v>
      </c>
      <c r="E233" s="23" t="s">
        <v>9</v>
      </c>
      <c r="F233" s="23" t="s">
        <v>84</v>
      </c>
      <c r="G233" s="24">
        <v>2441.9</v>
      </c>
      <c r="H233" s="24">
        <v>2441.9</v>
      </c>
      <c r="I233" s="24">
        <v>2441.9</v>
      </c>
      <c r="J233" s="24">
        <v>2441.9</v>
      </c>
    </row>
    <row r="234" spans="1:10" s="13" customFormat="1" ht="31.2">
      <c r="A234" s="17">
        <v>3</v>
      </c>
      <c r="B234" s="22" t="s">
        <v>11</v>
      </c>
      <c r="C234" s="23" t="s">
        <v>86</v>
      </c>
      <c r="D234" s="23" t="s">
        <v>72</v>
      </c>
      <c r="E234" s="23" t="s">
        <v>9</v>
      </c>
      <c r="F234" s="23" t="s">
        <v>75</v>
      </c>
      <c r="G234" s="24">
        <v>577.5</v>
      </c>
      <c r="H234" s="24">
        <v>577.5</v>
      </c>
      <c r="I234" s="24">
        <v>577.5</v>
      </c>
      <c r="J234" s="24">
        <v>577.5</v>
      </c>
    </row>
    <row r="235" spans="1:10" s="13" customFormat="1" ht="15.6">
      <c r="A235" s="17">
        <v>3</v>
      </c>
      <c r="B235" s="22" t="s">
        <v>12</v>
      </c>
      <c r="C235" s="23" t="s">
        <v>86</v>
      </c>
      <c r="D235" s="23" t="s">
        <v>72</v>
      </c>
      <c r="E235" s="23" t="s">
        <v>9</v>
      </c>
      <c r="F235" s="23" t="s">
        <v>76</v>
      </c>
      <c r="G235" s="24"/>
      <c r="H235" s="24"/>
      <c r="I235" s="24"/>
      <c r="J235" s="24"/>
    </row>
    <row r="236" spans="1:10" s="13" customFormat="1" ht="46.8">
      <c r="A236" s="16">
        <v>2</v>
      </c>
      <c r="B236" s="41" t="s">
        <v>210</v>
      </c>
      <c r="C236" s="33" t="s">
        <v>86</v>
      </c>
      <c r="D236" s="33" t="s">
        <v>72</v>
      </c>
      <c r="E236" s="33" t="s">
        <v>33</v>
      </c>
      <c r="F236" s="33"/>
      <c r="G236" s="34">
        <f>SUMIFS(G237:G1275,$C237:$C1275,$C237,$D237:$D1275,$D237,$E237:$E1275,$E237)</f>
        <v>899.30000000000007</v>
      </c>
      <c r="H236" s="34">
        <f>SUMIFS(H237:H1275,$C237:$C1275,$C237,$D237:$D1275,$D237,$E237:$E1275,$E237)</f>
        <v>666.90000000000009</v>
      </c>
      <c r="I236" s="34">
        <f>SUMIFS(I237:I1275,$C237:$C1275,$C237,$D237:$D1275,$D237,$E237:$E1275,$E237)</f>
        <v>899.30000000000007</v>
      </c>
      <c r="J236" s="34">
        <f>SUMIFS(J237:J1275,$C237:$C1275,$C237,$D237:$D1275,$D237,$E237:$E1275,$E237)</f>
        <v>666.90000000000009</v>
      </c>
    </row>
    <row r="237" spans="1:10" s="13" customFormat="1" ht="31.2">
      <c r="A237" s="17">
        <v>3</v>
      </c>
      <c r="B237" s="22" t="s">
        <v>10</v>
      </c>
      <c r="C237" s="23" t="s">
        <v>86</v>
      </c>
      <c r="D237" s="23" t="s">
        <v>72</v>
      </c>
      <c r="E237" s="23" t="s">
        <v>33</v>
      </c>
      <c r="F237" s="23" t="s">
        <v>74</v>
      </c>
      <c r="G237" s="24">
        <v>812.6</v>
      </c>
      <c r="H237" s="24">
        <v>580.20000000000005</v>
      </c>
      <c r="I237" s="24">
        <v>812.6</v>
      </c>
      <c r="J237" s="24">
        <v>580.20000000000005</v>
      </c>
    </row>
    <row r="238" spans="1:10" s="13" customFormat="1" ht="31.2">
      <c r="A238" s="17">
        <v>3</v>
      </c>
      <c r="B238" s="22" t="s">
        <v>11</v>
      </c>
      <c r="C238" s="23" t="s">
        <v>86</v>
      </c>
      <c r="D238" s="23" t="s">
        <v>72</v>
      </c>
      <c r="E238" s="23" t="s">
        <v>33</v>
      </c>
      <c r="F238" s="23" t="s">
        <v>75</v>
      </c>
      <c r="G238" s="24">
        <v>86.7</v>
      </c>
      <c r="H238" s="24">
        <v>86.7</v>
      </c>
      <c r="I238" s="24">
        <v>86.7</v>
      </c>
      <c r="J238" s="24">
        <v>86.7</v>
      </c>
    </row>
    <row r="239" spans="1:10" s="13" customFormat="1" ht="46.8">
      <c r="A239" s="16">
        <v>2</v>
      </c>
      <c r="B239" s="41" t="s">
        <v>163</v>
      </c>
      <c r="C239" s="33" t="s">
        <v>86</v>
      </c>
      <c r="D239" s="33" t="s">
        <v>72</v>
      </c>
      <c r="E239" s="33" t="s">
        <v>162</v>
      </c>
      <c r="F239" s="33"/>
      <c r="G239" s="34">
        <f>SUMIFS(G240:G1278,$C240:$C1278,$C240,$D240:$D1278,$D240,$E240:$E1278,$E240)</f>
        <v>0</v>
      </c>
      <c r="H239" s="34">
        <f>SUMIFS(H240:H1278,$C240:$C1278,$C240,$D240:$D1278,$D240,$E240:$E1278,$E240)</f>
        <v>0</v>
      </c>
      <c r="I239" s="34">
        <f>SUMIFS(I240:I1278,$C240:$C1278,$C240,$D240:$D1278,$D240,$E240:$E1278,$E240)</f>
        <v>0</v>
      </c>
      <c r="J239" s="34">
        <f>SUMIFS(J240:J1278,$C240:$C1278,$C240,$D240:$D1278,$D240,$E240:$E1278,$E240)</f>
        <v>0</v>
      </c>
    </row>
    <row r="240" spans="1:10" s="13" customFormat="1" ht="15.6">
      <c r="A240" s="17">
        <v>3</v>
      </c>
      <c r="B240" s="43" t="s">
        <v>46</v>
      </c>
      <c r="C240" s="23" t="s">
        <v>86</v>
      </c>
      <c r="D240" s="23" t="s">
        <v>72</v>
      </c>
      <c r="E240" s="23" t="s">
        <v>162</v>
      </c>
      <c r="F240" s="23" t="s">
        <v>93</v>
      </c>
      <c r="G240" s="24"/>
      <c r="H240" s="24"/>
      <c r="I240" s="24"/>
      <c r="J240" s="24"/>
    </row>
    <row r="241" spans="1:10" s="13" customFormat="1" ht="15.6">
      <c r="A241" s="14">
        <v>0</v>
      </c>
      <c r="B241" s="26" t="s">
        <v>114</v>
      </c>
      <c r="C241" s="27" t="s">
        <v>87</v>
      </c>
      <c r="D241" s="27" t="s">
        <v>116</v>
      </c>
      <c r="E241" s="27"/>
      <c r="F241" s="27"/>
      <c r="G241" s="28">
        <f>SUMIFS(G242:G1301,$C242:$C1301,$C242)/3</f>
        <v>3480</v>
      </c>
      <c r="H241" s="28">
        <f>SUMIFS(H242:H1291,$C242:$C1291,$C242)/3</f>
        <v>0</v>
      </c>
      <c r="I241" s="28">
        <f>SUMIFS(I242:I1301,$C242:$C1301,$C242)/3</f>
        <v>3480</v>
      </c>
      <c r="J241" s="28">
        <f>SUMIFS(J242:J1291,$C242:$C1291,$C242)/3</f>
        <v>0</v>
      </c>
    </row>
    <row r="242" spans="1:10" s="13" customFormat="1" ht="15.6">
      <c r="A242" s="15">
        <v>1</v>
      </c>
      <c r="B242" s="29" t="s">
        <v>30</v>
      </c>
      <c r="C242" s="30" t="s">
        <v>87</v>
      </c>
      <c r="D242" s="30" t="s">
        <v>71</v>
      </c>
      <c r="E242" s="30" t="s">
        <v>6</v>
      </c>
      <c r="F242" s="30" t="s">
        <v>73</v>
      </c>
      <c r="G242" s="31">
        <f>SUMIFS(G243:G1285,$C243:$C1285,$C243,$D243:$D1285,$D243)/2</f>
        <v>3480</v>
      </c>
      <c r="H242" s="31">
        <f>SUMIFS(H243:H1285,$C243:$C1285,$C243,$D243:$D1285,$D243)/2</f>
        <v>0</v>
      </c>
      <c r="I242" s="31">
        <f>SUMIFS(I243:I1285,$C243:$C1285,$C243,$D243:$D1285,$D243)/2</f>
        <v>3480</v>
      </c>
      <c r="J242" s="31">
        <f>SUMIFS(J243:J1285,$C243:$C1285,$C243,$D243:$D1285,$D243)/2</f>
        <v>0</v>
      </c>
    </row>
    <row r="243" spans="1:10" s="13" customFormat="1" ht="31.2">
      <c r="A243" s="16">
        <v>2</v>
      </c>
      <c r="B243" s="32" t="s">
        <v>201</v>
      </c>
      <c r="C243" s="33" t="s">
        <v>87</v>
      </c>
      <c r="D243" s="33" t="s">
        <v>71</v>
      </c>
      <c r="E243" s="33" t="s">
        <v>31</v>
      </c>
      <c r="F243" s="33"/>
      <c r="G243" s="34">
        <f>SUMIFS(G244:G1282,$C244:$C1282,$C244,$D244:$D1282,$D244,$E244:$E1282,$E244)</f>
        <v>3471</v>
      </c>
      <c r="H243" s="34">
        <f>SUMIFS(H244:H1282,$C244:$C1282,$C244,$D244:$D1282,$D244,$E244:$E1282,$E244)</f>
        <v>0</v>
      </c>
      <c r="I243" s="34">
        <f>SUMIFS(I244:I1282,$C244:$C1282,$C244,$D244:$D1282,$D244,$E244:$E1282,$E244)</f>
        <v>3471</v>
      </c>
      <c r="J243" s="34">
        <f>SUMIFS(J244:J1282,$C244:$C1282,$C244,$D244:$D1282,$D244,$E244:$E1282,$E244)</f>
        <v>0</v>
      </c>
    </row>
    <row r="244" spans="1:10" s="13" customFormat="1" ht="15.6">
      <c r="A244" s="17">
        <v>3</v>
      </c>
      <c r="B244" s="43" t="s">
        <v>46</v>
      </c>
      <c r="C244" s="23" t="s">
        <v>87</v>
      </c>
      <c r="D244" s="23" t="s">
        <v>71</v>
      </c>
      <c r="E244" s="23" t="s">
        <v>31</v>
      </c>
      <c r="F244" s="23" t="s">
        <v>93</v>
      </c>
      <c r="G244" s="24">
        <v>3471</v>
      </c>
      <c r="H244" s="25"/>
      <c r="I244" s="24">
        <v>3471</v>
      </c>
      <c r="J244" s="25"/>
    </row>
    <row r="245" spans="1:10" s="13" customFormat="1" ht="31.2">
      <c r="A245" s="16">
        <v>2</v>
      </c>
      <c r="B245" s="41" t="s">
        <v>154</v>
      </c>
      <c r="C245" s="33" t="s">
        <v>87</v>
      </c>
      <c r="D245" s="33" t="s">
        <v>71</v>
      </c>
      <c r="E245" s="33" t="s">
        <v>153</v>
      </c>
      <c r="F245" s="33"/>
      <c r="G245" s="34">
        <f>SUMIFS(G246:G1289,$C246:$C1289,$C246,$D246:$D1289,$D246,$E246:$E1289,$E246)</f>
        <v>9</v>
      </c>
      <c r="H245" s="34">
        <f>SUMIFS(H246:H1289,$C246:$C1289,$C246,$D246:$D1289,$D246,$E246:$E1289,$E246)</f>
        <v>0</v>
      </c>
      <c r="I245" s="34">
        <f>SUMIFS(I246:I1289,$C246:$C1289,$C246,$D246:$D1289,$D246,$E246:$E1289,$E246)</f>
        <v>9</v>
      </c>
      <c r="J245" s="34">
        <f>SUMIFS(J246:J1289,$C246:$C1289,$C246,$D246:$D1289,$D246,$E246:$E1289,$E246)</f>
        <v>0</v>
      </c>
    </row>
    <row r="246" spans="1:10" s="13" customFormat="1" ht="15.6">
      <c r="A246" s="17">
        <v>3</v>
      </c>
      <c r="B246" s="22" t="s">
        <v>46</v>
      </c>
      <c r="C246" s="23" t="s">
        <v>87</v>
      </c>
      <c r="D246" s="23" t="s">
        <v>71</v>
      </c>
      <c r="E246" s="23" t="s">
        <v>153</v>
      </c>
      <c r="F246" s="23" t="s">
        <v>93</v>
      </c>
      <c r="G246" s="24">
        <v>9</v>
      </c>
      <c r="H246" s="24"/>
      <c r="I246" s="24">
        <v>9</v>
      </c>
      <c r="J246" s="24"/>
    </row>
    <row r="247" spans="1:10" s="13" customFormat="1" ht="15.6">
      <c r="A247" s="14">
        <v>0</v>
      </c>
      <c r="B247" s="26" t="s">
        <v>115</v>
      </c>
      <c r="C247" s="27" t="s">
        <v>89</v>
      </c>
      <c r="D247" s="27" t="s">
        <v>116</v>
      </c>
      <c r="E247" s="27"/>
      <c r="F247" s="27"/>
      <c r="G247" s="28">
        <f>SUMIFS(G248:G1313,$C248:$C1313,$C248)/3</f>
        <v>6238.7999999999993</v>
      </c>
      <c r="H247" s="28">
        <f>SUMIFS(H248:H1303,$C248:$C1303,$C248)/3</f>
        <v>0</v>
      </c>
      <c r="I247" s="28">
        <f>SUMIFS(I248:I1313,$C248:$C1313,$C248)/3</f>
        <v>6238.7999999999993</v>
      </c>
      <c r="J247" s="28">
        <f>SUMIFS(J248:J1303,$C248:$C1303,$C248)/3</f>
        <v>0</v>
      </c>
    </row>
    <row r="248" spans="1:10" s="13" customFormat="1" ht="15.6">
      <c r="A248" s="15">
        <v>1</v>
      </c>
      <c r="B248" s="29" t="s">
        <v>68</v>
      </c>
      <c r="C248" s="30" t="s">
        <v>89</v>
      </c>
      <c r="D248" s="30" t="s">
        <v>90</v>
      </c>
      <c r="E248" s="30" t="s">
        <v>6</v>
      </c>
      <c r="F248" s="30" t="s">
        <v>73</v>
      </c>
      <c r="G248" s="31">
        <f>SUMIFS(G249:G1296,$C249:$C1296,$C249,$D249:$D1296,$D249)/2</f>
        <v>6238.7999999999993</v>
      </c>
      <c r="H248" s="31">
        <f>SUMIFS(H249:H1296,$C249:$C1296,$C249,$D249:$D1296,$D249)/2</f>
        <v>0</v>
      </c>
      <c r="I248" s="31">
        <f>SUMIFS(I249:I1296,$C249:$C1296,$C249,$D249:$D1296,$D249)/2</f>
        <v>6238.7999999999993</v>
      </c>
      <c r="J248" s="31">
        <f>SUMIFS(J249:J1296,$C249:$C1296,$C249,$D249:$D1296,$D249)/2</f>
        <v>0</v>
      </c>
    </row>
    <row r="249" spans="1:10" s="13" customFormat="1" ht="31.2">
      <c r="A249" s="16">
        <v>2</v>
      </c>
      <c r="B249" s="35" t="s">
        <v>189</v>
      </c>
      <c r="C249" s="33" t="s">
        <v>89</v>
      </c>
      <c r="D249" s="33" t="s">
        <v>90</v>
      </c>
      <c r="E249" s="33" t="s">
        <v>69</v>
      </c>
      <c r="F249" s="33"/>
      <c r="G249" s="34">
        <f>SUMIFS(G250:G1293,$C250:$C1293,$C250,$D250:$D1293,$D250,$E250:$E1293,$E250)</f>
        <v>4792</v>
      </c>
      <c r="H249" s="34">
        <f>SUMIFS(H250:H1293,$C250:$C1293,$C250,$D250:$D1293,$D250,$E250:$E1293,$E250)</f>
        <v>0</v>
      </c>
      <c r="I249" s="34">
        <f>SUMIFS(I250:I1293,$C250:$C1293,$C250,$D250:$D1293,$D250,$E250:$E1293,$E250)</f>
        <v>4792</v>
      </c>
      <c r="J249" s="34">
        <f>SUMIFS(J250:J1293,$C250:$C1293,$C250,$D250:$D1293,$D250,$E250:$E1293,$E250)</f>
        <v>0</v>
      </c>
    </row>
    <row r="250" spans="1:10" s="13" customFormat="1" ht="15.6">
      <c r="A250" s="17">
        <v>3</v>
      </c>
      <c r="B250" s="22" t="s">
        <v>46</v>
      </c>
      <c r="C250" s="23" t="s">
        <v>89</v>
      </c>
      <c r="D250" s="23" t="s">
        <v>90</v>
      </c>
      <c r="E250" s="23" t="s">
        <v>69</v>
      </c>
      <c r="F250" s="23" t="s">
        <v>93</v>
      </c>
      <c r="G250" s="24">
        <v>4792</v>
      </c>
      <c r="H250" s="25"/>
      <c r="I250" s="24">
        <v>4792</v>
      </c>
      <c r="J250" s="25"/>
    </row>
    <row r="251" spans="1:10" s="13" customFormat="1" ht="95.4" customHeight="1">
      <c r="A251" s="16">
        <v>2</v>
      </c>
      <c r="B251" s="45" t="s">
        <v>190</v>
      </c>
      <c r="C251" s="33" t="s">
        <v>89</v>
      </c>
      <c r="D251" s="33" t="s">
        <v>90</v>
      </c>
      <c r="E251" s="33" t="s">
        <v>135</v>
      </c>
      <c r="F251" s="33"/>
      <c r="G251" s="34">
        <f>SUMIFS(G252:G1295,$C252:$C1295,$C252,$D252:$D1295,$D252,$E252:$E1295,$E252)</f>
        <v>1446.8</v>
      </c>
      <c r="H251" s="34">
        <f>SUMIFS(H252:H1295,$C252:$C1295,$C252,$D252:$D1295,$D252,$E252:$E1295,$E252)</f>
        <v>0</v>
      </c>
      <c r="I251" s="34">
        <f>SUMIFS(I252:I1295,$C252:$C1295,$C252,$D252:$D1295,$D252,$E252:$E1295,$E252)</f>
        <v>1446.8</v>
      </c>
      <c r="J251" s="34">
        <f>SUMIFS(J252:J1295,$C252:$C1295,$C252,$D252:$D1295,$D252,$E252:$E1295,$E252)</f>
        <v>0</v>
      </c>
    </row>
    <row r="252" spans="1:10" s="13" customFormat="1" ht="15.6">
      <c r="A252" s="17">
        <v>3</v>
      </c>
      <c r="B252" s="22" t="s">
        <v>46</v>
      </c>
      <c r="C252" s="23" t="s">
        <v>89</v>
      </c>
      <c r="D252" s="23" t="s">
        <v>90</v>
      </c>
      <c r="E252" s="23" t="s">
        <v>135</v>
      </c>
      <c r="F252" s="23" t="s">
        <v>93</v>
      </c>
      <c r="G252" s="24">
        <v>1446.8</v>
      </c>
      <c r="H252" s="25"/>
      <c r="I252" s="24">
        <v>1446.8</v>
      </c>
      <c r="J252" s="25"/>
    </row>
    <row r="253" spans="1:10" s="13" customFormat="1" ht="55.8" customHeight="1">
      <c r="A253" s="16">
        <v>2</v>
      </c>
      <c r="B253" s="41" t="s">
        <v>209</v>
      </c>
      <c r="C253" s="33" t="s">
        <v>89</v>
      </c>
      <c r="D253" s="33" t="s">
        <v>90</v>
      </c>
      <c r="E253" s="33" t="s">
        <v>134</v>
      </c>
      <c r="F253" s="33"/>
      <c r="G253" s="34">
        <f>SUMIFS(G254:G1297,$C254:$C1297,$C254,$D254:$D1297,$D254,$E254:$E1297,$E254)</f>
        <v>0</v>
      </c>
      <c r="H253" s="34">
        <f>SUMIFS(H254:H1297,$C254:$C1297,$C254,$D254:$D1297,$D254,$E254:$E1297,$E254)</f>
        <v>0</v>
      </c>
      <c r="I253" s="34">
        <f>SUMIFS(I254:I1297,$C254:$C1297,$C254,$D254:$D1297,$D254,$E254:$E1297,$E254)</f>
        <v>0</v>
      </c>
      <c r="J253" s="34">
        <f>SUMIFS(J254:J1297,$C254:$C1297,$C254,$D254:$D1297,$D254,$E254:$E1297,$E254)</f>
        <v>0</v>
      </c>
    </row>
    <row r="254" spans="1:10" s="13" customFormat="1" ht="15.6">
      <c r="A254" s="17">
        <v>3</v>
      </c>
      <c r="B254" s="22" t="s">
        <v>46</v>
      </c>
      <c r="C254" s="23" t="s">
        <v>89</v>
      </c>
      <c r="D254" s="23" t="s">
        <v>90</v>
      </c>
      <c r="E254" s="23" t="s">
        <v>134</v>
      </c>
      <c r="F254" s="23" t="s">
        <v>93</v>
      </c>
      <c r="G254" s="24"/>
      <c r="H254" s="25"/>
      <c r="I254" s="24"/>
      <c r="J254" s="25"/>
    </row>
    <row r="255" spans="1:10" s="13" customFormat="1" ht="34.200000000000003" customHeight="1">
      <c r="A255" s="14">
        <v>0</v>
      </c>
      <c r="B255" s="26" t="s">
        <v>161</v>
      </c>
      <c r="C255" s="27" t="s">
        <v>77</v>
      </c>
      <c r="D255" s="27" t="s">
        <v>116</v>
      </c>
      <c r="E255" s="27"/>
      <c r="F255" s="27"/>
      <c r="G255" s="28">
        <f>SUMIFS(G256:G1321,$C256:$C1321,$C256)/3</f>
        <v>0</v>
      </c>
      <c r="H255" s="28">
        <f>SUMIFS(H256:H1311,$C256:$C1311,$C256)/3</f>
        <v>0</v>
      </c>
      <c r="I255" s="28">
        <f>SUMIFS(I256:I1321,$C256:$C1321,$C256)/3</f>
        <v>0</v>
      </c>
      <c r="J255" s="28">
        <f>SUMIFS(J256:J1311,$C256:$C1311,$C256)/3</f>
        <v>0</v>
      </c>
    </row>
    <row r="256" spans="1:10" s="13" customFormat="1" ht="31.2" customHeight="1">
      <c r="A256" s="15">
        <v>1</v>
      </c>
      <c r="B256" s="40" t="s">
        <v>156</v>
      </c>
      <c r="C256" s="44" t="s">
        <v>77</v>
      </c>
      <c r="D256" s="44" t="s">
        <v>71</v>
      </c>
      <c r="E256" s="44"/>
      <c r="F256" s="44"/>
      <c r="G256" s="31">
        <f>SUMIFS(G257:G1304,$C257:$C1304,$C257,$D257:$D1304,$D257)/2</f>
        <v>0</v>
      </c>
      <c r="H256" s="31">
        <f>SUMIFS(H257:H1304,$C257:$C1304,$C257,$D257:$D1304,$D257)/2</f>
        <v>0</v>
      </c>
      <c r="I256" s="31">
        <f>SUMIFS(I257:I1304,$C257:$C1304,$C257,$D257:$D1304,$D257)/2</f>
        <v>0</v>
      </c>
      <c r="J256" s="31">
        <f>SUMIFS(J257:J1304,$C257:$C1304,$C257,$D257:$D1304,$D257)/2</f>
        <v>0</v>
      </c>
    </row>
    <row r="257" spans="1:10" s="13" customFormat="1" ht="46.8">
      <c r="A257" s="16">
        <v>2</v>
      </c>
      <c r="B257" s="41" t="s">
        <v>157</v>
      </c>
      <c r="C257" s="42" t="s">
        <v>77</v>
      </c>
      <c r="D257" s="42" t="s">
        <v>71</v>
      </c>
      <c r="E257" s="42" t="s">
        <v>158</v>
      </c>
      <c r="F257" s="42" t="s">
        <v>73</v>
      </c>
      <c r="G257" s="34">
        <f>SUMIFS(G258:G1301,$C258:$C1301,$C258,$D258:$D1301,$D258,$E258:$E1301,$E258)</f>
        <v>0</v>
      </c>
      <c r="H257" s="34">
        <f>SUMIFS(H258:H1301,$C258:$C1301,$C258,$D258:$D1301,$D258,$E258:$E1301,$E258)</f>
        <v>0</v>
      </c>
      <c r="I257" s="34">
        <f>SUMIFS(I258:I1301,$C258:$C1301,$C258,$D258:$D1301,$D258,$E258:$E1301,$E258)</f>
        <v>0</v>
      </c>
      <c r="J257" s="34">
        <f>SUMIFS(J258:J1301,$C258:$C1301,$C258,$D258:$D1301,$D258,$E258:$E1301,$E258)</f>
        <v>0</v>
      </c>
    </row>
    <row r="258" spans="1:10" s="13" customFormat="1" ht="22.8" customHeight="1">
      <c r="A258" s="17">
        <v>3</v>
      </c>
      <c r="B258" s="22" t="s">
        <v>159</v>
      </c>
      <c r="C258" s="23" t="s">
        <v>77</v>
      </c>
      <c r="D258" s="23" t="s">
        <v>71</v>
      </c>
      <c r="E258" s="23" t="s">
        <v>158</v>
      </c>
      <c r="F258" s="23" t="s">
        <v>160</v>
      </c>
      <c r="G258" s="24"/>
      <c r="H258" s="25"/>
      <c r="I258" s="24"/>
      <c r="J258" s="25"/>
    </row>
    <row r="259" spans="1:10" s="13" customFormat="1" ht="31.2">
      <c r="A259" s="14">
        <v>0</v>
      </c>
      <c r="B259" s="26" t="s">
        <v>150</v>
      </c>
      <c r="C259" s="27" t="s">
        <v>78</v>
      </c>
      <c r="D259" s="27" t="s">
        <v>116</v>
      </c>
      <c r="E259" s="27"/>
      <c r="F259" s="27"/>
      <c r="G259" s="28">
        <f>SUMIFS(G260:G1325,$C260:$C1325,$C260)/3</f>
        <v>18687.300000000003</v>
      </c>
      <c r="H259" s="28">
        <f>SUMIFS(H260:H1315,$C260:$C1315,$C260)/3</f>
        <v>839</v>
      </c>
      <c r="I259" s="28">
        <f>SUMIFS(I260:I1325,$C260:$C1325,$C260)/3</f>
        <v>23212.300000000003</v>
      </c>
      <c r="J259" s="28">
        <f>SUMIFS(J260:J1315,$C260:$C1315,$C260)/3</f>
        <v>839</v>
      </c>
    </row>
    <row r="260" spans="1:10" s="13" customFormat="1" ht="46.8">
      <c r="A260" s="15">
        <v>1</v>
      </c>
      <c r="B260" s="29" t="s">
        <v>15</v>
      </c>
      <c r="C260" s="30" t="s">
        <v>78</v>
      </c>
      <c r="D260" s="30" t="s">
        <v>71</v>
      </c>
      <c r="E260" s="30" t="s">
        <v>6</v>
      </c>
      <c r="F260" s="30" t="s">
        <v>73</v>
      </c>
      <c r="G260" s="31">
        <f>SUMIFS(G261:G1308,$C261:$C1308,$C261,$D261:$D1308,$D261)/2</f>
        <v>8900</v>
      </c>
      <c r="H260" s="31">
        <f>SUMIFS(H261:H1308,$C261:$C1308,$C261,$D261:$D1308,$D261)/2</f>
        <v>839</v>
      </c>
      <c r="I260" s="31">
        <f>SUMIFS(I261:I1308,$C261:$C1308,$C261,$D261:$D1308,$D261)/2</f>
        <v>8900</v>
      </c>
      <c r="J260" s="31">
        <f>SUMIFS(J261:J1308,$C261:$C1308,$C261,$D261:$D1308,$D261)/2</f>
        <v>839</v>
      </c>
    </row>
    <row r="261" spans="1:10" s="13" customFormat="1" ht="31.2">
      <c r="A261" s="16">
        <v>2</v>
      </c>
      <c r="B261" s="32" t="s">
        <v>16</v>
      </c>
      <c r="C261" s="33" t="s">
        <v>78</v>
      </c>
      <c r="D261" s="33" t="s">
        <v>71</v>
      </c>
      <c r="E261" s="33" t="s">
        <v>127</v>
      </c>
      <c r="F261" s="33" t="s">
        <v>73</v>
      </c>
      <c r="G261" s="34">
        <f>SUMIFS(G262:G1305,$C262:$C1305,$C262,$D262:$D1305,$D262,$E262:$E1305,$E262)</f>
        <v>8900</v>
      </c>
      <c r="H261" s="34">
        <f>SUMIFS(H262:H1305,$C262:$C1305,$C262,$D262:$D1305,$D262,$E262:$E1305,$E262)</f>
        <v>839</v>
      </c>
      <c r="I261" s="34">
        <f>SUMIFS(I262:I1305,$C262:$C1305,$C262,$D262:$D1305,$D262,$E262:$E1305,$E262)</f>
        <v>8900</v>
      </c>
      <c r="J261" s="34">
        <f>SUMIFS(J262:J1305,$C262:$C1305,$C262,$D262:$D1305,$D262,$E262:$E1305,$E262)</f>
        <v>839</v>
      </c>
    </row>
    <row r="262" spans="1:10" s="13" customFormat="1" ht="15.6">
      <c r="A262" s="17">
        <v>3</v>
      </c>
      <c r="B262" s="22" t="s">
        <v>18</v>
      </c>
      <c r="C262" s="23" t="s">
        <v>78</v>
      </c>
      <c r="D262" s="23" t="s">
        <v>71</v>
      </c>
      <c r="E262" s="23" t="s">
        <v>127</v>
      </c>
      <c r="F262" s="23" t="s">
        <v>79</v>
      </c>
      <c r="G262" s="24">
        <v>8900</v>
      </c>
      <c r="H262" s="24">
        <v>839</v>
      </c>
      <c r="I262" s="24">
        <v>8900</v>
      </c>
      <c r="J262" s="24">
        <v>839</v>
      </c>
    </row>
    <row r="263" spans="1:10" s="13" customFormat="1" ht="15.6">
      <c r="A263" s="15">
        <v>1</v>
      </c>
      <c r="B263" s="29" t="s">
        <v>143</v>
      </c>
      <c r="C263" s="30" t="s">
        <v>78</v>
      </c>
      <c r="D263" s="30" t="s">
        <v>80</v>
      </c>
      <c r="E263" s="30"/>
      <c r="F263" s="30"/>
      <c r="G263" s="31">
        <f>SUMIFS(G264:G1311,$C264:$C1311,$C264,$D264:$D1311,$D264)/2</f>
        <v>9787.2999999999993</v>
      </c>
      <c r="H263" s="31">
        <f>SUMIFS(H264:H1311,$C264:$C1311,$C264,$D264:$D1311,$D264)/2</f>
        <v>0</v>
      </c>
      <c r="I263" s="31">
        <f>SUMIFS(I264:I1311,$C264:$C1311,$C264,$D264:$D1311,$D264)/2</f>
        <v>14312.3</v>
      </c>
      <c r="J263" s="31">
        <f>SUMIFS(J264:J1311,$C264:$C1311,$C264,$D264:$D1311,$D264)/2</f>
        <v>0</v>
      </c>
    </row>
    <row r="264" spans="1:10" s="13" customFormat="1" ht="46.8">
      <c r="A264" s="16">
        <v>2</v>
      </c>
      <c r="B264" s="41" t="s">
        <v>163</v>
      </c>
      <c r="C264" s="33" t="s">
        <v>78</v>
      </c>
      <c r="D264" s="33" t="s">
        <v>80</v>
      </c>
      <c r="E264" s="33" t="s">
        <v>162</v>
      </c>
      <c r="F264" s="33" t="s">
        <v>73</v>
      </c>
      <c r="G264" s="34">
        <f>SUMIFS(G265:G1308,$C265:$C1308,$C265,$D265:$D1308,$D265,$E265:$E1308,$E265)</f>
        <v>0</v>
      </c>
      <c r="H264" s="34">
        <f>SUMIFS(H265:H1308,$C265:$C1308,$C265,$D265:$D1308,$D265,$E265:$E1308,$E265)</f>
        <v>0</v>
      </c>
      <c r="I264" s="34">
        <f>SUMIFS(I265:I1308,$C265:$C1308,$C265,$D265:$D1308,$D265,$E265:$E1308,$E265)</f>
        <v>0</v>
      </c>
      <c r="J264" s="34">
        <f>SUMIFS(J265:J1308,$C265:$C1308,$C265,$D265:$D1308,$D265,$E265:$E1308,$E265)</f>
        <v>0</v>
      </c>
    </row>
    <row r="265" spans="1:10" s="13" customFormat="1" ht="15.6">
      <c r="A265" s="17">
        <v>3</v>
      </c>
      <c r="B265" s="22" t="s">
        <v>19</v>
      </c>
      <c r="C265" s="23" t="s">
        <v>78</v>
      </c>
      <c r="D265" s="23" t="s">
        <v>80</v>
      </c>
      <c r="E265" s="23" t="s">
        <v>162</v>
      </c>
      <c r="F265" s="23" t="s">
        <v>81</v>
      </c>
      <c r="G265" s="24"/>
      <c r="H265" s="24"/>
      <c r="I265" s="24"/>
      <c r="J265" s="24"/>
    </row>
    <row r="266" spans="1:10" s="13" customFormat="1" ht="31.2">
      <c r="A266" s="16">
        <v>2</v>
      </c>
      <c r="B266" s="32" t="s">
        <v>16</v>
      </c>
      <c r="C266" s="33" t="s">
        <v>78</v>
      </c>
      <c r="D266" s="33" t="s">
        <v>80</v>
      </c>
      <c r="E266" s="33" t="s">
        <v>127</v>
      </c>
      <c r="F266" s="33"/>
      <c r="G266" s="34">
        <f>SUMIFS(G267:G1310,$C267:$C1310,$C267,$D267:$D1310,$D267,$E267:$E1310,$E267)</f>
        <v>9787.2999999999993</v>
      </c>
      <c r="H266" s="34">
        <f>SUMIFS(H267:H1310,$C267:$C1310,$C267,$D267:$D1310,$D267,$E267:$E1310,$E267)</f>
        <v>0</v>
      </c>
      <c r="I266" s="34">
        <f>SUMIFS(I267:I1310,$C267:$C1310,$C267,$D267:$D1310,$D267,$E267:$E1310,$E267)</f>
        <v>14312.3</v>
      </c>
      <c r="J266" s="34">
        <f>SUMIFS(J267:J1310,$C267:$C1310,$C267,$D267:$D1310,$D267,$E267:$E1310,$E267)</f>
        <v>0</v>
      </c>
    </row>
    <row r="267" spans="1:10" s="13" customFormat="1" ht="15.6">
      <c r="A267" s="17">
        <v>3</v>
      </c>
      <c r="B267" s="22" t="s">
        <v>19</v>
      </c>
      <c r="C267" s="23" t="s">
        <v>78</v>
      </c>
      <c r="D267" s="23" t="s">
        <v>80</v>
      </c>
      <c r="E267" s="23" t="s">
        <v>127</v>
      </c>
      <c r="F267" s="23" t="s">
        <v>81</v>
      </c>
      <c r="G267" s="24">
        <v>9787.2999999999993</v>
      </c>
      <c r="H267" s="24"/>
      <c r="I267" s="24">
        <v>14312.3</v>
      </c>
      <c r="J267" s="24"/>
    </row>
    <row r="268" spans="1:10" s="13" customFormat="1" ht="15.6">
      <c r="A268" s="12"/>
      <c r="B268" s="36" t="s">
        <v>70</v>
      </c>
      <c r="C268" s="37"/>
      <c r="D268" s="37"/>
      <c r="E268" s="37" t="s">
        <v>6</v>
      </c>
      <c r="F268" s="37"/>
      <c r="G268" s="38">
        <f>SUMIF($A14:$A267,$A14,G14:G267)</f>
        <v>654201.90000000014</v>
      </c>
      <c r="H268" s="38">
        <f>SUMIF($A14:$A267,$A14,H14:H267)</f>
        <v>152830.40000000002</v>
      </c>
      <c r="I268" s="38">
        <f>SUMIF($A14:$A267,$A14,I14:I267)</f>
        <v>676578.8</v>
      </c>
      <c r="J268" s="38">
        <f>SUMIF($A14:$A267,$A14,J14:J267)</f>
        <v>168460.10000000003</v>
      </c>
    </row>
  </sheetData>
  <autoFilter ref="A6:H268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100</v>
      </c>
      <c r="D11" s="5">
        <f>SUMIF('Приложение №6'!$A$14:$A1030,0,'Приложение №6'!$G$14:$G1030)</f>
        <v>654201.90000000014</v>
      </c>
      <c r="E11" s="5">
        <f>SUMIF('Приложение №6'!$A$14:$A1030,0,'Приложение №6'!$H$14:$H1030)</f>
        <v>152830.40000000002</v>
      </c>
      <c r="F11" s="5" t="e">
        <f>SUMIF('Приложение №6'!$A$14:$A1030,0,'Приложение №6'!#REF!)</f>
        <v>#REF!</v>
      </c>
      <c r="G11" s="5" t="e">
        <f>SUMIF('Приложение №6'!$A$14:$A1030,0,'Приложение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№6'!$A$14:$A1031,1,'Приложение №6'!$G$14:$G1031)</f>
        <v>654201.9</v>
      </c>
      <c r="E12" s="7">
        <f>SUMIF('Приложение №6'!$A$14:$A1031,1,'Приложение №6'!$H$14:$H1031)</f>
        <v>152830.39999999999</v>
      </c>
      <c r="F12" s="7" t="e">
        <f>SUMIF('Приложение №6'!$A$14:$A1031,1,'Приложение №6'!#REF!)</f>
        <v>#REF!</v>
      </c>
      <c r="G12" s="7" t="e">
        <f>SUMIF('Приложение №6'!$A$14:$A1031,1,'Приложение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№6'!$A$14:$A1032,2,'Приложение №6'!$G$14:$G1032)</f>
        <v>654201.9</v>
      </c>
      <c r="E13" s="8">
        <f>SUMIF('Приложение №6'!$A$14:$A1032,2,'Приложение №6'!$H$14:$H1032)</f>
        <v>152830.40000000002</v>
      </c>
      <c r="F13" s="8" t="e">
        <f>SUMIF('Приложение №6'!$A$14:$A1032,2,'Приложение №6'!#REF!)</f>
        <v>#REF!</v>
      </c>
      <c r="G13" s="8" t="e">
        <f>SUMIF('Приложение №6'!$A$14:$A1032,2,'Приложение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№6'!$A$14:$A1033,3,'Приложение №6'!$G$14:$G1033)</f>
        <v>654201.89999999991</v>
      </c>
      <c r="E14" s="9">
        <f>SUMIF('Приложение №6'!$A$14:$A1033,3,'Приложение №6'!$H$14:$H1033)</f>
        <v>152830.40000000005</v>
      </c>
      <c r="F14" s="9" t="e">
        <f>SUMIF('Приложение №6'!$A$14:$A1033,3,'Приложение №6'!#REF!)</f>
        <v>#REF!</v>
      </c>
      <c r="G14" s="9" t="e">
        <f>SUMIF('Приложение №6'!$A$14:$A1033,3,'Приложение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2024-03-19T06:58:37Z</dcterms:modified>
</cp:coreProperties>
</file>