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№6'!$A$6:$H$262</definedName>
  </definedNames>
  <calcPr calcId="125725"/>
</workbook>
</file>

<file path=xl/calcChain.xml><?xml version="1.0" encoding="utf-8"?>
<calcChain xmlns="http://schemas.openxmlformats.org/spreadsheetml/2006/main">
  <c r="H260" i="1"/>
  <c r="G260"/>
  <c r="H258"/>
  <c r="G258"/>
  <c r="G257" s="1"/>
  <c r="H257"/>
  <c r="H255"/>
  <c r="H254" s="1"/>
  <c r="H253" s="1"/>
  <c r="G255"/>
  <c r="G254"/>
  <c r="H251"/>
  <c r="G251"/>
  <c r="H250"/>
  <c r="H249" s="1"/>
  <c r="G250"/>
  <c r="G249"/>
  <c r="H247"/>
  <c r="G247"/>
  <c r="H245"/>
  <c r="G245"/>
  <c r="H243"/>
  <c r="H242" s="1"/>
  <c r="H241" s="1"/>
  <c r="G243"/>
  <c r="G242"/>
  <c r="G241" s="1"/>
  <c r="H239"/>
  <c r="G239"/>
  <c r="H237"/>
  <c r="H236" s="1"/>
  <c r="H235" s="1"/>
  <c r="G237"/>
  <c r="G236"/>
  <c r="G235" s="1"/>
  <c r="H233"/>
  <c r="G233"/>
  <c r="H230"/>
  <c r="H220" s="1"/>
  <c r="G230"/>
  <c r="H226"/>
  <c r="G226"/>
  <c r="G220" s="1"/>
  <c r="H224"/>
  <c r="G224"/>
  <c r="H221"/>
  <c r="G221"/>
  <c r="H218"/>
  <c r="G218"/>
  <c r="G212" s="1"/>
  <c r="H215"/>
  <c r="G215"/>
  <c r="H213"/>
  <c r="G213"/>
  <c r="H212"/>
  <c r="H210"/>
  <c r="G210"/>
  <c r="G204" s="1"/>
  <c r="H207"/>
  <c r="G207"/>
  <c r="H205"/>
  <c r="G205"/>
  <c r="H204"/>
  <c r="H201"/>
  <c r="H200" s="1"/>
  <c r="H199" s="1"/>
  <c r="G201"/>
  <c r="G200" s="1"/>
  <c r="G199" s="1"/>
  <c r="H196"/>
  <c r="H187" s="1"/>
  <c r="H186" s="1"/>
  <c r="G196"/>
  <c r="H193"/>
  <c r="G193"/>
  <c r="G187" s="1"/>
  <c r="G186" s="1"/>
  <c r="H191"/>
  <c r="G191"/>
  <c r="H188"/>
  <c r="G188"/>
  <c r="H184"/>
  <c r="G184"/>
  <c r="H182"/>
  <c r="G182"/>
  <c r="H180"/>
  <c r="H179" s="1"/>
  <c r="G180"/>
  <c r="G179"/>
  <c r="H177"/>
  <c r="G177"/>
  <c r="H176"/>
  <c r="G176"/>
  <c r="H173"/>
  <c r="G173"/>
  <c r="H171"/>
  <c r="G171"/>
  <c r="H169"/>
  <c r="G169"/>
  <c r="H167"/>
  <c r="G167"/>
  <c r="H164"/>
  <c r="G164"/>
  <c r="H161"/>
  <c r="H160" s="1"/>
  <c r="H159" s="1"/>
  <c r="G161"/>
  <c r="G160" s="1"/>
  <c r="G159" s="1"/>
  <c r="H157"/>
  <c r="H156" s="1"/>
  <c r="H155" s="1"/>
  <c r="G157"/>
  <c r="G156"/>
  <c r="G155" s="1"/>
  <c r="H153"/>
  <c r="G153"/>
  <c r="H152"/>
  <c r="G152"/>
  <c r="H150"/>
  <c r="G150"/>
  <c r="G143" s="1"/>
  <c r="H148"/>
  <c r="G148"/>
  <c r="H146"/>
  <c r="G146"/>
  <c r="H144"/>
  <c r="H143" s="1"/>
  <c r="G144"/>
  <c r="H140"/>
  <c r="G140"/>
  <c r="H138"/>
  <c r="G138"/>
  <c r="H135"/>
  <c r="H134" s="1"/>
  <c r="G135"/>
  <c r="G134"/>
  <c r="H132"/>
  <c r="G132"/>
  <c r="H129"/>
  <c r="G129"/>
  <c r="H127"/>
  <c r="H126" s="1"/>
  <c r="H125" s="1"/>
  <c r="G127"/>
  <c r="G126"/>
  <c r="H123"/>
  <c r="G123"/>
  <c r="H121"/>
  <c r="H116" s="1"/>
  <c r="G121"/>
  <c r="H119"/>
  <c r="G119"/>
  <c r="G116" s="1"/>
  <c r="H117"/>
  <c r="G117"/>
  <c r="H114"/>
  <c r="H113" s="1"/>
  <c r="G114"/>
  <c r="G113"/>
  <c r="H110"/>
  <c r="G110"/>
  <c r="H109"/>
  <c r="G109"/>
  <c r="H107"/>
  <c r="H106" s="1"/>
  <c r="G107"/>
  <c r="G106"/>
  <c r="H104"/>
  <c r="G104"/>
  <c r="H98"/>
  <c r="G98"/>
  <c r="H96"/>
  <c r="H95" s="1"/>
  <c r="G96"/>
  <c r="G95" s="1"/>
  <c r="H92"/>
  <c r="G92"/>
  <c r="H90"/>
  <c r="H87" s="1"/>
  <c r="G90"/>
  <c r="H88"/>
  <c r="G88"/>
  <c r="G87" s="1"/>
  <c r="H85"/>
  <c r="G85"/>
  <c r="H83"/>
  <c r="H78" s="1"/>
  <c r="G83"/>
  <c r="H81"/>
  <c r="G81"/>
  <c r="G78" s="1"/>
  <c r="G77" s="1"/>
  <c r="H79"/>
  <c r="G79"/>
  <c r="H74"/>
  <c r="G74"/>
  <c r="G73" s="1"/>
  <c r="G72" s="1"/>
  <c r="H73"/>
  <c r="H72"/>
  <c r="H69"/>
  <c r="G69"/>
  <c r="H66"/>
  <c r="G66"/>
  <c r="H63"/>
  <c r="G63"/>
  <c r="H61"/>
  <c r="G61"/>
  <c r="H59"/>
  <c r="H54" s="1"/>
  <c r="G59"/>
  <c r="H57"/>
  <c r="G57"/>
  <c r="G54" s="1"/>
  <c r="H55"/>
  <c r="G55"/>
  <c r="H52"/>
  <c r="H51" s="1"/>
  <c r="G52"/>
  <c r="G51" s="1"/>
  <c r="H49"/>
  <c r="G49"/>
  <c r="H48"/>
  <c r="G48"/>
  <c r="H44"/>
  <c r="H39" s="1"/>
  <c r="G44"/>
  <c r="H42"/>
  <c r="G42"/>
  <c r="G39" s="1"/>
  <c r="H40"/>
  <c r="G40"/>
  <c r="H37"/>
  <c r="H36" s="1"/>
  <c r="G37"/>
  <c r="G36" s="1"/>
  <c r="H30"/>
  <c r="G30"/>
  <c r="H28"/>
  <c r="G28"/>
  <c r="H26"/>
  <c r="H25" s="1"/>
  <c r="G26"/>
  <c r="G25" s="1"/>
  <c r="H20"/>
  <c r="G20"/>
  <c r="G19" s="1"/>
  <c r="H19"/>
  <c r="H16"/>
  <c r="H15" s="1"/>
  <c r="G16"/>
  <c r="G15" s="1"/>
  <c r="J193"/>
  <c r="I193"/>
  <c r="G14" l="1"/>
  <c r="H94"/>
  <c r="H14"/>
  <c r="H262" s="1"/>
  <c r="G94"/>
  <c r="G125"/>
  <c r="H77"/>
  <c r="G253"/>
  <c r="J85"/>
  <c r="I85"/>
  <c r="G262" l="1"/>
  <c r="J49"/>
  <c r="J48" s="1"/>
  <c r="I49"/>
  <c r="I48" s="1"/>
  <c r="J260" l="1"/>
  <c r="I260"/>
  <c r="J258"/>
  <c r="I258"/>
  <c r="J255"/>
  <c r="J254" s="1"/>
  <c r="I255"/>
  <c r="I254" s="1"/>
  <c r="J251"/>
  <c r="J250" s="1"/>
  <c r="J249" s="1"/>
  <c r="I251"/>
  <c r="I250" s="1"/>
  <c r="I249" s="1"/>
  <c r="J247"/>
  <c r="I247"/>
  <c r="J245"/>
  <c r="I245"/>
  <c r="J243"/>
  <c r="I243"/>
  <c r="J239"/>
  <c r="I239"/>
  <c r="J237"/>
  <c r="I237"/>
  <c r="J233"/>
  <c r="I233"/>
  <c r="J230"/>
  <c r="I230"/>
  <c r="J226"/>
  <c r="I226"/>
  <c r="J224"/>
  <c r="I224"/>
  <c r="J221"/>
  <c r="I221"/>
  <c r="J218"/>
  <c r="I218"/>
  <c r="J215"/>
  <c r="I215"/>
  <c r="J213"/>
  <c r="I213"/>
  <c r="J210"/>
  <c r="I210"/>
  <c r="J207"/>
  <c r="I207"/>
  <c r="J205"/>
  <c r="I205"/>
  <c r="I201"/>
  <c r="J196"/>
  <c r="I196"/>
  <c r="J191"/>
  <c r="I191"/>
  <c r="J188"/>
  <c r="I188"/>
  <c r="J184"/>
  <c r="I184"/>
  <c r="J182"/>
  <c r="I182"/>
  <c r="J180"/>
  <c r="I180"/>
  <c r="J177"/>
  <c r="J176" s="1"/>
  <c r="I177"/>
  <c r="I176" s="1"/>
  <c r="J173"/>
  <c r="I173"/>
  <c r="J171"/>
  <c r="I171"/>
  <c r="J169"/>
  <c r="I169"/>
  <c r="J167"/>
  <c r="I167"/>
  <c r="J164"/>
  <c r="I164"/>
  <c r="J161"/>
  <c r="I161"/>
  <c r="J157"/>
  <c r="J156" s="1"/>
  <c r="J155" s="1"/>
  <c r="I157"/>
  <c r="I156" s="1"/>
  <c r="I155" s="1"/>
  <c r="J153"/>
  <c r="J152" s="1"/>
  <c r="I153"/>
  <c r="I152" s="1"/>
  <c r="J150"/>
  <c r="I150"/>
  <c r="J148"/>
  <c r="I148"/>
  <c r="J146"/>
  <c r="I146"/>
  <c r="J144"/>
  <c r="I144"/>
  <c r="J140"/>
  <c r="I140"/>
  <c r="J138"/>
  <c r="I138"/>
  <c r="J135"/>
  <c r="I135"/>
  <c r="J132"/>
  <c r="I132"/>
  <c r="J129"/>
  <c r="I129"/>
  <c r="J127"/>
  <c r="I127"/>
  <c r="J123"/>
  <c r="I123"/>
  <c r="J121"/>
  <c r="I121"/>
  <c r="J119"/>
  <c r="I119"/>
  <c r="J117"/>
  <c r="I117"/>
  <c r="J114"/>
  <c r="J113" s="1"/>
  <c r="I114"/>
  <c r="I113" s="1"/>
  <c r="J110"/>
  <c r="I110"/>
  <c r="J107"/>
  <c r="J106" s="1"/>
  <c r="I107"/>
  <c r="I106" s="1"/>
  <c r="J104"/>
  <c r="I104"/>
  <c r="J98"/>
  <c r="I98"/>
  <c r="J96"/>
  <c r="I96"/>
  <c r="J92"/>
  <c r="I92"/>
  <c r="J90"/>
  <c r="I90"/>
  <c r="J88"/>
  <c r="I88"/>
  <c r="J83"/>
  <c r="I83"/>
  <c r="J81"/>
  <c r="I81"/>
  <c r="J79"/>
  <c r="I79"/>
  <c r="J74"/>
  <c r="J73" s="1"/>
  <c r="J72" s="1"/>
  <c r="I74"/>
  <c r="I73" s="1"/>
  <c r="I72" s="1"/>
  <c r="J69"/>
  <c r="I69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87" l="1"/>
  <c r="J134"/>
  <c r="J25"/>
  <c r="I257"/>
  <c r="I253" s="1"/>
  <c r="I160"/>
  <c r="J220"/>
  <c r="I25"/>
  <c r="I87"/>
  <c r="J204"/>
  <c r="J179"/>
  <c r="I204"/>
  <c r="I236"/>
  <c r="I235" s="1"/>
  <c r="J116"/>
  <c r="J126"/>
  <c r="J212"/>
  <c r="J242"/>
  <c r="J241" s="1"/>
  <c r="I54"/>
  <c r="I109"/>
  <c r="I242"/>
  <c r="I241" s="1"/>
  <c r="J78"/>
  <c r="I143"/>
  <c r="J39"/>
  <c r="J257"/>
  <c r="J253" s="1"/>
  <c r="J201"/>
  <c r="J200" s="1"/>
  <c r="J160"/>
  <c r="J54"/>
  <c r="J95"/>
  <c r="J187"/>
  <c r="J186" s="1"/>
  <c r="J236"/>
  <c r="J235" s="1"/>
  <c r="I116"/>
  <c r="I200"/>
  <c r="I95"/>
  <c r="I126"/>
  <c r="J143"/>
  <c r="I187"/>
  <c r="I186" s="1"/>
  <c r="I212"/>
  <c r="J109"/>
  <c r="I179"/>
  <c r="I39"/>
  <c r="I78"/>
  <c r="I77" s="1"/>
  <c r="I134"/>
  <c r="I220"/>
  <c r="J159" l="1"/>
  <c r="J77"/>
  <c r="J14"/>
  <c r="J199"/>
  <c r="I94"/>
  <c r="I159"/>
  <c r="I14"/>
  <c r="J125"/>
  <c r="J94"/>
  <c r="I125"/>
  <c r="I199"/>
  <c r="J262" l="1"/>
  <c r="I262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<sst xmlns="http://schemas.openxmlformats.org/spreadsheetml/2006/main" count="1164" uniqueCount="222">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</sst>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2"/>
  <sheetViews>
    <sheetView tabSelected="1" topLeftCell="B1" zoomScale="85" zoomScaleNormal="85" zoomScaleSheetLayoutView="85" zoomScalePageLayoutView="85" workbookViewId="0">
      <selection activeCell="J175" sqref="J175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197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214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SUMIFS(G15:G1067,$C15:$C1067,$C15)/3</f>
        <v>91006.700000000012</v>
      </c>
      <c r="H14" s="28">
        <f>SUMIFS(H15:H1057,$C15:$C1057,$C15)/3</f>
        <v>2945.7000000000003</v>
      </c>
      <c r="I14" s="28">
        <f>SUMIFS(I15:I1067,$C15:$C1067,$C15)/3</f>
        <v>91884.900000000009</v>
      </c>
      <c r="J14" s="28">
        <f>SUMIFS(J15:J1057,$C15:$C1057,$C15)/3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SUMIFS(G16:G1057,$C16:$C1057,$C16,$D16:$D1057,$D16)/2</f>
        <v>3301.7</v>
      </c>
      <c r="H15" s="31">
        <f>SUMIFS(H16:H1057,$C16:$C1057,$C16,$D16:$D1057,$D16)/2</f>
        <v>0</v>
      </c>
      <c r="I15" s="31">
        <f>SUMIFS(I16:I1057,$C16:$C1057,$C16,$D16:$D1057,$D16)/2</f>
        <v>3301.7</v>
      </c>
      <c r="J15" s="31">
        <f>SUMIFS(J16:J1057,$C16:$C1057,$C16,$D16:$D1057,$D16)/2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SUMIFS(G17:G1054,$C17:$C1054,$C17,$D17:$D1054,$D17,$E17:$E1054,$E17)</f>
        <v>3301.7</v>
      </c>
      <c r="H16" s="34">
        <f>SUMIFS(H17:H1054,$C17:$C1054,$C17,$D17:$D1054,$D17,$E17:$E1054,$E17)</f>
        <v>0</v>
      </c>
      <c r="I16" s="34">
        <f>SUMIFS(I17:I1054,$C17:$C1054,$C17,$D17:$D1054,$D17,$E17:$E1054,$E17)</f>
        <v>3301.7</v>
      </c>
      <c r="J16" s="34">
        <f>SUMIFS(J17:J1054,$C17:$C1054,$C17,$D17:$D1054,$D17,$E17:$E1054,$E17)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3301.7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SUMIFS(G20:G1061,$C20:$C1061,$C20,$D20:$D1061,$D20)/2</f>
        <v>845.4</v>
      </c>
      <c r="H19" s="31">
        <f>SUMIFS(H20:H1061,$C20:$C1061,$C20,$D20:$D1061,$D20)/2</f>
        <v>0</v>
      </c>
      <c r="I19" s="31">
        <f>SUMIFS(I20:I1061,$C20:$C1061,$C20,$D20:$D1061,$D20)/2</f>
        <v>845.4</v>
      </c>
      <c r="J19" s="31">
        <f>SUMIFS(J20:J1061,$C20:$C1061,$C20,$D20:$D1061,$D20)/2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SUMIFS(G21:G1058,$C21:$C1058,$C21,$D21:$D1058,$D21,$E21:$E1058,$E21)</f>
        <v>845.40000000000009</v>
      </c>
      <c r="H20" s="34">
        <f>SUMIFS(H21:H1058,$C21:$C1058,$C21,$D21:$D1058,$D21,$E21:$E1058,$E21)</f>
        <v>0</v>
      </c>
      <c r="I20" s="34">
        <f>SUMIFS(I21:I1058,$C21:$C1058,$C21,$D21:$D1058,$D21,$E21:$E1058,$E21)</f>
        <v>845.40000000000009</v>
      </c>
      <c r="J20" s="34">
        <f>SUMIFS(J21:J1058,$C21:$C1058,$C21,$D21:$D1058,$D21,$E21:$E1058,$E21)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SUMIFS(G26:G1067,$C26:$C1067,$C26,$D26:$D1067,$D26)/2</f>
        <v>39786.400000000001</v>
      </c>
      <c r="H25" s="31">
        <f>SUMIFS(H26:H1067,$C26:$C1067,$C26,$D26:$D1067,$D26)/2</f>
        <v>2278.8000000000002</v>
      </c>
      <c r="I25" s="31">
        <f>SUMIFS(I26:I1067,$C26:$C1067,$C26,$D26:$D1067,$D26)/2</f>
        <v>40117.300000000003</v>
      </c>
      <c r="J25" s="31">
        <f>SUMIFS(J26:J1067,$C26:$C1067,$C26,$D26:$D1067,$D26)/2</f>
        <v>2278.8000000000002</v>
      </c>
    </row>
    <row r="26" spans="1:10" s="13" customFormat="1" ht="46.8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SUMIFS(G27:G1064,$C27:$C1064,$C27,$D27:$D1064,$D27,$E27:$E1064,$E27)</f>
        <v>296.10000000000002</v>
      </c>
      <c r="H26" s="34">
        <f>SUMIFS(H27:H1064,$C27:$C1064,$C27,$D27:$D1064,$D27,$E27:$E1064,$E27)</f>
        <v>0</v>
      </c>
      <c r="I26" s="34">
        <f>SUMIFS(I27:I1064,$C27:$C1064,$C27,$D27:$D1064,$D27,$E27:$E1064,$E27)</f>
        <v>627</v>
      </c>
      <c r="J26" s="34">
        <f>SUMIFS(J27:J1064,$C27:$C1064,$C27,$D27:$D1064,$D27,$E27:$E1064,$E27)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296.10000000000002</v>
      </c>
      <c r="H27" s="24"/>
      <c r="I27" s="24">
        <v>627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SUMIFS(G29:G1066,$C29:$C1066,$C29,$D29:$D1066,$D29,$E29:$E1066,$E29)</f>
        <v>124.2</v>
      </c>
      <c r="H28" s="34">
        <f>SUMIFS(H29:H1066,$C29:$C1066,$C29,$D29:$D1066,$D29,$E29:$E1066,$E29)</f>
        <v>0</v>
      </c>
      <c r="I28" s="34">
        <f>SUMIFS(I29:I1066,$C29:$C1066,$C29,$D29:$D1066,$D29,$E29:$E1066,$E29)</f>
        <v>124.2</v>
      </c>
      <c r="J28" s="34">
        <f>SUMIFS(J29:J1066,$C29:$C1066,$C29,$D29:$D1066,$D29,$E29:$E1066,$E29)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SUMIFS(G31:G1068,$C31:$C1068,$C31,$D31:$D1068,$D31,$E31:$E1068,$E31)</f>
        <v>39366.1</v>
      </c>
      <c r="H30" s="34">
        <f>SUMIFS(H31:H1068,$C31:$C1068,$C31,$D31:$D1068,$D31,$E31:$E1068,$E31)</f>
        <v>2278.8000000000002</v>
      </c>
      <c r="I30" s="34">
        <f>SUMIFS(I31:I1068,$C31:$C1068,$C31,$D31:$D1068,$D31,$E31:$E1068,$E31)</f>
        <v>39366.1</v>
      </c>
      <c r="J30" s="34">
        <f>SUMIFS(J31:J1068,$C31:$C1068,$C31,$D31:$D1068,$D31,$E31:$E1068,$E31)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36502.5</v>
      </c>
      <c r="H31" s="24">
        <v>1996.9</v>
      </c>
      <c r="I31" s="24">
        <v>36502.5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2714.1</v>
      </c>
      <c r="H32" s="24">
        <v>281.89999999999998</v>
      </c>
      <c r="I32" s="24">
        <v>2714.1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SUMIFS(G37:G1078,$C37:$C1078,$C37,$D37:$D1078,$D37)/2</f>
        <v>10.1</v>
      </c>
      <c r="H36" s="31">
        <f>SUMIFS(H37:H1078,$C37:$C1078,$C37,$D37:$D1078,$D37)/2</f>
        <v>10.1</v>
      </c>
      <c r="I36" s="31">
        <f>SUMIFS(I37:I1078,$C37:$C1078,$C37,$D37:$D1078,$D37)/2</f>
        <v>10.1</v>
      </c>
      <c r="J36" s="31">
        <f>SUMIFS(J37:J1078,$C37:$C1078,$C37,$D37:$D1078,$D37)/2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SUMIFS(G38:G1075,$C38:$C1075,$C38,$D38:$D1075,$D38,$E38:$E1075,$E38)</f>
        <v>10.1</v>
      </c>
      <c r="H37" s="34">
        <f>SUMIFS(H38:H1075,$C38:$C1075,$C38,$D38:$D1075,$D38,$E38:$E1075,$E38)</f>
        <v>10.1</v>
      </c>
      <c r="I37" s="34">
        <f>SUMIFS(I38:I1075,$C38:$C1075,$C38,$D38:$D1075,$D38,$E38:$E1075,$E38)</f>
        <v>10.1</v>
      </c>
      <c r="J37" s="34">
        <f>SUMIFS(J38:J1075,$C38:$C1075,$C38,$D38:$D1075,$D38,$E38:$E1075,$E38)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SUMIFS(G40:G1081,$C40:$C1081,$C40,$D40:$D1081,$D40)/2</f>
        <v>19114.2</v>
      </c>
      <c r="H39" s="31">
        <f>SUMIFS(H40:H1081,$C40:$C1081,$C40,$D40:$D1081,$D40)/2</f>
        <v>0</v>
      </c>
      <c r="I39" s="31">
        <f>SUMIFS(I40:I1081,$C40:$C1081,$C40,$D40:$D1081,$D40)/2</f>
        <v>19114.2</v>
      </c>
      <c r="J39" s="31">
        <f>SUMIFS(J40:J1081,$C40:$C1081,$C40,$D40:$D1081,$D40)/2</f>
        <v>0</v>
      </c>
    </row>
    <row r="40" spans="1:10" s="13" customFormat="1" ht="46.8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SUMIFS(G41:G1078,$C41:$C1078,$C41,$D41:$D1078,$D41,$E41:$E1078,$E41)</f>
        <v>18</v>
      </c>
      <c r="H40" s="34">
        <f>SUMIFS(H41:H1078,$C41:$C1078,$C41,$D41:$D1078,$D41,$E41:$E1078,$E41)</f>
        <v>0</v>
      </c>
      <c r="I40" s="34">
        <f>SUMIFS(I41:I1078,$C41:$C1078,$C41,$D41:$D1078,$D41,$E41:$E1078,$E41)</f>
        <v>18</v>
      </c>
      <c r="J40" s="34">
        <f>SUMIFS(J41:J1078,$C41:$C1078,$C41,$D41:$D1078,$D41,$E41:$E1078,$E41)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SUMIFS(G43:G1080,$C43:$C1080,$C43,$D43:$D1080,$D43,$E43:$E1080,$E43)</f>
        <v>20</v>
      </c>
      <c r="H42" s="34">
        <f>SUMIFS(H43:H1080,$C43:$C1080,$C43,$D43:$D1080,$D43,$E43:$E1080,$E43)</f>
        <v>0</v>
      </c>
      <c r="I42" s="34">
        <f>SUMIFS(I43:I1080,$C43:$C1080,$C43,$D43:$D1080,$D43,$E43:$E1080,$E43)</f>
        <v>20</v>
      </c>
      <c r="J42" s="34">
        <f>SUMIFS(J43:J1080,$C43:$C1080,$C43,$D43:$D1080,$D43,$E43:$E1080,$E43)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SUMIFS(G45:G1082,$C45:$C1082,$C45,$D45:$D1082,$D45,$E45:$E1082,$E45)</f>
        <v>19076.2</v>
      </c>
      <c r="H44" s="34">
        <f>SUMIFS(H45:H1082,$C45:$C1082,$C45,$D45:$D1082,$D45,$E45:$E1082,$E45)</f>
        <v>0</v>
      </c>
      <c r="I44" s="34">
        <f>SUMIFS(I45:I1082,$C45:$C1082,$C45,$D45:$D1082,$D45,$E45:$E1082,$E45)</f>
        <v>19076.2</v>
      </c>
      <c r="J44" s="34">
        <f>SUMIFS(J45:J1082,$C45:$C1082,$C45,$D45:$D1082,$D45,$E45:$E1082,$E45)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18629.7</v>
      </c>
      <c r="H45" s="24"/>
      <c r="I45" s="24">
        <v>18629.7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446.5</v>
      </c>
      <c r="H46" s="24"/>
      <c r="I46" s="24">
        <v>446.5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219</v>
      </c>
      <c r="C48" s="30" t="s">
        <v>71</v>
      </c>
      <c r="D48" s="30" t="s">
        <v>83</v>
      </c>
      <c r="E48" s="30"/>
      <c r="F48" s="30" t="s">
        <v>73</v>
      </c>
      <c r="G48" s="31">
        <f>SUMIFS(G49:G1090,$C49:$C1090,$C49,$D49:$D1090,$D49)/2</f>
        <v>500</v>
      </c>
      <c r="H48" s="31">
        <f>SUMIFS(H49:H1090,$C49:$C1090,$C49,$D49:$D1090,$D49)/2</f>
        <v>0</v>
      </c>
      <c r="I48" s="31">
        <f>SUMIFS(I49:I1090,$C49:$C1090,$C49,$D49:$D1090,$D49)/2</f>
        <v>165</v>
      </c>
      <c r="J48" s="31">
        <f>SUMIFS(J49:J1090,$C49:$C1090,$C49,$D49:$D1090,$D49)/2</f>
        <v>0</v>
      </c>
    </row>
    <row r="49" spans="1:10" s="13" customFormat="1" ht="31.2">
      <c r="A49" s="16">
        <v>2</v>
      </c>
      <c r="B49" s="39" t="s">
        <v>220</v>
      </c>
      <c r="C49" s="33" t="s">
        <v>71</v>
      </c>
      <c r="D49" s="33" t="s">
        <v>83</v>
      </c>
      <c r="E49" s="33" t="s">
        <v>218</v>
      </c>
      <c r="F49" s="33" t="s">
        <v>73</v>
      </c>
      <c r="G49" s="34">
        <f>SUMIFS(G50:G1087,$C50:$C1087,$C50,$D50:$D1087,$D50,$E50:$E1087,$E50)</f>
        <v>500</v>
      </c>
      <c r="H49" s="34">
        <f>SUMIFS(H50:H1087,$C50:$C1087,$C50,$D50:$D1087,$D50,$E50:$E1087,$E50)</f>
        <v>0</v>
      </c>
      <c r="I49" s="34">
        <f>SUMIFS(I50:I1087,$C50:$C1087,$C50,$D50:$D1087,$D50,$E50:$E1087,$E50)</f>
        <v>165</v>
      </c>
      <c r="J49" s="34">
        <f>SUMIFS(J50:J1087,$C50:$C1087,$C50,$D50:$D1087,$D50,$E50:$E1087,$E50)</f>
        <v>0</v>
      </c>
    </row>
    <row r="50" spans="1:10" s="13" customFormat="1" ht="15.6">
      <c r="A50" s="17">
        <v>3</v>
      </c>
      <c r="B50" s="47" t="s">
        <v>221</v>
      </c>
      <c r="C50" s="23" t="s">
        <v>71</v>
      </c>
      <c r="D50" s="23" t="s">
        <v>83</v>
      </c>
      <c r="E50" s="23" t="s">
        <v>218</v>
      </c>
      <c r="F50" s="23" t="s">
        <v>217</v>
      </c>
      <c r="G50" s="24">
        <v>500</v>
      </c>
      <c r="H50" s="24"/>
      <c r="I50" s="24">
        <v>165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SUMIFS(G52:G1090,$C52:$C1090,$C52,$D52:$D1090,$D52)/2</f>
        <v>1600</v>
      </c>
      <c r="H51" s="31">
        <f>SUMIFS(H52:H1090,$C52:$C1090,$C52,$D52:$D1090,$D52)/2</f>
        <v>0</v>
      </c>
      <c r="I51" s="31">
        <f>SUMIFS(I52:I1090,$C52:$C1090,$C52,$D52:$D1090,$D52)/2</f>
        <v>1600</v>
      </c>
      <c r="J51" s="31">
        <f>SUMIFS(J52:J1090,$C52:$C1090,$C52,$D52:$D1090,$D52)/2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SUMIFS(G53:G1087,$C53:$C1087,$C53,$D53:$D1087,$D53,$E53:$E1087,$E53)</f>
        <v>1600</v>
      </c>
      <c r="H52" s="34">
        <f>SUMIFS(H53:H1087,$C53:$C1087,$C53,$D53:$D1087,$D53,$E53:$E1087,$E53)</f>
        <v>0</v>
      </c>
      <c r="I52" s="34">
        <f>SUMIFS(I53:I1087,$C53:$C1087,$C53,$D53:$D1087,$D53,$E53:$E1087,$E53)</f>
        <v>1600</v>
      </c>
      <c r="J52" s="34">
        <f>SUMIFS(J53:J1087,$C53:$C1087,$C53,$D53:$D1087,$D53,$E53:$E1087,$E53)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1600</v>
      </c>
      <c r="H53" s="24"/>
      <c r="I53" s="24">
        <v>1600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SUMIFS(G55:G1093,$C55:$C1093,$C55,$D55:$D1093,$D55)/2</f>
        <v>25848.9</v>
      </c>
      <c r="H54" s="31">
        <f>SUMIFS(H55:H1093,$C55:$C1093,$C55,$D55:$D1093,$D55)/2</f>
        <v>656.8</v>
      </c>
      <c r="I54" s="31">
        <f>SUMIFS(I55:I1093,$C55:$C1093,$C55,$D55:$D1093,$D55)/2</f>
        <v>26731.200000000004</v>
      </c>
      <c r="J54" s="31">
        <f>SUMIFS(J55:J1093,$C55:$C1093,$C55,$D55:$D1093,$D55)/2</f>
        <v>656.8</v>
      </c>
    </row>
    <row r="55" spans="1:10" s="13" customFormat="1" ht="42" customHeight="1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SUMIFS(G56:G1090,$C56:$C1090,$C56,$D56:$D1090,$D56,$E56:$E1090,$E56)</f>
        <v>0</v>
      </c>
      <c r="H55" s="34">
        <f>SUMIFS(H56:H1090,$C56:$C1090,$C56,$D56:$D1090,$D56,$E56:$E1090,$E56)</f>
        <v>0</v>
      </c>
      <c r="I55" s="34">
        <f>SUMIFS(I56:I1090,$C56:$C1090,$C56,$D56:$D1090,$D56,$E56:$E1090,$E56)</f>
        <v>882.3</v>
      </c>
      <c r="J55" s="34">
        <f>SUMIFS(J56:J1090,$C56:$C1090,$C56,$D56:$D1090,$D56,$E56:$E1090,$E56)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/>
      <c r="H56" s="24"/>
      <c r="I56" s="24">
        <v>882.3</v>
      </c>
      <c r="J56" s="24"/>
    </row>
    <row r="57" spans="1:10" s="13" customFormat="1" ht="46.8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SUMIFS(G58:G1092,$C58:$C1092,$C58,$D58:$D1092,$D58,$E58:$E1092,$E58)</f>
        <v>8596.7000000000007</v>
      </c>
      <c r="H57" s="34">
        <f>SUMIFS(H58:H1092,$C58:$C1092,$C58,$D58:$D1092,$D58,$E58:$E1092,$E58)</f>
        <v>0</v>
      </c>
      <c r="I57" s="34">
        <f>SUMIFS(I58:I1092,$C58:$C1092,$C58,$D58:$D1092,$D58,$E58:$E1092,$E58)</f>
        <v>8596.7000000000007</v>
      </c>
      <c r="J57" s="34">
        <f>SUMIFS(J58:J1092,$C58:$C1092,$C58,$D58:$D1092,$D58,$E58:$E1092,$E58)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8596.7000000000007</v>
      </c>
      <c r="H58" s="24"/>
      <c r="I58" s="24">
        <v>8596.7000000000007</v>
      </c>
      <c r="J58" s="24"/>
    </row>
    <row r="59" spans="1:10" s="13" customFormat="1" ht="62.4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SUMIFS(G60:G1094,$C60:$C1094,$C60,$D60:$D1094,$D60,$E60:$E1094,$E60)</f>
        <v>3894.3</v>
      </c>
      <c r="H59" s="34">
        <f>SUMIFS(H60:H1094,$C60:$C1094,$C60,$D60:$D1094,$D60,$E60:$E1094,$E60)</f>
        <v>0</v>
      </c>
      <c r="I59" s="34">
        <f>SUMIFS(I60:I1094,$C60:$C1094,$C60,$D60:$D1094,$D60,$E60:$E1094,$E60)</f>
        <v>3894.3</v>
      </c>
      <c r="J59" s="34">
        <f>SUMIFS(J60:J1094,$C60:$C1094,$C60,$D60:$D1094,$D60,$E60:$E1094,$E60)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SUMIFS(G62:G1096,$C62:$C1096,$C62,$D62:$D1096,$D62,$E62:$E1096,$E62)</f>
        <v>0</v>
      </c>
      <c r="H61" s="34">
        <f>SUMIFS(H62:H1096,$C62:$C1096,$C62,$D62:$D1096,$D62,$E62:$E1096,$E62)</f>
        <v>0</v>
      </c>
      <c r="I61" s="34">
        <f>SUMIFS(I62:I1096,$C62:$C1096,$C62,$D62:$D1096,$D62,$E62:$E1096,$E62)</f>
        <v>0</v>
      </c>
      <c r="J61" s="34">
        <f>SUMIFS(J62:J1096,$C62:$C1096,$C62,$D62:$D1096,$D62,$E62:$E1096,$E62)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SUMIFS(G64:G1098,$C64:$C1098,$C64,$D64:$D1098,$D64,$E64:$E1098,$E64)</f>
        <v>0</v>
      </c>
      <c r="H63" s="34">
        <f>SUMIFS(H64:H1098,$C64:$C1098,$C64,$D64:$D1098,$D64,$E64:$E1098,$E64)</f>
        <v>0</v>
      </c>
      <c r="I63" s="34">
        <f>SUMIFS(I64:I1098,$C64:$C1098,$C64,$D64:$D1098,$D64,$E64:$E1098,$E64)</f>
        <v>0</v>
      </c>
      <c r="J63" s="34">
        <f>SUMIFS(J64:J1098,$C64:$C1098,$C64,$D64:$D1098,$D64,$E64:$E1098,$E64)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SUMIFS(G67:G1101,$C67:$C1101,$C67,$D67:$D1101,$D67,$E67:$E1101,$E67)</f>
        <v>10643.599999999999</v>
      </c>
      <c r="H66" s="34">
        <f>SUMIFS(H67:H1101,$C67:$C1101,$C67,$D67:$D1101,$D67,$E67:$E1101,$E67)</f>
        <v>656.8</v>
      </c>
      <c r="I66" s="34">
        <f>SUMIFS(I67:I1101,$C67:$C1101,$C67,$D67:$D1101,$D67,$E67:$E1101,$E67)</f>
        <v>10643.599999999999</v>
      </c>
      <c r="J66" s="34">
        <f>SUMIFS(J67:J1101,$C67:$C1101,$C67,$D67:$D1101,$D67,$E67:$E1101,$E67)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10085.799999999999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6">
        <v>2</v>
      </c>
      <c r="B69" s="41" t="s">
        <v>35</v>
      </c>
      <c r="C69" s="33" t="s">
        <v>71</v>
      </c>
      <c r="D69" s="33" t="s">
        <v>77</v>
      </c>
      <c r="E69" s="33" t="s">
        <v>124</v>
      </c>
      <c r="F69" s="33"/>
      <c r="G69" s="34">
        <f>SUMIFS(G70:G1104,$C70:$C1104,$C70,$D70:$D1104,$D70,$E70:$E1104,$E70)</f>
        <v>2714.3</v>
      </c>
      <c r="H69" s="34">
        <f>SUMIFS(H70:H1104,$C70:$C1104,$C70,$D70:$D1104,$D70,$E70:$E1104,$E70)</f>
        <v>0</v>
      </c>
      <c r="I69" s="34">
        <f>SUMIFS(I70:I1104,$C70:$C1104,$C70,$D70:$D1104,$D70,$E70:$E1104,$E70)</f>
        <v>2714.3</v>
      </c>
      <c r="J69" s="34">
        <f>SUMIFS(J70:J1104,$C70:$C1104,$C70,$D70:$D1104,$D70,$E70:$E1104,$E70)</f>
        <v>0</v>
      </c>
    </row>
    <row r="70" spans="1:10" s="13" customFormat="1" ht="31.2">
      <c r="A70" s="17">
        <v>3</v>
      </c>
      <c r="B70" s="22" t="s">
        <v>11</v>
      </c>
      <c r="C70" s="23" t="s">
        <v>71</v>
      </c>
      <c r="D70" s="23" t="s">
        <v>77</v>
      </c>
      <c r="E70" s="23" t="s">
        <v>124</v>
      </c>
      <c r="F70" s="23" t="s">
        <v>75</v>
      </c>
      <c r="G70" s="24"/>
      <c r="H70" s="24"/>
      <c r="I70" s="24"/>
      <c r="J70" s="24"/>
    </row>
    <row r="71" spans="1:10" s="13" customFormat="1" ht="15.6">
      <c r="A71" s="17">
        <v>3</v>
      </c>
      <c r="B71" s="22" t="s">
        <v>139</v>
      </c>
      <c r="C71" s="23" t="s">
        <v>71</v>
      </c>
      <c r="D71" s="23" t="s">
        <v>77</v>
      </c>
      <c r="E71" s="23" t="s">
        <v>124</v>
      </c>
      <c r="F71" s="23" t="s">
        <v>138</v>
      </c>
      <c r="G71" s="24">
        <v>2714.3</v>
      </c>
      <c r="H71" s="24"/>
      <c r="I71" s="24">
        <v>2714.3</v>
      </c>
      <c r="J71" s="24"/>
    </row>
    <row r="72" spans="1:10" s="13" customFormat="1" ht="15.6">
      <c r="A72" s="14">
        <v>0</v>
      </c>
      <c r="B72" s="26" t="s">
        <v>107</v>
      </c>
      <c r="C72" s="27" t="s">
        <v>90</v>
      </c>
      <c r="D72" s="27" t="s">
        <v>116</v>
      </c>
      <c r="E72" s="27"/>
      <c r="F72" s="27"/>
      <c r="G72" s="28">
        <f>SUMIFS(G73:G1122,$C73:$C1122,$C73)/3</f>
        <v>325</v>
      </c>
      <c r="H72" s="28">
        <f>SUMIFS(H73:H1112,$C73:$C1112,$C73)/3</f>
        <v>0</v>
      </c>
      <c r="I72" s="28">
        <f>SUMIFS(I73:I1122,$C73:$C1122,$C73)/3</f>
        <v>325</v>
      </c>
      <c r="J72" s="28">
        <f>SUMIFS(J73:J1112,$C73:$C1112,$C73)/3</f>
        <v>0</v>
      </c>
    </row>
    <row r="73" spans="1:10" s="13" customFormat="1" ht="15.6">
      <c r="A73" s="15">
        <v>1</v>
      </c>
      <c r="B73" s="29" t="s">
        <v>51</v>
      </c>
      <c r="C73" s="30" t="s">
        <v>90</v>
      </c>
      <c r="D73" s="30" t="s">
        <v>88</v>
      </c>
      <c r="E73" s="30" t="s">
        <v>6</v>
      </c>
      <c r="F73" s="30" t="s">
        <v>73</v>
      </c>
      <c r="G73" s="31">
        <f>SUMIFS(G74:G1112,$C74:$C1112,$C74,$D74:$D1112,$D74)/2</f>
        <v>325</v>
      </c>
      <c r="H73" s="31">
        <f>SUMIFS(H74:H1112,$C74:$C1112,$C74,$D74:$D1112,$D74)/2</f>
        <v>0</v>
      </c>
      <c r="I73" s="31">
        <f>SUMIFS(I74:I1112,$C74:$C1112,$C74,$D74:$D1112,$D74)/2</f>
        <v>325</v>
      </c>
      <c r="J73" s="31">
        <f>SUMIFS(J74:J1112,$C74:$C1112,$C74,$D74:$D1112,$D74)/2</f>
        <v>0</v>
      </c>
    </row>
    <row r="74" spans="1:10" s="13" customFormat="1" ht="48.75" customHeight="1">
      <c r="A74" s="16">
        <v>2</v>
      </c>
      <c r="B74" s="32" t="s">
        <v>176</v>
      </c>
      <c r="C74" s="33" t="s">
        <v>90</v>
      </c>
      <c r="D74" s="33" t="s">
        <v>88</v>
      </c>
      <c r="E74" s="33" t="s">
        <v>118</v>
      </c>
      <c r="F74" s="33" t="s">
        <v>73</v>
      </c>
      <c r="G74" s="34">
        <f>SUMIFS(G75:G1109,$C75:$C1109,$C75,$D75:$D1109,$D75,$E75:$E1109,$E75)</f>
        <v>325</v>
      </c>
      <c r="H74" s="34">
        <f>SUMIFS(H75:H1109,$C75:$C1109,$C75,$D75:$D1109,$D75,$E75:$E1109,$E75)</f>
        <v>0</v>
      </c>
      <c r="I74" s="34">
        <f>SUMIFS(I75:I1109,$C75:$C1109,$C75,$D75:$D1109,$D75,$E75:$E1109,$E75)</f>
        <v>325</v>
      </c>
      <c r="J74" s="34">
        <f>SUMIFS(J75:J1109,$C75:$C1109,$C75,$D75:$D1109,$D75,$E75:$E1109,$E75)</f>
        <v>0</v>
      </c>
    </row>
    <row r="75" spans="1:10" s="13" customFormat="1" ht="31.2">
      <c r="A75" s="17">
        <v>3</v>
      </c>
      <c r="B75" s="22" t="s">
        <v>11</v>
      </c>
      <c r="C75" s="23" t="s">
        <v>90</v>
      </c>
      <c r="D75" s="23" t="s">
        <v>88</v>
      </c>
      <c r="E75" s="23" t="s">
        <v>118</v>
      </c>
      <c r="F75" s="23" t="s">
        <v>75</v>
      </c>
      <c r="G75" s="24">
        <v>325</v>
      </c>
      <c r="H75" s="24"/>
      <c r="I75" s="24">
        <v>325</v>
      </c>
      <c r="J75" s="24"/>
    </row>
    <row r="76" spans="1:10" s="13" customFormat="1" ht="15.6">
      <c r="A76" s="17">
        <v>3</v>
      </c>
      <c r="B76" s="22" t="s">
        <v>46</v>
      </c>
      <c r="C76" s="23" t="s">
        <v>90</v>
      </c>
      <c r="D76" s="23" t="s">
        <v>88</v>
      </c>
      <c r="E76" s="23" t="s">
        <v>118</v>
      </c>
      <c r="F76" s="23" t="s">
        <v>93</v>
      </c>
      <c r="G76" s="24"/>
      <c r="H76" s="24"/>
      <c r="I76" s="24"/>
      <c r="J76" s="24"/>
    </row>
    <row r="77" spans="1:10" s="13" customFormat="1" ht="31.2">
      <c r="A77" s="14">
        <v>0</v>
      </c>
      <c r="B77" s="26" t="s">
        <v>108</v>
      </c>
      <c r="C77" s="27" t="s">
        <v>80</v>
      </c>
      <c r="D77" s="27" t="s">
        <v>116</v>
      </c>
      <c r="E77" s="27"/>
      <c r="F77" s="27"/>
      <c r="G77" s="28">
        <f>SUMIFS(G78:G1127,$C78:$C1127,$C78)/3</f>
        <v>6261.4999999999991</v>
      </c>
      <c r="H77" s="28">
        <f>SUMIFS(H78:H1117,$C78:$C1117,$C78)/3</f>
        <v>0</v>
      </c>
      <c r="I77" s="28">
        <f>SUMIFS(I78:I1127,$C78:$C1127,$C78)/3</f>
        <v>6261.4999999999991</v>
      </c>
      <c r="J77" s="28">
        <f>SUMIFS(J78:J1117,$C78:$C1117,$C78)/3</f>
        <v>0</v>
      </c>
    </row>
    <row r="78" spans="1:10" s="13" customFormat="1" ht="46.8">
      <c r="A78" s="15">
        <v>1</v>
      </c>
      <c r="B78" s="29" t="s">
        <v>52</v>
      </c>
      <c r="C78" s="30" t="s">
        <v>80</v>
      </c>
      <c r="D78" s="30" t="s">
        <v>91</v>
      </c>
      <c r="E78" s="30" t="s">
        <v>6</v>
      </c>
      <c r="F78" s="30" t="s">
        <v>73</v>
      </c>
      <c r="G78" s="31">
        <f>SUMIFS(G79:G1117,$C79:$C1117,$C79,$D79:$D1117,$D79)/2</f>
        <v>4942.3999999999996</v>
      </c>
      <c r="H78" s="31">
        <f>SUMIFS(H79:H1117,$C79:$C1117,$C79,$D79:$D1117,$D79)/2</f>
        <v>0</v>
      </c>
      <c r="I78" s="31">
        <f>SUMIFS(I79:I1117,$C79:$C1117,$C79,$D79:$D1117,$D79)/2</f>
        <v>4942.3999999999996</v>
      </c>
      <c r="J78" s="31">
        <f>SUMIFS(J79:J1117,$C79:$C1117,$C79,$D79:$D1117,$D79)/2</f>
        <v>0</v>
      </c>
    </row>
    <row r="79" spans="1:10" s="13" customFormat="1" ht="46.8">
      <c r="A79" s="16">
        <v>2</v>
      </c>
      <c r="B79" s="41" t="s">
        <v>194</v>
      </c>
      <c r="C79" s="33" t="s">
        <v>80</v>
      </c>
      <c r="D79" s="33" t="s">
        <v>91</v>
      </c>
      <c r="E79" s="33" t="s">
        <v>193</v>
      </c>
      <c r="F79" s="33"/>
      <c r="G79" s="34">
        <f>SUMIFS(G80:G1114,$C80:$C1114,$C80,$D80:$D1114,$D80,$E80:$E1114,$E80)</f>
        <v>1934</v>
      </c>
      <c r="H79" s="34">
        <f>SUMIFS(H80:H1114,$C80:$C1114,$C80,$D80:$D1114,$D80,$E80:$E1114,$E80)</f>
        <v>0</v>
      </c>
      <c r="I79" s="34">
        <f>SUMIFS(I80:I1114,$C80:$C1114,$C80,$D80:$D1114,$D80,$E80:$E1114,$E80)</f>
        <v>1934</v>
      </c>
      <c r="J79" s="34">
        <f>SUMIFS(J80:J1114,$C80:$C1114,$C80,$D80:$D1114,$D80,$E80:$E1114,$E80)</f>
        <v>0</v>
      </c>
    </row>
    <row r="80" spans="1:10" s="13" customFormat="1" ht="15.6">
      <c r="A80" s="17">
        <v>3</v>
      </c>
      <c r="B80" s="22" t="s">
        <v>46</v>
      </c>
      <c r="C80" s="23" t="s">
        <v>80</v>
      </c>
      <c r="D80" s="23" t="s">
        <v>91</v>
      </c>
      <c r="E80" s="23" t="s">
        <v>193</v>
      </c>
      <c r="F80" s="23" t="s">
        <v>93</v>
      </c>
      <c r="G80" s="24">
        <v>1934</v>
      </c>
      <c r="H80" s="24"/>
      <c r="I80" s="24">
        <v>1934</v>
      </c>
      <c r="J80" s="24"/>
    </row>
    <row r="81" spans="1:10" s="13" customFormat="1" ht="87" customHeight="1">
      <c r="A81" s="16">
        <v>2</v>
      </c>
      <c r="B81" s="32" t="s">
        <v>177</v>
      </c>
      <c r="C81" s="33" t="s">
        <v>80</v>
      </c>
      <c r="D81" s="33" t="s">
        <v>91</v>
      </c>
      <c r="E81" s="33" t="s">
        <v>119</v>
      </c>
      <c r="F81" s="33" t="s">
        <v>73</v>
      </c>
      <c r="G81" s="34">
        <f>SUMIFS(G82:G1116,$C82:$C1116,$C82,$D82:$D1116,$D82,$E82:$E1116,$E82)</f>
        <v>76</v>
      </c>
      <c r="H81" s="34">
        <f>SUMIFS(H82:H1116,$C82:$C1116,$C82,$D82:$D1116,$D82,$E82:$E1116,$E82)</f>
        <v>0</v>
      </c>
      <c r="I81" s="34">
        <f>SUMIFS(I82:I1116,$C82:$C1116,$C82,$D82:$D1116,$D82,$E82:$E1116,$E82)</f>
        <v>76</v>
      </c>
      <c r="J81" s="34">
        <f>SUMIFS(J82:J1116,$C82:$C1116,$C82,$D82:$D1116,$D82,$E82:$E1116,$E82)</f>
        <v>0</v>
      </c>
    </row>
    <row r="82" spans="1:10" s="13" customFormat="1" ht="31.2">
      <c r="A82" s="17">
        <v>3</v>
      </c>
      <c r="B82" s="22" t="s">
        <v>11</v>
      </c>
      <c r="C82" s="23" t="s">
        <v>80</v>
      </c>
      <c r="D82" s="23" t="s">
        <v>91</v>
      </c>
      <c r="E82" s="23" t="s">
        <v>119</v>
      </c>
      <c r="F82" s="23" t="s">
        <v>75</v>
      </c>
      <c r="G82" s="24">
        <v>76</v>
      </c>
      <c r="H82" s="24"/>
      <c r="I82" s="24">
        <v>76</v>
      </c>
      <c r="J82" s="24"/>
    </row>
    <row r="83" spans="1:10" s="13" customFormat="1" ht="62.4">
      <c r="A83" s="16">
        <v>2</v>
      </c>
      <c r="B83" s="41" t="s">
        <v>184</v>
      </c>
      <c r="C83" s="33" t="s">
        <v>80</v>
      </c>
      <c r="D83" s="33" t="s">
        <v>91</v>
      </c>
      <c r="E83" s="33" t="s">
        <v>50</v>
      </c>
      <c r="F83" s="33"/>
      <c r="G83" s="34">
        <f>SUMIFS(G84:G1119,$C84:$C1119,$C84,$D84:$D1119,$D84,$E84:$E1119,$E84)</f>
        <v>1432.4</v>
      </c>
      <c r="H83" s="34">
        <f>SUMIFS(H84:H1119,$C84:$C1119,$C84,$D84:$D1119,$D84,$E84:$E1119,$E84)</f>
        <v>0</v>
      </c>
      <c r="I83" s="34">
        <f>SUMIFS(I84:I1119,$C84:$C1119,$C84,$D84:$D1119,$D84,$E84:$E1119,$E84)</f>
        <v>1432.4</v>
      </c>
      <c r="J83" s="34">
        <f>SUMIFS(J84:J1119,$C84:$C1119,$C84,$D84:$D1119,$D84,$E84:$E1119,$E84)</f>
        <v>0</v>
      </c>
    </row>
    <row r="84" spans="1:10" s="13" customFormat="1" ht="31.2">
      <c r="A84" s="17">
        <v>3</v>
      </c>
      <c r="B84" s="22" t="s">
        <v>11</v>
      </c>
      <c r="C84" s="23" t="s">
        <v>80</v>
      </c>
      <c r="D84" s="23" t="s">
        <v>91</v>
      </c>
      <c r="E84" s="23" t="s">
        <v>50</v>
      </c>
      <c r="F84" s="23" t="s">
        <v>75</v>
      </c>
      <c r="G84" s="24">
        <v>1432.4</v>
      </c>
      <c r="H84" s="24"/>
      <c r="I84" s="24">
        <v>1432.4</v>
      </c>
      <c r="J84" s="24"/>
    </row>
    <row r="85" spans="1:10" s="13" customFormat="1" ht="31.2">
      <c r="A85" s="16">
        <v>2</v>
      </c>
      <c r="B85" s="32" t="s">
        <v>35</v>
      </c>
      <c r="C85" s="33" t="s">
        <v>80</v>
      </c>
      <c r="D85" s="33" t="s">
        <v>91</v>
      </c>
      <c r="E85" s="33" t="s">
        <v>124</v>
      </c>
      <c r="F85" s="33"/>
      <c r="G85" s="34">
        <f>SUMIFS(G86:G1121,$C86:$C1121,$C86,$D86:$D1121,$D86,$E86:$E1121,$E86)</f>
        <v>1500</v>
      </c>
      <c r="H85" s="34">
        <f>SUMIFS(H86:H1121,$C86:$C1121,$C86,$D86:$D1121,$D86,$E86:$E1121,$E86)</f>
        <v>0</v>
      </c>
      <c r="I85" s="34">
        <f>SUMIFS(I86:I1121,$C86:$C1121,$C86,$D86:$D1121,$D86,$E86:$E1121,$E86)</f>
        <v>1500</v>
      </c>
      <c r="J85" s="34">
        <f>SUMIFS(J86:J1121,$C86:$C1121,$C86,$D86:$D1121,$D86,$E86:$E1121,$E86)</f>
        <v>0</v>
      </c>
    </row>
    <row r="86" spans="1:10" s="13" customFormat="1" ht="15.6">
      <c r="A86" s="17">
        <v>3</v>
      </c>
      <c r="B86" s="22" t="s">
        <v>170</v>
      </c>
      <c r="C86" s="23" t="s">
        <v>80</v>
      </c>
      <c r="D86" s="23" t="s">
        <v>91</v>
      </c>
      <c r="E86" s="23" t="s">
        <v>124</v>
      </c>
      <c r="F86" s="23" t="s">
        <v>137</v>
      </c>
      <c r="G86" s="24">
        <v>1500</v>
      </c>
      <c r="H86" s="24"/>
      <c r="I86" s="24">
        <v>1500</v>
      </c>
      <c r="J86" s="24"/>
    </row>
    <row r="87" spans="1:10" s="13" customFormat="1" ht="31.2">
      <c r="A87" s="15">
        <v>1</v>
      </c>
      <c r="B87" s="29" t="s">
        <v>36</v>
      </c>
      <c r="C87" s="30" t="s">
        <v>80</v>
      </c>
      <c r="D87" s="30" t="s">
        <v>78</v>
      </c>
      <c r="E87" s="30"/>
      <c r="F87" s="30"/>
      <c r="G87" s="31">
        <f>SUMIFS(G88:G1122,$C88:$C1122,$C88,$D88:$D1122,$D88)/2</f>
        <v>1319.1</v>
      </c>
      <c r="H87" s="31">
        <f>SUMIFS(H88:H1122,$C88:$C1122,$C88,$D88:$D1122,$D88)/2</f>
        <v>0</v>
      </c>
      <c r="I87" s="31">
        <f>SUMIFS(I88:I1122,$C88:$C1122,$C88,$D88:$D1122,$D88)/2</f>
        <v>1319.1</v>
      </c>
      <c r="J87" s="31">
        <f>SUMIFS(J88:J1122,$C88:$C1122,$C88,$D88:$D1122,$D88)/2</f>
        <v>0</v>
      </c>
    </row>
    <row r="88" spans="1:10" s="13" customFormat="1" ht="67.2" customHeight="1">
      <c r="A88" s="16">
        <v>2</v>
      </c>
      <c r="B88" s="41" t="s">
        <v>181</v>
      </c>
      <c r="C88" s="33" t="s">
        <v>80</v>
      </c>
      <c r="D88" s="33" t="s">
        <v>78</v>
      </c>
      <c r="E88" s="33" t="s">
        <v>53</v>
      </c>
      <c r="F88" s="33"/>
      <c r="G88" s="34">
        <f>SUMIFS(G89:G1119,$C89:$C1119,$C89,$D89:$D1119,$D89,$E89:$E1119,$E89)</f>
        <v>611</v>
      </c>
      <c r="H88" s="34">
        <f>SUMIFS(H89:H1119,$C89:$C1119,$C89,$D89:$D1119,$D89,$E89:$E1119,$E89)</f>
        <v>0</v>
      </c>
      <c r="I88" s="34">
        <f>SUMIFS(I89:I1119,$C89:$C1119,$C89,$D89:$D1119,$D89,$E89:$E1119,$E89)</f>
        <v>611</v>
      </c>
      <c r="J88" s="34">
        <f>SUMIFS(J89:J1119,$C89:$C1119,$C89,$D89:$D1119,$D89,$E89:$E1119,$E89)</f>
        <v>0</v>
      </c>
    </row>
    <row r="89" spans="1:10" s="13" customFormat="1" ht="15.6">
      <c r="A89" s="17">
        <v>3</v>
      </c>
      <c r="B89" s="22" t="s">
        <v>46</v>
      </c>
      <c r="C89" s="23" t="s">
        <v>80</v>
      </c>
      <c r="D89" s="23" t="s">
        <v>78</v>
      </c>
      <c r="E89" s="23" t="s">
        <v>53</v>
      </c>
      <c r="F89" s="23" t="s">
        <v>93</v>
      </c>
      <c r="G89" s="24">
        <v>611</v>
      </c>
      <c r="H89" s="24"/>
      <c r="I89" s="24">
        <v>611</v>
      </c>
      <c r="J89" s="24"/>
    </row>
    <row r="90" spans="1:10" s="13" customFormat="1" ht="46.8">
      <c r="A90" s="16">
        <v>2</v>
      </c>
      <c r="B90" s="41" t="s">
        <v>202</v>
      </c>
      <c r="C90" s="33" t="s">
        <v>80</v>
      </c>
      <c r="D90" s="33" t="s">
        <v>78</v>
      </c>
      <c r="E90" s="33" t="s">
        <v>37</v>
      </c>
      <c r="F90" s="33"/>
      <c r="G90" s="34">
        <f>SUMIFS(G91:G1121,$C91:$C1121,$C91,$D91:$D1121,$D91,$E91:$E1121,$E91)</f>
        <v>0</v>
      </c>
      <c r="H90" s="34">
        <f>SUMIFS(H91:H1121,$C91:$C1121,$C91,$D91:$D1121,$D91,$E91:$E1121,$E91)</f>
        <v>0</v>
      </c>
      <c r="I90" s="34">
        <f>SUMIFS(I91:I1121,$C91:$C1121,$C91,$D91:$D1121,$D91,$E91:$E1121,$E91)</f>
        <v>0</v>
      </c>
      <c r="J90" s="34">
        <f>SUMIFS(J91:J1121,$C91:$C1121,$C91,$D91:$D1121,$D91,$E91:$E1121,$E91)</f>
        <v>0</v>
      </c>
    </row>
    <row r="91" spans="1:10" s="13" customFormat="1" ht="31.2">
      <c r="A91" s="17">
        <v>3</v>
      </c>
      <c r="B91" s="22" t="s">
        <v>11</v>
      </c>
      <c r="C91" s="23" t="s">
        <v>80</v>
      </c>
      <c r="D91" s="23" t="s">
        <v>78</v>
      </c>
      <c r="E91" s="23" t="s">
        <v>37</v>
      </c>
      <c r="F91" s="23" t="s">
        <v>75</v>
      </c>
      <c r="G91" s="24"/>
      <c r="H91" s="24"/>
      <c r="I91" s="24"/>
      <c r="J91" s="24"/>
    </row>
    <row r="92" spans="1:10" s="13" customFormat="1" ht="54" customHeight="1">
      <c r="A92" s="16">
        <v>2</v>
      </c>
      <c r="B92" s="41" t="s">
        <v>165</v>
      </c>
      <c r="C92" s="33" t="s">
        <v>80</v>
      </c>
      <c r="D92" s="33" t="s">
        <v>78</v>
      </c>
      <c r="E92" s="33" t="s">
        <v>164</v>
      </c>
      <c r="F92" s="33"/>
      <c r="G92" s="34">
        <f>SUMIFS(G93:G1123,$C93:$C1123,$C93,$D93:$D1123,$D93,$E93:$E1123,$E93)</f>
        <v>708.1</v>
      </c>
      <c r="H92" s="34">
        <f>SUMIFS(H93:H1123,$C93:$C1123,$C93,$D93:$D1123,$D93,$E93:$E1123,$E93)</f>
        <v>0</v>
      </c>
      <c r="I92" s="34">
        <f>SUMIFS(I93:I1123,$C93:$C1123,$C93,$D93:$D1123,$D93,$E93:$E1123,$E93)</f>
        <v>708.1</v>
      </c>
      <c r="J92" s="34">
        <f>SUMIFS(J93:J1123,$C93:$C1123,$C93,$D93:$D1123,$D93,$E93:$E1123,$E93)</f>
        <v>0</v>
      </c>
    </row>
    <row r="93" spans="1:10" s="13" customFormat="1" ht="67.2" customHeight="1">
      <c r="A93" s="17">
        <v>3</v>
      </c>
      <c r="B93" s="22" t="s">
        <v>155</v>
      </c>
      <c r="C93" s="23" t="s">
        <v>80</v>
      </c>
      <c r="D93" s="23" t="s">
        <v>78</v>
      </c>
      <c r="E93" s="23" t="s">
        <v>164</v>
      </c>
      <c r="F93" s="23" t="s">
        <v>96</v>
      </c>
      <c r="G93" s="24">
        <v>708.1</v>
      </c>
      <c r="H93" s="24"/>
      <c r="I93" s="24">
        <v>708.1</v>
      </c>
      <c r="J93" s="24"/>
    </row>
    <row r="94" spans="1:10" s="13" customFormat="1" ht="15.6">
      <c r="A94" s="14">
        <v>0</v>
      </c>
      <c r="B94" s="26" t="s">
        <v>109</v>
      </c>
      <c r="C94" s="27" t="s">
        <v>88</v>
      </c>
      <c r="D94" s="27" t="s">
        <v>116</v>
      </c>
      <c r="E94" s="27"/>
      <c r="F94" s="27"/>
      <c r="G94" s="28">
        <f>SUMIFS(G95:G1140,$C95:$C1140,$C95)/3</f>
        <v>118414.59999999998</v>
      </c>
      <c r="H94" s="28">
        <f>SUMIFS(H95:H1130,$C95:$C1130,$C95)/3</f>
        <v>85748.60000000002</v>
      </c>
      <c r="I94" s="28">
        <f>SUMIFS(I95:I1140,$C95:$C1140,$C95)/3</f>
        <v>153999</v>
      </c>
      <c r="J94" s="28">
        <f>SUMIFS(J95:J1130,$C95:$C1130,$C95)/3</f>
        <v>114748.60000000002</v>
      </c>
    </row>
    <row r="95" spans="1:10" s="13" customFormat="1" ht="15.6">
      <c r="A95" s="15">
        <v>1</v>
      </c>
      <c r="B95" s="29" t="s">
        <v>54</v>
      </c>
      <c r="C95" s="30" t="s">
        <v>88</v>
      </c>
      <c r="D95" s="30" t="s">
        <v>94</v>
      </c>
      <c r="E95" s="30"/>
      <c r="F95" s="30"/>
      <c r="G95" s="31">
        <f>SUMIFS(G96:G1130,$C96:$C1130,$C96,$D96:$D1130,$D96)/2</f>
        <v>41274</v>
      </c>
      <c r="H95" s="31">
        <f>SUMIFS(H96:H1130,$C96:$C1130,$C96,$D96:$D1130,$D96)/2</f>
        <v>38961.9</v>
      </c>
      <c r="I95" s="31">
        <f>SUMIFS(I96:I1130,$C96:$C1130,$C96,$D96:$D1130,$D96)/2</f>
        <v>41274</v>
      </c>
      <c r="J95" s="31">
        <f>SUMIFS(J96:J1130,$C96:$C1130,$C96,$D96:$D1130,$D96)/2</f>
        <v>38961.9</v>
      </c>
    </row>
    <row r="96" spans="1:10" s="13" customFormat="1" ht="46.8">
      <c r="A96" s="16">
        <v>2</v>
      </c>
      <c r="B96" s="39" t="s">
        <v>205</v>
      </c>
      <c r="C96" s="33" t="s">
        <v>88</v>
      </c>
      <c r="D96" s="33" t="s">
        <v>94</v>
      </c>
      <c r="E96" s="33" t="s">
        <v>14</v>
      </c>
      <c r="F96" s="33"/>
      <c r="G96" s="34">
        <f>SUMIFS(G97:G1127,$C97:$C1127,$C97,$D97:$D1127,$D97,$E97:$E1127,$E97)</f>
        <v>0</v>
      </c>
      <c r="H96" s="34">
        <f>SUMIFS(H97:H1127,$C97:$C1127,$C97,$D97:$D1127,$D97,$E97:$E1127,$E97)</f>
        <v>0</v>
      </c>
      <c r="I96" s="34">
        <f>SUMIFS(I97:I1127,$C97:$C1127,$C97,$D97:$D1127,$D97,$E97:$E1127,$E97)</f>
        <v>0</v>
      </c>
      <c r="J96" s="34">
        <f>SUMIFS(J97:J1127,$C97:$C1127,$C97,$D97:$D1127,$D97,$E97:$E1127,$E97)</f>
        <v>0</v>
      </c>
    </row>
    <row r="97" spans="1:10" s="13" customFormat="1" ht="31.2">
      <c r="A97" s="17">
        <v>3</v>
      </c>
      <c r="B97" s="22" t="s">
        <v>11</v>
      </c>
      <c r="C97" s="23" t="s">
        <v>88</v>
      </c>
      <c r="D97" s="23" t="s">
        <v>94</v>
      </c>
      <c r="E97" s="23" t="s">
        <v>14</v>
      </c>
      <c r="F97" s="23" t="s">
        <v>75</v>
      </c>
      <c r="G97" s="24"/>
      <c r="H97" s="24"/>
      <c r="I97" s="24"/>
      <c r="J97" s="24"/>
    </row>
    <row r="98" spans="1:10" s="13" customFormat="1" ht="62.4">
      <c r="A98" s="16">
        <v>2</v>
      </c>
      <c r="B98" s="32" t="s">
        <v>200</v>
      </c>
      <c r="C98" s="33" t="s">
        <v>88</v>
      </c>
      <c r="D98" s="33" t="s">
        <v>94</v>
      </c>
      <c r="E98" s="33" t="s">
        <v>55</v>
      </c>
      <c r="F98" s="33"/>
      <c r="G98" s="34">
        <f>SUMIFS(G99:G1129,$C99:$C1129,$C99,$D99:$D1129,$D99,$E99:$E1129,$E99)</f>
        <v>41274</v>
      </c>
      <c r="H98" s="34">
        <f>SUMIFS(H99:H1129,$C99:$C1129,$C99,$D99:$D1129,$D99,$E99:$E1129,$E99)</f>
        <v>38961.9</v>
      </c>
      <c r="I98" s="34">
        <f>SUMIFS(I99:I1129,$C99:$C1129,$C99,$D99:$D1129,$D99,$E99:$E1129,$E99)</f>
        <v>41274</v>
      </c>
      <c r="J98" s="34">
        <f>SUMIFS(J99:J1129,$C99:$C1129,$C99,$D99:$D1129,$D99,$E99:$E1129,$E99)</f>
        <v>38961.9</v>
      </c>
    </row>
    <row r="99" spans="1:10" s="13" customFormat="1" ht="15.6">
      <c r="A99" s="17">
        <v>3</v>
      </c>
      <c r="B99" s="22" t="s">
        <v>23</v>
      </c>
      <c r="C99" s="23" t="s">
        <v>88</v>
      </c>
      <c r="D99" s="23" t="s">
        <v>94</v>
      </c>
      <c r="E99" s="23" t="s">
        <v>55</v>
      </c>
      <c r="F99" s="23" t="s">
        <v>84</v>
      </c>
      <c r="G99" s="24">
        <v>7271.9</v>
      </c>
      <c r="H99" s="24">
        <v>5668.9</v>
      </c>
      <c r="I99" s="24">
        <v>7271.9</v>
      </c>
      <c r="J99" s="24">
        <v>5668.9</v>
      </c>
    </row>
    <row r="100" spans="1:10" s="13" customFormat="1" ht="31.2">
      <c r="A100" s="17">
        <v>3</v>
      </c>
      <c r="B100" s="22" t="s">
        <v>11</v>
      </c>
      <c r="C100" s="23" t="s">
        <v>88</v>
      </c>
      <c r="D100" s="23" t="s">
        <v>94</v>
      </c>
      <c r="E100" s="23" t="s">
        <v>55</v>
      </c>
      <c r="F100" s="23" t="s">
        <v>75</v>
      </c>
      <c r="G100" s="24">
        <v>335.1</v>
      </c>
      <c r="H100" s="24">
        <v>283.10000000000002</v>
      </c>
      <c r="I100" s="24">
        <v>335.1</v>
      </c>
      <c r="J100" s="24">
        <v>283.10000000000002</v>
      </c>
    </row>
    <row r="101" spans="1:10" s="13" customFormat="1" ht="15.6">
      <c r="A101" s="17">
        <v>3</v>
      </c>
      <c r="B101" s="22" t="s">
        <v>46</v>
      </c>
      <c r="C101" s="23" t="s">
        <v>88</v>
      </c>
      <c r="D101" s="23" t="s">
        <v>94</v>
      </c>
      <c r="E101" s="23" t="s">
        <v>55</v>
      </c>
      <c r="F101" s="23" t="s">
        <v>93</v>
      </c>
      <c r="G101" s="24"/>
      <c r="H101" s="24"/>
      <c r="I101" s="24"/>
      <c r="J101" s="24"/>
    </row>
    <row r="102" spans="1:10" s="13" customFormat="1" ht="62.4">
      <c r="A102" s="17">
        <v>3</v>
      </c>
      <c r="B102" s="22" t="s">
        <v>145</v>
      </c>
      <c r="C102" s="23" t="s">
        <v>88</v>
      </c>
      <c r="D102" s="23" t="s">
        <v>94</v>
      </c>
      <c r="E102" s="23" t="s">
        <v>55</v>
      </c>
      <c r="F102" s="23" t="s">
        <v>95</v>
      </c>
      <c r="G102" s="24">
        <v>33667</v>
      </c>
      <c r="H102" s="24">
        <v>33009.9</v>
      </c>
      <c r="I102" s="24">
        <v>33667</v>
      </c>
      <c r="J102" s="24">
        <v>33009.9</v>
      </c>
    </row>
    <row r="103" spans="1:10" s="13" customFormat="1" ht="15.6">
      <c r="A103" s="17">
        <v>3</v>
      </c>
      <c r="B103" s="22" t="s">
        <v>12</v>
      </c>
      <c r="C103" s="23" t="s">
        <v>88</v>
      </c>
      <c r="D103" s="23" t="s">
        <v>94</v>
      </c>
      <c r="E103" s="23" t="s">
        <v>55</v>
      </c>
      <c r="F103" s="23" t="s">
        <v>76</v>
      </c>
      <c r="G103" s="24"/>
      <c r="H103" s="24"/>
      <c r="I103" s="24"/>
      <c r="J103" s="24"/>
    </row>
    <row r="104" spans="1:10" s="13" customFormat="1" ht="62.4">
      <c r="A104" s="16">
        <v>2</v>
      </c>
      <c r="B104" s="41" t="s">
        <v>184</v>
      </c>
      <c r="C104" s="33" t="s">
        <v>88</v>
      </c>
      <c r="D104" s="33" t="s">
        <v>94</v>
      </c>
      <c r="E104" s="33" t="s">
        <v>50</v>
      </c>
      <c r="F104" s="33"/>
      <c r="G104" s="34">
        <f>SUMIFS(G105:G1135,$C105:$C1135,$C105,$D105:$D1135,$D105,$E105:$E1135,$E105)</f>
        <v>0</v>
      </c>
      <c r="H104" s="34">
        <f>SUMIFS(H105:H1135,$C105:$C1135,$C105,$D105:$D1135,$D105,$E105:$E1135,$E105)</f>
        <v>0</v>
      </c>
      <c r="I104" s="34">
        <f>SUMIFS(I105:I1135,$C105:$C1135,$C105,$D105:$D1135,$D105,$E105:$E1135,$E105)</f>
        <v>0</v>
      </c>
      <c r="J104" s="34">
        <f>SUMIFS(J105:J1135,$C105:$C1135,$C105,$D105:$D1135,$D105,$E105:$E1135,$E105)</f>
        <v>0</v>
      </c>
    </row>
    <row r="105" spans="1:10" s="13" customFormat="1" ht="31.2">
      <c r="A105" s="17">
        <v>3</v>
      </c>
      <c r="B105" s="22" t="s">
        <v>11</v>
      </c>
      <c r="C105" s="23" t="s">
        <v>88</v>
      </c>
      <c r="D105" s="23" t="s">
        <v>94</v>
      </c>
      <c r="E105" s="23" t="s">
        <v>50</v>
      </c>
      <c r="F105" s="23" t="s">
        <v>75</v>
      </c>
      <c r="G105" s="24"/>
      <c r="H105" s="24"/>
      <c r="I105" s="24"/>
      <c r="J105" s="24"/>
    </row>
    <row r="106" spans="1:10" s="13" customFormat="1" ht="15.6">
      <c r="A106" s="15">
        <v>1</v>
      </c>
      <c r="B106" s="29" t="s">
        <v>56</v>
      </c>
      <c r="C106" s="30" t="s">
        <v>88</v>
      </c>
      <c r="D106" s="30" t="s">
        <v>85</v>
      </c>
      <c r="E106" s="30" t="s">
        <v>6</v>
      </c>
      <c r="F106" s="30" t="s">
        <v>73</v>
      </c>
      <c r="G106" s="31">
        <f>SUMIFS(G107:G1141,$C107:$C1141,$C107,$D107:$D1141,$D107)/2</f>
        <v>3900</v>
      </c>
      <c r="H106" s="31">
        <f>SUMIFS(H107:H1141,$C107:$C1141,$C107,$D107:$D1141,$D107)/2</f>
        <v>0</v>
      </c>
      <c r="I106" s="31">
        <f>SUMIFS(I107:I1141,$C107:$C1141,$C107,$D107:$D1141,$D107)/2</f>
        <v>3900</v>
      </c>
      <c r="J106" s="31">
        <f>SUMIFS(J107:J1141,$C107:$C1141,$C107,$D107:$D1141,$D107)/2</f>
        <v>0</v>
      </c>
    </row>
    <row r="107" spans="1:10" s="13" customFormat="1" ht="55.2" customHeight="1">
      <c r="A107" s="16">
        <v>2</v>
      </c>
      <c r="B107" s="41" t="s">
        <v>207</v>
      </c>
      <c r="C107" s="42" t="s">
        <v>88</v>
      </c>
      <c r="D107" s="42" t="s">
        <v>85</v>
      </c>
      <c r="E107" s="42" t="s">
        <v>134</v>
      </c>
      <c r="F107" s="33"/>
      <c r="G107" s="34">
        <f>SUMIFS(G108:G1138,$C108:$C1138,$C108,$D108:$D1138,$D108,$E108:$E1138,$E108)</f>
        <v>3900</v>
      </c>
      <c r="H107" s="34">
        <f>SUMIFS(H108:H1138,$C108:$C1138,$C108,$D108:$D1138,$D108,$E108:$E1138,$E108)</f>
        <v>0</v>
      </c>
      <c r="I107" s="34">
        <f>SUMIFS(I108:I1138,$C108:$C1138,$C108,$D108:$D1138,$D108,$E108:$E1138,$E108)</f>
        <v>3900</v>
      </c>
      <c r="J107" s="34">
        <f>SUMIFS(J108:J1138,$C108:$C1138,$C108,$D108:$D1138,$D108,$E108:$E1138,$E108)</f>
        <v>0</v>
      </c>
    </row>
    <row r="108" spans="1:10" s="13" customFormat="1" ht="31.2">
      <c r="A108" s="17">
        <v>3</v>
      </c>
      <c r="B108" s="22" t="s">
        <v>11</v>
      </c>
      <c r="C108" s="23" t="s">
        <v>88</v>
      </c>
      <c r="D108" s="23" t="s">
        <v>85</v>
      </c>
      <c r="E108" s="23" t="s">
        <v>134</v>
      </c>
      <c r="F108" s="23" t="s">
        <v>75</v>
      </c>
      <c r="G108" s="24">
        <v>3900</v>
      </c>
      <c r="H108" s="24"/>
      <c r="I108" s="24">
        <v>3900</v>
      </c>
      <c r="J108" s="24"/>
    </row>
    <row r="109" spans="1:10" s="13" customFormat="1" ht="15.6">
      <c r="A109" s="15">
        <v>1</v>
      </c>
      <c r="B109" s="40" t="s">
        <v>140</v>
      </c>
      <c r="C109" s="30" t="s">
        <v>88</v>
      </c>
      <c r="D109" s="30" t="s">
        <v>91</v>
      </c>
      <c r="E109" s="30"/>
      <c r="F109" s="30"/>
      <c r="G109" s="31">
        <f>SUMIFS(G110:G1144,$C110:$C1144,$C110,$D110:$D1144,$D110)/2</f>
        <v>45085.5</v>
      </c>
      <c r="H109" s="31">
        <f>SUMIFS(H110:H1144,$C110:$C1144,$C110,$D110:$D1144,$D110)/2</f>
        <v>40000</v>
      </c>
      <c r="I109" s="31">
        <f>SUMIFS(I110:I1144,$C110:$C1144,$C110,$D110:$D1144,$D110)/2</f>
        <v>75486.7</v>
      </c>
      <c r="J109" s="31">
        <f>SUMIFS(J110:J1144,$C110:$C1144,$C110,$D110:$D1144,$D110)/2</f>
        <v>69000</v>
      </c>
    </row>
    <row r="110" spans="1:10" s="13" customFormat="1" ht="46.8">
      <c r="A110" s="16">
        <v>2</v>
      </c>
      <c r="B110" s="32" t="s">
        <v>196</v>
      </c>
      <c r="C110" s="33" t="s">
        <v>88</v>
      </c>
      <c r="D110" s="33" t="s">
        <v>91</v>
      </c>
      <c r="E110" s="33" t="s">
        <v>57</v>
      </c>
      <c r="F110" s="33"/>
      <c r="G110" s="34">
        <f>SUMIFS(G111:G1141,$C111:$C1141,$C111,$D111:$D1141,$D111,$E111:$E1141,$E111)</f>
        <v>45085.5</v>
      </c>
      <c r="H110" s="34">
        <f>SUMIFS(H111:H1141,$C111:$C1141,$C111,$D111:$D1141,$D111,$E111:$E1141,$E111)</f>
        <v>40000</v>
      </c>
      <c r="I110" s="34">
        <f>SUMIFS(I111:I1141,$C111:$C1141,$C111,$D111:$D1141,$D111,$E111:$E1141,$E111)</f>
        <v>75486.7</v>
      </c>
      <c r="J110" s="34">
        <f>SUMIFS(J111:J1141,$C111:$C1141,$C111,$D111:$D1141,$D111,$E111:$E1141,$E111)</f>
        <v>69000</v>
      </c>
    </row>
    <row r="111" spans="1:10" s="13" customFormat="1" ht="15.6">
      <c r="A111" s="17">
        <v>3</v>
      </c>
      <c r="B111" s="22" t="s">
        <v>46</v>
      </c>
      <c r="C111" s="23" t="s">
        <v>88</v>
      </c>
      <c r="D111" s="23" t="s">
        <v>91</v>
      </c>
      <c r="E111" s="23" t="s">
        <v>57</v>
      </c>
      <c r="F111" s="23" t="s">
        <v>93</v>
      </c>
      <c r="G111" s="24">
        <v>45085.5</v>
      </c>
      <c r="H111" s="24">
        <v>40000</v>
      </c>
      <c r="I111" s="24">
        <v>75486.7</v>
      </c>
      <c r="J111" s="24">
        <v>69000</v>
      </c>
    </row>
    <row r="112" spans="1:10" s="13" customFormat="1" ht="109.2">
      <c r="A112" s="17">
        <v>3</v>
      </c>
      <c r="B112" s="22" t="s">
        <v>121</v>
      </c>
      <c r="C112" s="23" t="s">
        <v>88</v>
      </c>
      <c r="D112" s="23" t="s">
        <v>91</v>
      </c>
      <c r="E112" s="23" t="s">
        <v>57</v>
      </c>
      <c r="F112" s="23" t="s">
        <v>122</v>
      </c>
      <c r="G112" s="24"/>
      <c r="H112" s="24"/>
      <c r="I112" s="24"/>
      <c r="J112" s="24"/>
    </row>
    <row r="113" spans="1:10" s="13" customFormat="1" ht="15.6">
      <c r="A113" s="15">
        <v>1</v>
      </c>
      <c r="B113" s="29" t="s">
        <v>136</v>
      </c>
      <c r="C113" s="30" t="s">
        <v>88</v>
      </c>
      <c r="D113" s="30" t="s">
        <v>86</v>
      </c>
      <c r="E113" s="30" t="s">
        <v>6</v>
      </c>
      <c r="F113" s="30" t="s">
        <v>73</v>
      </c>
      <c r="G113" s="31">
        <f>SUMIFS(G114:G1153,$C114:$C1153,$C114,$D114:$D1153,$D114)/2</f>
        <v>0</v>
      </c>
      <c r="H113" s="31">
        <f>SUMIFS(H114:H1153,$C114:$C1153,$C114,$D114:$D1153,$D114)/2</f>
        <v>0</v>
      </c>
      <c r="I113" s="31">
        <f>SUMIFS(I114:I1153,$C114:$C1153,$C114,$D114:$D1153,$D114)/2</f>
        <v>0</v>
      </c>
      <c r="J113" s="31">
        <f>SUMIFS(J114:J1153,$C114:$C1153,$C114,$D114:$D1153,$D114)/2</f>
        <v>0</v>
      </c>
    </row>
    <row r="114" spans="1:10" s="13" customFormat="1" ht="62.4">
      <c r="A114" s="16">
        <v>2</v>
      </c>
      <c r="B114" s="41" t="s">
        <v>184</v>
      </c>
      <c r="C114" s="33" t="s">
        <v>88</v>
      </c>
      <c r="D114" s="33" t="s">
        <v>86</v>
      </c>
      <c r="E114" s="33" t="s">
        <v>50</v>
      </c>
      <c r="F114" s="33"/>
      <c r="G114" s="34">
        <f>SUMIFS(G115:G1150,$C115:$C1150,$C115,$D115:$D1150,$D115,$E115:$E1150,$E115)</f>
        <v>0</v>
      </c>
      <c r="H114" s="34">
        <f>SUMIFS(H115:H1150,$C115:$C1150,$C115,$D115:$D1150,$D115,$E115:$E1150,$E115)</f>
        <v>0</v>
      </c>
      <c r="I114" s="34">
        <f>SUMIFS(I115:I1150,$C115:$C1150,$C115,$D115:$D1150,$D115,$E115:$E1150,$E115)</f>
        <v>0</v>
      </c>
      <c r="J114" s="34">
        <f>SUMIFS(J115:J1150,$C115:$C1150,$C115,$D115:$D1150,$D115,$E115:$E1150,$E115)</f>
        <v>0</v>
      </c>
    </row>
    <row r="115" spans="1:10" s="13" customFormat="1" ht="15.6">
      <c r="A115" s="17">
        <v>3</v>
      </c>
      <c r="B115" s="22" t="s">
        <v>46</v>
      </c>
      <c r="C115" s="23" t="s">
        <v>88</v>
      </c>
      <c r="D115" s="23" t="s">
        <v>86</v>
      </c>
      <c r="E115" s="23" t="s">
        <v>50</v>
      </c>
      <c r="F115" s="23" t="s">
        <v>93</v>
      </c>
      <c r="G115" s="24"/>
      <c r="H115" s="24"/>
      <c r="I115" s="24"/>
      <c r="J115" s="24"/>
    </row>
    <row r="116" spans="1:10" s="13" customFormat="1" ht="15.6">
      <c r="A116" s="15">
        <v>1</v>
      </c>
      <c r="B116" s="29" t="s">
        <v>38</v>
      </c>
      <c r="C116" s="30" t="s">
        <v>88</v>
      </c>
      <c r="D116" s="30" t="s">
        <v>89</v>
      </c>
      <c r="E116" s="30"/>
      <c r="F116" s="30"/>
      <c r="G116" s="31">
        <f>SUMIFS(G117:G1156,$C117:$C1156,$C117,$D117:$D1156,$D117)/2</f>
        <v>28155.100000000002</v>
      </c>
      <c r="H116" s="31">
        <f>SUMIFS(H117:H1156,$C117:$C1156,$C117,$D117:$D1156,$D117)/2</f>
        <v>6786.7</v>
      </c>
      <c r="I116" s="31">
        <f>SUMIFS(I117:I1156,$C117:$C1156,$C117,$D117:$D1156,$D117)/2</f>
        <v>33338.300000000003</v>
      </c>
      <c r="J116" s="31">
        <f>SUMIFS(J117:J1156,$C117:$C1156,$C117,$D117:$D1156,$D117)/2</f>
        <v>6786.7</v>
      </c>
    </row>
    <row r="117" spans="1:10" s="13" customFormat="1" ht="51" customHeight="1">
      <c r="A117" s="16">
        <v>2</v>
      </c>
      <c r="B117" s="41" t="s">
        <v>180</v>
      </c>
      <c r="C117" s="33" t="s">
        <v>88</v>
      </c>
      <c r="D117" s="33" t="s">
        <v>89</v>
      </c>
      <c r="E117" s="33" t="s">
        <v>58</v>
      </c>
      <c r="F117" s="33"/>
      <c r="G117" s="34">
        <f>SUMIFS(G118:G1153,$C118:$C1153,$C118,$D118:$D1153,$D118,$E118:$E1153,$E118)</f>
        <v>4433.1000000000004</v>
      </c>
      <c r="H117" s="34">
        <f>SUMIFS(H118:H1153,$C118:$C1153,$C118,$D118:$D1153,$D118,$E118:$E1153,$E118)</f>
        <v>0</v>
      </c>
      <c r="I117" s="34">
        <f>SUMIFS(I118:I1153,$C118:$C1153,$C118,$D118:$D1153,$D118,$E118:$E1153,$E118)</f>
        <v>8866.2000000000007</v>
      </c>
      <c r="J117" s="34">
        <f>SUMIFS(J118:J1153,$C118:$C1153,$C118,$D118:$D1153,$D118,$E118:$E1153,$E118)</f>
        <v>0</v>
      </c>
    </row>
    <row r="118" spans="1:10" s="13" customFormat="1" ht="62.4">
      <c r="A118" s="17">
        <v>3</v>
      </c>
      <c r="B118" s="22" t="s">
        <v>155</v>
      </c>
      <c r="C118" s="23" t="s">
        <v>88</v>
      </c>
      <c r="D118" s="23" t="s">
        <v>89</v>
      </c>
      <c r="E118" s="23" t="s">
        <v>58</v>
      </c>
      <c r="F118" s="23" t="s">
        <v>96</v>
      </c>
      <c r="G118" s="24">
        <v>4433.1000000000004</v>
      </c>
      <c r="H118" s="24"/>
      <c r="I118" s="24">
        <v>8866.2000000000007</v>
      </c>
      <c r="J118" s="24"/>
    </row>
    <row r="119" spans="1:10" s="13" customFormat="1" ht="62.4">
      <c r="A119" s="16">
        <v>2</v>
      </c>
      <c r="B119" s="41" t="s">
        <v>184</v>
      </c>
      <c r="C119" s="33" t="s">
        <v>88</v>
      </c>
      <c r="D119" s="33" t="s">
        <v>89</v>
      </c>
      <c r="E119" s="33" t="s">
        <v>50</v>
      </c>
      <c r="F119" s="33"/>
      <c r="G119" s="34">
        <f>SUMIFS(G120:G1155,$C120:$C1155,$C120,$D120:$D1155,$D120,$E120:$E1155,$E120)</f>
        <v>7352.1</v>
      </c>
      <c r="H119" s="34">
        <f>SUMIFS(H120:H1155,$C120:$C1155,$C120,$D120:$D1155,$D120,$E120:$E1155,$E120)</f>
        <v>6786.7</v>
      </c>
      <c r="I119" s="34">
        <f>SUMIFS(I120:I1155,$C120:$C1155,$C120,$D120:$D1155,$D120,$E120:$E1155,$E120)</f>
        <v>7352.1</v>
      </c>
      <c r="J119" s="34">
        <f>SUMIFS(J120:J1155,$C120:$C1155,$C120,$D120:$D1155,$D120,$E120:$E1155,$E120)</f>
        <v>6786.7</v>
      </c>
    </row>
    <row r="120" spans="1:10" s="13" customFormat="1" ht="31.2">
      <c r="A120" s="17">
        <v>3</v>
      </c>
      <c r="B120" s="22" t="s">
        <v>11</v>
      </c>
      <c r="C120" s="23" t="s">
        <v>88</v>
      </c>
      <c r="D120" s="23" t="s">
        <v>89</v>
      </c>
      <c r="E120" s="23" t="s">
        <v>50</v>
      </c>
      <c r="F120" s="23" t="s">
        <v>75</v>
      </c>
      <c r="G120" s="24">
        <v>7352.1</v>
      </c>
      <c r="H120" s="24">
        <v>6786.7</v>
      </c>
      <c r="I120" s="24">
        <v>7352.1</v>
      </c>
      <c r="J120" s="24">
        <v>6786.7</v>
      </c>
    </row>
    <row r="121" spans="1:10" s="13" customFormat="1" ht="64.2" customHeight="1">
      <c r="A121" s="16">
        <v>2</v>
      </c>
      <c r="B121" s="35" t="s">
        <v>183</v>
      </c>
      <c r="C121" s="33" t="s">
        <v>88</v>
      </c>
      <c r="D121" s="33" t="s">
        <v>89</v>
      </c>
      <c r="E121" s="33" t="s">
        <v>49</v>
      </c>
      <c r="F121" s="33"/>
      <c r="G121" s="34">
        <f>SUMIFS(G122:G1158,$C122:$C1158,$C122,$D122:$D1158,$D122,$E122:$E1158,$E122)</f>
        <v>16369.9</v>
      </c>
      <c r="H121" s="34">
        <f>SUMIFS(H122:H1158,$C122:$C1158,$C122,$D122:$D1158,$D122,$E122:$E1158,$E122)</f>
        <v>0</v>
      </c>
      <c r="I121" s="34">
        <f>SUMIFS(I122:I1158,$C122:$C1158,$C122,$D122:$D1158,$D122,$E122:$E1158,$E122)</f>
        <v>17120</v>
      </c>
      <c r="J121" s="34">
        <f>SUMIFS(J122:J1158,$C122:$C1158,$C122,$D122:$D1158,$D122,$E122:$E1158,$E122)</f>
        <v>0</v>
      </c>
    </row>
    <row r="122" spans="1:10" s="13" customFormat="1" ht="15.6">
      <c r="A122" s="17">
        <v>3</v>
      </c>
      <c r="B122" s="22" t="s">
        <v>46</v>
      </c>
      <c r="C122" s="23" t="s">
        <v>88</v>
      </c>
      <c r="D122" s="23" t="s">
        <v>89</v>
      </c>
      <c r="E122" s="23" t="s">
        <v>49</v>
      </c>
      <c r="F122" s="23" t="s">
        <v>93</v>
      </c>
      <c r="G122" s="24">
        <v>16369.9</v>
      </c>
      <c r="H122" s="24"/>
      <c r="I122" s="24">
        <v>17120</v>
      </c>
      <c r="J122" s="24"/>
    </row>
    <row r="123" spans="1:10" s="13" customFormat="1" ht="51" customHeight="1">
      <c r="A123" s="16">
        <v>2</v>
      </c>
      <c r="B123" s="41" t="s">
        <v>35</v>
      </c>
      <c r="C123" s="33" t="s">
        <v>88</v>
      </c>
      <c r="D123" s="33" t="s">
        <v>89</v>
      </c>
      <c r="E123" s="33" t="s">
        <v>124</v>
      </c>
      <c r="F123" s="33"/>
      <c r="G123" s="34">
        <f>SUMIFS(G124:G1157,$C124:$C1157,$C124,$D124:$D1157,$D124,$E124:$E1157,$E124)</f>
        <v>0</v>
      </c>
      <c r="H123" s="34">
        <f>SUMIFS(H124:H1157,$C124:$C1157,$C124,$D124:$D1157,$D124,$E124:$E1157,$E124)</f>
        <v>0</v>
      </c>
      <c r="I123" s="34">
        <f>SUMIFS(I124:I1157,$C124:$C1157,$C124,$D124:$D1157,$D124,$E124:$E1157,$E124)</f>
        <v>0</v>
      </c>
      <c r="J123" s="34">
        <f>SUMIFS(J124:J1157,$C124:$C1157,$C124,$D124:$D1157,$D124,$E124:$E1157,$E124)</f>
        <v>0</v>
      </c>
    </row>
    <row r="124" spans="1:10" s="13" customFormat="1" ht="31.2">
      <c r="A124" s="17">
        <v>3</v>
      </c>
      <c r="B124" s="22" t="s">
        <v>11</v>
      </c>
      <c r="C124" s="23" t="s">
        <v>88</v>
      </c>
      <c r="D124" s="23" t="s">
        <v>89</v>
      </c>
      <c r="E124" s="23" t="s">
        <v>124</v>
      </c>
      <c r="F124" s="23" t="s">
        <v>75</v>
      </c>
      <c r="G124" s="24"/>
      <c r="H124" s="24"/>
      <c r="I124" s="24"/>
      <c r="J124" s="24"/>
    </row>
    <row r="125" spans="1:10" s="13" customFormat="1" ht="15.6">
      <c r="A125" s="14">
        <v>0</v>
      </c>
      <c r="B125" s="26" t="s">
        <v>110</v>
      </c>
      <c r="C125" s="27" t="s">
        <v>94</v>
      </c>
      <c r="D125" s="27" t="s">
        <v>116</v>
      </c>
      <c r="E125" s="27"/>
      <c r="F125" s="27"/>
      <c r="G125" s="28">
        <f>SUMIFS(G126:G1174,$C126:$C1174,$C126)/3</f>
        <v>148683</v>
      </c>
      <c r="H125" s="28">
        <f>SUMIFS(H126:H1164,$C126:$C1164,$C126)/3</f>
        <v>18225.3</v>
      </c>
      <c r="I125" s="28">
        <f>SUMIFS(I126:I1174,$C126:$C1174,$C126)/3</f>
        <v>226100.1</v>
      </c>
      <c r="J125" s="28">
        <f>SUMIFS(J126:J1164,$C126:$C1164,$C126)/3</f>
        <v>91609.799999999988</v>
      </c>
    </row>
    <row r="126" spans="1:10" s="13" customFormat="1" ht="15.6">
      <c r="A126" s="15">
        <v>1</v>
      </c>
      <c r="B126" s="29" t="s">
        <v>59</v>
      </c>
      <c r="C126" s="30" t="s">
        <v>94</v>
      </c>
      <c r="D126" s="30" t="s">
        <v>71</v>
      </c>
      <c r="E126" s="30"/>
      <c r="F126" s="30"/>
      <c r="G126" s="31">
        <f>SUMIFS(G127:G1164,$C127:$C1164,$C127,$D127:$D1164,$D127)/2</f>
        <v>723.40000000000009</v>
      </c>
      <c r="H126" s="31">
        <f>SUMIFS(H127:H1164,$C127:$C1164,$C127,$D127:$D1164,$D127)/2</f>
        <v>0</v>
      </c>
      <c r="I126" s="31">
        <f>SUMIFS(I127:I1164,$C127:$C1164,$C127,$D127:$D1164,$D127)/2</f>
        <v>920.40000000000009</v>
      </c>
      <c r="J126" s="31">
        <f>SUMIFS(J127:J1164,$C127:$C1164,$C127,$D127:$D1164,$D127)/2</f>
        <v>0</v>
      </c>
    </row>
    <row r="127" spans="1:10" s="13" customFormat="1" ht="67.2" customHeight="1">
      <c r="A127" s="16">
        <v>2</v>
      </c>
      <c r="B127" s="35" t="s">
        <v>183</v>
      </c>
      <c r="C127" s="33" t="s">
        <v>94</v>
      </c>
      <c r="D127" s="33" t="s">
        <v>71</v>
      </c>
      <c r="E127" s="33" t="s">
        <v>49</v>
      </c>
      <c r="F127" s="33" t="s">
        <v>73</v>
      </c>
      <c r="G127" s="34">
        <f>SUMIFS(G128:G1161,$C128:$C1161,$C128,$D128:$D1161,$D128,$E128:$E1161,$E128)</f>
        <v>0</v>
      </c>
      <c r="H127" s="34">
        <f>SUMIFS(H128:H1161,$C128:$C1161,$C128,$D128:$D1161,$D128,$E128:$E1161,$E128)</f>
        <v>0</v>
      </c>
      <c r="I127" s="34">
        <f>SUMIFS(I128:I1161,$C128:$C1161,$C128,$D128:$D1161,$D128,$E128:$E1161,$E128)</f>
        <v>0</v>
      </c>
      <c r="J127" s="34">
        <f>SUMIFS(J128:J1161,$C128:$C1161,$C128,$D128:$D1161,$D128,$E128:$E1161,$E128)</f>
        <v>0</v>
      </c>
    </row>
    <row r="128" spans="1:10" s="13" customFormat="1" ht="15.6">
      <c r="A128" s="17">
        <v>3</v>
      </c>
      <c r="B128" s="22" t="s">
        <v>46</v>
      </c>
      <c r="C128" s="23" t="s">
        <v>94</v>
      </c>
      <c r="D128" s="23" t="s">
        <v>71</v>
      </c>
      <c r="E128" s="23" t="s">
        <v>49</v>
      </c>
      <c r="F128" s="23" t="s">
        <v>93</v>
      </c>
      <c r="G128" s="24"/>
      <c r="H128" s="24"/>
      <c r="I128" s="24"/>
      <c r="J128" s="24"/>
    </row>
    <row r="129" spans="1:10" s="13" customFormat="1" ht="62.4">
      <c r="A129" s="16">
        <v>2</v>
      </c>
      <c r="B129" s="41" t="s">
        <v>184</v>
      </c>
      <c r="C129" s="33" t="s">
        <v>94</v>
      </c>
      <c r="D129" s="33" t="s">
        <v>71</v>
      </c>
      <c r="E129" s="33" t="s">
        <v>50</v>
      </c>
      <c r="F129" s="33"/>
      <c r="G129" s="34">
        <f>SUMIFS(G130:G1163,$C130:$C1163,$C130,$D130:$D1163,$D130,$E130:$E1163,$E130)</f>
        <v>693.4</v>
      </c>
      <c r="H129" s="34">
        <f>SUMIFS(H130:H1163,$C130:$C1163,$C130,$D130:$D1163,$D130,$E130:$E1163,$E130)</f>
        <v>0</v>
      </c>
      <c r="I129" s="34">
        <f>SUMIFS(I130:I1163,$C130:$C1163,$C130,$D130:$D1163,$D130,$E130:$E1163,$E130)</f>
        <v>890.4</v>
      </c>
      <c r="J129" s="34">
        <f>SUMIFS(J130:J1163,$C130:$C1163,$C130,$D130:$D1163,$D130,$E130:$E1163,$E130)</f>
        <v>0</v>
      </c>
    </row>
    <row r="130" spans="1:10" s="13" customFormat="1" ht="31.2">
      <c r="A130" s="17">
        <v>3</v>
      </c>
      <c r="B130" s="22" t="s">
        <v>11</v>
      </c>
      <c r="C130" s="23" t="s">
        <v>94</v>
      </c>
      <c r="D130" s="23" t="s">
        <v>71</v>
      </c>
      <c r="E130" s="23" t="s">
        <v>50</v>
      </c>
      <c r="F130" s="23" t="s">
        <v>75</v>
      </c>
      <c r="G130" s="24">
        <v>530</v>
      </c>
      <c r="H130" s="24"/>
      <c r="I130" s="24">
        <v>727</v>
      </c>
      <c r="J130" s="24"/>
    </row>
    <row r="131" spans="1:10" s="13" customFormat="1" ht="15.6">
      <c r="A131" s="17">
        <v>3</v>
      </c>
      <c r="B131" s="22" t="s">
        <v>46</v>
      </c>
      <c r="C131" s="23" t="s">
        <v>94</v>
      </c>
      <c r="D131" s="23" t="s">
        <v>71</v>
      </c>
      <c r="E131" s="23" t="s">
        <v>50</v>
      </c>
      <c r="F131" s="23" t="s">
        <v>93</v>
      </c>
      <c r="G131" s="24">
        <v>163.4</v>
      </c>
      <c r="H131" s="24"/>
      <c r="I131" s="24">
        <v>163.4</v>
      </c>
      <c r="J131" s="24"/>
    </row>
    <row r="132" spans="1:10" s="13" customFormat="1" ht="46.8">
      <c r="A132" s="16">
        <v>2</v>
      </c>
      <c r="B132" s="41" t="s">
        <v>167</v>
      </c>
      <c r="C132" s="33" t="s">
        <v>94</v>
      </c>
      <c r="D132" s="33" t="s">
        <v>71</v>
      </c>
      <c r="E132" s="33" t="s">
        <v>166</v>
      </c>
      <c r="F132" s="33" t="s">
        <v>73</v>
      </c>
      <c r="G132" s="34">
        <f>SUMIFS(G133:G1166,$C133:$C1166,$C133,$D133:$D1166,$D133,$E133:$E1166,$E133)</f>
        <v>30</v>
      </c>
      <c r="H132" s="34">
        <f>SUMIFS(H133:H1166,$C133:$C1166,$C133,$D133:$D1166,$D133,$E133:$E1166,$E133)</f>
        <v>0</v>
      </c>
      <c r="I132" s="34">
        <f>SUMIFS(I133:I1166,$C133:$C1166,$C133,$D133:$D1166,$D133,$E133:$E1166,$E133)</f>
        <v>30</v>
      </c>
      <c r="J132" s="34">
        <f>SUMIFS(J133:J1166,$C133:$C1166,$C133,$D133:$D1166,$D133,$E133:$E1166,$E133)</f>
        <v>0</v>
      </c>
    </row>
    <row r="133" spans="1:10" s="13" customFormat="1" ht="31.2">
      <c r="A133" s="17">
        <v>3</v>
      </c>
      <c r="B133" s="22" t="s">
        <v>11</v>
      </c>
      <c r="C133" s="23" t="s">
        <v>94</v>
      </c>
      <c r="D133" s="23" t="s">
        <v>71</v>
      </c>
      <c r="E133" s="23" t="s">
        <v>166</v>
      </c>
      <c r="F133" s="23" t="s">
        <v>75</v>
      </c>
      <c r="G133" s="24">
        <v>30</v>
      </c>
      <c r="H133" s="24"/>
      <c r="I133" s="24">
        <v>30</v>
      </c>
      <c r="J133" s="24"/>
    </row>
    <row r="134" spans="1:10" s="13" customFormat="1" ht="15.6">
      <c r="A134" s="15">
        <v>1</v>
      </c>
      <c r="B134" s="40" t="s">
        <v>120</v>
      </c>
      <c r="C134" s="30" t="s">
        <v>94</v>
      </c>
      <c r="D134" s="30" t="s">
        <v>90</v>
      </c>
      <c r="E134" s="30"/>
      <c r="F134" s="30"/>
      <c r="G134" s="31">
        <f>SUMIFS(G135:G1174,$C135:$C1174,$C135,$D135:$D1174,$D135)/2</f>
        <v>0</v>
      </c>
      <c r="H134" s="31">
        <f>SUMIFS(H135:H1174,$C135:$C1174,$C135,$D135:$D1174,$D135)/2</f>
        <v>0</v>
      </c>
      <c r="I134" s="31">
        <f>SUMIFS(I135:I1174,$C135:$C1174,$C135,$D135:$D1174,$D135)/2</f>
        <v>0</v>
      </c>
      <c r="J134" s="31">
        <f>SUMIFS(J135:J1174,$C135:$C1174,$C135,$D135:$D1174,$D135)/2</f>
        <v>0</v>
      </c>
    </row>
    <row r="135" spans="1:10" s="13" customFormat="1" ht="46.8">
      <c r="A135" s="16">
        <v>2</v>
      </c>
      <c r="B135" s="41" t="s">
        <v>149</v>
      </c>
      <c r="C135" s="33" t="s">
        <v>94</v>
      </c>
      <c r="D135" s="33" t="s">
        <v>90</v>
      </c>
      <c r="E135" s="42" t="s">
        <v>60</v>
      </c>
      <c r="F135" s="42" t="s">
        <v>73</v>
      </c>
      <c r="G135" s="34">
        <f>SUMIFS(G136:G1171,$C136:$C1171,$C136,$D136:$D1171,$D136,$E136:$E1171,$E136)</f>
        <v>0</v>
      </c>
      <c r="H135" s="34">
        <f>SUMIFS(H136:H1171,$C136:$C1171,$C136,$D136:$D1171,$D136,$E136:$E1171,$E136)</f>
        <v>0</v>
      </c>
      <c r="I135" s="34">
        <f>SUMIFS(I136:I1171,$C136:$C1171,$C136,$D136:$D1171,$D136,$E136:$E1171,$E136)</f>
        <v>0</v>
      </c>
      <c r="J135" s="34">
        <f>SUMIFS(J136:J1171,$C136:$C1171,$C136,$D136:$D1171,$D136,$E136:$E1171,$E136)</f>
        <v>0</v>
      </c>
    </row>
    <row r="136" spans="1:10" s="13" customFormat="1" ht="109.2">
      <c r="A136" s="17">
        <v>3</v>
      </c>
      <c r="B136" s="22" t="s">
        <v>121</v>
      </c>
      <c r="C136" s="23" t="s">
        <v>94</v>
      </c>
      <c r="D136" s="23" t="s">
        <v>90</v>
      </c>
      <c r="E136" s="23" t="s">
        <v>60</v>
      </c>
      <c r="F136" s="23" t="s">
        <v>122</v>
      </c>
      <c r="G136" s="24"/>
      <c r="H136" s="24"/>
      <c r="I136" s="24"/>
      <c r="J136" s="24"/>
    </row>
    <row r="137" spans="1:10" s="13" customFormat="1" ht="15.6">
      <c r="A137" s="17">
        <v>3</v>
      </c>
      <c r="B137" s="22" t="s">
        <v>46</v>
      </c>
      <c r="C137" s="23" t="s">
        <v>94</v>
      </c>
      <c r="D137" s="23" t="s">
        <v>90</v>
      </c>
      <c r="E137" s="23" t="s">
        <v>60</v>
      </c>
      <c r="F137" s="23" t="s">
        <v>93</v>
      </c>
      <c r="G137" s="24"/>
      <c r="H137" s="24"/>
      <c r="I137" s="24"/>
      <c r="J137" s="24"/>
    </row>
    <row r="138" spans="1:10" s="13" customFormat="1" ht="62.4">
      <c r="A138" s="16">
        <v>2</v>
      </c>
      <c r="B138" s="41" t="s">
        <v>177</v>
      </c>
      <c r="C138" s="33" t="s">
        <v>94</v>
      </c>
      <c r="D138" s="33" t="s">
        <v>90</v>
      </c>
      <c r="E138" s="42" t="s">
        <v>119</v>
      </c>
      <c r="F138" s="42" t="s">
        <v>73</v>
      </c>
      <c r="G138" s="34">
        <f>SUMIFS(G139:G1174,$C139:$C1174,$C139,$D139:$D1174,$D139,$E139:$E1174,$E139)</f>
        <v>0</v>
      </c>
      <c r="H138" s="34">
        <f>SUMIFS(H139:H1174,$C139:$C1174,$C139,$D139:$D1174,$D139,$E139:$E1174,$E139)</f>
        <v>0</v>
      </c>
      <c r="I138" s="34">
        <f>SUMIFS(I139:I1174,$C139:$C1174,$C139,$D139:$D1174,$D139,$E139:$E1174,$E139)</f>
        <v>0</v>
      </c>
      <c r="J138" s="34">
        <f>SUMIFS(J139:J1174,$C139:$C1174,$C139,$D139:$D1174,$D139,$E139:$E1174,$E139)</f>
        <v>0</v>
      </c>
    </row>
    <row r="139" spans="1:10" s="13" customFormat="1" ht="15.6">
      <c r="A139" s="17">
        <v>3</v>
      </c>
      <c r="B139" s="22" t="s">
        <v>46</v>
      </c>
      <c r="C139" s="23" t="s">
        <v>94</v>
      </c>
      <c r="D139" s="23" t="s">
        <v>90</v>
      </c>
      <c r="E139" s="23" t="s">
        <v>119</v>
      </c>
      <c r="F139" s="23" t="s">
        <v>93</v>
      </c>
      <c r="G139" s="24"/>
      <c r="H139" s="24"/>
      <c r="I139" s="24"/>
      <c r="J139" s="24"/>
    </row>
    <row r="140" spans="1:10" s="13" customFormat="1" ht="62.4">
      <c r="A140" s="16">
        <v>2</v>
      </c>
      <c r="B140" s="41" t="s">
        <v>184</v>
      </c>
      <c r="C140" s="33" t="s">
        <v>94</v>
      </c>
      <c r="D140" s="33" t="s">
        <v>90</v>
      </c>
      <c r="E140" s="42" t="s">
        <v>50</v>
      </c>
      <c r="F140" s="42" t="s">
        <v>73</v>
      </c>
      <c r="G140" s="34">
        <f>SUMIFS(G141:G1176,$C141:$C1176,$C141,$D141:$D1176,$D141,$E141:$E1176,$E141)</f>
        <v>0</v>
      </c>
      <c r="H140" s="34">
        <f>SUMIFS(H141:H1176,$C141:$C1176,$C141,$D141:$D1176,$D141,$E141:$E1176,$E141)</f>
        <v>0</v>
      </c>
      <c r="I140" s="34">
        <f>SUMIFS(I141:I1176,$C141:$C1176,$C141,$D141:$D1176,$D141,$E141:$E1176,$E141)</f>
        <v>0</v>
      </c>
      <c r="J140" s="34">
        <f>SUMIFS(J141:J1176,$C141:$C1176,$C141,$D141:$D1176,$D141,$E141:$E1176,$E141)</f>
        <v>0</v>
      </c>
    </row>
    <row r="141" spans="1:10" s="13" customFormat="1" ht="31.2">
      <c r="A141" s="17">
        <v>3</v>
      </c>
      <c r="B141" s="22" t="s">
        <v>11</v>
      </c>
      <c r="C141" s="23" t="s">
        <v>94</v>
      </c>
      <c r="D141" s="23" t="s">
        <v>90</v>
      </c>
      <c r="E141" s="23" t="s">
        <v>50</v>
      </c>
      <c r="F141" s="23" t="s">
        <v>75</v>
      </c>
      <c r="G141" s="24"/>
      <c r="H141" s="24"/>
      <c r="I141" s="24"/>
      <c r="J141" s="24"/>
    </row>
    <row r="142" spans="1:10" s="13" customFormat="1" ht="15.6">
      <c r="A142" s="17">
        <v>3</v>
      </c>
      <c r="B142" s="22" t="s">
        <v>46</v>
      </c>
      <c r="C142" s="23" t="s">
        <v>94</v>
      </c>
      <c r="D142" s="23" t="s">
        <v>90</v>
      </c>
      <c r="E142" s="23" t="s">
        <v>50</v>
      </c>
      <c r="F142" s="23" t="s">
        <v>93</v>
      </c>
      <c r="G142" s="24"/>
      <c r="H142" s="24"/>
      <c r="I142" s="24"/>
      <c r="J142" s="24"/>
    </row>
    <row r="143" spans="1:10" s="13" customFormat="1" ht="15.6">
      <c r="A143" s="15">
        <v>1</v>
      </c>
      <c r="B143" s="40" t="s">
        <v>129</v>
      </c>
      <c r="C143" s="44" t="s">
        <v>94</v>
      </c>
      <c r="D143" s="44" t="s">
        <v>80</v>
      </c>
      <c r="E143" s="44" t="s">
        <v>6</v>
      </c>
      <c r="F143" s="44" t="s">
        <v>73</v>
      </c>
      <c r="G143" s="31">
        <f>SUMIFS(G144:G1183,$C144:$C1183,$C144,$D144:$D1183,$D144)/2</f>
        <v>30330.9</v>
      </c>
      <c r="H143" s="31">
        <f>SUMIFS(H144:H1183,$C144:$C1183,$C144,$D144:$D1183,$D144)/2</f>
        <v>18225.3</v>
      </c>
      <c r="I143" s="31">
        <f>SUMIFS(I144:I1183,$C144:$C1183,$C144,$D144:$D1183,$D144)/2</f>
        <v>103715.4</v>
      </c>
      <c r="J143" s="31">
        <f>SUMIFS(J144:J1183,$C144:$C1183,$C144,$D144:$D1183,$D144)/2</f>
        <v>91609.8</v>
      </c>
    </row>
    <row r="144" spans="1:10" s="13" customFormat="1" ht="46.8">
      <c r="A144" s="16">
        <v>2</v>
      </c>
      <c r="B144" s="41" t="s">
        <v>149</v>
      </c>
      <c r="C144" s="33" t="s">
        <v>94</v>
      </c>
      <c r="D144" s="33" t="s">
        <v>80</v>
      </c>
      <c r="E144" s="42" t="s">
        <v>60</v>
      </c>
      <c r="F144" s="42" t="s">
        <v>73</v>
      </c>
      <c r="G144" s="34">
        <f>SUMIFS(G145:G1180,$C145:$C1180,$C145,$D145:$D1180,$D145,$E145:$E1180,$E145)</f>
        <v>14500</v>
      </c>
      <c r="H144" s="34">
        <f>SUMIFS(H145:H1180,$C145:$C1180,$C145,$D145:$D1180,$D145,$E145:$E1180,$E145)</f>
        <v>9353.9</v>
      </c>
      <c r="I144" s="34">
        <f>SUMIFS(I145:I1180,$C145:$C1180,$C145,$D145:$D1180,$D145,$E145:$E1180,$E145)</f>
        <v>14500</v>
      </c>
      <c r="J144" s="34">
        <f>SUMIFS(J145:J1180,$C145:$C1180,$C145,$D145:$D1180,$D145,$E145:$E1180,$E145)</f>
        <v>9353.9</v>
      </c>
    </row>
    <row r="145" spans="1:10" s="13" customFormat="1" ht="15.6">
      <c r="A145" s="17">
        <v>3</v>
      </c>
      <c r="B145" s="22" t="s">
        <v>46</v>
      </c>
      <c r="C145" s="23" t="s">
        <v>94</v>
      </c>
      <c r="D145" s="23" t="s">
        <v>80</v>
      </c>
      <c r="E145" s="23" t="s">
        <v>60</v>
      </c>
      <c r="F145" s="23" t="s">
        <v>93</v>
      </c>
      <c r="G145" s="24">
        <v>14500</v>
      </c>
      <c r="H145" s="24">
        <v>9353.9</v>
      </c>
      <c r="I145" s="24">
        <v>14500</v>
      </c>
      <c r="J145" s="24">
        <v>9353.9</v>
      </c>
    </row>
    <row r="146" spans="1:10" s="13" customFormat="1" ht="46.8">
      <c r="A146" s="16">
        <v>2</v>
      </c>
      <c r="B146" s="41" t="s">
        <v>209</v>
      </c>
      <c r="C146" s="42" t="s">
        <v>94</v>
      </c>
      <c r="D146" s="42" t="s">
        <v>80</v>
      </c>
      <c r="E146" s="42" t="s">
        <v>128</v>
      </c>
      <c r="F146" s="42" t="s">
        <v>73</v>
      </c>
      <c r="G146" s="34">
        <f>SUMIFS(G147:G1182,$C147:$C1182,$C147,$D147:$D1182,$D147,$E147:$E1182,$E147)</f>
        <v>9500</v>
      </c>
      <c r="H146" s="34">
        <f>SUMIFS(H147:H1182,$C147:$C1182,$C147,$D147:$D1182,$D147,$E147:$E1182,$E147)</f>
        <v>8871.4</v>
      </c>
      <c r="I146" s="34">
        <f>SUMIFS(I147:I1182,$C147:$C1182,$C147,$D147:$D1182,$D147,$E147:$E1182,$E147)</f>
        <v>9500</v>
      </c>
      <c r="J146" s="34">
        <f>SUMIFS(J147:J1182,$C147:$C1182,$C147,$D147:$D1182,$D147,$E147:$E1182,$E147)</f>
        <v>8871.4</v>
      </c>
    </row>
    <row r="147" spans="1:10" s="13" customFormat="1" ht="15.6">
      <c r="A147" s="17">
        <v>3</v>
      </c>
      <c r="B147" s="22" t="s">
        <v>46</v>
      </c>
      <c r="C147" s="23" t="s">
        <v>94</v>
      </c>
      <c r="D147" s="23" t="s">
        <v>80</v>
      </c>
      <c r="E147" s="23" t="s">
        <v>128</v>
      </c>
      <c r="F147" s="23" t="s">
        <v>93</v>
      </c>
      <c r="G147" s="24">
        <v>9500</v>
      </c>
      <c r="H147" s="24">
        <v>8871.4</v>
      </c>
      <c r="I147" s="24">
        <v>9500</v>
      </c>
      <c r="J147" s="24">
        <v>8871.4</v>
      </c>
    </row>
    <row r="148" spans="1:10" s="13" customFormat="1" ht="43.2" customHeight="1">
      <c r="A148" s="16">
        <v>2</v>
      </c>
      <c r="B148" s="41" t="s">
        <v>211</v>
      </c>
      <c r="C148" s="33" t="s">
        <v>94</v>
      </c>
      <c r="D148" s="33" t="s">
        <v>80</v>
      </c>
      <c r="E148" s="42" t="s">
        <v>201</v>
      </c>
      <c r="F148" s="42" t="s">
        <v>73</v>
      </c>
      <c r="G148" s="34">
        <f>SUMIFS(G149:G1185,$C149:$C1185,$C149,$D149:$D1185,$D149,$E149:$E1185,$E149)</f>
        <v>6330.9</v>
      </c>
      <c r="H148" s="34">
        <f>SUMIFS(H149:H1185,$C149:$C1185,$C149,$D149:$D1185,$D149,$E149:$E1185,$E149)</f>
        <v>0</v>
      </c>
      <c r="I148" s="34">
        <f>SUMIFS(I149:I1185,$C149:$C1185,$C149,$D149:$D1185,$D149,$E149:$E1185,$E149)</f>
        <v>79715.399999999994</v>
      </c>
      <c r="J148" s="34">
        <f>SUMIFS(J149:J1185,$C149:$C1185,$C149,$D149:$D1185,$D149,$E149:$E1185,$E149)</f>
        <v>73384.5</v>
      </c>
    </row>
    <row r="149" spans="1:10" s="13" customFormat="1" ht="15.6">
      <c r="A149" s="17">
        <v>3</v>
      </c>
      <c r="B149" s="22" t="s">
        <v>46</v>
      </c>
      <c r="C149" s="23" t="s">
        <v>94</v>
      </c>
      <c r="D149" s="23" t="s">
        <v>80</v>
      </c>
      <c r="E149" s="23" t="s">
        <v>201</v>
      </c>
      <c r="F149" s="23" t="s">
        <v>93</v>
      </c>
      <c r="G149" s="24">
        <v>6330.9</v>
      </c>
      <c r="H149" s="24"/>
      <c r="I149" s="24">
        <v>79715.399999999994</v>
      </c>
      <c r="J149" s="24">
        <v>73384.5</v>
      </c>
    </row>
    <row r="150" spans="1:10" s="13" customFormat="1" ht="37.799999999999997" customHeight="1">
      <c r="A150" s="16">
        <v>2</v>
      </c>
      <c r="B150" s="41" t="s">
        <v>163</v>
      </c>
      <c r="C150" s="42" t="s">
        <v>94</v>
      </c>
      <c r="D150" s="42" t="s">
        <v>80</v>
      </c>
      <c r="E150" s="42" t="s">
        <v>162</v>
      </c>
      <c r="F150" s="42" t="s">
        <v>73</v>
      </c>
      <c r="G150" s="34">
        <f>SUMIFS(G151:G1184,$C151:$C1184,$C151,$D151:$D1184,$D151,$E151:$E1184,$E151)</f>
        <v>0</v>
      </c>
      <c r="H150" s="34">
        <f>SUMIFS(H151:H1184,$C151:$C1184,$C151,$D151:$D1184,$D151,$E151:$E1184,$E151)</f>
        <v>0</v>
      </c>
      <c r="I150" s="34">
        <f>SUMIFS(I151:I1184,$C151:$C1184,$C151,$D151:$D1184,$D151,$E151:$E1184,$E151)</f>
        <v>0</v>
      </c>
      <c r="J150" s="34">
        <f>SUMIFS(J151:J1184,$C151:$C1184,$C151,$D151:$D1184,$D151,$E151:$E1184,$E151)</f>
        <v>0</v>
      </c>
    </row>
    <row r="151" spans="1:10" s="13" customFormat="1" ht="15.6">
      <c r="A151" s="17">
        <v>3</v>
      </c>
      <c r="B151" s="22" t="s">
        <v>46</v>
      </c>
      <c r="C151" s="23" t="s">
        <v>94</v>
      </c>
      <c r="D151" s="23" t="s">
        <v>80</v>
      </c>
      <c r="E151" s="23" t="s">
        <v>162</v>
      </c>
      <c r="F151" s="23" t="s">
        <v>93</v>
      </c>
      <c r="G151" s="24"/>
      <c r="H151" s="24"/>
      <c r="I151" s="24"/>
      <c r="J151" s="24"/>
    </row>
    <row r="152" spans="1:10" s="13" customFormat="1" ht="15.6">
      <c r="A152" s="15">
        <v>1</v>
      </c>
      <c r="B152" s="40" t="s">
        <v>129</v>
      </c>
      <c r="C152" s="44" t="s">
        <v>94</v>
      </c>
      <c r="D152" s="44" t="s">
        <v>94</v>
      </c>
      <c r="E152" s="44" t="s">
        <v>6</v>
      </c>
      <c r="F152" s="44" t="s">
        <v>73</v>
      </c>
      <c r="G152" s="31">
        <f>SUMIFS(G153:G1190,$C153:$C1190,$C153,$D153:$D1190,$D153)/2</f>
        <v>117628.7</v>
      </c>
      <c r="H152" s="31">
        <f>SUMIFS(H153:H1190,$C153:$C1190,$C153,$D153:$D1190,$D153)/2</f>
        <v>0</v>
      </c>
      <c r="I152" s="31">
        <f>SUMIFS(I153:I1190,$C153:$C1190,$C153,$D153:$D1190,$D153)/2</f>
        <v>121464.3</v>
      </c>
      <c r="J152" s="31">
        <f>SUMIFS(J153:J1190,$C153:$C1190,$C153,$D153:$D1190,$D153)/2</f>
        <v>0</v>
      </c>
    </row>
    <row r="153" spans="1:10" s="13" customFormat="1" ht="37.799999999999997" customHeight="1">
      <c r="A153" s="16">
        <v>2</v>
      </c>
      <c r="B153" s="41" t="s">
        <v>194</v>
      </c>
      <c r="C153" s="33" t="s">
        <v>94</v>
      </c>
      <c r="D153" s="33" t="s">
        <v>94</v>
      </c>
      <c r="E153" s="33" t="s">
        <v>193</v>
      </c>
      <c r="F153" s="42" t="s">
        <v>73</v>
      </c>
      <c r="G153" s="34">
        <f>SUMIFS(G154:G1187,$C154:$C1187,$C154,$D154:$D1187,$D154,$E154:$E1187,$E154)</f>
        <v>117628.7</v>
      </c>
      <c r="H153" s="34">
        <f>SUMIFS(H154:H1187,$C154:$C1187,$C154,$D154:$D1187,$D154,$E154:$E1187,$E154)</f>
        <v>0</v>
      </c>
      <c r="I153" s="34">
        <f>SUMIFS(I154:I1187,$C154:$C1187,$C154,$D154:$D1187,$D154,$E154:$E1187,$E154)</f>
        <v>121464.3</v>
      </c>
      <c r="J153" s="34">
        <f>SUMIFS(J154:J1187,$C154:$C1187,$C154,$D154:$D1187,$D154,$E154:$E1187,$E154)</f>
        <v>0</v>
      </c>
    </row>
    <row r="154" spans="1:10" s="13" customFormat="1" ht="15.6">
      <c r="A154" s="17">
        <v>3</v>
      </c>
      <c r="B154" s="22" t="s">
        <v>46</v>
      </c>
      <c r="C154" s="23" t="s">
        <v>94</v>
      </c>
      <c r="D154" s="23" t="s">
        <v>94</v>
      </c>
      <c r="E154" s="23" t="s">
        <v>193</v>
      </c>
      <c r="F154" s="23" t="s">
        <v>93</v>
      </c>
      <c r="G154" s="24">
        <v>117628.7</v>
      </c>
      <c r="H154" s="24"/>
      <c r="I154" s="24">
        <v>121464.3</v>
      </c>
      <c r="J154" s="24"/>
    </row>
    <row r="155" spans="1:10" s="13" customFormat="1" ht="15.6">
      <c r="A155" s="14">
        <v>0</v>
      </c>
      <c r="B155" s="26" t="s">
        <v>111</v>
      </c>
      <c r="C155" s="27" t="s">
        <v>72</v>
      </c>
      <c r="D155" s="27" t="s">
        <v>116</v>
      </c>
      <c r="E155" s="27"/>
      <c r="F155" s="27"/>
      <c r="G155" s="28">
        <f>SUMIFS(G156:G1201,$C156:$C1201,$C156)/3</f>
        <v>89077.7</v>
      </c>
      <c r="H155" s="28">
        <f>SUMIFS(H156:H1191,$C156:$C1191,$C156)/3</f>
        <v>241.1</v>
      </c>
      <c r="I155" s="28">
        <f>SUMIFS(I156:I1201,$C156:$C1201,$C156)/3</f>
        <v>89194.89999999998</v>
      </c>
      <c r="J155" s="28">
        <f>SUMIFS(J156:J1191,$C156:$C1191,$C156)/3</f>
        <v>241.1</v>
      </c>
    </row>
    <row r="156" spans="1:10" s="13" customFormat="1" ht="15.6">
      <c r="A156" s="15">
        <v>1</v>
      </c>
      <c r="B156" s="29" t="s">
        <v>61</v>
      </c>
      <c r="C156" s="30" t="s">
        <v>72</v>
      </c>
      <c r="D156" s="30" t="s">
        <v>94</v>
      </c>
      <c r="E156" s="30" t="s">
        <v>73</v>
      </c>
      <c r="F156" s="30" t="s">
        <v>73</v>
      </c>
      <c r="G156" s="31">
        <f>SUMIFS(G157:G1194,$C157:$C1194,$C157,$D157:$D1194,$D157)/2</f>
        <v>89077.7</v>
      </c>
      <c r="H156" s="31">
        <f>SUMIFS(H157:H1194,$C157:$C1194,$C157,$D157:$D1194,$D157)/2</f>
        <v>241.1</v>
      </c>
      <c r="I156" s="31">
        <f>SUMIFS(I157:I1194,$C157:$C1194,$C157,$D157:$D1194,$D157)/2</f>
        <v>89194.9</v>
      </c>
      <c r="J156" s="31">
        <f>SUMIFS(J157:J1194,$C157:$C1194,$C157,$D157:$D1194,$D157)/2</f>
        <v>241.1</v>
      </c>
    </row>
    <row r="157" spans="1:10" s="13" customFormat="1" ht="46.8">
      <c r="A157" s="16">
        <v>2</v>
      </c>
      <c r="B157" s="41" t="s">
        <v>172</v>
      </c>
      <c r="C157" s="33" t="s">
        <v>72</v>
      </c>
      <c r="D157" s="33" t="s">
        <v>94</v>
      </c>
      <c r="E157" s="33" t="s">
        <v>171</v>
      </c>
      <c r="F157" s="33"/>
      <c r="G157" s="34">
        <f>SUMIFS(G158:G1191,$C158:$C1191,$C158,$D158:$D1191,$D158,$E158:$E1191,$E158)</f>
        <v>89077.7</v>
      </c>
      <c r="H157" s="34">
        <f>SUMIFS(H158:H1191,$C158:$C1191,$C158,$D158:$D1191,$D158,$E158:$E1191,$E158)</f>
        <v>241.1</v>
      </c>
      <c r="I157" s="34">
        <f>SUMIFS(I158:I1191,$C158:$C1191,$C158,$D158:$D1191,$D158,$E158:$E1191,$E158)</f>
        <v>89194.9</v>
      </c>
      <c r="J157" s="34">
        <f>SUMIFS(J158:J1191,$C158:$C1191,$C158,$D158:$D1191,$D158,$E158:$E1191,$E158)</f>
        <v>241.1</v>
      </c>
    </row>
    <row r="158" spans="1:10" s="13" customFormat="1" ht="15.6">
      <c r="A158" s="17">
        <v>3</v>
      </c>
      <c r="B158" s="22" t="s">
        <v>46</v>
      </c>
      <c r="C158" s="23" t="s">
        <v>72</v>
      </c>
      <c r="D158" s="23" t="s">
        <v>94</v>
      </c>
      <c r="E158" s="23" t="s">
        <v>171</v>
      </c>
      <c r="F158" s="23" t="s">
        <v>93</v>
      </c>
      <c r="G158" s="24">
        <v>89077.7</v>
      </c>
      <c r="H158" s="24">
        <v>241.1</v>
      </c>
      <c r="I158" s="24">
        <v>89194.9</v>
      </c>
      <c r="J158" s="24">
        <v>241.1</v>
      </c>
    </row>
    <row r="159" spans="1:10" s="13" customFormat="1" ht="15.6">
      <c r="A159" s="14">
        <v>0</v>
      </c>
      <c r="B159" s="26" t="s">
        <v>112</v>
      </c>
      <c r="C159" s="27" t="s">
        <v>83</v>
      </c>
      <c r="D159" s="27" t="s">
        <v>116</v>
      </c>
      <c r="E159" s="27"/>
      <c r="F159" s="27"/>
      <c r="G159" s="28">
        <f>SUMIFS(G160:G1205,$C160:$C1205,$C160)/3</f>
        <v>104651.60000000002</v>
      </c>
      <c r="H159" s="28">
        <f>SUMIFS(H160:H1195,$C160:$C1195,$C160)/3</f>
        <v>15472.6</v>
      </c>
      <c r="I159" s="28">
        <f>SUMIFS(I160:I1205,$C160:$C1205,$C160)/3</f>
        <v>112473.50000000001</v>
      </c>
      <c r="J159" s="28">
        <f>SUMIFS(J160:J1195,$C160:$C1195,$C160)/3</f>
        <v>26999.599999999995</v>
      </c>
    </row>
    <row r="160" spans="1:10" s="13" customFormat="1" ht="15.6">
      <c r="A160" s="15">
        <v>1</v>
      </c>
      <c r="B160" s="29" t="s">
        <v>39</v>
      </c>
      <c r="C160" s="30" t="s">
        <v>83</v>
      </c>
      <c r="D160" s="30" t="s">
        <v>90</v>
      </c>
      <c r="E160" s="30"/>
      <c r="F160" s="30"/>
      <c r="G160" s="31">
        <f>SUMIFS(G161:G1198,$C161:$C1198,$C161,$D161:$D1198,$D161)/2</f>
        <v>81282.7</v>
      </c>
      <c r="H160" s="31">
        <f>SUMIFS(H161:H1198,$C161:$C1198,$C161,$D161:$D1198,$D161)/2</f>
        <v>11992.699999999999</v>
      </c>
      <c r="I160" s="31">
        <f>SUMIFS(I161:I1198,$C161:$C1198,$C161,$D161:$D1198,$D161)/2</f>
        <v>88235.099999999991</v>
      </c>
      <c r="J160" s="31">
        <f>SUMIFS(J161:J1198,$C161:$C1198,$C161,$D161:$D1198,$D161)/2</f>
        <v>23519.7</v>
      </c>
    </row>
    <row r="161" spans="1:10" s="13" customFormat="1" ht="46.8">
      <c r="A161" s="16">
        <v>2</v>
      </c>
      <c r="B161" s="41" t="s">
        <v>202</v>
      </c>
      <c r="C161" s="33" t="s">
        <v>83</v>
      </c>
      <c r="D161" s="33" t="s">
        <v>90</v>
      </c>
      <c r="E161" s="33" t="s">
        <v>37</v>
      </c>
      <c r="F161" s="33"/>
      <c r="G161" s="34">
        <f>SUMIFS(G162:G1195,$C162:$C1195,$C162,$D162:$D1195,$D162,$E162:$E1195,$E162)</f>
        <v>280</v>
      </c>
      <c r="H161" s="34">
        <f>SUMIFS(H162:H1195,$C162:$C1195,$C162,$D162:$D1195,$D162,$E162:$E1195,$E162)</f>
        <v>0</v>
      </c>
      <c r="I161" s="34">
        <f>SUMIFS(I162:I1195,$C162:$C1195,$C162,$D162:$D1195,$D162,$E162:$E1195,$E162)</f>
        <v>280</v>
      </c>
      <c r="J161" s="34">
        <f>SUMIFS(J162:J1195,$C162:$C1195,$C162,$D162:$D1195,$D162,$E162:$E1195,$E162)</f>
        <v>0</v>
      </c>
    </row>
    <row r="162" spans="1:10" s="13" customFormat="1" ht="31.2">
      <c r="A162" s="17">
        <v>3</v>
      </c>
      <c r="B162" s="22" t="s">
        <v>11</v>
      </c>
      <c r="C162" s="23" t="s">
        <v>83</v>
      </c>
      <c r="D162" s="23" t="s">
        <v>90</v>
      </c>
      <c r="E162" s="23" t="s">
        <v>37</v>
      </c>
      <c r="F162" s="23" t="s">
        <v>75</v>
      </c>
      <c r="G162" s="24">
        <v>280</v>
      </c>
      <c r="H162" s="24"/>
      <c r="I162" s="24">
        <v>280</v>
      </c>
      <c r="J162" s="24"/>
    </row>
    <row r="163" spans="1:10" s="13" customFormat="1" ht="15.6">
      <c r="A163" s="17">
        <v>3</v>
      </c>
      <c r="B163" s="22" t="s">
        <v>46</v>
      </c>
      <c r="C163" s="23" t="s">
        <v>83</v>
      </c>
      <c r="D163" s="23" t="s">
        <v>90</v>
      </c>
      <c r="E163" s="23" t="s">
        <v>37</v>
      </c>
      <c r="F163" s="23" t="s">
        <v>93</v>
      </c>
      <c r="G163" s="24"/>
      <c r="H163" s="24"/>
      <c r="I163" s="24"/>
      <c r="J163" s="24"/>
    </row>
    <row r="164" spans="1:10" s="13" customFormat="1" ht="51.6" customHeight="1">
      <c r="A164" s="16">
        <v>2</v>
      </c>
      <c r="B164" s="48" t="s">
        <v>179</v>
      </c>
      <c r="C164" s="33" t="s">
        <v>83</v>
      </c>
      <c r="D164" s="33" t="s">
        <v>90</v>
      </c>
      <c r="E164" s="33" t="s">
        <v>40</v>
      </c>
      <c r="F164" s="33"/>
      <c r="G164" s="34">
        <f>SUMIFS(G165:G1200,$C165:$C1200,$C165,$D165:$D1200,$D165,$E165:$E1200,$E165)</f>
        <v>28930.6</v>
      </c>
      <c r="H164" s="34">
        <f>SUMIFS(H165:H1200,$C165:$C1200,$C165,$D165:$D1200,$D165,$E165:$E1200,$E165)</f>
        <v>11992.699999999999</v>
      </c>
      <c r="I164" s="34">
        <f>SUMIFS(I165:I1200,$C165:$C1200,$C165,$D165:$D1200,$D165,$E165:$E1200,$E165)</f>
        <v>42963.3</v>
      </c>
      <c r="J164" s="34">
        <f>SUMIFS(J165:J1200,$C165:$C1200,$C165,$D165:$D1200,$D165,$E165:$E1200,$E165)</f>
        <v>23519.7</v>
      </c>
    </row>
    <row r="165" spans="1:10" s="13" customFormat="1" ht="31.2">
      <c r="A165" s="17">
        <v>3</v>
      </c>
      <c r="B165" s="22" t="s">
        <v>11</v>
      </c>
      <c r="C165" s="23" t="s">
        <v>83</v>
      </c>
      <c r="D165" s="23" t="s">
        <v>90</v>
      </c>
      <c r="E165" s="23" t="s">
        <v>40</v>
      </c>
      <c r="F165" s="23" t="s">
        <v>75</v>
      </c>
      <c r="G165" s="24">
        <v>2316.5</v>
      </c>
      <c r="H165" s="24">
        <v>877.8</v>
      </c>
      <c r="I165" s="24">
        <v>2316.5</v>
      </c>
      <c r="J165" s="24">
        <v>877.8</v>
      </c>
    </row>
    <row r="166" spans="1:10" s="13" customFormat="1" ht="15.6">
      <c r="A166" s="17">
        <v>3</v>
      </c>
      <c r="B166" s="22" t="s">
        <v>46</v>
      </c>
      <c r="C166" s="23" t="s">
        <v>83</v>
      </c>
      <c r="D166" s="23" t="s">
        <v>90</v>
      </c>
      <c r="E166" s="23" t="s">
        <v>40</v>
      </c>
      <c r="F166" s="23" t="s">
        <v>93</v>
      </c>
      <c r="G166" s="24">
        <v>26614.1</v>
      </c>
      <c r="H166" s="24">
        <v>11114.9</v>
      </c>
      <c r="I166" s="24">
        <v>40646.800000000003</v>
      </c>
      <c r="J166" s="24">
        <v>22641.9</v>
      </c>
    </row>
    <row r="167" spans="1:10" s="13" customFormat="1" ht="46.8">
      <c r="A167" s="16">
        <v>2</v>
      </c>
      <c r="B167" s="41" t="s">
        <v>149</v>
      </c>
      <c r="C167" s="33" t="s">
        <v>83</v>
      </c>
      <c r="D167" s="33" t="s">
        <v>90</v>
      </c>
      <c r="E167" s="42" t="s">
        <v>60</v>
      </c>
      <c r="F167" s="42" t="s">
        <v>73</v>
      </c>
      <c r="G167" s="34">
        <f>SUMIFS(G168:G1203,$C168:$C1203,$C168,$D168:$D1203,$D168,$E168:$E1203,$E168)</f>
        <v>10461.6</v>
      </c>
      <c r="H167" s="34">
        <f>SUMIFS(H168:H1203,$C168:$C1203,$C168,$D168:$D1203,$D168,$E168:$E1203,$E168)</f>
        <v>0</v>
      </c>
      <c r="I167" s="34">
        <f>SUMIFS(I168:I1203,$C168:$C1203,$C168,$D168:$D1203,$D168,$E168:$E1203,$E168)</f>
        <v>3177.4</v>
      </c>
      <c r="J167" s="34">
        <f>SUMIFS(J168:J1203,$C168:$C1203,$C168,$D168:$D1203,$D168,$E168:$E1203,$E168)</f>
        <v>0</v>
      </c>
    </row>
    <row r="168" spans="1:10" s="13" customFormat="1" ht="15.6">
      <c r="A168" s="17">
        <v>3</v>
      </c>
      <c r="B168" s="22" t="s">
        <v>46</v>
      </c>
      <c r="C168" s="23" t="s">
        <v>83</v>
      </c>
      <c r="D168" s="23" t="s">
        <v>90</v>
      </c>
      <c r="E168" s="23" t="s">
        <v>60</v>
      </c>
      <c r="F168" s="23" t="s">
        <v>93</v>
      </c>
      <c r="G168" s="24">
        <v>10461.6</v>
      </c>
      <c r="H168" s="24"/>
      <c r="I168" s="24">
        <v>3177.4</v>
      </c>
      <c r="J168" s="24"/>
    </row>
    <row r="169" spans="1:10" s="13" customFormat="1" ht="62.4">
      <c r="A169" s="16">
        <v>2</v>
      </c>
      <c r="B169" s="32" t="s">
        <v>182</v>
      </c>
      <c r="C169" s="33" t="s">
        <v>83</v>
      </c>
      <c r="D169" s="33" t="s">
        <v>90</v>
      </c>
      <c r="E169" s="33" t="s">
        <v>45</v>
      </c>
      <c r="F169" s="33"/>
      <c r="G169" s="34">
        <f>SUMIFS(G170:G1205,$C170:$C1205,$C170,$D170:$D1205,$D170,$E170:$E1205,$E170)</f>
        <v>500</v>
      </c>
      <c r="H169" s="34">
        <f>SUMIFS(H170:H1205,$C170:$C1205,$C170,$D170:$D1205,$D170,$E170:$E1205,$E170)</f>
        <v>0</v>
      </c>
      <c r="I169" s="34">
        <f>SUMIFS(I170:I1205,$C170:$C1205,$C170,$D170:$D1205,$D170,$E170:$E1205,$E170)</f>
        <v>500</v>
      </c>
      <c r="J169" s="34">
        <f>SUMIFS(J170:J1205,$C170:$C1205,$C170,$D170:$D1205,$D170,$E170:$E1205,$E170)</f>
        <v>0</v>
      </c>
    </row>
    <row r="170" spans="1:10" s="13" customFormat="1" ht="15.6">
      <c r="A170" s="17">
        <v>3</v>
      </c>
      <c r="B170" s="22" t="s">
        <v>46</v>
      </c>
      <c r="C170" s="23" t="s">
        <v>83</v>
      </c>
      <c r="D170" s="23" t="s">
        <v>90</v>
      </c>
      <c r="E170" s="23" t="s">
        <v>45</v>
      </c>
      <c r="F170" s="23" t="s">
        <v>93</v>
      </c>
      <c r="G170" s="24">
        <v>500</v>
      </c>
      <c r="H170" s="24"/>
      <c r="I170" s="24">
        <v>500</v>
      </c>
      <c r="J170" s="24"/>
    </row>
    <row r="171" spans="1:10" s="13" customFormat="1" ht="62.4">
      <c r="A171" s="16">
        <v>2</v>
      </c>
      <c r="B171" s="41" t="s">
        <v>184</v>
      </c>
      <c r="C171" s="33" t="s">
        <v>83</v>
      </c>
      <c r="D171" s="33" t="s">
        <v>90</v>
      </c>
      <c r="E171" s="33" t="s">
        <v>50</v>
      </c>
      <c r="F171" s="33"/>
      <c r="G171" s="34">
        <f>SUMIFS(G172:G1207,$C172:$C1207,$C172,$D172:$D1207,$D172,$E172:$E1207,$E172)</f>
        <v>28590.6</v>
      </c>
      <c r="H171" s="34">
        <f>SUMIFS(H172:H1207,$C172:$C1207,$C172,$D172:$D1207,$D172,$E172:$E1207,$E172)</f>
        <v>0</v>
      </c>
      <c r="I171" s="34">
        <f>SUMIFS(I172:I1207,$C172:$C1207,$C172,$D172:$D1207,$D172,$E172:$E1207,$E172)</f>
        <v>29178.5</v>
      </c>
      <c r="J171" s="34">
        <f>SUMIFS(J172:J1207,$C172:$C1207,$C172,$D172:$D1207,$D172,$E172:$E1207,$E172)</f>
        <v>0</v>
      </c>
    </row>
    <row r="172" spans="1:10" s="13" customFormat="1" ht="31.2">
      <c r="A172" s="17">
        <v>3</v>
      </c>
      <c r="B172" s="22" t="s">
        <v>11</v>
      </c>
      <c r="C172" s="23" t="s">
        <v>83</v>
      </c>
      <c r="D172" s="23" t="s">
        <v>90</v>
      </c>
      <c r="E172" s="23" t="s">
        <v>50</v>
      </c>
      <c r="F172" s="23" t="s">
        <v>75</v>
      </c>
      <c r="G172" s="24">
        <v>28590.6</v>
      </c>
      <c r="H172" s="24"/>
      <c r="I172" s="24">
        <v>29178.5</v>
      </c>
      <c r="J172" s="24"/>
    </row>
    <row r="173" spans="1:10" s="13" customFormat="1" ht="46.8">
      <c r="A173" s="16">
        <v>2</v>
      </c>
      <c r="B173" s="41" t="s">
        <v>163</v>
      </c>
      <c r="C173" s="33" t="s">
        <v>83</v>
      </c>
      <c r="D173" s="33" t="s">
        <v>90</v>
      </c>
      <c r="E173" s="33" t="s">
        <v>162</v>
      </c>
      <c r="F173" s="33"/>
      <c r="G173" s="34">
        <f>SUMIFS(G174:G1209,$C174:$C1209,$C174,$D174:$D1209,$D174,$E174:$E1209,$E174)</f>
        <v>12519.9</v>
      </c>
      <c r="H173" s="34">
        <f>SUMIFS(H174:H1209,$C174:$C1209,$C174,$D174:$D1209,$D174,$E174:$E1209,$E174)</f>
        <v>0</v>
      </c>
      <c r="I173" s="34">
        <f>SUMIFS(I174:I1209,$C174:$C1209,$C174,$D174:$D1209,$D174,$E174:$E1209,$E174)</f>
        <v>12135.9</v>
      </c>
      <c r="J173" s="34">
        <f>SUMIFS(J174:J1209,$C174:$C1209,$C174,$D174:$D1209,$D174,$E174:$E1209,$E174)</f>
        <v>0</v>
      </c>
    </row>
    <row r="174" spans="1:10" s="13" customFormat="1" ht="31.2">
      <c r="A174" s="17">
        <v>3</v>
      </c>
      <c r="B174" s="22" t="s">
        <v>11</v>
      </c>
      <c r="C174" s="23" t="s">
        <v>83</v>
      </c>
      <c r="D174" s="23" t="s">
        <v>90</v>
      </c>
      <c r="E174" s="23" t="s">
        <v>162</v>
      </c>
      <c r="F174" s="23" t="s">
        <v>75</v>
      </c>
      <c r="G174" s="24">
        <v>5135.8999999999996</v>
      </c>
      <c r="H174" s="24"/>
      <c r="I174" s="24">
        <v>5135.8999999999996</v>
      </c>
      <c r="J174" s="24"/>
    </row>
    <row r="175" spans="1:10" s="13" customFormat="1" ht="15.6">
      <c r="A175" s="17">
        <v>3</v>
      </c>
      <c r="B175" s="22" t="s">
        <v>46</v>
      </c>
      <c r="C175" s="23" t="s">
        <v>83</v>
      </c>
      <c r="D175" s="23" t="s">
        <v>90</v>
      </c>
      <c r="E175" s="23" t="s">
        <v>162</v>
      </c>
      <c r="F175" s="23" t="s">
        <v>93</v>
      </c>
      <c r="G175" s="24">
        <v>7384</v>
      </c>
      <c r="H175" s="24"/>
      <c r="I175" s="24">
        <v>7000</v>
      </c>
      <c r="J175" s="24"/>
    </row>
    <row r="176" spans="1:10" s="13" customFormat="1" ht="15.6">
      <c r="A176" s="15">
        <v>1</v>
      </c>
      <c r="B176" s="29" t="s">
        <v>63</v>
      </c>
      <c r="C176" s="30" t="s">
        <v>83</v>
      </c>
      <c r="D176" s="30" t="s">
        <v>80</v>
      </c>
      <c r="E176" s="30"/>
      <c r="F176" s="30"/>
      <c r="G176" s="31">
        <f>SUMIFS(G177:G1216,$C177:$C1216,$C177,$D177:$D1216,$D177)/2</f>
        <v>12107.7</v>
      </c>
      <c r="H176" s="31">
        <f>SUMIFS(H177:H1216,$C177:$C1216,$C177,$D177:$D1216,$D177)/2</f>
        <v>0</v>
      </c>
      <c r="I176" s="31">
        <f>SUMIFS(I177:I1216,$C177:$C1216,$C177,$D177:$D1216,$D177)/2</f>
        <v>12813.7</v>
      </c>
      <c r="J176" s="31">
        <f>SUMIFS(J177:J1216,$C177:$C1216,$C177,$D177:$D1216,$D177)/2</f>
        <v>0</v>
      </c>
    </row>
    <row r="177" spans="1:10" s="13" customFormat="1" ht="46.8">
      <c r="A177" s="16">
        <v>2</v>
      </c>
      <c r="B177" s="41" t="s">
        <v>189</v>
      </c>
      <c r="C177" s="33" t="s">
        <v>83</v>
      </c>
      <c r="D177" s="33" t="s">
        <v>80</v>
      </c>
      <c r="E177" s="33" t="s">
        <v>17</v>
      </c>
      <c r="F177" s="33"/>
      <c r="G177" s="34">
        <f>SUMIFS(G178:G1213,$C178:$C1213,$C178,$D178:$D1213,$D178,$E178:$E1213,$E178)</f>
        <v>12107.7</v>
      </c>
      <c r="H177" s="34">
        <f>SUMIFS(H178:H1213,$C178:$C1213,$C178,$D178:$D1213,$D178,$E178:$E1213,$E178)</f>
        <v>0</v>
      </c>
      <c r="I177" s="34">
        <f>SUMIFS(I178:I1213,$C178:$C1213,$C178,$D178:$D1213,$D178,$E178:$E1213,$E178)</f>
        <v>12813.7</v>
      </c>
      <c r="J177" s="34">
        <f>SUMIFS(J178:J1213,$C178:$C1213,$C178,$D178:$D1213,$D178,$E178:$E1213,$E178)</f>
        <v>0</v>
      </c>
    </row>
    <row r="178" spans="1:10" s="13" customFormat="1" ht="15.6">
      <c r="A178" s="17">
        <v>3</v>
      </c>
      <c r="B178" s="22" t="s">
        <v>46</v>
      </c>
      <c r="C178" s="23" t="s">
        <v>83</v>
      </c>
      <c r="D178" s="23" t="s">
        <v>80</v>
      </c>
      <c r="E178" s="23" t="s">
        <v>17</v>
      </c>
      <c r="F178" s="23" t="s">
        <v>93</v>
      </c>
      <c r="G178" s="24">
        <v>12107.7</v>
      </c>
      <c r="H178" s="24"/>
      <c r="I178" s="24">
        <v>12813.7</v>
      </c>
      <c r="J178" s="24"/>
    </row>
    <row r="179" spans="1:10" s="13" customFormat="1" ht="15.6">
      <c r="A179" s="15">
        <v>1</v>
      </c>
      <c r="B179" s="29" t="s">
        <v>141</v>
      </c>
      <c r="C179" s="30" t="s">
        <v>83</v>
      </c>
      <c r="D179" s="30" t="s">
        <v>83</v>
      </c>
      <c r="E179" s="30"/>
      <c r="F179" s="30"/>
      <c r="G179" s="31">
        <f>SUMIFS(G180:G1220,$C180:$C1220,$C180,$D180:$D1220,$D180)/2</f>
        <v>11261.2</v>
      </c>
      <c r="H179" s="31">
        <f>SUMIFS(H180:H1220,$C180:$C1220,$C180,$D180:$D1220,$D180)/2</f>
        <v>3479.9</v>
      </c>
      <c r="I179" s="31">
        <f>SUMIFS(I180:I1220,$C180:$C1220,$C180,$D180:$D1220,$D180)/2</f>
        <v>11424.7</v>
      </c>
      <c r="J179" s="31">
        <f>SUMIFS(J180:J1220,$C180:$C1220,$C180,$D180:$D1220,$D180)/2</f>
        <v>3479.9</v>
      </c>
    </row>
    <row r="180" spans="1:10" s="13" customFormat="1" ht="31.2">
      <c r="A180" s="16">
        <v>2</v>
      </c>
      <c r="B180" s="32" t="s">
        <v>203</v>
      </c>
      <c r="C180" s="33" t="s">
        <v>83</v>
      </c>
      <c r="D180" s="33" t="s">
        <v>83</v>
      </c>
      <c r="E180" s="33" t="s">
        <v>22</v>
      </c>
      <c r="F180" s="33"/>
      <c r="G180" s="34">
        <f>SUMIFS(G181:G1217,$C181:$C1217,$C181,$D181:$D1217,$D181,$E181:$E1217,$E181)</f>
        <v>6701</v>
      </c>
      <c r="H180" s="34">
        <f>SUMIFS(H181:H1217,$C181:$C1217,$C181,$D181:$D1217,$D181,$E181:$E1217,$E181)</f>
        <v>679.4</v>
      </c>
      <c r="I180" s="34">
        <f>SUMIFS(I181:I1217,$C181:$C1217,$C181,$D181:$D1217,$D181,$E181:$E1217,$E181)</f>
        <v>6864.5</v>
      </c>
      <c r="J180" s="34">
        <f>SUMIFS(J181:J1217,$C181:$C1217,$C181,$D181:$D1217,$D181,$E181:$E1217,$E181)</f>
        <v>679.4</v>
      </c>
    </row>
    <row r="181" spans="1:10" s="13" customFormat="1" ht="15.6">
      <c r="A181" s="17">
        <v>3</v>
      </c>
      <c r="B181" s="22" t="s">
        <v>46</v>
      </c>
      <c r="C181" s="23" t="s">
        <v>83</v>
      </c>
      <c r="D181" s="23" t="s">
        <v>83</v>
      </c>
      <c r="E181" s="23" t="s">
        <v>22</v>
      </c>
      <c r="F181" s="23" t="s">
        <v>93</v>
      </c>
      <c r="G181" s="24">
        <v>6701</v>
      </c>
      <c r="H181" s="24">
        <v>679.4</v>
      </c>
      <c r="I181" s="24">
        <v>6864.5</v>
      </c>
      <c r="J181" s="24">
        <v>679.4</v>
      </c>
    </row>
    <row r="182" spans="1:10" s="13" customFormat="1" ht="31.2">
      <c r="A182" s="16">
        <v>2</v>
      </c>
      <c r="B182" s="35" t="s">
        <v>190</v>
      </c>
      <c r="C182" s="33" t="s">
        <v>83</v>
      </c>
      <c r="D182" s="33" t="s">
        <v>83</v>
      </c>
      <c r="E182" s="33" t="s">
        <v>64</v>
      </c>
      <c r="F182" s="33"/>
      <c r="G182" s="34">
        <f>SUMIFS(G183:G1219,$C183:$C1219,$C183,$D183:$D1219,$D183,$E183:$E1219,$E183)</f>
        <v>1759.7</v>
      </c>
      <c r="H182" s="34">
        <f>SUMIFS(H183:H1219,$C183:$C1219,$C183,$D183:$D1219,$D183,$E183:$E1219,$E183)</f>
        <v>0</v>
      </c>
      <c r="I182" s="34">
        <f>SUMIFS(I183:I1219,$C183:$C1219,$C183,$D183:$D1219,$D183,$E183:$E1219,$E183)</f>
        <v>1759.7</v>
      </c>
      <c r="J182" s="34">
        <f>SUMIFS(J183:J1219,$C183:$C1219,$C183,$D183:$D1219,$D183,$E183:$E1219,$E183)</f>
        <v>0</v>
      </c>
    </row>
    <row r="183" spans="1:10" s="13" customFormat="1" ht="15.6">
      <c r="A183" s="17">
        <v>3</v>
      </c>
      <c r="B183" s="22" t="s">
        <v>46</v>
      </c>
      <c r="C183" s="23" t="s">
        <v>83</v>
      </c>
      <c r="D183" s="23" t="s">
        <v>83</v>
      </c>
      <c r="E183" s="23" t="s">
        <v>64</v>
      </c>
      <c r="F183" s="23" t="s">
        <v>93</v>
      </c>
      <c r="G183" s="24">
        <v>1759.7</v>
      </c>
      <c r="H183" s="24"/>
      <c r="I183" s="24">
        <v>1759.7</v>
      </c>
      <c r="J183" s="24"/>
    </row>
    <row r="184" spans="1:10" s="13" customFormat="1" ht="31.2">
      <c r="A184" s="16">
        <v>2</v>
      </c>
      <c r="B184" s="32" t="s">
        <v>62</v>
      </c>
      <c r="C184" s="33" t="s">
        <v>83</v>
      </c>
      <c r="D184" s="33" t="s">
        <v>83</v>
      </c>
      <c r="E184" s="33" t="s">
        <v>125</v>
      </c>
      <c r="F184" s="33"/>
      <c r="G184" s="34">
        <f>SUMIFS(G185:G1221,$C185:$C1221,$C185,$D185:$D1221,$D185,$E185:$E1221,$E185)</f>
        <v>2800.5</v>
      </c>
      <c r="H184" s="34">
        <f>SUMIFS(H185:H1221,$C185:$C1221,$C185,$D185:$D1221,$D185,$E185:$E1221,$E185)</f>
        <v>2800.5</v>
      </c>
      <c r="I184" s="34">
        <f>SUMIFS(I185:I1221,$C185:$C1221,$C185,$D185:$D1221,$D185,$E185:$E1221,$E185)</f>
        <v>2800.5</v>
      </c>
      <c r="J184" s="34">
        <f>SUMIFS(J185:J1221,$C185:$C1221,$C185,$D185:$D1221,$D185,$E185:$E1221,$E185)</f>
        <v>2800.5</v>
      </c>
    </row>
    <row r="185" spans="1:10" s="13" customFormat="1" ht="31.2">
      <c r="A185" s="17">
        <v>3</v>
      </c>
      <c r="B185" s="22" t="s">
        <v>11</v>
      </c>
      <c r="C185" s="23" t="s">
        <v>83</v>
      </c>
      <c r="D185" s="23" t="s">
        <v>83</v>
      </c>
      <c r="E185" s="23" t="s">
        <v>125</v>
      </c>
      <c r="F185" s="23" t="s">
        <v>75</v>
      </c>
      <c r="G185" s="24">
        <v>2800.5</v>
      </c>
      <c r="H185" s="24">
        <v>2800.5</v>
      </c>
      <c r="I185" s="24">
        <v>2800.5</v>
      </c>
      <c r="J185" s="24">
        <v>2800.5</v>
      </c>
    </row>
    <row r="186" spans="1:10" s="13" customFormat="1" ht="15.6">
      <c r="A186" s="14">
        <v>0</v>
      </c>
      <c r="B186" s="26" t="s">
        <v>144</v>
      </c>
      <c r="C186" s="27" t="s">
        <v>85</v>
      </c>
      <c r="D186" s="27" t="s">
        <v>116</v>
      </c>
      <c r="E186" s="27"/>
      <c r="F186" s="27"/>
      <c r="G186" s="28">
        <f>SUMIFS(G187:G1235,$C187:$C1235,$C187)/3</f>
        <v>42265.8</v>
      </c>
      <c r="H186" s="28">
        <f>SUMIFS(H187:H1225,$C187:$C1225,$C187)/3</f>
        <v>0</v>
      </c>
      <c r="I186" s="28">
        <f>SUMIFS(I187:I1235,$C187:$C1235,$C187)/3</f>
        <v>42696.800000000003</v>
      </c>
      <c r="J186" s="28">
        <f>SUMIFS(J187:J1225,$C187:$C1225,$C187)/3</f>
        <v>0</v>
      </c>
    </row>
    <row r="187" spans="1:10" s="13" customFormat="1" ht="15.6">
      <c r="A187" s="15">
        <v>1</v>
      </c>
      <c r="B187" s="29" t="s">
        <v>24</v>
      </c>
      <c r="C187" s="30" t="s">
        <v>85</v>
      </c>
      <c r="D187" s="30" t="s">
        <v>71</v>
      </c>
      <c r="E187" s="30" t="s">
        <v>6</v>
      </c>
      <c r="F187" s="30" t="s">
        <v>73</v>
      </c>
      <c r="G187" s="31">
        <f>SUMIFS(G188:G1228,$C188:$C1228,$C188,$D188:$D1228,$D188)/2</f>
        <v>42265.8</v>
      </c>
      <c r="H187" s="31">
        <f>SUMIFS(H188:H1228,$C188:$C1228,$C188,$D188:$D1228,$D188)/2</f>
        <v>0</v>
      </c>
      <c r="I187" s="31">
        <f>SUMIFS(I188:I1228,$C188:$C1228,$C188,$D188:$D1228,$D188)/2</f>
        <v>42696.800000000003</v>
      </c>
      <c r="J187" s="31">
        <f>SUMIFS(J188:J1228,$C188:$C1228,$C188,$D188:$D1228,$D188)/2</f>
        <v>0</v>
      </c>
    </row>
    <row r="188" spans="1:10" s="13" customFormat="1" ht="31.2">
      <c r="A188" s="16">
        <v>2</v>
      </c>
      <c r="B188" s="32" t="s">
        <v>191</v>
      </c>
      <c r="C188" s="33" t="s">
        <v>85</v>
      </c>
      <c r="D188" s="33" t="s">
        <v>71</v>
      </c>
      <c r="E188" s="33" t="s">
        <v>25</v>
      </c>
      <c r="F188" s="33"/>
      <c r="G188" s="34">
        <f>SUMIFS(G189:G1225,$C189:$C1225,$C189,$D189:$D1225,$D189,$E189:$E1225,$E189)</f>
        <v>33174.5</v>
      </c>
      <c r="H188" s="34">
        <f>SUMIFS(H189:H1225,$C189:$C1225,$C189,$D189:$D1225,$D189,$E189:$E1225,$E189)</f>
        <v>0</v>
      </c>
      <c r="I188" s="34">
        <f>SUMIFS(I189:I1225,$C189:$C1225,$C189,$D189:$D1225,$D189,$E189:$E1225,$E189)</f>
        <v>33635.5</v>
      </c>
      <c r="J188" s="34">
        <f>SUMIFS(J189:J1225,$C189:$C1225,$C189,$D189:$D1225,$D189,$E189:$E1225,$E189)</f>
        <v>0</v>
      </c>
    </row>
    <row r="189" spans="1:10" s="13" customFormat="1" ht="15.6">
      <c r="A189" s="17">
        <v>3</v>
      </c>
      <c r="B189" s="22" t="s">
        <v>169</v>
      </c>
      <c r="C189" s="23" t="s">
        <v>85</v>
      </c>
      <c r="D189" s="23" t="s">
        <v>71</v>
      </c>
      <c r="E189" s="23" t="s">
        <v>25</v>
      </c>
      <c r="F189" s="23" t="s">
        <v>168</v>
      </c>
      <c r="G189" s="24"/>
      <c r="H189" s="24"/>
      <c r="I189" s="24"/>
      <c r="J189" s="24"/>
    </row>
    <row r="190" spans="1:10" s="13" customFormat="1" ht="15.6">
      <c r="A190" s="17">
        <v>3</v>
      </c>
      <c r="B190" s="22" t="s">
        <v>46</v>
      </c>
      <c r="C190" s="23" t="s">
        <v>85</v>
      </c>
      <c r="D190" s="23" t="s">
        <v>71</v>
      </c>
      <c r="E190" s="23" t="s">
        <v>25</v>
      </c>
      <c r="F190" s="23" t="s">
        <v>93</v>
      </c>
      <c r="G190" s="24">
        <v>33174.5</v>
      </c>
      <c r="H190" s="24"/>
      <c r="I190" s="24">
        <v>33635.5</v>
      </c>
      <c r="J190" s="24"/>
    </row>
    <row r="191" spans="1:10" s="13" customFormat="1" ht="31.2">
      <c r="A191" s="16">
        <v>2</v>
      </c>
      <c r="B191" s="32" t="s">
        <v>192</v>
      </c>
      <c r="C191" s="33" t="s">
        <v>85</v>
      </c>
      <c r="D191" s="33" t="s">
        <v>71</v>
      </c>
      <c r="E191" s="33" t="s">
        <v>26</v>
      </c>
      <c r="F191" s="33"/>
      <c r="G191" s="34">
        <f>SUMIFS(G192:G1228,$C192:$C1228,$C192,$D192:$D1228,$D192,$E192:$E1228,$E192)</f>
        <v>9026.2999999999993</v>
      </c>
      <c r="H191" s="34">
        <f>SUMIFS(H192:H1228,$C192:$C1228,$C192,$D192:$D1228,$D192,$E192:$E1228,$E192)</f>
        <v>0</v>
      </c>
      <c r="I191" s="34">
        <f>SUMIFS(I192:I1228,$C192:$C1228,$C192,$D192:$D1228,$D192,$E192:$E1228,$E192)</f>
        <v>9026.2999999999993</v>
      </c>
      <c r="J191" s="34">
        <f>SUMIFS(J192:J1228,$C192:$C1228,$C192,$D192:$D1228,$D192,$E192:$E1228,$E192)</f>
        <v>0</v>
      </c>
    </row>
    <row r="192" spans="1:10" s="13" customFormat="1" ht="15.6">
      <c r="A192" s="17">
        <v>3</v>
      </c>
      <c r="B192" s="22" t="s">
        <v>46</v>
      </c>
      <c r="C192" s="23" t="s">
        <v>85</v>
      </c>
      <c r="D192" s="23" t="s">
        <v>71</v>
      </c>
      <c r="E192" s="23" t="s">
        <v>26</v>
      </c>
      <c r="F192" s="23" t="s">
        <v>93</v>
      </c>
      <c r="G192" s="24">
        <v>9026.2999999999993</v>
      </c>
      <c r="H192" s="24"/>
      <c r="I192" s="24">
        <v>9026.2999999999993</v>
      </c>
      <c r="J192" s="24"/>
    </row>
    <row r="193" spans="1:10" s="13" customFormat="1" ht="53.4" customHeight="1">
      <c r="A193" s="16">
        <v>2</v>
      </c>
      <c r="B193" s="41" t="s">
        <v>207</v>
      </c>
      <c r="C193" s="33" t="s">
        <v>85</v>
      </c>
      <c r="D193" s="33" t="s">
        <v>71</v>
      </c>
      <c r="E193" s="33" t="s">
        <v>134</v>
      </c>
      <c r="F193" s="33"/>
      <c r="G193" s="34">
        <f>SUMIFS(G194:G1234,$C194:$C1234,$C194,$D194:$D1234,$D194,$E194:$E1234,$E194)</f>
        <v>45</v>
      </c>
      <c r="H193" s="34">
        <f>SUMIFS(H194:H1234,$C194:$C1234,$C194,$D194:$D1234,$D194,$E194:$E1234,$E194)</f>
        <v>0</v>
      </c>
      <c r="I193" s="34">
        <f>SUMIFS(I194:I1234,$C194:$C1234,$C194,$D194:$D1234,$D194,$E194:$E1234,$E194)</f>
        <v>15</v>
      </c>
      <c r="J193" s="34">
        <f>SUMIFS(J194:J1234,$C194:$C1234,$C194,$D194:$D1234,$D194,$E194:$E1234,$E194)</f>
        <v>0</v>
      </c>
    </row>
    <row r="194" spans="1:10" s="13" customFormat="1" ht="31.2">
      <c r="A194" s="17">
        <v>3</v>
      </c>
      <c r="B194" s="22" t="s">
        <v>11</v>
      </c>
      <c r="C194" s="23" t="s">
        <v>85</v>
      </c>
      <c r="D194" s="23" t="s">
        <v>71</v>
      </c>
      <c r="E194" s="23" t="s">
        <v>134</v>
      </c>
      <c r="F194" s="23" t="s">
        <v>75</v>
      </c>
      <c r="G194" s="24">
        <v>0</v>
      </c>
      <c r="H194" s="24"/>
      <c r="I194" s="24">
        <v>0</v>
      </c>
      <c r="J194" s="24"/>
    </row>
    <row r="195" spans="1:10" s="13" customFormat="1" ht="15.6">
      <c r="A195" s="17">
        <v>3</v>
      </c>
      <c r="B195" s="22" t="s">
        <v>46</v>
      </c>
      <c r="C195" s="23" t="s">
        <v>85</v>
      </c>
      <c r="D195" s="23" t="s">
        <v>71</v>
      </c>
      <c r="E195" s="23" t="s">
        <v>134</v>
      </c>
      <c r="F195" s="23" t="s">
        <v>93</v>
      </c>
      <c r="G195" s="24">
        <v>45</v>
      </c>
      <c r="H195" s="24"/>
      <c r="I195" s="24">
        <v>15</v>
      </c>
      <c r="J195" s="24"/>
    </row>
    <row r="196" spans="1:10" s="13" customFormat="1" ht="46.8">
      <c r="A196" s="16">
        <v>2</v>
      </c>
      <c r="B196" s="41" t="s">
        <v>167</v>
      </c>
      <c r="C196" s="33" t="s">
        <v>85</v>
      </c>
      <c r="D196" s="33" t="s">
        <v>71</v>
      </c>
      <c r="E196" s="33" t="s">
        <v>166</v>
      </c>
      <c r="F196" s="33"/>
      <c r="G196" s="34">
        <f>SUMIFS(G197:G1235,$C197:$C1235,$C197,$D197:$D1235,$D197,$E197:$E1235,$E197)</f>
        <v>20</v>
      </c>
      <c r="H196" s="34">
        <f>SUMIFS(H197:H1235,$C197:$C1235,$C197,$D197:$D1235,$D197,$E197:$E1235,$E197)</f>
        <v>0</v>
      </c>
      <c r="I196" s="34">
        <f>SUMIFS(I197:I1235,$C197:$C1235,$C197,$D197:$D1235,$D197,$E197:$E1235,$E197)</f>
        <v>20</v>
      </c>
      <c r="J196" s="34">
        <f>SUMIFS(J197:J1235,$C197:$C1235,$C197,$D197:$D1235,$D197,$E197:$E1235,$E197)</f>
        <v>0</v>
      </c>
    </row>
    <row r="197" spans="1:10" s="13" customFormat="1" ht="31.2">
      <c r="A197" s="17">
        <v>3</v>
      </c>
      <c r="B197" s="22" t="s">
        <v>11</v>
      </c>
      <c r="C197" s="23" t="s">
        <v>85</v>
      </c>
      <c r="D197" s="23" t="s">
        <v>71</v>
      </c>
      <c r="E197" s="23" t="s">
        <v>166</v>
      </c>
      <c r="F197" s="23" t="s">
        <v>75</v>
      </c>
      <c r="G197" s="24">
        <v>0</v>
      </c>
      <c r="H197" s="24"/>
      <c r="I197" s="24">
        <v>0</v>
      </c>
      <c r="J197" s="24"/>
    </row>
    <row r="198" spans="1:10" s="13" customFormat="1" ht="15.6">
      <c r="A198" s="17">
        <v>3</v>
      </c>
      <c r="B198" s="22" t="s">
        <v>46</v>
      </c>
      <c r="C198" s="23" t="s">
        <v>85</v>
      </c>
      <c r="D198" s="23" t="s">
        <v>71</v>
      </c>
      <c r="E198" s="23" t="s">
        <v>166</v>
      </c>
      <c r="F198" s="23" t="s">
        <v>93</v>
      </c>
      <c r="G198" s="24">
        <v>20</v>
      </c>
      <c r="H198" s="24"/>
      <c r="I198" s="24">
        <v>20</v>
      </c>
      <c r="J198" s="24"/>
    </row>
    <row r="199" spans="1:10" s="13" customFormat="1" ht="15.6">
      <c r="A199" s="14">
        <v>0</v>
      </c>
      <c r="B199" s="26" t="s">
        <v>113</v>
      </c>
      <c r="C199" s="27" t="s">
        <v>86</v>
      </c>
      <c r="D199" s="27" t="s">
        <v>116</v>
      </c>
      <c r="E199" s="27"/>
      <c r="F199" s="27"/>
      <c r="G199" s="28">
        <f>SUMIFS(G200:G1259,$C200:$C1259,$C200)/3</f>
        <v>49791.5</v>
      </c>
      <c r="H199" s="28">
        <f>SUMIFS(H200:H1249,$C200:$C1249,$C200)/3</f>
        <v>43897.9</v>
      </c>
      <c r="I199" s="28">
        <f>SUMIFS(I200:I1259,$C200:$C1259,$C200)/3</f>
        <v>49791.5</v>
      </c>
      <c r="J199" s="28">
        <f>SUMIFS(J200:J1249,$C200:$C1249,$C200)/3</f>
        <v>43897.9</v>
      </c>
    </row>
    <row r="200" spans="1:10" s="13" customFormat="1" ht="15.6">
      <c r="A200" s="15">
        <v>1</v>
      </c>
      <c r="B200" s="29" t="s">
        <v>65</v>
      </c>
      <c r="C200" s="30" t="s">
        <v>86</v>
      </c>
      <c r="D200" s="30" t="s">
        <v>71</v>
      </c>
      <c r="E200" s="30" t="s">
        <v>6</v>
      </c>
      <c r="F200" s="30" t="s">
        <v>73</v>
      </c>
      <c r="G200" s="31">
        <f>SUMIFS(G201:G1243,$C201:$C1243,$C201,$D201:$D1243,$D201)/2</f>
        <v>1504.4</v>
      </c>
      <c r="H200" s="31">
        <f>SUMIFS(H201:H1243,$C201:$C1243,$C201,$D201:$D1243,$D201)/2</f>
        <v>0</v>
      </c>
      <c r="I200" s="31">
        <f>SUMIFS(I201:I1243,$C201:$C1243,$C201,$D201:$D1243,$D201)/2</f>
        <v>1504.4</v>
      </c>
      <c r="J200" s="31">
        <f>SUMIFS(J201:J1243,$C201:$C1243,$C201,$D201:$D1243,$D201)/2</f>
        <v>0</v>
      </c>
    </row>
    <row r="201" spans="1:10" s="13" customFormat="1" ht="31.2">
      <c r="A201" s="16">
        <v>2</v>
      </c>
      <c r="B201" s="32" t="s">
        <v>32</v>
      </c>
      <c r="C201" s="33" t="s">
        <v>86</v>
      </c>
      <c r="D201" s="33" t="s">
        <v>71</v>
      </c>
      <c r="E201" s="33" t="s">
        <v>126</v>
      </c>
      <c r="F201" s="33"/>
      <c r="G201" s="34">
        <f>SUMIFS(G202:G1240,$C202:$C1240,$C202,$D202:$D1240,$D202,$E202:$E1240,$E202)</f>
        <v>1504.4</v>
      </c>
      <c r="H201" s="34">
        <f>SUMIFS(H202:H1240,$C202:$C1240,$C202,$D202:$D1240,$D202,$E202:$E1240,$E202)</f>
        <v>0</v>
      </c>
      <c r="I201" s="34">
        <f>SUMIFS(I202:I1240,$C202:$C1240,$C202,$D202:$D1240,$D202,$E202:$E1240,$E202)</f>
        <v>1504.4</v>
      </c>
      <c r="J201" s="34">
        <f>SUMIFS(J202:J1240,$C202:$C1240,$C202,$D202:$D1240,$D202,$E202:$E1240,$E202)</f>
        <v>0</v>
      </c>
    </row>
    <row r="202" spans="1:10" s="13" customFormat="1" ht="31.2">
      <c r="A202" s="17">
        <v>3</v>
      </c>
      <c r="B202" s="22" t="s">
        <v>216</v>
      </c>
      <c r="C202" s="23" t="s">
        <v>86</v>
      </c>
      <c r="D202" s="23" t="s">
        <v>71</v>
      </c>
      <c r="E202" s="23" t="s">
        <v>126</v>
      </c>
      <c r="F202" s="23" t="s">
        <v>215</v>
      </c>
      <c r="G202" s="24">
        <v>1504.4</v>
      </c>
      <c r="H202" s="25"/>
      <c r="I202" s="24">
        <v>1504.4</v>
      </c>
      <c r="J202" s="25"/>
    </row>
    <row r="203" spans="1:10" s="13" customFormat="1" ht="31.2">
      <c r="A203" s="17">
        <v>3</v>
      </c>
      <c r="B203" s="22" t="s">
        <v>21</v>
      </c>
      <c r="C203" s="23" t="s">
        <v>86</v>
      </c>
      <c r="D203" s="23" t="s">
        <v>71</v>
      </c>
      <c r="E203" s="23" t="s">
        <v>126</v>
      </c>
      <c r="F203" s="23" t="s">
        <v>82</v>
      </c>
      <c r="G203" s="24"/>
      <c r="H203" s="25"/>
      <c r="I203" s="24"/>
      <c r="J203" s="25"/>
    </row>
    <row r="204" spans="1:10" s="13" customFormat="1" ht="15.6">
      <c r="A204" s="15">
        <v>1</v>
      </c>
      <c r="B204" s="29" t="s">
        <v>66</v>
      </c>
      <c r="C204" s="30" t="s">
        <v>86</v>
      </c>
      <c r="D204" s="30" t="s">
        <v>80</v>
      </c>
      <c r="E204" s="30" t="s">
        <v>6</v>
      </c>
      <c r="F204" s="30" t="s">
        <v>73</v>
      </c>
      <c r="G204" s="31">
        <f>SUMIFS(G205:G1246,$C205:$C1246,$C205,$D205:$D1246,$D205)/2</f>
        <v>3846.3</v>
      </c>
      <c r="H204" s="31">
        <f>SUMIFS(H205:H1246,$C205:$C1246,$C205,$D205:$D1246,$D205)/2</f>
        <v>3427.3</v>
      </c>
      <c r="I204" s="31">
        <f>SUMIFS(I205:I1246,$C205:$C1246,$C205,$D205:$D1246,$D205)/2</f>
        <v>3846.3</v>
      </c>
      <c r="J204" s="31">
        <f>SUMIFS(J205:J1246,$C205:$C1246,$C205,$D205:$D1246,$D205)/2</f>
        <v>3427.3</v>
      </c>
    </row>
    <row r="205" spans="1:10" s="13" customFormat="1" ht="51" customHeight="1">
      <c r="A205" s="16">
        <v>2</v>
      </c>
      <c r="B205" s="32" t="s">
        <v>149</v>
      </c>
      <c r="C205" s="33" t="s">
        <v>86</v>
      </c>
      <c r="D205" s="33" t="s">
        <v>80</v>
      </c>
      <c r="E205" s="33" t="s">
        <v>60</v>
      </c>
      <c r="F205" s="33"/>
      <c r="G205" s="34">
        <f>SUMIFS(G206:G1243,$C206:$C1243,$C206,$D206:$D1243,$D206,$E206:$E1243,$E206)</f>
        <v>3696.3</v>
      </c>
      <c r="H205" s="34">
        <f>SUMIFS(H206:H1243,$C206:$C1243,$C206,$D206:$D1243,$D206,$E206:$E1243,$E206)</f>
        <v>3427.3</v>
      </c>
      <c r="I205" s="34">
        <f>SUMIFS(I206:I1243,$C206:$C1243,$C206,$D206:$D1243,$D206,$E206:$E1243,$E206)</f>
        <v>3696.3</v>
      </c>
      <c r="J205" s="34">
        <f>SUMIFS(J206:J1243,$C206:$C1243,$C206,$D206:$D1243,$D206,$E206:$E1243,$E206)</f>
        <v>3427.3</v>
      </c>
    </row>
    <row r="206" spans="1:10" s="13" customFormat="1" ht="31.2">
      <c r="A206" s="17">
        <v>3</v>
      </c>
      <c r="B206" s="22" t="s">
        <v>21</v>
      </c>
      <c r="C206" s="23" t="s">
        <v>86</v>
      </c>
      <c r="D206" s="23" t="s">
        <v>80</v>
      </c>
      <c r="E206" s="23" t="s">
        <v>60</v>
      </c>
      <c r="F206" s="23" t="s">
        <v>82</v>
      </c>
      <c r="G206" s="24">
        <v>3696.3</v>
      </c>
      <c r="H206" s="24">
        <v>3427.3</v>
      </c>
      <c r="I206" s="24">
        <v>3696.3</v>
      </c>
      <c r="J206" s="24">
        <v>3427.3</v>
      </c>
    </row>
    <row r="207" spans="1:10" s="13" customFormat="1" ht="56.25" customHeight="1">
      <c r="A207" s="16">
        <v>2</v>
      </c>
      <c r="B207" s="41" t="s">
        <v>210</v>
      </c>
      <c r="C207" s="33" t="s">
        <v>86</v>
      </c>
      <c r="D207" s="33" t="s">
        <v>80</v>
      </c>
      <c r="E207" s="33" t="s">
        <v>133</v>
      </c>
      <c r="F207" s="33"/>
      <c r="G207" s="34">
        <f>SUMIFS(G208:G1245,$C208:$C1245,$C208,$D208:$D1245,$D208,$E208:$E1245,$E208)</f>
        <v>0</v>
      </c>
      <c r="H207" s="34">
        <f>SUMIFS(H208:H1245,$C208:$C1245,$C208,$D208:$D1245,$D208,$E208:$E1245,$E208)</f>
        <v>0</v>
      </c>
      <c r="I207" s="34">
        <f>SUMIFS(I208:I1245,$C208:$C1245,$C208,$D208:$D1245,$D208,$E208:$E1245,$E208)</f>
        <v>0</v>
      </c>
      <c r="J207" s="34">
        <f>SUMIFS(J208:J1245,$C208:$C1245,$C208,$D208:$D1245,$D208,$E208:$E1245,$E208)</f>
        <v>0</v>
      </c>
    </row>
    <row r="208" spans="1:10" s="13" customFormat="1" ht="31.2">
      <c r="A208" s="17">
        <v>3</v>
      </c>
      <c r="B208" s="22" t="s">
        <v>21</v>
      </c>
      <c r="C208" s="23" t="s">
        <v>86</v>
      </c>
      <c r="D208" s="23" t="s">
        <v>80</v>
      </c>
      <c r="E208" s="23" t="s">
        <v>133</v>
      </c>
      <c r="F208" s="23" t="s">
        <v>82</v>
      </c>
      <c r="G208" s="24"/>
      <c r="H208" s="24"/>
      <c r="I208" s="24"/>
      <c r="J208" s="24"/>
    </row>
    <row r="209" spans="1:10" s="13" customFormat="1" ht="15.6">
      <c r="A209" s="17">
        <v>3</v>
      </c>
      <c r="B209" s="22" t="s">
        <v>46</v>
      </c>
      <c r="C209" s="23" t="s">
        <v>86</v>
      </c>
      <c r="D209" s="23" t="s">
        <v>80</v>
      </c>
      <c r="E209" s="23" t="s">
        <v>133</v>
      </c>
      <c r="F209" s="23" t="s">
        <v>93</v>
      </c>
      <c r="G209" s="24"/>
      <c r="H209" s="24"/>
      <c r="I209" s="24"/>
      <c r="J209" s="24"/>
    </row>
    <row r="210" spans="1:10" s="13" customFormat="1" ht="63" customHeight="1">
      <c r="A210" s="16">
        <v>2</v>
      </c>
      <c r="B210" s="41" t="s">
        <v>167</v>
      </c>
      <c r="C210" s="42" t="s">
        <v>86</v>
      </c>
      <c r="D210" s="42" t="s">
        <v>80</v>
      </c>
      <c r="E210" s="42" t="s">
        <v>166</v>
      </c>
      <c r="F210" s="42"/>
      <c r="G210" s="34">
        <f>SUMIFS(G211:G1248,$C211:$C1248,$C211,$D211:$D1248,$D211,$E211:$E1248,$E211)</f>
        <v>150</v>
      </c>
      <c r="H210" s="34">
        <f>SUMIFS(H211:H1248,$C211:$C1248,$C211,$D211:$D1248,$D211,$E211:$E1248,$E211)</f>
        <v>0</v>
      </c>
      <c r="I210" s="34">
        <f>SUMIFS(I211:I1248,$C211:$C1248,$C211,$D211:$D1248,$D211,$E211:$E1248,$E211)</f>
        <v>150</v>
      </c>
      <c r="J210" s="34">
        <f>SUMIFS(J211:J1248,$C211:$C1248,$C211,$D211:$D1248,$D211,$E211:$E1248,$E211)</f>
        <v>0</v>
      </c>
    </row>
    <row r="211" spans="1:10" s="13" customFormat="1" ht="31.2">
      <c r="A211" s="17">
        <v>3</v>
      </c>
      <c r="B211" s="22" t="s">
        <v>21</v>
      </c>
      <c r="C211" s="23" t="s">
        <v>86</v>
      </c>
      <c r="D211" s="23" t="s">
        <v>80</v>
      </c>
      <c r="E211" s="23" t="s">
        <v>166</v>
      </c>
      <c r="F211" s="23" t="s">
        <v>82</v>
      </c>
      <c r="G211" s="24">
        <v>150</v>
      </c>
      <c r="H211" s="25"/>
      <c r="I211" s="24">
        <v>150</v>
      </c>
      <c r="J211" s="25"/>
    </row>
    <row r="212" spans="1:10" s="13" customFormat="1" ht="15.6">
      <c r="A212" s="15">
        <v>1</v>
      </c>
      <c r="B212" s="29" t="s">
        <v>142</v>
      </c>
      <c r="C212" s="30" t="s">
        <v>86</v>
      </c>
      <c r="D212" s="30" t="s">
        <v>88</v>
      </c>
      <c r="E212" s="30" t="s">
        <v>6</v>
      </c>
      <c r="F212" s="30" t="s">
        <v>73</v>
      </c>
      <c r="G212" s="31">
        <f>SUMIFS(G213:G1256,$C213:$C1256,$C213,$D213:$D1256,$D213)/2</f>
        <v>39227.1</v>
      </c>
      <c r="H212" s="31">
        <f>SUMIFS(H213:H1256,$C213:$C1256,$C213,$D213:$D1256,$D213)/2</f>
        <v>36784.300000000003</v>
      </c>
      <c r="I212" s="31">
        <f>SUMIFS(I213:I1256,$C213:$C1256,$C213,$D213:$D1256,$D213)/2</f>
        <v>39227.1</v>
      </c>
      <c r="J212" s="31">
        <f>SUMIFS(J213:J1256,$C213:$C1256,$C213,$D213:$D1256,$D213)/2</f>
        <v>36784.300000000003</v>
      </c>
    </row>
    <row r="213" spans="1:10" s="13" customFormat="1" ht="15.6">
      <c r="A213" s="16">
        <v>2</v>
      </c>
      <c r="B213" s="32" t="s">
        <v>212</v>
      </c>
      <c r="C213" s="33" t="s">
        <v>86</v>
      </c>
      <c r="D213" s="33" t="s">
        <v>88</v>
      </c>
      <c r="E213" s="33" t="s">
        <v>67</v>
      </c>
      <c r="F213" s="33"/>
      <c r="G213" s="34">
        <f>SUMIFS(G214:G1253,$C214:$C1253,$C214,$D214:$D1253,$D214,$E214:$E1253,$E214)</f>
        <v>5905.6</v>
      </c>
      <c r="H213" s="34">
        <f>SUMIFS(H214:H1253,$C214:$C1253,$C214,$D214:$D1253,$D214,$E214:$E1253,$E214)</f>
        <v>3462.8</v>
      </c>
      <c r="I213" s="34">
        <f>SUMIFS(I214:I1253,$C214:$C1253,$C214,$D214:$D1253,$D214,$E214:$E1253,$E214)</f>
        <v>5905.6</v>
      </c>
      <c r="J213" s="34">
        <f>SUMIFS(J214:J1253,$C214:$C1253,$C214,$D214:$D1253,$D214,$E214:$E1253,$E214)</f>
        <v>3462.8</v>
      </c>
    </row>
    <row r="214" spans="1:10" s="13" customFormat="1" ht="31.2">
      <c r="A214" s="17">
        <v>3</v>
      </c>
      <c r="B214" s="22" t="s">
        <v>21</v>
      </c>
      <c r="C214" s="23" t="s">
        <v>86</v>
      </c>
      <c r="D214" s="23" t="s">
        <v>88</v>
      </c>
      <c r="E214" s="23" t="s">
        <v>67</v>
      </c>
      <c r="F214" s="23" t="s">
        <v>82</v>
      </c>
      <c r="G214" s="24">
        <v>5905.6</v>
      </c>
      <c r="H214" s="24">
        <v>3462.8</v>
      </c>
      <c r="I214" s="24">
        <v>5905.6</v>
      </c>
      <c r="J214" s="24">
        <v>3462.8</v>
      </c>
    </row>
    <row r="215" spans="1:10" s="13" customFormat="1" ht="46.8">
      <c r="A215" s="16">
        <v>2</v>
      </c>
      <c r="B215" s="41" t="s">
        <v>213</v>
      </c>
      <c r="C215" s="33" t="s">
        <v>86</v>
      </c>
      <c r="D215" s="33" t="s">
        <v>88</v>
      </c>
      <c r="E215" s="33" t="s">
        <v>9</v>
      </c>
      <c r="F215" s="33"/>
      <c r="G215" s="34">
        <f>SUMIFS(G216:G1255,$C216:$C1255,$C216,$D216:$D1255,$D216,$E216:$E1255,$E216)</f>
        <v>7148.5</v>
      </c>
      <c r="H215" s="34">
        <f>SUMIFS(H216:H1255,$C216:$C1255,$C216,$D216:$D1255,$D216,$E216:$E1255,$E216)</f>
        <v>7148.5</v>
      </c>
      <c r="I215" s="34">
        <f>SUMIFS(I216:I1255,$C216:$C1255,$C216,$D216:$D1255,$D216,$E216:$E1255,$E216)</f>
        <v>7148.5</v>
      </c>
      <c r="J215" s="34">
        <f>SUMIFS(J216:J1255,$C216:$C1255,$C216,$D216:$D1255,$D216,$E216:$E1255,$E216)</f>
        <v>7148.5</v>
      </c>
    </row>
    <row r="216" spans="1:10" s="13" customFormat="1" ht="31.2">
      <c r="A216" s="17">
        <v>3</v>
      </c>
      <c r="B216" s="22" t="s">
        <v>11</v>
      </c>
      <c r="C216" s="23" t="s">
        <v>86</v>
      </c>
      <c r="D216" s="23" t="s">
        <v>88</v>
      </c>
      <c r="E216" s="23" t="s">
        <v>9</v>
      </c>
      <c r="F216" s="23" t="s">
        <v>75</v>
      </c>
      <c r="G216" s="24">
        <v>238</v>
      </c>
      <c r="H216" s="24">
        <v>238</v>
      </c>
      <c r="I216" s="24">
        <v>238</v>
      </c>
      <c r="J216" s="24">
        <v>238</v>
      </c>
    </row>
    <row r="217" spans="1:10" s="13" customFormat="1" ht="31.2">
      <c r="A217" s="17">
        <v>3</v>
      </c>
      <c r="B217" s="22" t="s">
        <v>21</v>
      </c>
      <c r="C217" s="23" t="s">
        <v>86</v>
      </c>
      <c r="D217" s="23" t="s">
        <v>88</v>
      </c>
      <c r="E217" s="23" t="s">
        <v>9</v>
      </c>
      <c r="F217" s="23" t="s">
        <v>82</v>
      </c>
      <c r="G217" s="24">
        <v>6910.5</v>
      </c>
      <c r="H217" s="24">
        <v>6910.5</v>
      </c>
      <c r="I217" s="24">
        <v>6910.5</v>
      </c>
      <c r="J217" s="24">
        <v>6910.5</v>
      </c>
    </row>
    <row r="218" spans="1:10" s="13" customFormat="1" ht="78">
      <c r="A218" s="16">
        <v>2</v>
      </c>
      <c r="B218" s="41" t="s">
        <v>206</v>
      </c>
      <c r="C218" s="33" t="s">
        <v>86</v>
      </c>
      <c r="D218" s="33" t="s">
        <v>88</v>
      </c>
      <c r="E218" s="33" t="s">
        <v>132</v>
      </c>
      <c r="F218" s="33"/>
      <c r="G218" s="34">
        <f>SUMIFS(G219:G1257,$C219:$C1257,$C219,$D219:$D1257,$D219,$E219:$E1257,$E219)</f>
        <v>26173</v>
      </c>
      <c r="H218" s="34">
        <f>SUMIFS(H219:H1257,$C219:$C1257,$C219,$D219:$D1257,$D219,$E219:$E1257,$E219)</f>
        <v>26173</v>
      </c>
      <c r="I218" s="34">
        <f>SUMIFS(I219:I1257,$C219:$C1257,$C219,$D219:$D1257,$D219,$E219:$E1257,$E219)</f>
        <v>26173</v>
      </c>
      <c r="J218" s="34">
        <f>SUMIFS(J219:J1257,$C219:$C1257,$C219,$D219:$D1257,$D219,$E219:$E1257,$E219)</f>
        <v>26173</v>
      </c>
    </row>
    <row r="219" spans="1:10" s="13" customFormat="1" ht="15.6">
      <c r="A219" s="17">
        <v>3</v>
      </c>
      <c r="B219" s="22" t="s">
        <v>131</v>
      </c>
      <c r="C219" s="23" t="s">
        <v>86</v>
      </c>
      <c r="D219" s="23" t="s">
        <v>88</v>
      </c>
      <c r="E219" s="23" t="s">
        <v>132</v>
      </c>
      <c r="F219" s="23" t="s">
        <v>130</v>
      </c>
      <c r="G219" s="24">
        <v>26173</v>
      </c>
      <c r="H219" s="24">
        <v>26173</v>
      </c>
      <c r="I219" s="24">
        <v>26173</v>
      </c>
      <c r="J219" s="24">
        <v>26173</v>
      </c>
    </row>
    <row r="220" spans="1:10" s="13" customFormat="1" ht="15.6">
      <c r="A220" s="15">
        <v>1</v>
      </c>
      <c r="B220" s="29" t="s">
        <v>27</v>
      </c>
      <c r="C220" s="30" t="s">
        <v>86</v>
      </c>
      <c r="D220" s="30" t="s">
        <v>72</v>
      </c>
      <c r="E220" s="30" t="s">
        <v>6</v>
      </c>
      <c r="F220" s="30" t="s">
        <v>73</v>
      </c>
      <c r="G220" s="31">
        <f>SUMIFS(G221:G1263,$C221:$C1263,$C221,$D221:$D1263,$D221)/2</f>
        <v>5213.7</v>
      </c>
      <c r="H220" s="31">
        <f>SUMIFS(H221:H1263,$C221:$C1263,$C221,$D221:$D1263,$D221)/2</f>
        <v>3686.3</v>
      </c>
      <c r="I220" s="31">
        <f>SUMIFS(I221:I1263,$C221:$C1263,$C221,$D221:$D1263,$D221)/2</f>
        <v>5213.7</v>
      </c>
      <c r="J220" s="31">
        <f>SUMIFS(J221:J1263,$C221:$C1263,$C221,$D221:$D1263,$D221)/2</f>
        <v>3686.3</v>
      </c>
    </row>
    <row r="221" spans="1:10" s="13" customFormat="1" ht="46.8">
      <c r="A221" s="16">
        <v>2</v>
      </c>
      <c r="B221" s="32" t="s">
        <v>173</v>
      </c>
      <c r="C221" s="33" t="s">
        <v>86</v>
      </c>
      <c r="D221" s="33" t="s">
        <v>72</v>
      </c>
      <c r="E221" s="33" t="s">
        <v>28</v>
      </c>
      <c r="F221" s="33"/>
      <c r="G221" s="34">
        <f>SUMIFS(G222:G1260,$C222:$C1260,$C222,$D222:$D1260,$D222,$E222:$E1260,$E222)</f>
        <v>911</v>
      </c>
      <c r="H221" s="34">
        <f>SUMIFS(H222:H1260,$C222:$C1260,$C222,$D222:$D1260,$D222,$E222:$E1260,$E222)</f>
        <v>0</v>
      </c>
      <c r="I221" s="34">
        <f>SUMIFS(I222:I1260,$C222:$C1260,$C222,$D222:$D1260,$D222,$E222:$E1260,$E222)</f>
        <v>911</v>
      </c>
      <c r="J221" s="34">
        <f>SUMIFS(J222:J1260,$C222:$C1260,$C222,$D222:$D1260,$D222,$E222:$E1260,$E222)</f>
        <v>0</v>
      </c>
    </row>
    <row r="222" spans="1:10" s="13" customFormat="1" ht="31.2">
      <c r="A222" s="17">
        <v>3</v>
      </c>
      <c r="B222" s="22" t="s">
        <v>11</v>
      </c>
      <c r="C222" s="23" t="s">
        <v>86</v>
      </c>
      <c r="D222" s="23" t="s">
        <v>72</v>
      </c>
      <c r="E222" s="23" t="s">
        <v>28</v>
      </c>
      <c r="F222" s="23" t="s">
        <v>75</v>
      </c>
      <c r="G222" s="24"/>
      <c r="H222" s="24"/>
      <c r="I222" s="24"/>
      <c r="J222" s="24"/>
    </row>
    <row r="223" spans="1:10" s="13" customFormat="1" ht="15.6">
      <c r="A223" s="17">
        <v>3</v>
      </c>
      <c r="B223" s="22" t="s">
        <v>46</v>
      </c>
      <c r="C223" s="23" t="s">
        <v>86</v>
      </c>
      <c r="D223" s="23" t="s">
        <v>72</v>
      </c>
      <c r="E223" s="23" t="s">
        <v>28</v>
      </c>
      <c r="F223" s="23" t="s">
        <v>93</v>
      </c>
      <c r="G223" s="24">
        <v>911</v>
      </c>
      <c r="H223" s="24"/>
      <c r="I223" s="24">
        <v>911</v>
      </c>
      <c r="J223" s="24"/>
    </row>
    <row r="224" spans="1:10" s="13" customFormat="1" ht="84.6" customHeight="1">
      <c r="A224" s="16">
        <v>2</v>
      </c>
      <c r="B224" s="32" t="s">
        <v>195</v>
      </c>
      <c r="C224" s="33" t="s">
        <v>86</v>
      </c>
      <c r="D224" s="33" t="s">
        <v>72</v>
      </c>
      <c r="E224" s="33" t="s">
        <v>29</v>
      </c>
      <c r="F224" s="33"/>
      <c r="G224" s="34">
        <f>SUMIFS(G225:G1263,$C225:$C1263,$C225,$D225:$D1263,$D225,$E225:$E1263,$E225)</f>
        <v>384</v>
      </c>
      <c r="H224" s="34">
        <f>SUMIFS(H225:H1263,$C225:$C1263,$C225,$D225:$D1263,$D225,$E225:$E1263,$E225)</f>
        <v>0</v>
      </c>
      <c r="I224" s="34">
        <f>SUMIFS(I225:I1263,$C225:$C1263,$C225,$D225:$D1263,$D225,$E225:$E1263,$E225)</f>
        <v>384</v>
      </c>
      <c r="J224" s="34">
        <f>SUMIFS(J225:J1263,$C225:$C1263,$C225,$D225:$D1263,$D225,$E225:$E1263,$E225)</f>
        <v>0</v>
      </c>
    </row>
    <row r="225" spans="1:10" s="13" customFormat="1" ht="66.599999999999994" customHeight="1">
      <c r="A225" s="17">
        <v>3</v>
      </c>
      <c r="B225" s="22" t="s">
        <v>155</v>
      </c>
      <c r="C225" s="23" t="s">
        <v>86</v>
      </c>
      <c r="D225" s="23" t="s">
        <v>72</v>
      </c>
      <c r="E225" s="23" t="s">
        <v>29</v>
      </c>
      <c r="F225" s="23" t="s">
        <v>96</v>
      </c>
      <c r="G225" s="24">
        <v>384</v>
      </c>
      <c r="H225" s="24"/>
      <c r="I225" s="24">
        <v>384</v>
      </c>
      <c r="J225" s="24"/>
    </row>
    <row r="226" spans="1:10" s="13" customFormat="1" ht="46.8">
      <c r="A226" s="16">
        <v>2</v>
      </c>
      <c r="B226" s="41" t="s">
        <v>213</v>
      </c>
      <c r="C226" s="33" t="s">
        <v>86</v>
      </c>
      <c r="D226" s="33" t="s">
        <v>72</v>
      </c>
      <c r="E226" s="33" t="s">
        <v>9</v>
      </c>
      <c r="F226" s="33"/>
      <c r="G226" s="34">
        <f>SUMIFS(G227:G1265,$C227:$C1265,$C227,$D227:$D1265,$D227,$E227:$E1265,$E227)</f>
        <v>3019.4</v>
      </c>
      <c r="H226" s="34">
        <f>SUMIFS(H227:H1265,$C227:$C1265,$C227,$D227:$D1265,$D227,$E227:$E1265,$E227)</f>
        <v>3019.4</v>
      </c>
      <c r="I226" s="34">
        <f>SUMIFS(I227:I1265,$C227:$C1265,$C227,$D227:$D1265,$D227,$E227:$E1265,$E227)</f>
        <v>3019.4</v>
      </c>
      <c r="J226" s="34">
        <f>SUMIFS(J227:J1265,$C227:$C1265,$C227,$D227:$D1265,$D227,$E227:$E1265,$E227)</f>
        <v>3019.4</v>
      </c>
    </row>
    <row r="227" spans="1:10" s="13" customFormat="1" ht="15.6">
      <c r="A227" s="17">
        <v>3</v>
      </c>
      <c r="B227" s="22" t="s">
        <v>23</v>
      </c>
      <c r="C227" s="23" t="s">
        <v>86</v>
      </c>
      <c r="D227" s="23" t="s">
        <v>72</v>
      </c>
      <c r="E227" s="23" t="s">
        <v>9</v>
      </c>
      <c r="F227" s="23" t="s">
        <v>84</v>
      </c>
      <c r="G227" s="24">
        <v>2441.9</v>
      </c>
      <c r="H227" s="24">
        <v>2441.9</v>
      </c>
      <c r="I227" s="24">
        <v>2441.9</v>
      </c>
      <c r="J227" s="24">
        <v>2441.9</v>
      </c>
    </row>
    <row r="228" spans="1:10" s="13" customFormat="1" ht="31.2">
      <c r="A228" s="17">
        <v>3</v>
      </c>
      <c r="B228" s="22" t="s">
        <v>11</v>
      </c>
      <c r="C228" s="23" t="s">
        <v>86</v>
      </c>
      <c r="D228" s="23" t="s">
        <v>72</v>
      </c>
      <c r="E228" s="23" t="s">
        <v>9</v>
      </c>
      <c r="F228" s="23" t="s">
        <v>75</v>
      </c>
      <c r="G228" s="24">
        <v>577.5</v>
      </c>
      <c r="H228" s="24">
        <v>577.5</v>
      </c>
      <c r="I228" s="24">
        <v>577.5</v>
      </c>
      <c r="J228" s="24">
        <v>577.5</v>
      </c>
    </row>
    <row r="229" spans="1:10" s="13" customFormat="1" ht="15.6">
      <c r="A229" s="17">
        <v>3</v>
      </c>
      <c r="B229" s="22" t="s">
        <v>12</v>
      </c>
      <c r="C229" s="23" t="s">
        <v>86</v>
      </c>
      <c r="D229" s="23" t="s">
        <v>72</v>
      </c>
      <c r="E229" s="23" t="s">
        <v>9</v>
      </c>
      <c r="F229" s="23" t="s">
        <v>76</v>
      </c>
      <c r="G229" s="24"/>
      <c r="H229" s="24"/>
      <c r="I229" s="24"/>
      <c r="J229" s="24"/>
    </row>
    <row r="230" spans="1:10" s="13" customFormat="1" ht="46.8">
      <c r="A230" s="16">
        <v>2</v>
      </c>
      <c r="B230" s="41" t="s">
        <v>208</v>
      </c>
      <c r="C230" s="33" t="s">
        <v>86</v>
      </c>
      <c r="D230" s="33" t="s">
        <v>72</v>
      </c>
      <c r="E230" s="33" t="s">
        <v>33</v>
      </c>
      <c r="F230" s="33"/>
      <c r="G230" s="34">
        <f>SUMIFS(G231:G1269,$C231:$C1269,$C231,$D231:$D1269,$D231,$E231:$E1269,$E231)</f>
        <v>899.30000000000007</v>
      </c>
      <c r="H230" s="34">
        <f>SUMIFS(H231:H1269,$C231:$C1269,$C231,$D231:$D1269,$D231,$E231:$E1269,$E231)</f>
        <v>666.90000000000009</v>
      </c>
      <c r="I230" s="34">
        <f>SUMIFS(I231:I1269,$C231:$C1269,$C231,$D231:$D1269,$D231,$E231:$E1269,$E231)</f>
        <v>899.30000000000007</v>
      </c>
      <c r="J230" s="34">
        <f>SUMIFS(J231:J1269,$C231:$C1269,$C231,$D231:$D1269,$D231,$E231:$E1269,$E231)</f>
        <v>666.90000000000009</v>
      </c>
    </row>
    <row r="231" spans="1:10" s="13" customFormat="1" ht="31.2">
      <c r="A231" s="17">
        <v>3</v>
      </c>
      <c r="B231" s="22" t="s">
        <v>10</v>
      </c>
      <c r="C231" s="23" t="s">
        <v>86</v>
      </c>
      <c r="D231" s="23" t="s">
        <v>72</v>
      </c>
      <c r="E231" s="23" t="s">
        <v>33</v>
      </c>
      <c r="F231" s="23" t="s">
        <v>74</v>
      </c>
      <c r="G231" s="24">
        <v>812.6</v>
      </c>
      <c r="H231" s="24">
        <v>580.20000000000005</v>
      </c>
      <c r="I231" s="24">
        <v>812.6</v>
      </c>
      <c r="J231" s="24">
        <v>580.20000000000005</v>
      </c>
    </row>
    <row r="232" spans="1:10" s="13" customFormat="1" ht="31.2">
      <c r="A232" s="17">
        <v>3</v>
      </c>
      <c r="B232" s="22" t="s">
        <v>11</v>
      </c>
      <c r="C232" s="23" t="s">
        <v>86</v>
      </c>
      <c r="D232" s="23" t="s">
        <v>72</v>
      </c>
      <c r="E232" s="23" t="s">
        <v>33</v>
      </c>
      <c r="F232" s="23" t="s">
        <v>75</v>
      </c>
      <c r="G232" s="24">
        <v>86.7</v>
      </c>
      <c r="H232" s="24">
        <v>86.7</v>
      </c>
      <c r="I232" s="24">
        <v>86.7</v>
      </c>
      <c r="J232" s="24">
        <v>86.7</v>
      </c>
    </row>
    <row r="233" spans="1:10" s="13" customFormat="1" ht="46.8">
      <c r="A233" s="16">
        <v>2</v>
      </c>
      <c r="B233" s="41" t="s">
        <v>163</v>
      </c>
      <c r="C233" s="33" t="s">
        <v>86</v>
      </c>
      <c r="D233" s="33" t="s">
        <v>72</v>
      </c>
      <c r="E233" s="33" t="s">
        <v>162</v>
      </c>
      <c r="F233" s="33"/>
      <c r="G233" s="34">
        <f>SUMIFS(G234:G1272,$C234:$C1272,$C234,$D234:$D1272,$D234,$E234:$E1272,$E234)</f>
        <v>0</v>
      </c>
      <c r="H233" s="34">
        <f>SUMIFS(H234:H1272,$C234:$C1272,$C234,$D234:$D1272,$D234,$E234:$E1272,$E234)</f>
        <v>0</v>
      </c>
      <c r="I233" s="34">
        <f>SUMIFS(I234:I1272,$C234:$C1272,$C234,$D234:$D1272,$D234,$E234:$E1272,$E234)</f>
        <v>0</v>
      </c>
      <c r="J233" s="34">
        <f>SUMIFS(J234:J1272,$C234:$C1272,$C234,$D234:$D1272,$D234,$E234:$E1272,$E234)</f>
        <v>0</v>
      </c>
    </row>
    <row r="234" spans="1:10" s="13" customFormat="1" ht="15.6">
      <c r="A234" s="17">
        <v>3</v>
      </c>
      <c r="B234" s="43" t="s">
        <v>46</v>
      </c>
      <c r="C234" s="23" t="s">
        <v>86</v>
      </c>
      <c r="D234" s="23" t="s">
        <v>72</v>
      </c>
      <c r="E234" s="23" t="s">
        <v>162</v>
      </c>
      <c r="F234" s="23" t="s">
        <v>93</v>
      </c>
      <c r="G234" s="24"/>
      <c r="H234" s="24"/>
      <c r="I234" s="24"/>
      <c r="J234" s="24"/>
    </row>
    <row r="235" spans="1:10" s="13" customFormat="1" ht="15.6">
      <c r="A235" s="14">
        <v>0</v>
      </c>
      <c r="B235" s="26" t="s">
        <v>114</v>
      </c>
      <c r="C235" s="27" t="s">
        <v>87</v>
      </c>
      <c r="D235" s="27" t="s">
        <v>116</v>
      </c>
      <c r="E235" s="27"/>
      <c r="F235" s="27"/>
      <c r="G235" s="28">
        <f>SUMIFS(G236:G1295,$C236:$C1295,$C236)/3</f>
        <v>3480</v>
      </c>
      <c r="H235" s="28">
        <f>SUMIFS(H236:H1285,$C236:$C1285,$C236)/3</f>
        <v>0</v>
      </c>
      <c r="I235" s="28">
        <f>SUMIFS(I236:I1295,$C236:$C1295,$C236)/3</f>
        <v>3480</v>
      </c>
      <c r="J235" s="28">
        <f>SUMIFS(J236:J1285,$C236:$C1285,$C236)/3</f>
        <v>0</v>
      </c>
    </row>
    <row r="236" spans="1:10" s="13" customFormat="1" ht="15.6">
      <c r="A236" s="15">
        <v>1</v>
      </c>
      <c r="B236" s="29" t="s">
        <v>30</v>
      </c>
      <c r="C236" s="30" t="s">
        <v>87</v>
      </c>
      <c r="D236" s="30" t="s">
        <v>71</v>
      </c>
      <c r="E236" s="30" t="s">
        <v>6</v>
      </c>
      <c r="F236" s="30" t="s">
        <v>73</v>
      </c>
      <c r="G236" s="31">
        <f>SUMIFS(G237:G1279,$C237:$C1279,$C237,$D237:$D1279,$D237)/2</f>
        <v>3480</v>
      </c>
      <c r="H236" s="31">
        <f>SUMIFS(H237:H1279,$C237:$C1279,$C237,$D237:$D1279,$D237)/2</f>
        <v>0</v>
      </c>
      <c r="I236" s="31">
        <f>SUMIFS(I237:I1279,$C237:$C1279,$C237,$D237:$D1279,$D237)/2</f>
        <v>3480</v>
      </c>
      <c r="J236" s="31">
        <f>SUMIFS(J237:J1279,$C237:$C1279,$C237,$D237:$D1279,$D237)/2</f>
        <v>0</v>
      </c>
    </row>
    <row r="237" spans="1:10" s="13" customFormat="1" ht="31.2">
      <c r="A237" s="16">
        <v>2</v>
      </c>
      <c r="B237" s="32" t="s">
        <v>199</v>
      </c>
      <c r="C237" s="33" t="s">
        <v>87</v>
      </c>
      <c r="D237" s="33" t="s">
        <v>71</v>
      </c>
      <c r="E237" s="33" t="s">
        <v>31</v>
      </c>
      <c r="F237" s="33"/>
      <c r="G237" s="34">
        <f>SUMIFS(G238:G1276,$C238:$C1276,$C238,$D238:$D1276,$D238,$E238:$E1276,$E238)</f>
        <v>3471</v>
      </c>
      <c r="H237" s="34">
        <f>SUMIFS(H238:H1276,$C238:$C1276,$C238,$D238:$D1276,$D238,$E238:$E1276,$E238)</f>
        <v>0</v>
      </c>
      <c r="I237" s="34">
        <f>SUMIFS(I238:I1276,$C238:$C1276,$C238,$D238:$D1276,$D238,$E238:$E1276,$E238)</f>
        <v>3471</v>
      </c>
      <c r="J237" s="34">
        <f>SUMIFS(J238:J1276,$C238:$C1276,$C238,$D238:$D1276,$D238,$E238:$E1276,$E238)</f>
        <v>0</v>
      </c>
    </row>
    <row r="238" spans="1:10" s="13" customFormat="1" ht="15.6">
      <c r="A238" s="17">
        <v>3</v>
      </c>
      <c r="B238" s="43" t="s">
        <v>46</v>
      </c>
      <c r="C238" s="23" t="s">
        <v>87</v>
      </c>
      <c r="D238" s="23" t="s">
        <v>71</v>
      </c>
      <c r="E238" s="23" t="s">
        <v>31</v>
      </c>
      <c r="F238" s="23" t="s">
        <v>93</v>
      </c>
      <c r="G238" s="24">
        <v>3471</v>
      </c>
      <c r="H238" s="25"/>
      <c r="I238" s="24">
        <v>3471</v>
      </c>
      <c r="J238" s="25"/>
    </row>
    <row r="239" spans="1:10" s="13" customFormat="1" ht="31.2">
      <c r="A239" s="16">
        <v>2</v>
      </c>
      <c r="B239" s="41" t="s">
        <v>154</v>
      </c>
      <c r="C239" s="33" t="s">
        <v>87</v>
      </c>
      <c r="D239" s="33" t="s">
        <v>71</v>
      </c>
      <c r="E239" s="33" t="s">
        <v>153</v>
      </c>
      <c r="F239" s="33"/>
      <c r="G239" s="34">
        <f>SUMIFS(G240:G1283,$C240:$C1283,$C240,$D240:$D1283,$D240,$E240:$E1283,$E240)</f>
        <v>9</v>
      </c>
      <c r="H239" s="34">
        <f>SUMIFS(H240:H1283,$C240:$C1283,$C240,$D240:$D1283,$D240,$E240:$E1283,$E240)</f>
        <v>0</v>
      </c>
      <c r="I239" s="34">
        <f>SUMIFS(I240:I1283,$C240:$C1283,$C240,$D240:$D1283,$D240,$E240:$E1283,$E240)</f>
        <v>9</v>
      </c>
      <c r="J239" s="34">
        <f>SUMIFS(J240:J1283,$C240:$C1283,$C240,$D240:$D1283,$D240,$E240:$E1283,$E240)</f>
        <v>0</v>
      </c>
    </row>
    <row r="240" spans="1:10" s="13" customFormat="1" ht="15.6">
      <c r="A240" s="17">
        <v>3</v>
      </c>
      <c r="B240" s="22" t="s">
        <v>46</v>
      </c>
      <c r="C240" s="23" t="s">
        <v>87</v>
      </c>
      <c r="D240" s="23" t="s">
        <v>71</v>
      </c>
      <c r="E240" s="23" t="s">
        <v>153</v>
      </c>
      <c r="F240" s="23" t="s">
        <v>93</v>
      </c>
      <c r="G240" s="24">
        <v>9</v>
      </c>
      <c r="H240" s="24"/>
      <c r="I240" s="24">
        <v>9</v>
      </c>
      <c r="J240" s="24"/>
    </row>
    <row r="241" spans="1:10" s="13" customFormat="1" ht="15.6">
      <c r="A241" s="14">
        <v>0</v>
      </c>
      <c r="B241" s="26" t="s">
        <v>115</v>
      </c>
      <c r="C241" s="27" t="s">
        <v>89</v>
      </c>
      <c r="D241" s="27" t="s">
        <v>116</v>
      </c>
      <c r="E241" s="27"/>
      <c r="F241" s="27"/>
      <c r="G241" s="28">
        <f>SUMIFS(G242:G1307,$C242:$C1307,$C242)/3</f>
        <v>5767.9000000000005</v>
      </c>
      <c r="H241" s="28">
        <f>SUMIFS(H242:H1297,$C242:$C1297,$C242)/3</f>
        <v>0</v>
      </c>
      <c r="I241" s="28">
        <f>SUMIFS(I242:I1307,$C242:$C1307,$C242)/3</f>
        <v>5797.9000000000005</v>
      </c>
      <c r="J241" s="28">
        <f>SUMIFS(J242:J1297,$C242:$C1297,$C242)/3</f>
        <v>0</v>
      </c>
    </row>
    <row r="242" spans="1:10" s="13" customFormat="1" ht="15.6">
      <c r="A242" s="15">
        <v>1</v>
      </c>
      <c r="B242" s="29" t="s">
        <v>68</v>
      </c>
      <c r="C242" s="30" t="s">
        <v>89</v>
      </c>
      <c r="D242" s="30" t="s">
        <v>90</v>
      </c>
      <c r="E242" s="30" t="s">
        <v>6</v>
      </c>
      <c r="F242" s="30" t="s">
        <v>73</v>
      </c>
      <c r="G242" s="31">
        <f>SUMIFS(G243:G1290,$C243:$C1290,$C243,$D243:$D1290,$D243)/2</f>
        <v>5767.9</v>
      </c>
      <c r="H242" s="31">
        <f>SUMIFS(H243:H1290,$C243:$C1290,$C243,$D243:$D1290,$D243)/2</f>
        <v>0</v>
      </c>
      <c r="I242" s="31">
        <f>SUMIFS(I243:I1290,$C243:$C1290,$C243,$D243:$D1290,$D243)/2</f>
        <v>5797.9</v>
      </c>
      <c r="J242" s="31">
        <f>SUMIFS(J243:J1290,$C243:$C1290,$C243,$D243:$D1290,$D243)/2</f>
        <v>0</v>
      </c>
    </row>
    <row r="243" spans="1:10" s="13" customFormat="1" ht="31.2">
      <c r="A243" s="16">
        <v>2</v>
      </c>
      <c r="B243" s="35" t="s">
        <v>187</v>
      </c>
      <c r="C243" s="33" t="s">
        <v>89</v>
      </c>
      <c r="D243" s="33" t="s">
        <v>90</v>
      </c>
      <c r="E243" s="33" t="s">
        <v>69</v>
      </c>
      <c r="F243" s="33"/>
      <c r="G243" s="34">
        <f>SUMIFS(G244:G1287,$C244:$C1287,$C244,$D244:$D1287,$D244,$E244:$E1287,$E244)</f>
        <v>4321.1000000000004</v>
      </c>
      <c r="H243" s="34">
        <f>SUMIFS(H244:H1287,$C244:$C1287,$C244,$D244:$D1287,$D244,$E244:$E1287,$E244)</f>
        <v>0</v>
      </c>
      <c r="I243" s="34">
        <f>SUMIFS(I244:I1287,$C244:$C1287,$C244,$D244:$D1287,$D244,$E244:$E1287,$E244)</f>
        <v>4321.1000000000004</v>
      </c>
      <c r="J243" s="34">
        <f>SUMIFS(J244:J1287,$C244:$C1287,$C244,$D244:$D1287,$D244,$E244:$E1287,$E244)</f>
        <v>0</v>
      </c>
    </row>
    <row r="244" spans="1:10" s="13" customFormat="1" ht="15.6">
      <c r="A244" s="17">
        <v>3</v>
      </c>
      <c r="B244" s="22" t="s">
        <v>46</v>
      </c>
      <c r="C244" s="23" t="s">
        <v>89</v>
      </c>
      <c r="D244" s="23" t="s">
        <v>90</v>
      </c>
      <c r="E244" s="23" t="s">
        <v>69</v>
      </c>
      <c r="F244" s="23" t="s">
        <v>93</v>
      </c>
      <c r="G244" s="24">
        <v>4321.1000000000004</v>
      </c>
      <c r="H244" s="25"/>
      <c r="I244" s="24">
        <v>4321.1000000000004</v>
      </c>
      <c r="J244" s="25"/>
    </row>
    <row r="245" spans="1:10" s="13" customFormat="1" ht="95.4" customHeight="1">
      <c r="A245" s="16">
        <v>2</v>
      </c>
      <c r="B245" s="45" t="s">
        <v>188</v>
      </c>
      <c r="C245" s="33" t="s">
        <v>89</v>
      </c>
      <c r="D245" s="33" t="s">
        <v>90</v>
      </c>
      <c r="E245" s="33" t="s">
        <v>135</v>
      </c>
      <c r="F245" s="33"/>
      <c r="G245" s="34">
        <f>SUMIFS(G246:G1289,$C246:$C1289,$C246,$D246:$D1289,$D246,$E246:$E1289,$E246)</f>
        <v>1446.8</v>
      </c>
      <c r="H245" s="34">
        <f>SUMIFS(H246:H1289,$C246:$C1289,$C246,$D246:$D1289,$D246,$E246:$E1289,$E246)</f>
        <v>0</v>
      </c>
      <c r="I245" s="34">
        <f>SUMIFS(I246:I1289,$C246:$C1289,$C246,$D246:$D1289,$D246,$E246:$E1289,$E246)</f>
        <v>1446.8</v>
      </c>
      <c r="J245" s="34">
        <f>SUMIFS(J246:J1289,$C246:$C1289,$C246,$D246:$D1289,$D246,$E246:$E1289,$E246)</f>
        <v>0</v>
      </c>
    </row>
    <row r="246" spans="1:10" s="13" customFormat="1" ht="15.6">
      <c r="A246" s="17">
        <v>3</v>
      </c>
      <c r="B246" s="22" t="s">
        <v>46</v>
      </c>
      <c r="C246" s="23" t="s">
        <v>89</v>
      </c>
      <c r="D246" s="23" t="s">
        <v>90</v>
      </c>
      <c r="E246" s="23" t="s">
        <v>135</v>
      </c>
      <c r="F246" s="23" t="s">
        <v>93</v>
      </c>
      <c r="G246" s="24">
        <v>1446.8</v>
      </c>
      <c r="H246" s="25"/>
      <c r="I246" s="24">
        <v>1446.8</v>
      </c>
      <c r="J246" s="25"/>
    </row>
    <row r="247" spans="1:10" s="13" customFormat="1" ht="55.8" customHeight="1">
      <c r="A247" s="16">
        <v>2</v>
      </c>
      <c r="B247" s="41" t="s">
        <v>207</v>
      </c>
      <c r="C247" s="33" t="s">
        <v>89</v>
      </c>
      <c r="D247" s="33" t="s">
        <v>90</v>
      </c>
      <c r="E247" s="33" t="s">
        <v>134</v>
      </c>
      <c r="F247" s="33"/>
      <c r="G247" s="34">
        <f>SUMIFS(G248:G1291,$C248:$C1291,$C248,$D248:$D1291,$D248,$E248:$E1291,$E248)</f>
        <v>0</v>
      </c>
      <c r="H247" s="34">
        <f>SUMIFS(H248:H1291,$C248:$C1291,$C248,$D248:$D1291,$D248,$E248:$E1291,$E248)</f>
        <v>0</v>
      </c>
      <c r="I247" s="34">
        <f>SUMIFS(I248:I1291,$C248:$C1291,$C248,$D248:$D1291,$D248,$E248:$E1291,$E248)</f>
        <v>30</v>
      </c>
      <c r="J247" s="34">
        <f>SUMIFS(J248:J1291,$C248:$C1291,$C248,$D248:$D1291,$D248,$E248:$E1291,$E248)</f>
        <v>0</v>
      </c>
    </row>
    <row r="248" spans="1:10" s="13" customFormat="1" ht="15.6">
      <c r="A248" s="17">
        <v>3</v>
      </c>
      <c r="B248" s="22" t="s">
        <v>46</v>
      </c>
      <c r="C248" s="23" t="s">
        <v>89</v>
      </c>
      <c r="D248" s="23" t="s">
        <v>90</v>
      </c>
      <c r="E248" s="23" t="s">
        <v>134</v>
      </c>
      <c r="F248" s="23" t="s">
        <v>93</v>
      </c>
      <c r="G248" s="24"/>
      <c r="H248" s="25"/>
      <c r="I248" s="24">
        <v>30</v>
      </c>
      <c r="J248" s="25"/>
    </row>
    <row r="249" spans="1:10" s="13" customFormat="1" ht="34.200000000000003" customHeight="1">
      <c r="A249" s="14">
        <v>0</v>
      </c>
      <c r="B249" s="26" t="s">
        <v>161</v>
      </c>
      <c r="C249" s="27" t="s">
        <v>77</v>
      </c>
      <c r="D249" s="27" t="s">
        <v>116</v>
      </c>
      <c r="E249" s="27"/>
      <c r="F249" s="27"/>
      <c r="G249" s="28">
        <f>SUMIFS(G250:G1315,$C250:$C1315,$C250)/3</f>
        <v>0</v>
      </c>
      <c r="H249" s="28">
        <f>SUMIFS(H250:H1305,$C250:$C1305,$C250)/3</f>
        <v>0</v>
      </c>
      <c r="I249" s="28">
        <f>SUMIFS(I250:I1315,$C250:$C1315,$C250)/3</f>
        <v>0</v>
      </c>
      <c r="J249" s="28">
        <f>SUMIFS(J250:J1305,$C250:$C1305,$C250)/3</f>
        <v>0</v>
      </c>
    </row>
    <row r="250" spans="1:10" s="13" customFormat="1" ht="31.2" customHeight="1">
      <c r="A250" s="15">
        <v>1</v>
      </c>
      <c r="B250" s="40" t="s">
        <v>156</v>
      </c>
      <c r="C250" s="44" t="s">
        <v>77</v>
      </c>
      <c r="D250" s="44" t="s">
        <v>71</v>
      </c>
      <c r="E250" s="44"/>
      <c r="F250" s="44"/>
      <c r="G250" s="31">
        <f>SUMIFS(G251:G1298,$C251:$C1298,$C251,$D251:$D1298,$D251)/2</f>
        <v>0</v>
      </c>
      <c r="H250" s="31">
        <f>SUMIFS(H251:H1298,$C251:$C1298,$C251,$D251:$D1298,$D251)/2</f>
        <v>0</v>
      </c>
      <c r="I250" s="31">
        <f>SUMIFS(I251:I1298,$C251:$C1298,$C251,$D251:$D1298,$D251)/2</f>
        <v>0</v>
      </c>
      <c r="J250" s="31">
        <f>SUMIFS(J251:J1298,$C251:$C1298,$C251,$D251:$D1298,$D251)/2</f>
        <v>0</v>
      </c>
    </row>
    <row r="251" spans="1:10" s="13" customFormat="1" ht="46.8">
      <c r="A251" s="16">
        <v>2</v>
      </c>
      <c r="B251" s="41" t="s">
        <v>157</v>
      </c>
      <c r="C251" s="42" t="s">
        <v>77</v>
      </c>
      <c r="D251" s="42" t="s">
        <v>71</v>
      </c>
      <c r="E251" s="42" t="s">
        <v>158</v>
      </c>
      <c r="F251" s="42" t="s">
        <v>73</v>
      </c>
      <c r="G251" s="34">
        <f>SUMIFS(G252:G1295,$C252:$C1295,$C252,$D252:$D1295,$D252,$E252:$E1295,$E252)</f>
        <v>0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0</v>
      </c>
      <c r="J251" s="34">
        <f>SUMIFS(J252:J1295,$C252:$C1295,$C252,$D252:$D1295,$D252,$E252:$E1295,$E252)</f>
        <v>0</v>
      </c>
    </row>
    <row r="252" spans="1:10" s="13" customFormat="1" ht="22.8" customHeight="1">
      <c r="A252" s="17">
        <v>3</v>
      </c>
      <c r="B252" s="22" t="s">
        <v>159</v>
      </c>
      <c r="C252" s="23" t="s">
        <v>77</v>
      </c>
      <c r="D252" s="23" t="s">
        <v>71</v>
      </c>
      <c r="E252" s="23" t="s">
        <v>158</v>
      </c>
      <c r="F252" s="23" t="s">
        <v>160</v>
      </c>
      <c r="G252" s="24"/>
      <c r="H252" s="25"/>
      <c r="I252" s="24"/>
      <c r="J252" s="25"/>
    </row>
    <row r="253" spans="1:10" s="13" customFormat="1" ht="31.2">
      <c r="A253" s="14">
        <v>0</v>
      </c>
      <c r="B253" s="26" t="s">
        <v>150</v>
      </c>
      <c r="C253" s="27" t="s">
        <v>78</v>
      </c>
      <c r="D253" s="27" t="s">
        <v>116</v>
      </c>
      <c r="E253" s="27"/>
      <c r="F253" s="27"/>
      <c r="G253" s="28">
        <f>SUMIFS(G254:G1319,$C254:$C1319,$C254)/3</f>
        <v>39883.599999999999</v>
      </c>
      <c r="H253" s="28">
        <f>SUMIFS(H254:H1309,$C254:$C1309,$C254)/3</f>
        <v>839</v>
      </c>
      <c r="I253" s="28">
        <f>SUMIFS(I254:I1319,$C254:$C1319,$C254)/3</f>
        <v>47814.600000000006</v>
      </c>
      <c r="J253" s="28">
        <f>SUMIFS(J254:J1309,$C254:$C1309,$C254)/3</f>
        <v>839</v>
      </c>
    </row>
    <row r="254" spans="1:10" s="13" customFormat="1" ht="46.8">
      <c r="A254" s="15">
        <v>1</v>
      </c>
      <c r="B254" s="29" t="s">
        <v>15</v>
      </c>
      <c r="C254" s="30" t="s">
        <v>78</v>
      </c>
      <c r="D254" s="30" t="s">
        <v>71</v>
      </c>
      <c r="E254" s="30" t="s">
        <v>6</v>
      </c>
      <c r="F254" s="30" t="s">
        <v>73</v>
      </c>
      <c r="G254" s="31">
        <f>SUMIFS(G255:G1302,$C255:$C1302,$C255,$D255:$D1302,$D255)/2</f>
        <v>8900</v>
      </c>
      <c r="H254" s="31">
        <f>SUMIFS(H255:H1302,$C255:$C1302,$C255,$D255:$D1302,$D255)/2</f>
        <v>839</v>
      </c>
      <c r="I254" s="31">
        <f>SUMIFS(I255:I1302,$C255:$C1302,$C255,$D255:$D1302,$D255)/2</f>
        <v>8900</v>
      </c>
      <c r="J254" s="31">
        <f>SUMIFS(J255:J1302,$C255:$C1302,$C255,$D255:$D1302,$D255)/2</f>
        <v>839</v>
      </c>
    </row>
    <row r="255" spans="1:10" s="13" customFormat="1" ht="31.2">
      <c r="A255" s="16">
        <v>2</v>
      </c>
      <c r="B255" s="32" t="s">
        <v>16</v>
      </c>
      <c r="C255" s="33" t="s">
        <v>78</v>
      </c>
      <c r="D255" s="33" t="s">
        <v>71</v>
      </c>
      <c r="E255" s="33" t="s">
        <v>127</v>
      </c>
      <c r="F255" s="33" t="s">
        <v>73</v>
      </c>
      <c r="G255" s="34">
        <f>SUMIFS(G256:G1299,$C256:$C1299,$C256,$D256:$D1299,$D256,$E256:$E1299,$E256)</f>
        <v>8900</v>
      </c>
      <c r="H255" s="34">
        <f>SUMIFS(H256:H1299,$C256:$C1299,$C256,$D256:$D1299,$D256,$E256:$E1299,$E256)</f>
        <v>839</v>
      </c>
      <c r="I255" s="34">
        <f>SUMIFS(I256:I1299,$C256:$C1299,$C256,$D256:$D1299,$D256,$E256:$E1299,$E256)</f>
        <v>8900</v>
      </c>
      <c r="J255" s="34">
        <f>SUMIFS(J256:J1299,$C256:$C1299,$C256,$D256:$D1299,$D256,$E256:$E1299,$E256)</f>
        <v>839</v>
      </c>
    </row>
    <row r="256" spans="1:10" s="13" customFormat="1" ht="15.6">
      <c r="A256" s="17">
        <v>3</v>
      </c>
      <c r="B256" s="22" t="s">
        <v>18</v>
      </c>
      <c r="C256" s="23" t="s">
        <v>78</v>
      </c>
      <c r="D256" s="23" t="s">
        <v>71</v>
      </c>
      <c r="E256" s="23" t="s">
        <v>127</v>
      </c>
      <c r="F256" s="23" t="s">
        <v>79</v>
      </c>
      <c r="G256" s="24">
        <v>8900</v>
      </c>
      <c r="H256" s="24">
        <v>839</v>
      </c>
      <c r="I256" s="24">
        <v>8900</v>
      </c>
      <c r="J256" s="24">
        <v>839</v>
      </c>
    </row>
    <row r="257" spans="1:10" s="13" customFormat="1" ht="15.6">
      <c r="A257" s="15">
        <v>1</v>
      </c>
      <c r="B257" s="29" t="s">
        <v>143</v>
      </c>
      <c r="C257" s="30" t="s">
        <v>78</v>
      </c>
      <c r="D257" s="30" t="s">
        <v>80</v>
      </c>
      <c r="E257" s="30"/>
      <c r="F257" s="30"/>
      <c r="G257" s="31">
        <f>SUMIFS(G258:G1305,$C258:$C1305,$C258,$D258:$D1305,$D258)/2</f>
        <v>30983.599999999999</v>
      </c>
      <c r="H257" s="31">
        <f>SUMIFS(H258:H1305,$C258:$C1305,$C258,$D258:$D1305,$D258)/2</f>
        <v>0</v>
      </c>
      <c r="I257" s="31">
        <f>SUMIFS(I258:I1305,$C258:$C1305,$C258,$D258:$D1305,$D258)/2</f>
        <v>38914.6</v>
      </c>
      <c r="J257" s="31">
        <f>SUMIFS(J258:J1305,$C258:$C1305,$C258,$D258:$D1305,$D258)/2</f>
        <v>0</v>
      </c>
    </row>
    <row r="258" spans="1:10" s="13" customFormat="1" ht="46.8">
      <c r="A258" s="16">
        <v>2</v>
      </c>
      <c r="B258" s="41" t="s">
        <v>163</v>
      </c>
      <c r="C258" s="33" t="s">
        <v>78</v>
      </c>
      <c r="D258" s="33" t="s">
        <v>80</v>
      </c>
      <c r="E258" s="33" t="s">
        <v>162</v>
      </c>
      <c r="F258" s="33" t="s">
        <v>73</v>
      </c>
      <c r="G258" s="34">
        <f>SUMIFS(G259:G1302,$C259:$C1302,$C259,$D259:$D1302,$D259,$E259:$E1302,$E259)</f>
        <v>0</v>
      </c>
      <c r="H258" s="34">
        <f>SUMIFS(H259:H1302,$C259:$C1302,$C259,$D259:$D1302,$D259,$E259:$E1302,$E259)</f>
        <v>0</v>
      </c>
      <c r="I258" s="34">
        <f>SUMIFS(I259:I1302,$C259:$C1302,$C259,$D259:$D1302,$D259,$E259:$E1302,$E259)</f>
        <v>0</v>
      </c>
      <c r="J258" s="34">
        <f>SUMIFS(J259:J1302,$C259:$C1302,$C259,$D259:$D1302,$D259,$E259:$E1302,$E259)</f>
        <v>0</v>
      </c>
    </row>
    <row r="259" spans="1:10" s="13" customFormat="1" ht="15.6">
      <c r="A259" s="17">
        <v>3</v>
      </c>
      <c r="B259" s="22" t="s">
        <v>19</v>
      </c>
      <c r="C259" s="23" t="s">
        <v>78</v>
      </c>
      <c r="D259" s="23" t="s">
        <v>80</v>
      </c>
      <c r="E259" s="23" t="s">
        <v>162</v>
      </c>
      <c r="F259" s="23" t="s">
        <v>81</v>
      </c>
      <c r="G259" s="24"/>
      <c r="H259" s="24"/>
      <c r="I259" s="24"/>
      <c r="J259" s="24"/>
    </row>
    <row r="260" spans="1:10" s="13" customFormat="1" ht="31.2">
      <c r="A260" s="16">
        <v>2</v>
      </c>
      <c r="B260" s="32" t="s">
        <v>16</v>
      </c>
      <c r="C260" s="33" t="s">
        <v>78</v>
      </c>
      <c r="D260" s="33" t="s">
        <v>80</v>
      </c>
      <c r="E260" s="33" t="s">
        <v>127</v>
      </c>
      <c r="F260" s="33"/>
      <c r="G260" s="34">
        <f>SUMIFS(G261:G1304,$C261:$C1304,$C261,$D261:$D1304,$D261,$E261:$E1304,$E261)</f>
        <v>30983.599999999999</v>
      </c>
      <c r="H260" s="34">
        <f>SUMIFS(H261:H1304,$C261:$C1304,$C261,$D261:$D1304,$D261,$E261:$E1304,$E261)</f>
        <v>0</v>
      </c>
      <c r="I260" s="34">
        <f>SUMIFS(I261:I1304,$C261:$C1304,$C261,$D261:$D1304,$D261,$E261:$E1304,$E261)</f>
        <v>38914.6</v>
      </c>
      <c r="J260" s="34">
        <f>SUMIFS(J261:J1304,$C261:$C1304,$C261,$D261:$D1304,$D261,$E261:$E1304,$E261)</f>
        <v>0</v>
      </c>
    </row>
    <row r="261" spans="1:10" s="13" customFormat="1" ht="15.6">
      <c r="A261" s="17">
        <v>3</v>
      </c>
      <c r="B261" s="22" t="s">
        <v>19</v>
      </c>
      <c r="C261" s="23" t="s">
        <v>78</v>
      </c>
      <c r="D261" s="23" t="s">
        <v>80</v>
      </c>
      <c r="E261" s="23" t="s">
        <v>127</v>
      </c>
      <c r="F261" s="23" t="s">
        <v>81</v>
      </c>
      <c r="G261" s="24">
        <v>30983.599999999999</v>
      </c>
      <c r="H261" s="24"/>
      <c r="I261" s="24">
        <v>38914.6</v>
      </c>
      <c r="J261" s="24"/>
    </row>
    <row r="262" spans="1:10" s="13" customFormat="1" ht="15.6">
      <c r="A262" s="12"/>
      <c r="B262" s="36" t="s">
        <v>70</v>
      </c>
      <c r="C262" s="37"/>
      <c r="D262" s="37"/>
      <c r="E262" s="37" t="s">
        <v>6</v>
      </c>
      <c r="F262" s="37"/>
      <c r="G262" s="38">
        <f>SUMIF($A14:$A261,$A14,G14:G261)</f>
        <v>699608.9</v>
      </c>
      <c r="H262" s="38">
        <f>SUMIF($A14:$A261,$A14,H14:H261)</f>
        <v>167370.20000000004</v>
      </c>
      <c r="I262" s="38">
        <f>SUMIF($A14:$A261,$A14,I14:I261)</f>
        <v>829819.70000000007</v>
      </c>
      <c r="J262" s="38">
        <f>SUMIF($A14:$A261,$A14,J14:J261)</f>
        <v>281281.7</v>
      </c>
    </row>
  </sheetData>
  <autoFilter ref="A6:H262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№6'!$A$14:$A1024,0,'Приложение №6'!$G$14:$G1024)</f>
        <v>699608.9</v>
      </c>
      <c r="E11" s="5">
        <f>SUMIF('Приложение №6'!$A$14:$A1024,0,'Приложение №6'!$H$14:$H1024)</f>
        <v>167370.20000000004</v>
      </c>
      <c r="F11" s="5" t="e">
        <f>SUMIF('Приложение №6'!$A$14:$A1024,0,'Приложение №6'!#REF!)</f>
        <v>#REF!</v>
      </c>
      <c r="G11" s="5" t="e">
        <f>SUMIF('Приложение №6'!$A$14:$A1024,0,'Приложение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№6'!$A$14:$A1025,1,'Приложение №6'!$G$14:$G1025)</f>
        <v>699608.89999999991</v>
      </c>
      <c r="E12" s="7">
        <f>SUMIF('Приложение №6'!$A$14:$A1025,1,'Приложение №6'!$H$14:$H1025)</f>
        <v>167370.20000000001</v>
      </c>
      <c r="F12" s="7" t="e">
        <f>SUMIF('Приложение №6'!$A$14:$A1025,1,'Приложение №6'!#REF!)</f>
        <v>#REF!</v>
      </c>
      <c r="G12" s="7" t="e">
        <f>SUMIF('Приложение №6'!$A$14:$A1025,1,'Приложение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№6'!$A$14:$A1026,2,'Приложение №6'!$G$14:$G1026)</f>
        <v>699608.9</v>
      </c>
      <c r="E13" s="8">
        <f>SUMIF('Приложение №6'!$A$14:$A1026,2,'Приложение №6'!$H$14:$H1026)</f>
        <v>167370.19999999998</v>
      </c>
      <c r="F13" s="8" t="e">
        <f>SUMIF('Приложение №6'!$A$14:$A1026,2,'Приложение №6'!#REF!)</f>
        <v>#REF!</v>
      </c>
      <c r="G13" s="8" t="e">
        <f>SUMIF('Приложение №6'!$A$14:$A1026,2,'Приложение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№6'!$A$14:$A1027,3,'Приложение №6'!$G$14:$G1027)</f>
        <v>699608.89999999991</v>
      </c>
      <c r="E14" s="9">
        <f>SUMIF('Приложение №6'!$A$14:$A1027,3,'Приложение №6'!$H$14:$H1027)</f>
        <v>167370.20000000001</v>
      </c>
      <c r="F14" s="9" t="e">
        <f>SUMIF('Приложение №6'!$A$14:$A1027,3,'Приложение №6'!#REF!)</f>
        <v>#REF!</v>
      </c>
      <c r="G14" s="9" t="e">
        <f>SUMIF('Приложение №6'!$A$14:$A1027,3,'Приложение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2024-06-18T10:28:31Z</dcterms:modified>
</cp:coreProperties>
</file>