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№4'!$A$6:$I$290</definedName>
  </definedNames>
  <calcPr calcId="125725" refMode="R1C1"/>
</workbook>
</file>

<file path=xl/calcChain.xml><?xml version="1.0" encoding="utf-8"?>
<calcChain xmlns="http://schemas.openxmlformats.org/spreadsheetml/2006/main">
  <c r="I288" i="1"/>
  <c r="H288"/>
  <c r="I286"/>
  <c r="H286"/>
  <c r="I284"/>
  <c r="H284"/>
  <c r="I281"/>
  <c r="H281"/>
  <c r="I279"/>
  <c r="H279"/>
  <c r="I277"/>
  <c r="H277"/>
  <c r="I275"/>
  <c r="H275"/>
  <c r="I272"/>
  <c r="H272"/>
  <c r="I269"/>
  <c r="H269"/>
  <c r="I267"/>
  <c r="H267"/>
  <c r="I265"/>
  <c r="H265"/>
  <c r="I261"/>
  <c r="H261"/>
  <c r="I259"/>
  <c r="H259"/>
  <c r="I256"/>
  <c r="H256"/>
  <c r="I254"/>
  <c r="H254"/>
  <c r="I251"/>
  <c r="H251"/>
  <c r="I249"/>
  <c r="H249"/>
  <c r="I245"/>
  <c r="I244" s="1"/>
  <c r="H245"/>
  <c r="H244" s="1"/>
  <c r="I242"/>
  <c r="H242"/>
  <c r="I240"/>
  <c r="H240"/>
  <c r="I238"/>
  <c r="H238"/>
  <c r="I236"/>
  <c r="H236"/>
  <c r="I233"/>
  <c r="H233"/>
  <c r="I231"/>
  <c r="H231"/>
  <c r="I229"/>
  <c r="H229"/>
  <c r="I225"/>
  <c r="I224" s="1"/>
  <c r="H225"/>
  <c r="H224" s="1"/>
  <c r="I222"/>
  <c r="H222"/>
  <c r="I220"/>
  <c r="H220"/>
  <c r="I218"/>
  <c r="H218"/>
  <c r="I216"/>
  <c r="H216"/>
  <c r="I214"/>
  <c r="H214"/>
  <c r="I211"/>
  <c r="I210" s="1"/>
  <c r="H211"/>
  <c r="H210" s="1"/>
  <c r="I208"/>
  <c r="I207" s="1"/>
  <c r="H208"/>
  <c r="H207" s="1"/>
  <c r="I205"/>
  <c r="H205"/>
  <c r="I203"/>
  <c r="H203"/>
  <c r="I201"/>
  <c r="H201"/>
  <c r="I199"/>
  <c r="H199"/>
  <c r="I196"/>
  <c r="H196"/>
  <c r="I194"/>
  <c r="H194"/>
  <c r="I191"/>
  <c r="H191"/>
  <c r="I188"/>
  <c r="I187" s="1"/>
  <c r="H188"/>
  <c r="H187" s="1"/>
  <c r="I185"/>
  <c r="H185"/>
  <c r="I183"/>
  <c r="H183"/>
  <c r="I181"/>
  <c r="H181"/>
  <c r="I178"/>
  <c r="I177" s="1"/>
  <c r="H178"/>
  <c r="H177" s="1"/>
  <c r="I175"/>
  <c r="I174" s="1"/>
  <c r="H175"/>
  <c r="H174" s="1"/>
  <c r="I172"/>
  <c r="I171" s="1"/>
  <c r="H172"/>
  <c r="H171" s="1"/>
  <c r="I165"/>
  <c r="H165"/>
  <c r="I163"/>
  <c r="H163"/>
  <c r="I160"/>
  <c r="H160"/>
  <c r="I158"/>
  <c r="H158"/>
  <c r="I155"/>
  <c r="H155"/>
  <c r="I153"/>
  <c r="H153"/>
  <c r="I151"/>
  <c r="H151"/>
  <c r="I147"/>
  <c r="H147"/>
  <c r="I144"/>
  <c r="H144"/>
  <c r="I140"/>
  <c r="H140"/>
  <c r="I138"/>
  <c r="H138"/>
  <c r="I136"/>
  <c r="H136"/>
  <c r="I134"/>
  <c r="H134"/>
  <c r="I132"/>
  <c r="H132"/>
  <c r="I129"/>
  <c r="I128" s="1"/>
  <c r="H129"/>
  <c r="H128" s="1"/>
  <c r="I126"/>
  <c r="I125" s="1"/>
  <c r="H126"/>
  <c r="H125" s="1"/>
  <c r="I123"/>
  <c r="I122" s="1"/>
  <c r="H123"/>
  <c r="H122" s="1"/>
  <c r="I117"/>
  <c r="H117"/>
  <c r="I115"/>
  <c r="H115"/>
  <c r="I113"/>
  <c r="H113"/>
  <c r="I109"/>
  <c r="I108" s="1"/>
  <c r="H109"/>
  <c r="H108" s="1"/>
  <c r="I105"/>
  <c r="H105"/>
  <c r="I99"/>
  <c r="H99"/>
  <c r="I97"/>
  <c r="H97"/>
  <c r="I95"/>
  <c r="H95"/>
  <c r="I93"/>
  <c r="H93"/>
  <c r="I90"/>
  <c r="H90"/>
  <c r="I88"/>
  <c r="H88"/>
  <c r="I85"/>
  <c r="I84" s="1"/>
  <c r="H85"/>
  <c r="H84" s="1"/>
  <c r="I82"/>
  <c r="I81" s="1"/>
  <c r="H82"/>
  <c r="H81" s="1"/>
  <c r="I79"/>
  <c r="I78" s="1"/>
  <c r="H79"/>
  <c r="H78" s="1"/>
  <c r="I76"/>
  <c r="I75" s="1"/>
  <c r="H76"/>
  <c r="H75" s="1"/>
  <c r="I69"/>
  <c r="H69"/>
  <c r="I67"/>
  <c r="H67"/>
  <c r="I65"/>
  <c r="H65"/>
  <c r="I59"/>
  <c r="I58" s="1"/>
  <c r="H59"/>
  <c r="H58" s="1"/>
  <c r="I56"/>
  <c r="I55" s="1"/>
  <c r="H56"/>
  <c r="H55" s="1"/>
  <c r="I51"/>
  <c r="H51"/>
  <c r="I49"/>
  <c r="H49"/>
  <c r="I47"/>
  <c r="H47"/>
  <c r="I40"/>
  <c r="I39" s="1"/>
  <c r="I38" s="1"/>
  <c r="H40"/>
  <c r="H39" s="1"/>
  <c r="H38" s="1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I16"/>
  <c r="H16"/>
  <c r="H146" l="1"/>
  <c r="I146"/>
  <c r="H235"/>
  <c r="H248"/>
  <c r="I104"/>
  <c r="I102"/>
  <c r="H104"/>
  <c r="H102"/>
  <c r="I46"/>
  <c r="I45" s="1"/>
  <c r="H33"/>
  <c r="H46"/>
  <c r="H45" s="1"/>
  <c r="H54"/>
  <c r="I180"/>
  <c r="I112"/>
  <c r="I274"/>
  <c r="I283"/>
  <c r="I87"/>
  <c r="H112"/>
  <c r="I131"/>
  <c r="I258"/>
  <c r="I198"/>
  <c r="I235"/>
  <c r="H87"/>
  <c r="H162"/>
  <c r="H190"/>
  <c r="I64"/>
  <c r="I92"/>
  <c r="H131"/>
  <c r="H213"/>
  <c r="H274"/>
  <c r="I54"/>
  <c r="I157"/>
  <c r="I213"/>
  <c r="I248"/>
  <c r="H264"/>
  <c r="H283"/>
  <c r="H15"/>
  <c r="I33"/>
  <c r="H92"/>
  <c r="H157"/>
  <c r="H228"/>
  <c r="H258"/>
  <c r="I150"/>
  <c r="H64"/>
  <c r="H150"/>
  <c r="H180"/>
  <c r="H198"/>
  <c r="I15"/>
  <c r="I162"/>
  <c r="I190"/>
  <c r="I228"/>
  <c r="I264"/>
  <c r="K256"/>
  <c r="J256"/>
  <c r="I107" l="1"/>
  <c r="H101"/>
  <c r="H63" s="1"/>
  <c r="I101"/>
  <c r="I63" s="1"/>
  <c r="H14"/>
  <c r="H107"/>
  <c r="I14"/>
  <c r="K240"/>
  <c r="J240"/>
  <c r="K155"/>
  <c r="J155"/>
  <c r="I290" l="1"/>
  <c r="H290"/>
  <c r="K126"/>
  <c r="K125" s="1"/>
  <c r="J126"/>
  <c r="J125" s="1"/>
  <c r="K288" l="1"/>
  <c r="J288"/>
  <c r="K286"/>
  <c r="J286"/>
  <c r="K284"/>
  <c r="J284"/>
  <c r="K281"/>
  <c r="J281"/>
  <c r="K279"/>
  <c r="J279"/>
  <c r="K277"/>
  <c r="J277"/>
  <c r="K275"/>
  <c r="J275"/>
  <c r="K272"/>
  <c r="J272"/>
  <c r="K269"/>
  <c r="J269"/>
  <c r="K267"/>
  <c r="J267"/>
  <c r="K265"/>
  <c r="J265"/>
  <c r="K261"/>
  <c r="J261"/>
  <c r="K259"/>
  <c r="J259"/>
  <c r="K254"/>
  <c r="J254"/>
  <c r="K251"/>
  <c r="J251"/>
  <c r="K249"/>
  <c r="J249"/>
  <c r="K245"/>
  <c r="K244" s="1"/>
  <c r="J245"/>
  <c r="J244" s="1"/>
  <c r="K242"/>
  <c r="J242"/>
  <c r="K238"/>
  <c r="J238"/>
  <c r="K236"/>
  <c r="J236"/>
  <c r="K233"/>
  <c r="J233"/>
  <c r="K231"/>
  <c r="J231"/>
  <c r="K229"/>
  <c r="J229"/>
  <c r="K225"/>
  <c r="K224" s="1"/>
  <c r="J225"/>
  <c r="J224" s="1"/>
  <c r="K222"/>
  <c r="J222"/>
  <c r="K220"/>
  <c r="J220"/>
  <c r="K218"/>
  <c r="J218"/>
  <c r="K216"/>
  <c r="J216"/>
  <c r="K214"/>
  <c r="J214"/>
  <c r="K211"/>
  <c r="K210" s="1"/>
  <c r="J211"/>
  <c r="J210" s="1"/>
  <c r="K208"/>
  <c r="K207" s="1"/>
  <c r="J208"/>
  <c r="J207" s="1"/>
  <c r="K205"/>
  <c r="J205"/>
  <c r="K203"/>
  <c r="J203"/>
  <c r="K201"/>
  <c r="J201"/>
  <c r="K199"/>
  <c r="J199"/>
  <c r="K196"/>
  <c r="J196"/>
  <c r="K194"/>
  <c r="J194"/>
  <c r="K191"/>
  <c r="J191"/>
  <c r="K188"/>
  <c r="K187" s="1"/>
  <c r="J188"/>
  <c r="J187" s="1"/>
  <c r="K185"/>
  <c r="J185"/>
  <c r="K183"/>
  <c r="J183"/>
  <c r="K181"/>
  <c r="J181"/>
  <c r="K178"/>
  <c r="K177" s="1"/>
  <c r="J178"/>
  <c r="J177" s="1"/>
  <c r="K175"/>
  <c r="J175"/>
  <c r="K172"/>
  <c r="K171" s="1"/>
  <c r="J172"/>
  <c r="J171" s="1"/>
  <c r="K165"/>
  <c r="J165"/>
  <c r="K163"/>
  <c r="J163"/>
  <c r="K160"/>
  <c r="J160"/>
  <c r="K158"/>
  <c r="J158"/>
  <c r="K153"/>
  <c r="J153"/>
  <c r="K151"/>
  <c r="J151"/>
  <c r="K147"/>
  <c r="J147"/>
  <c r="K144"/>
  <c r="J144"/>
  <c r="K140"/>
  <c r="J140"/>
  <c r="K138"/>
  <c r="J138"/>
  <c r="K136"/>
  <c r="J136"/>
  <c r="K134"/>
  <c r="J134"/>
  <c r="K132"/>
  <c r="J132"/>
  <c r="K129"/>
  <c r="K128" s="1"/>
  <c r="J129"/>
  <c r="J128" s="1"/>
  <c r="K123"/>
  <c r="K122" s="1"/>
  <c r="J123"/>
  <c r="J122" s="1"/>
  <c r="K117"/>
  <c r="J117"/>
  <c r="K115"/>
  <c r="J115"/>
  <c r="K113"/>
  <c r="J113"/>
  <c r="K109"/>
  <c r="K108" s="1"/>
  <c r="J109"/>
  <c r="J108" s="1"/>
  <c r="K105"/>
  <c r="J105"/>
  <c r="K99"/>
  <c r="J99"/>
  <c r="K97"/>
  <c r="J97"/>
  <c r="K95"/>
  <c r="J95"/>
  <c r="K93"/>
  <c r="J93"/>
  <c r="K90"/>
  <c r="J90"/>
  <c r="K88"/>
  <c r="J88"/>
  <c r="K85"/>
  <c r="K84" s="1"/>
  <c r="J85"/>
  <c r="J84" s="1"/>
  <c r="K82"/>
  <c r="K81" s="1"/>
  <c r="J82"/>
  <c r="J81" s="1"/>
  <c r="K79"/>
  <c r="K78" s="1"/>
  <c r="J79"/>
  <c r="J78" s="1"/>
  <c r="K76"/>
  <c r="K75" s="1"/>
  <c r="J76"/>
  <c r="J75" s="1"/>
  <c r="K69"/>
  <c r="J69"/>
  <c r="K67"/>
  <c r="J67"/>
  <c r="K65"/>
  <c r="J65"/>
  <c r="K59"/>
  <c r="K58" s="1"/>
  <c r="J59"/>
  <c r="J58" s="1"/>
  <c r="K56"/>
  <c r="K55" s="1"/>
  <c r="J56"/>
  <c r="J55" s="1"/>
  <c r="K51"/>
  <c r="J51"/>
  <c r="K49"/>
  <c r="J49"/>
  <c r="K47"/>
  <c r="J47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K146" l="1"/>
  <c r="J146"/>
  <c r="K104"/>
  <c r="K102"/>
  <c r="J104"/>
  <c r="J102"/>
  <c r="K198"/>
  <c r="K190"/>
  <c r="J87"/>
  <c r="J190"/>
  <c r="J198"/>
  <c r="J150"/>
  <c r="J64"/>
  <c r="K87"/>
  <c r="K150"/>
  <c r="K258"/>
  <c r="K92"/>
  <c r="K228"/>
  <c r="J228"/>
  <c r="J15"/>
  <c r="K112"/>
  <c r="K274"/>
  <c r="K283"/>
  <c r="K15"/>
  <c r="J112"/>
  <c r="J157"/>
  <c r="J264"/>
  <c r="J274"/>
  <c r="J92"/>
  <c r="J180"/>
  <c r="K46"/>
  <c r="K45" s="1"/>
  <c r="K213"/>
  <c r="J33"/>
  <c r="J174"/>
  <c r="J235"/>
  <c r="J46"/>
  <c r="J45" s="1"/>
  <c r="J131"/>
  <c r="K157"/>
  <c r="J248"/>
  <c r="J258"/>
  <c r="J283"/>
  <c r="K54"/>
  <c r="K180"/>
  <c r="K264"/>
  <c r="J54"/>
  <c r="K64"/>
  <c r="K162"/>
  <c r="J213"/>
  <c r="K33"/>
  <c r="K131"/>
  <c r="J162"/>
  <c r="K174"/>
  <c r="K235"/>
  <c r="K248"/>
  <c r="K107" l="1"/>
  <c r="J101"/>
  <c r="J63" s="1"/>
  <c r="K101"/>
  <c r="K63" s="1"/>
  <c r="K14"/>
  <c r="J14"/>
  <c r="J107"/>
  <c r="K290" l="1"/>
  <c r="J290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<sst xmlns="http://schemas.openxmlformats.org/spreadsheetml/2006/main" count="1298" uniqueCount="214">
  <si>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</si>
  <si>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</si>
  <si>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</si>
  <si>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</si>
  <si>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</si>
  <si>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</si>
  <si>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</si>
  <si>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</si>
  <si>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</si>
  <si>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</si>
  <si>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</si>
  <si>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</si>
  <si>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</si>
  <si>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</si>
  <si>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</si>
  <si>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</si>
  <si>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</si>
  <si>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</si>
  <si>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</si>
  <si>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</si>
  <si>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</si>
  <si>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</si>
  <si>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</si>
  <si>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</si>
  <si>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</si>
  <si>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</si>
  <si>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</si>
  <si>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</si>
  <si>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</si>
  <si>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</si>
  <si>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</si>
  <si>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</si>
  <si>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</si>
  <si>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</si>
  <si>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</si>
  <si>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</si>
  <si>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</si>
  <si>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</si>
  <si>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</si>
  <si>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</si>
  <si>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</si>
  <si>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</si>
  <si>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</si>
  <si>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</si>
  <si>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</si>
  <si>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</si>
  <si>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</si>
  <si>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</si>
  <si>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</si>
  <si>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</si>
  <si>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</si>
  <si>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</si>
  <si>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</si>
  <si>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</si>
  <si>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</si>
  <si>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</si>
  <si>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</si>
  <si>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</si>
  <si>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</si>
  <si>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</si>
  <si>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</si>
  <si>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</si>
  <si>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</si>
  <si>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</si>
  <si>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</si>
  <si>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</si>
  <si>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</si>
  <si>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</si>
  <si>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</si>
  <si>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</si>
  <si>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</si>
  <si>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</si>
  <si>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</si>
  <si>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</si>
  <si>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</si>
  <si>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</si>
  <si>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</si>
  <si>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</si>
  <si>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</si>
  <si>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</si>
  <si>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</si>
  <si>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</si>
  <si>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</si>
  <si>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</si>
  <si>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</si>
  <si>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</si>
  <si>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</si>
  <si>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</si>
  <si>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</si>
  <si>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</si>
  <si>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</si>
  <si>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</si>
  <si>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</si>
  <si>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</si>
  <si>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</si>
  <si>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</si>
  <si>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</si>
  <si>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</si>
  <si>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</si>
  <si>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</si>
  <si>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</si>
  <si>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</si>
  <si>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</si>
  <si>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</si>
  <si>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</si>
  <si>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</si>
  <si>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</si>
  <si>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</si>
  <si>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</si>
  <si>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</si>
  <si>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</si>
  <si>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</si>
  <si>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</si>
  <si>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</si>
  <si>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</si>
  <si>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</si>
  <si>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</si>
  <si>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</si>
  <si>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</si>
  <si>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</si>
  <si>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</si>
  <si>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</si>
  <si>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</si>
  <si>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</si>
  <si>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</si>
  <si>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</si>
  <si>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</si>
  <si>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</si>
  <si>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</si>
  <si>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</si>
  <si>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</si>
  <si>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</si>
  <si>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</si>
  <si>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</si>
  <si>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</si>
  <si>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</si>
  <si>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</si>
  <si>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</si>
  <si>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</si>
  <si>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</si>
  <si>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</si>
  <si>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</si>
  <si>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</si>
  <si>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</si>
  <si>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</si>
  <si>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</si>
  <si>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</si>
  <si>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</si>
  <si>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</si>
  <si>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</si>
  <si>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</si>
  <si>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</si>
  <si>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</si>
  <si>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</si>
  <si>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</si>
  <si>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</si>
  <si>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</si>
  <si>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</si>
  <si>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</si>
  <si>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</si>
  <si>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</si>
  <si>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</si>
  <si>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</si>
  <si>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</si>
  <si>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</si>
  <si>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</si>
  <si>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</si>
  <si>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</si>
  <si>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</si>
  <si>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</si>
  <si>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</si>
  <si>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</si>
  <si>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</si>
  <si>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</si>
  <si>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</si>
  <si>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</si>
  <si>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</si>
  <si>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</si>
  <si>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</si>
  <si>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</si>
  <si>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</si>
  <si>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</si>
  <si>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</si>
  <si>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</si>
  <si>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</si>
  <si>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</si>
  <si>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</si>
  <si>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</si>
  <si>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</si>
  <si>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Ведомственная структура расходов
бюджета муниципального  района Кинельский на 2024 год.
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</si>
  <si>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</si>
  <si>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</si>
  <si>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</si>
  <si>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</si>
  <si>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</si>
  <si>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</si>
  <si>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</si>
  <si>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</si>
  <si>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</si>
  <si>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</si>
  <si>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</si>
  <si>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</si>
  <si>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</si>
  <si>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</si>
  <si>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</si>
  <si>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Уточненная сумма,
  тыс.  рублей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</si>
  <si>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</si>
  <si>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</si>
  <si>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</si>
  <si>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</si>
  <si>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</si>
  <si>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</si>
  <si>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</si>
  <si>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МП "Организация деятельности по опеке и попечительству на территории муниципального района Кинельский Самарской области на 2018-2026 годы".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</si>
</sst>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4"/>
  <sheetViews>
    <sheetView tabSelected="1" topLeftCell="B1" zoomScale="75" zoomScaleNormal="75" workbookViewId="0">
      <selection activeCell="J118" sqref="J118:J119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2" width="12.77734375" style="13" customWidth="1"/>
    <col min="13" max="13" width="11.21875" style="13" customWidth="1"/>
    <col min="14" max="16384" width="9.109375" style="13"/>
  </cols>
  <sheetData>
    <row r="1" spans="1:11" s="11" customFormat="1" ht="34.5" customHeight="1">
      <c r="A1" s="10"/>
      <c r="H1" s="59"/>
      <c r="I1" s="59"/>
      <c r="J1" s="59" t="s">
        <v>168</v>
      </c>
      <c r="K1" s="59"/>
    </row>
    <row r="2" spans="1:11" ht="117.6" customHeight="1">
      <c r="F2" s="58"/>
      <c r="G2" s="58"/>
      <c r="H2" s="69" t="s">
        <v>188</v>
      </c>
      <c r="I2" s="69"/>
      <c r="J2" s="69"/>
      <c r="K2" s="69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70" t="s">
        <v>189</v>
      </c>
      <c r="C4" s="70"/>
      <c r="D4" s="70"/>
      <c r="E4" s="70"/>
      <c r="F4" s="70"/>
      <c r="G4" s="70"/>
      <c r="H4" s="70"/>
      <c r="I4" s="70"/>
      <c r="J4" s="70"/>
      <c r="K4" s="70"/>
    </row>
    <row r="6" spans="1:11" ht="15" customHeight="1">
      <c r="B6" s="66" t="s">
        <v>0</v>
      </c>
      <c r="C6" s="71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2" t="s">
        <v>97</v>
      </c>
      <c r="I6" s="73"/>
      <c r="J6" s="60" t="s">
        <v>205</v>
      </c>
      <c r="K6" s="61"/>
    </row>
    <row r="7" spans="1:11">
      <c r="B7" s="67"/>
      <c r="C7" s="71"/>
      <c r="D7" s="71"/>
      <c r="E7" s="71"/>
      <c r="F7" s="71"/>
      <c r="G7" s="71"/>
      <c r="H7" s="74"/>
      <c r="I7" s="75"/>
      <c r="J7" s="62"/>
      <c r="K7" s="63"/>
    </row>
    <row r="8" spans="1:11">
      <c r="B8" s="67"/>
      <c r="C8" s="71"/>
      <c r="D8" s="71"/>
      <c r="E8" s="71"/>
      <c r="F8" s="71"/>
      <c r="G8" s="71"/>
      <c r="H8" s="74"/>
      <c r="I8" s="75"/>
      <c r="J8" s="62"/>
      <c r="K8" s="63"/>
    </row>
    <row r="9" spans="1:11">
      <c r="B9" s="67"/>
      <c r="C9" s="71"/>
      <c r="D9" s="71"/>
      <c r="E9" s="71"/>
      <c r="F9" s="71"/>
      <c r="G9" s="71"/>
      <c r="H9" s="76"/>
      <c r="I9" s="77"/>
      <c r="J9" s="64"/>
      <c r="K9" s="65"/>
    </row>
    <row r="10" spans="1:11" ht="15" customHeight="1">
      <c r="B10" s="67"/>
      <c r="C10" s="71"/>
      <c r="D10" s="71"/>
      <c r="E10" s="71"/>
      <c r="F10" s="71"/>
      <c r="G10" s="71"/>
      <c r="H10" s="66" t="s">
        <v>6</v>
      </c>
      <c r="I10" s="66" t="s">
        <v>196</v>
      </c>
      <c r="J10" s="66" t="s">
        <v>6</v>
      </c>
      <c r="K10" s="66" t="s">
        <v>196</v>
      </c>
    </row>
    <row r="11" spans="1:11">
      <c r="B11" s="67"/>
      <c r="C11" s="71"/>
      <c r="D11" s="71"/>
      <c r="E11" s="71"/>
      <c r="F11" s="71"/>
      <c r="G11" s="71"/>
      <c r="H11" s="67"/>
      <c r="I11" s="67"/>
      <c r="J11" s="67"/>
      <c r="K11" s="67"/>
    </row>
    <row r="12" spans="1:11">
      <c r="B12" s="67"/>
      <c r="C12" s="71"/>
      <c r="D12" s="71"/>
      <c r="E12" s="71"/>
      <c r="F12" s="71"/>
      <c r="G12" s="71"/>
      <c r="H12" s="67"/>
      <c r="I12" s="67"/>
      <c r="J12" s="67"/>
      <c r="K12" s="67"/>
    </row>
    <row r="13" spans="1:11" ht="40.799999999999997" customHeight="1">
      <c r="B13" s="68"/>
      <c r="C13" s="71"/>
      <c r="D13" s="71"/>
      <c r="E13" s="71"/>
      <c r="F13" s="71"/>
      <c r="G13" s="71"/>
      <c r="H13" s="68"/>
      <c r="I13" s="68"/>
      <c r="J13" s="68"/>
      <c r="K13" s="68"/>
    </row>
    <row r="14" spans="1:11" s="16" customFormat="1" ht="46.8">
      <c r="A14" s="14">
        <v>0</v>
      </c>
      <c r="B14" s="26">
        <v>920</v>
      </c>
      <c r="C14" s="27" t="s">
        <v>144</v>
      </c>
      <c r="D14" s="26"/>
      <c r="E14" s="26"/>
      <c r="F14" s="26" t="s">
        <v>7</v>
      </c>
      <c r="G14" s="26"/>
      <c r="H14" s="15">
        <f>SUMIFS(H15:H1044,$B15:$B1044,$B15)/3</f>
        <v>67110.7</v>
      </c>
      <c r="I14" s="15">
        <f>SUMIFS(I15:I1044,$B15:$B1044,$B15)/3</f>
        <v>839</v>
      </c>
      <c r="J14" s="15">
        <f>SUMIFS(J15:J1044,$B15:$B1044,$B15)/3</f>
        <v>68814.5</v>
      </c>
      <c r="K14" s="15">
        <f>SUMIFS(K15:K1044,$B15:$B1044,$B15)/3</f>
        <v>839</v>
      </c>
    </row>
    <row r="15" spans="1:11" s="16" customFormat="1" ht="46.8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>SUMIFS(H16:H1039,$B16:$B1039,$B16,$D16:$D1039,$D16,$E16:$E1039,$E16)/2</f>
        <v>16792.900000000001</v>
      </c>
      <c r="I15" s="18">
        <f>SUMIFS(I16:I1039,$B16:$B1039,$B16,$D16:$D1039,$D16,$E16:$E1039,$E16)/2</f>
        <v>0</v>
      </c>
      <c r="J15" s="18">
        <f>SUMIFS(J16:J1039,$B16:$B1039,$B16,$D16:$D1039,$D16,$E16:$E1039,$E16)/2</f>
        <v>16792.900000000001</v>
      </c>
      <c r="K15" s="18">
        <f>SUMIFS(K16:K1039,$B16:$B1039,$B16,$D16:$D1039,$D16,$E16:$E1039,$E16)/2</f>
        <v>0</v>
      </c>
    </row>
    <row r="16" spans="1:11" s="16" customFormat="1" ht="62.4">
      <c r="A16" s="19">
        <v>2</v>
      </c>
      <c r="B16" s="43">
        <v>920</v>
      </c>
      <c r="C16" s="47" t="s">
        <v>197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>SUMIFS(H17:H1039,$B17:$B1039,$B16,$D17:$D1039,$D17,$E17:$E1039,$E17,$F17:$F1039,$F17)</f>
        <v>18</v>
      </c>
      <c r="I16" s="40">
        <f>SUMIFS(I17:I1039,$B17:$B1039,$B16,$D17:$D1039,$D17,$E17:$E1039,$E17,$F17:$F1039,$F17)</f>
        <v>0</v>
      </c>
      <c r="J16" s="40">
        <f>SUMIFS(J17:J1039,$B17:$B1039,$B16,$D17:$D1039,$D17,$E17:$E1039,$E17,$F17:$F1039,$F17)</f>
        <v>18</v>
      </c>
      <c r="K16" s="40">
        <f>SUMIFS(K17:K1039,$B17:$B1039,$B16,$D17:$D1039,$D17,$E17:$E1039,$E17,$F17:$F1039,$F17)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18</v>
      </c>
      <c r="I17" s="24"/>
      <c r="J17" s="24">
        <v>18</v>
      </c>
      <c r="K17" s="24"/>
    </row>
    <row r="18" spans="1:11" s="16" customFormat="1" ht="62.4">
      <c r="A18" s="19">
        <v>2</v>
      </c>
      <c r="B18" s="43">
        <v>920</v>
      </c>
      <c r="C18" s="47" t="s">
        <v>165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>SUMIFS(H19:H1041,$B19:$B1041,$B18,$D19:$D1041,$D19,$E19:$E1041,$E19,$F19:$F1041,$F19)</f>
        <v>16.5</v>
      </c>
      <c r="I18" s="40">
        <f>SUMIFS(I19:I1041,$B19:$B1041,$B18,$D19:$D1041,$D19,$E19:$E1041,$E19,$F19:$F1041,$F19)</f>
        <v>0</v>
      </c>
      <c r="J18" s="40">
        <f>SUMIFS(J19:J1041,$B19:$B1041,$B18,$D19:$D1041,$D19,$E19:$E1041,$E19,$F19:$F1041,$F19)</f>
        <v>16.5</v>
      </c>
      <c r="K18" s="40">
        <f>SUMIFS(K19:K1041,$B19:$B1041,$B18,$D19:$D1041,$D19,$E19:$E1041,$E19,$F19:$F1041,$F19)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>
        <v>16.5</v>
      </c>
      <c r="I19" s="24"/>
      <c r="J19" s="24">
        <v>16.5</v>
      </c>
      <c r="K19" s="24"/>
    </row>
    <row r="20" spans="1:11" s="16" customFormat="1" ht="62.4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>SUMIFS(H21:H1043,$B21:$B1043,$B20,$D21:$D1043,$D21,$E21:$E1043,$E21,$F21:$F1043,$F21)</f>
        <v>16758.400000000001</v>
      </c>
      <c r="I20" s="40">
        <f>SUMIFS(I21:I1043,$B21:$B1043,$B20,$D21:$D1043,$D21,$E21:$E1043,$E21,$F21:$F1043,$F21)</f>
        <v>0</v>
      </c>
      <c r="J20" s="40">
        <f>SUMIFS(J21:J1043,$B21:$B1043,$B20,$D21:$D1043,$D21,$E21:$E1043,$E21,$F21:$F1043,$F21)</f>
        <v>16758.400000000001</v>
      </c>
      <c r="K20" s="40">
        <f>SUMIFS(K21:K1043,$B21:$B1043,$B20,$D21:$D1043,$D21,$E21:$E1043,$E21,$F21:$F1043,$F21)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16180.7</v>
      </c>
      <c r="I21" s="24"/>
      <c r="J21" s="24">
        <v>16180.7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577.70000000000005</v>
      </c>
      <c r="I22" s="24"/>
      <c r="J22" s="24">
        <v>577.70000000000005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>SUMIFS(H25:H1048,$B25:$B1048,$B25,$D25:$D1048,$D25,$E25:$E1048,$E25)/2</f>
        <v>0</v>
      </c>
      <c r="I24" s="18">
        <f>SUMIFS(I25:I1048,$B25:$B1048,$B25,$D25:$D1048,$D25,$E25:$E1048,$E25)/2</f>
        <v>0</v>
      </c>
      <c r="J24" s="18">
        <f>SUMIFS(J25:J1048,$B25:$B1048,$B25,$D25:$D1048,$D25,$E25:$E1048,$E25)/2</f>
        <v>0</v>
      </c>
      <c r="K24" s="18">
        <f>SUMIFS(K25:K1048,$B25:$B1048,$B25,$D25:$D1048,$D25,$E25:$E1048,$E25)/2</f>
        <v>0</v>
      </c>
    </row>
    <row r="25" spans="1:11" s="16" customFormat="1" ht="39" customHeight="1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>SUMIFS(H26:H1048,$B26:$B1048,$B25,$D26:$D1048,$D26,$E26:$E1048,$E26,$F26:$F1048,$F26)</f>
        <v>0</v>
      </c>
      <c r="I25" s="40">
        <f>SUMIFS(I26:I1048,$B26:$B1048,$B25,$D26:$D1048,$D26,$E26:$E1048,$E26,$F26:$F1048,$F26)</f>
        <v>0</v>
      </c>
      <c r="J25" s="40">
        <f>SUMIFS(J26:J1048,$B26:$B1048,$B25,$D26:$D1048,$D26,$E26:$E1048,$E26,$F26:$F1048,$F26)</f>
        <v>0</v>
      </c>
      <c r="K25" s="40">
        <f>SUMIFS(K26:K1048,$B26:$B1048,$B25,$D26:$D1048,$D26,$E26:$E1048,$E26,$F26:$F1048,$F26)</f>
        <v>0</v>
      </c>
    </row>
    <row r="26" spans="1:11" s="16" customFormat="1" ht="15.6">
      <c r="A26" s="20">
        <v>3</v>
      </c>
      <c r="B26" s="31">
        <v>920</v>
      </c>
      <c r="C26" s="32" t="s">
        <v>130</v>
      </c>
      <c r="D26" s="33" t="s">
        <v>70</v>
      </c>
      <c r="E26" s="33" t="s">
        <v>76</v>
      </c>
      <c r="F26" s="33" t="s">
        <v>111</v>
      </c>
      <c r="G26" s="33" t="s">
        <v>129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153</v>
      </c>
      <c r="D27" s="30" t="s">
        <v>76</v>
      </c>
      <c r="E27" s="30" t="s">
        <v>70</v>
      </c>
      <c r="F27" s="30"/>
      <c r="G27" s="30"/>
      <c r="H27" s="18">
        <f>SUMIFS(H28:H1051,$B28:$B1051,$B28,$D28:$D1051,$D28,$E28:$E1051,$E28)/2</f>
        <v>0</v>
      </c>
      <c r="I27" s="18">
        <f>SUMIFS(I28:I1051,$B28:$B1051,$B28,$D28:$D1051,$D28,$E28:$E1051,$E28)/2</f>
        <v>0</v>
      </c>
      <c r="J27" s="18">
        <f>SUMIFS(J28:J1051,$B28:$B1051,$B28,$D28:$D1051,$D28,$E28:$E1051,$E28)/2</f>
        <v>0</v>
      </c>
      <c r="K27" s="18">
        <f>SUMIFS(K28:K1051,$B28:$B1051,$B28,$D28:$D1051,$D28,$E28:$E1051,$E28)/2</f>
        <v>0</v>
      </c>
    </row>
    <row r="28" spans="1:11" s="16" customFormat="1" ht="46.8">
      <c r="A28" s="19">
        <v>2</v>
      </c>
      <c r="B28" s="37">
        <v>920</v>
      </c>
      <c r="C28" s="38" t="s">
        <v>151</v>
      </c>
      <c r="D28" s="39" t="s">
        <v>76</v>
      </c>
      <c r="E28" s="39" t="s">
        <v>70</v>
      </c>
      <c r="F28" s="39" t="s">
        <v>150</v>
      </c>
      <c r="G28" s="39" t="s">
        <v>72</v>
      </c>
      <c r="H28" s="40">
        <f>SUMIFS(H29:H1051,$B29:$B1051,$B28,$D29:$D1051,$D29,$E29:$E1051,$E29,$F29:$F1051,$F29)</f>
        <v>0</v>
      </c>
      <c r="I28" s="40">
        <f>SUMIFS(I29:I1051,$B29:$B1051,$B28,$D29:$D1051,$D29,$E29:$E1051,$E29,$F29:$F1051,$F29)</f>
        <v>0</v>
      </c>
      <c r="J28" s="40">
        <f>SUMIFS(J29:J1051,$B29:$B1051,$B28,$D29:$D1051,$D29,$E29:$E1051,$E29,$F29:$F1051,$F29)</f>
        <v>0</v>
      </c>
      <c r="K28" s="40">
        <f>SUMIFS(K29:K1051,$B29:$B1051,$B28,$D29:$D1051,$D29,$E29:$E1051,$E29,$F29:$F1051,$F29)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154</v>
      </c>
      <c r="D29" s="33" t="s">
        <v>76</v>
      </c>
      <c r="E29" s="33" t="s">
        <v>70</v>
      </c>
      <c r="F29" s="33" t="s">
        <v>150</v>
      </c>
      <c r="G29" s="33" t="s">
        <v>152</v>
      </c>
      <c r="H29" s="24"/>
      <c r="I29" s="24"/>
      <c r="J29" s="24"/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>SUMIFS(H31:H1054,$B31:$B1054,$B31,$D31:$D1054,$D31,$E31:$E1054,$E31)/2</f>
        <v>8900</v>
      </c>
      <c r="I30" s="18">
        <f>SUMIFS(I31:I1054,$B31:$B1054,$B31,$D31:$D1054,$D31,$E31:$E1054,$E31)/2</f>
        <v>839</v>
      </c>
      <c r="J30" s="18">
        <f>SUMIFS(J31:J1054,$B31:$B1054,$B31,$D31:$D1054,$D31,$E31:$E1054,$E31)/2</f>
        <v>8900</v>
      </c>
      <c r="K30" s="18">
        <f>SUMIFS(K31:K1054,$B31:$B1054,$B31,$D31:$D1054,$D31,$E31:$E1054,$E31)/2</f>
        <v>839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>SUMIFS(H32:H1054,$B32:$B1054,$B31,$D32:$D1054,$D32,$E32:$E1054,$E32,$F32:$F1054,$F32)</f>
        <v>8900</v>
      </c>
      <c r="I31" s="40">
        <f>SUMIFS(I32:I1054,$B32:$B1054,$B31,$D32:$D1054,$D32,$E32:$E1054,$E32,$F32:$F1054,$F32)</f>
        <v>839</v>
      </c>
      <c r="J31" s="40">
        <f>SUMIFS(J32:J1054,$B32:$B1054,$B31,$D32:$D1054,$D32,$E32:$E1054,$E32,$F32:$F1054,$F32)</f>
        <v>8900</v>
      </c>
      <c r="K31" s="40">
        <f>SUMIFS(K32:K1054,$B32:$B1054,$B31,$D32:$D1054,$D32,$E32:$E1054,$E32,$F32:$F1054,$F32)</f>
        <v>839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8900</v>
      </c>
      <c r="I32" s="24">
        <v>839</v>
      </c>
      <c r="J32" s="24">
        <v>8900</v>
      </c>
      <c r="K32" s="24">
        <v>839</v>
      </c>
    </row>
    <row r="33" spans="1:11" s="16" customFormat="1" ht="31.2">
      <c r="A33" s="17">
        <v>1</v>
      </c>
      <c r="B33" s="28">
        <v>920</v>
      </c>
      <c r="C33" s="54" t="s">
        <v>134</v>
      </c>
      <c r="D33" s="30" t="s">
        <v>77</v>
      </c>
      <c r="E33" s="30" t="s">
        <v>79</v>
      </c>
      <c r="F33" s="30"/>
      <c r="G33" s="30"/>
      <c r="H33" s="18">
        <f>SUMIFS(H34:H1057,$B34:$B1057,$B34,$D34:$D1057,$D34,$E34:$E1057,$E34)/2</f>
        <v>41417.800000000003</v>
      </c>
      <c r="I33" s="18">
        <f>SUMIFS(I34:I1057,$B34:$B1057,$B34,$D34:$D1057,$D34,$E34:$E1057,$E34)/2</f>
        <v>0</v>
      </c>
      <c r="J33" s="18">
        <f>SUMIFS(J34:J1057,$B34:$B1057,$B34,$D34:$D1057,$D34,$E34:$E1057,$E34)/2</f>
        <v>43121.599999999999</v>
      </c>
      <c r="K33" s="18">
        <f>SUMIFS(K34:K1057,$B34:$B1057,$B34,$D34:$D1057,$D34,$E34:$E1057,$E34)/2</f>
        <v>0</v>
      </c>
    </row>
    <row r="34" spans="1:11" s="16" customFormat="1" ht="46.8">
      <c r="A34" s="19">
        <v>2</v>
      </c>
      <c r="B34" s="37">
        <v>920</v>
      </c>
      <c r="C34" s="38" t="s">
        <v>156</v>
      </c>
      <c r="D34" s="39" t="s">
        <v>77</v>
      </c>
      <c r="E34" s="39" t="s">
        <v>79</v>
      </c>
      <c r="F34" s="39" t="s">
        <v>155</v>
      </c>
      <c r="G34" s="39" t="s">
        <v>72</v>
      </c>
      <c r="H34" s="40">
        <f>SUMIFS(H35:H1057,$B35:$B1057,$B34,$D35:$D1057,$D35,$E35:$E1057,$E35,$F35:$F1057,$F35)</f>
        <v>0</v>
      </c>
      <c r="I34" s="40">
        <f>SUMIFS(I35:I1057,$B35:$B1057,$B34,$D35:$D1057,$D35,$E35:$E1057,$E35,$F35:$F1057,$F35)</f>
        <v>0</v>
      </c>
      <c r="J34" s="40">
        <f>SUMIFS(J35:J1057,$B35:$B1057,$B34,$D35:$D1057,$D35,$E35:$E1057,$E35,$F35:$F1057,$F35)</f>
        <v>0</v>
      </c>
      <c r="K34" s="40">
        <f>SUMIFS(K35:K1057,$B35:$B1057,$B34,$D35:$D1057,$D35,$E35:$E1057,$E35,$F35:$F1057,$F35)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155</v>
      </c>
      <c r="G35" s="33" t="s">
        <v>80</v>
      </c>
      <c r="H35" s="24"/>
      <c r="I35" s="24"/>
      <c r="J35" s="24"/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>SUMIFS(H37:H1059,$B37:$B1059,$B36,$D37:$D1059,$D37,$E37:$E1059,$E37,$F37:$F1059,$F37)</f>
        <v>41417.800000000003</v>
      </c>
      <c r="I36" s="40">
        <f>SUMIFS(I37:I1059,$B37:$B1059,$B36,$D37:$D1059,$D37,$E37:$E1059,$E37,$F37:$F1059,$F37)</f>
        <v>0</v>
      </c>
      <c r="J36" s="40">
        <f>SUMIFS(J37:J1059,$B37:$B1059,$B36,$D37:$D1059,$D37,$E37:$E1059,$E37,$F37:$F1059,$F37)</f>
        <v>43121.599999999999</v>
      </c>
      <c r="K36" s="40">
        <f>SUMIFS(K37:K1059,$B37:$B1059,$B36,$D37:$D1059,$D37,$E37:$E1059,$E37,$F37:$F1059,$F37)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>
        <v>41417.800000000003</v>
      </c>
      <c r="I37" s="24"/>
      <c r="J37" s="24">
        <v>43121.599999999999</v>
      </c>
      <c r="K37" s="24"/>
    </row>
    <row r="38" spans="1:11" s="16" customFormat="1" ht="31.2">
      <c r="A38" s="14">
        <v>0</v>
      </c>
      <c r="B38" s="26">
        <v>933</v>
      </c>
      <c r="C38" s="27" t="s">
        <v>143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>SUMIFS(H39:H1068,$B39:$B1068,$B39)/3</f>
        <v>845.40000000000009</v>
      </c>
      <c r="I38" s="15">
        <f>SUMIFS(I39:I1068,$B39:$B1068,$B39)/3</f>
        <v>0</v>
      </c>
      <c r="J38" s="15">
        <f>SUMIFS(J39:J1068,$B39:$B1068,$B39)/3</f>
        <v>845.40000000000009</v>
      </c>
      <c r="K38" s="15">
        <f>SUMIFS(K39:K1068,$B39:$B1068,$B39)/3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>SUMIFS(H40:H1063,$B40:$B1063,$B40,$D40:$D1063,$D40,$E40:$E1063,$E40)/2</f>
        <v>845.4</v>
      </c>
      <c r="I39" s="18">
        <f>SUMIFS(I40:I1063,$B40:$B1063,$B40,$D40:$D1063,$D40,$E40:$E1063,$E40)/2</f>
        <v>0</v>
      </c>
      <c r="J39" s="18">
        <f>SUMIFS(J40:J1063,$B40:$B1063,$B40,$D40:$D1063,$D40,$E40:$E1063,$E40)/2</f>
        <v>845.4</v>
      </c>
      <c r="K39" s="18">
        <f>SUMIFS(K40:K1063,$B40:$B1063,$B40,$D40:$D1063,$D40,$E40:$E1063,$E40)/2</f>
        <v>0</v>
      </c>
    </row>
    <row r="40" spans="1:11" s="16" customFormat="1" ht="62.4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>SUMIFS(H41:H1063,$B41:$B1063,$B40,$D41:$D1063,$D41,$E41:$E1063,$E41,$F41:$F1063,$F41)</f>
        <v>845.40000000000009</v>
      </c>
      <c r="I40" s="40">
        <f>SUMIFS(I41:I1063,$B41:$B1063,$B40,$D41:$D1063,$D41,$E41:$E1063,$E41,$F41:$F1063,$F41)</f>
        <v>0</v>
      </c>
      <c r="J40" s="40">
        <f>SUMIFS(J41:J1063,$B41:$B1063,$B40,$D41:$D1063,$D41,$E41:$E1063,$E41,$F41:$F1063,$F41)</f>
        <v>845.40000000000009</v>
      </c>
      <c r="K40" s="40">
        <f>SUMIFS(K41:K1063,$B41:$B1063,$B40,$D41:$D1063,$D41,$E41:$E1063,$E41,$F41:$F1063,$F41)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714.6</v>
      </c>
      <c r="I41" s="24"/>
      <c r="J41" s="24">
        <v>714.6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130.80000000000001</v>
      </c>
      <c r="I42" s="24"/>
      <c r="J42" s="24">
        <v>130.80000000000001</v>
      </c>
      <c r="K42" s="24"/>
    </row>
    <row r="43" spans="1:11" s="16" customFormat="1" ht="35.4" customHeight="1">
      <c r="A43" s="20">
        <v>3</v>
      </c>
      <c r="B43" s="31">
        <v>933</v>
      </c>
      <c r="C43" s="32" t="s">
        <v>21</v>
      </c>
      <c r="D43" s="33" t="s">
        <v>70</v>
      </c>
      <c r="E43" s="33" t="s">
        <v>79</v>
      </c>
      <c r="F43" s="33" t="s">
        <v>109</v>
      </c>
      <c r="G43" s="33" t="s">
        <v>81</v>
      </c>
      <c r="H43" s="24"/>
      <c r="I43" s="24"/>
      <c r="J43" s="24"/>
      <c r="K43" s="24"/>
    </row>
    <row r="44" spans="1:11" s="16" customFormat="1" ht="15.6">
      <c r="A44" s="20">
        <v>3</v>
      </c>
      <c r="B44" s="31">
        <v>933</v>
      </c>
      <c r="C44" s="32" t="s">
        <v>13</v>
      </c>
      <c r="D44" s="33" t="s">
        <v>70</v>
      </c>
      <c r="E44" s="33" t="s">
        <v>79</v>
      </c>
      <c r="F44" s="33" t="s">
        <v>109</v>
      </c>
      <c r="G44" s="33" t="s">
        <v>75</v>
      </c>
      <c r="H44" s="24"/>
      <c r="I44" s="24"/>
      <c r="J44" s="24"/>
      <c r="K44" s="24"/>
    </row>
    <row r="45" spans="1:11" s="16" customFormat="1" ht="31.2">
      <c r="A45" s="14">
        <v>0</v>
      </c>
      <c r="B45" s="26">
        <v>934</v>
      </c>
      <c r="C45" s="27" t="s">
        <v>170</v>
      </c>
      <c r="D45" s="34" t="s">
        <v>72</v>
      </c>
      <c r="E45" s="34" t="s">
        <v>72</v>
      </c>
      <c r="F45" s="34" t="s">
        <v>7</v>
      </c>
      <c r="G45" s="34" t="s">
        <v>72</v>
      </c>
      <c r="H45" s="15">
        <f>SUMIFS(H46:H1075,$B46:$B1075,$B46)/3</f>
        <v>3020.2000000000003</v>
      </c>
      <c r="I45" s="15">
        <f>SUMIFS(I46:I1075,$B46:$B1075,$B46)/3</f>
        <v>0</v>
      </c>
      <c r="J45" s="15">
        <f>SUMIFS(J46:J1075,$B46:$B1075,$B46)/3</f>
        <v>3020.2000000000003</v>
      </c>
      <c r="K45" s="15">
        <f>SUMIFS(K46:K1075,$B46:$B1075,$B46)/3</f>
        <v>0</v>
      </c>
    </row>
    <row r="46" spans="1:11" s="16" customFormat="1" ht="46.8">
      <c r="A46" s="17">
        <v>1</v>
      </c>
      <c r="B46" s="28">
        <v>934</v>
      </c>
      <c r="C46" s="29" t="s">
        <v>8</v>
      </c>
      <c r="D46" s="30" t="s">
        <v>70</v>
      </c>
      <c r="E46" s="30" t="s">
        <v>71</v>
      </c>
      <c r="F46" s="30" t="s">
        <v>7</v>
      </c>
      <c r="G46" s="30" t="s">
        <v>72</v>
      </c>
      <c r="H46" s="18">
        <f>SUMIFS(H47:H1070,$B47:$B1070,$B47,$D47:$D1070,$D47,$E47:$E1070,$E47)/2</f>
        <v>3020.2000000000003</v>
      </c>
      <c r="I46" s="18">
        <f>SUMIFS(I47:I1070,$B47:$B1070,$B47,$D47:$D1070,$D47,$E47:$E1070,$E47)/2</f>
        <v>0</v>
      </c>
      <c r="J46" s="18">
        <f>SUMIFS(J47:J1070,$B47:$B1070,$B47,$D47:$D1070,$D47,$E47:$E1070,$E47)/2</f>
        <v>3020.2000000000003</v>
      </c>
      <c r="K46" s="18">
        <f>SUMIFS(K47:K1070,$B47:$B1070,$B47,$D47:$D1070,$D47,$E47:$E1070,$E47)/2</f>
        <v>0</v>
      </c>
    </row>
    <row r="47" spans="1:11" s="16" customFormat="1" ht="62.4">
      <c r="A47" s="19">
        <v>2</v>
      </c>
      <c r="B47" s="37">
        <v>934</v>
      </c>
      <c r="C47" s="47" t="s">
        <v>197</v>
      </c>
      <c r="D47" s="39" t="s">
        <v>70</v>
      </c>
      <c r="E47" s="39" t="s">
        <v>71</v>
      </c>
      <c r="F47" s="39" t="s">
        <v>15</v>
      </c>
      <c r="G47" s="39" t="s">
        <v>72</v>
      </c>
      <c r="H47" s="40">
        <f>SUMIFS(H48:H1070,$B48:$B1070,$B47,$D48:$D1070,$D48,$E48:$E1070,$E48,$F48:$F1070,$F48)</f>
        <v>0</v>
      </c>
      <c r="I47" s="40">
        <f>SUMIFS(I48:I1070,$B48:$B1070,$B47,$D48:$D1070,$D48,$E48:$E1070,$E48,$F48:$F1070,$F48)</f>
        <v>0</v>
      </c>
      <c r="J47" s="40">
        <f>SUMIFS(J48:J1070,$B48:$B1070,$B47,$D48:$D1070,$D48,$E48:$E1070,$E48,$F48:$F1070,$F48)</f>
        <v>0</v>
      </c>
      <c r="K47" s="40">
        <f>SUMIFS(K48:K1070,$B48:$B1070,$B47,$D48:$D1070,$D48,$E48:$E1070,$E48,$F48:$F1070,$F48)</f>
        <v>0</v>
      </c>
    </row>
    <row r="48" spans="1:11" s="16" customFormat="1" ht="51.6" customHeight="1">
      <c r="A48" s="20">
        <v>3</v>
      </c>
      <c r="B48" s="31">
        <v>934</v>
      </c>
      <c r="C48" s="32" t="s">
        <v>12</v>
      </c>
      <c r="D48" s="33" t="s">
        <v>70</v>
      </c>
      <c r="E48" s="33" t="s">
        <v>71</v>
      </c>
      <c r="F48" s="33" t="s">
        <v>15</v>
      </c>
      <c r="G48" s="33" t="s">
        <v>74</v>
      </c>
      <c r="H48" s="24"/>
      <c r="I48" s="24"/>
      <c r="J48" s="24"/>
      <c r="K48" s="24"/>
    </row>
    <row r="49" spans="1:11" s="16" customFormat="1" ht="62.4">
      <c r="A49" s="19">
        <v>2</v>
      </c>
      <c r="B49" s="37">
        <v>934</v>
      </c>
      <c r="C49" s="47" t="s">
        <v>165</v>
      </c>
      <c r="D49" s="39" t="s">
        <v>70</v>
      </c>
      <c r="E49" s="39" t="s">
        <v>71</v>
      </c>
      <c r="F49" s="39" t="s">
        <v>42</v>
      </c>
      <c r="G49" s="39" t="s">
        <v>72</v>
      </c>
      <c r="H49" s="40">
        <f>SUMIFS(H50:H1072,$B50:$B1072,$B49,$D50:$D1072,$D50,$E50:$E1072,$E50,$F50:$F1072,$F50)</f>
        <v>3.5</v>
      </c>
      <c r="I49" s="40">
        <f>SUMIFS(I50:I1072,$B50:$B1072,$B49,$D50:$D1072,$D50,$E50:$E1072,$E50,$F50:$F1072,$F50)</f>
        <v>0</v>
      </c>
      <c r="J49" s="40">
        <f>SUMIFS(J50:J1072,$B50:$B1072,$B49,$D50:$D1072,$D50,$E50:$E1072,$E50,$F50:$F1072,$F50)</f>
        <v>3.5</v>
      </c>
      <c r="K49" s="40">
        <f>SUMIFS(K50:K1072,$B50:$B1072,$B49,$D50:$D1072,$D50,$E50:$E1072,$E50,$F50:$F1072,$F50)</f>
        <v>0</v>
      </c>
    </row>
    <row r="50" spans="1:11" s="16" customFormat="1" ht="51.6" customHeight="1">
      <c r="A50" s="20">
        <v>3</v>
      </c>
      <c r="B50" s="31">
        <v>934</v>
      </c>
      <c r="C50" s="32" t="s">
        <v>12</v>
      </c>
      <c r="D50" s="33" t="s">
        <v>70</v>
      </c>
      <c r="E50" s="33" t="s">
        <v>71</v>
      </c>
      <c r="F50" s="33" t="s">
        <v>42</v>
      </c>
      <c r="G50" s="33" t="s">
        <v>74</v>
      </c>
      <c r="H50" s="24">
        <v>3.5</v>
      </c>
      <c r="I50" s="24"/>
      <c r="J50" s="24">
        <v>3.5</v>
      </c>
      <c r="K50" s="24"/>
    </row>
    <row r="51" spans="1:11" s="16" customFormat="1" ht="62.4">
      <c r="A51" s="19">
        <v>2</v>
      </c>
      <c r="B51" s="37">
        <v>934</v>
      </c>
      <c r="C51" s="38" t="s">
        <v>9</v>
      </c>
      <c r="D51" s="39" t="s">
        <v>70</v>
      </c>
      <c r="E51" s="39" t="s">
        <v>71</v>
      </c>
      <c r="F51" s="39" t="s">
        <v>109</v>
      </c>
      <c r="G51" s="39" t="s">
        <v>72</v>
      </c>
      <c r="H51" s="40">
        <f>SUMIFS(H52:H1074,$B52:$B1074,$B51,$D52:$D1074,$D52,$E52:$E1074,$E52,$F52:$F1074,$F52)</f>
        <v>3016.7000000000003</v>
      </c>
      <c r="I51" s="40">
        <f>SUMIFS(I52:I1074,$B52:$B1074,$B51,$D52:$D1074,$D52,$E52:$E1074,$E52,$F52:$F1074,$F52)</f>
        <v>0</v>
      </c>
      <c r="J51" s="40">
        <f>SUMIFS(J52:J1074,$B52:$B1074,$B51,$D52:$D1074,$D52,$E52:$E1074,$E52,$F52:$F1074,$F52)</f>
        <v>3016.7000000000003</v>
      </c>
      <c r="K51" s="40">
        <f>SUMIFS(K52:K1074,$B52:$B1074,$B51,$D52:$D1074,$D52,$E52:$E1074,$E52,$F52:$F1074,$F52)</f>
        <v>0</v>
      </c>
    </row>
    <row r="52" spans="1:11" s="16" customFormat="1" ht="31.2">
      <c r="A52" s="20">
        <v>3</v>
      </c>
      <c r="B52" s="31">
        <v>934</v>
      </c>
      <c r="C52" s="32" t="s">
        <v>11</v>
      </c>
      <c r="D52" s="33" t="s">
        <v>70</v>
      </c>
      <c r="E52" s="33" t="s">
        <v>71</v>
      </c>
      <c r="F52" s="33" t="s">
        <v>109</v>
      </c>
      <c r="G52" s="33" t="s">
        <v>73</v>
      </c>
      <c r="H52" s="24">
        <v>2947.9</v>
      </c>
      <c r="I52" s="24"/>
      <c r="J52" s="24">
        <v>2947.9</v>
      </c>
      <c r="K52" s="24"/>
    </row>
    <row r="53" spans="1:11" s="16" customFormat="1" ht="46.8">
      <c r="A53" s="20">
        <v>3</v>
      </c>
      <c r="B53" s="31">
        <v>934</v>
      </c>
      <c r="C53" s="32" t="s">
        <v>12</v>
      </c>
      <c r="D53" s="33" t="s">
        <v>70</v>
      </c>
      <c r="E53" s="33" t="s">
        <v>71</v>
      </c>
      <c r="F53" s="33" t="s">
        <v>109</v>
      </c>
      <c r="G53" s="33" t="s">
        <v>74</v>
      </c>
      <c r="H53" s="24">
        <v>68.8</v>
      </c>
      <c r="I53" s="24"/>
      <c r="J53" s="24">
        <v>68.8</v>
      </c>
      <c r="K53" s="24"/>
    </row>
    <row r="54" spans="1:11" s="16" customFormat="1" ht="78" customHeight="1">
      <c r="A54" s="14">
        <v>0</v>
      </c>
      <c r="B54" s="26">
        <v>943</v>
      </c>
      <c r="C54" s="27" t="s">
        <v>142</v>
      </c>
      <c r="D54" s="34"/>
      <c r="E54" s="34"/>
      <c r="F54" s="34"/>
      <c r="G54" s="34"/>
      <c r="H54" s="15">
        <f>SUMIFS(H55:H1117,$B55:$B1117,$B55)/3</f>
        <v>9929.9</v>
      </c>
      <c r="I54" s="15">
        <f>SUMIFS(I55:I1117,$B55:$B1117,$B55)/3</f>
        <v>9929.9</v>
      </c>
      <c r="J54" s="15">
        <f>SUMIFS(J55:J1117,$B55:$B1117,$B55)/3</f>
        <v>9929.9</v>
      </c>
      <c r="K54" s="15">
        <f>SUMIFS(K55:K1117,$B55:$B1117,$B55)/3</f>
        <v>9929.9</v>
      </c>
    </row>
    <row r="55" spans="1:11" s="16" customFormat="1" ht="15.6">
      <c r="A55" s="17">
        <v>1</v>
      </c>
      <c r="B55" s="28">
        <v>943</v>
      </c>
      <c r="C55" s="29" t="s">
        <v>133</v>
      </c>
      <c r="D55" s="30" t="s">
        <v>85</v>
      </c>
      <c r="E55" s="30" t="s">
        <v>87</v>
      </c>
      <c r="F55" s="30" t="s">
        <v>7</v>
      </c>
      <c r="G55" s="30" t="s">
        <v>72</v>
      </c>
      <c r="H55" s="18">
        <f>SUMIFS(H56:H1112,$B56:$B1112,$B56,$D56:$D1112,$D56,$E56:$E1112,$E56)/2</f>
        <v>6910.5</v>
      </c>
      <c r="I55" s="18">
        <f>SUMIFS(I56:I1112,$B56:$B1112,$B56,$D56:$D1112,$D56,$E56:$E1112,$E56)/2</f>
        <v>6910.5</v>
      </c>
      <c r="J55" s="18">
        <f>SUMIFS(J56:J1112,$B56:$B1112,$B56,$D56:$D1112,$D56,$E56:$E1112,$E56)/2</f>
        <v>6910.5</v>
      </c>
      <c r="K55" s="18">
        <f>SUMIFS(K56:K1112,$B56:$B1112,$B56,$D56:$D1112,$D56,$E56:$E1112,$E56)/2</f>
        <v>6910.5</v>
      </c>
    </row>
    <row r="56" spans="1:11" s="16" customFormat="1" ht="62.4">
      <c r="A56" s="19">
        <v>2</v>
      </c>
      <c r="B56" s="37">
        <v>943</v>
      </c>
      <c r="C56" s="38" t="s">
        <v>213</v>
      </c>
      <c r="D56" s="39" t="s">
        <v>85</v>
      </c>
      <c r="E56" s="39" t="s">
        <v>87</v>
      </c>
      <c r="F56" s="39" t="s">
        <v>10</v>
      </c>
      <c r="G56" s="39"/>
      <c r="H56" s="40">
        <f>SUMIFS(H57:H1112,$B57:$B1112,$B56,$D57:$D1112,$D57,$E57:$E1112,$E57,$F57:$F1112,$F57)</f>
        <v>6910.5</v>
      </c>
      <c r="I56" s="40">
        <f>SUMIFS(I57:I1112,$B57:$B1112,$B56,$D57:$D1112,$D57,$E57:$E1112,$E57,$F57:$F1112,$F57)</f>
        <v>6910.5</v>
      </c>
      <c r="J56" s="40">
        <f>SUMIFS(J57:J1112,$B57:$B1112,$B56,$D57:$D1112,$D57,$E57:$E1112,$E57,$F57:$F1112,$F57)</f>
        <v>6910.5</v>
      </c>
      <c r="K56" s="40">
        <f>SUMIFS(K57:K1112,$B57:$B1112,$B56,$D57:$D1112,$D57,$E57:$E1112,$E57,$F57:$F1112,$F57)</f>
        <v>6910.5</v>
      </c>
    </row>
    <row r="57" spans="1:11" s="16" customFormat="1" ht="33.6" customHeight="1">
      <c r="A57" s="20">
        <v>3</v>
      </c>
      <c r="B57" s="31">
        <v>943</v>
      </c>
      <c r="C57" s="32" t="s">
        <v>21</v>
      </c>
      <c r="D57" s="33" t="s">
        <v>85</v>
      </c>
      <c r="E57" s="33" t="s">
        <v>87</v>
      </c>
      <c r="F57" s="33" t="s">
        <v>10</v>
      </c>
      <c r="G57" s="33" t="s">
        <v>81</v>
      </c>
      <c r="H57" s="24">
        <v>6910.5</v>
      </c>
      <c r="I57" s="24">
        <v>6910.5</v>
      </c>
      <c r="J57" s="24">
        <v>6910.5</v>
      </c>
      <c r="K57" s="24">
        <v>6910.5</v>
      </c>
    </row>
    <row r="58" spans="1:11" s="16" customFormat="1" ht="15.6">
      <c r="A58" s="17">
        <v>1</v>
      </c>
      <c r="B58" s="28">
        <v>943</v>
      </c>
      <c r="C58" s="29" t="s">
        <v>27</v>
      </c>
      <c r="D58" s="30" t="s">
        <v>85</v>
      </c>
      <c r="E58" s="30" t="s">
        <v>71</v>
      </c>
      <c r="F58" s="30"/>
      <c r="G58" s="30"/>
      <c r="H58" s="18">
        <f>SUMIFS(H59:H1115,$B59:$B1115,$B59,$D59:$D1115,$D59,$E59:$E1115,$E59)/2</f>
        <v>3019.4</v>
      </c>
      <c r="I58" s="18">
        <f>SUMIFS(I59:I1115,$B59:$B1115,$B59,$D59:$D1115,$D59,$E59:$E1115,$E59)/2</f>
        <v>3019.4</v>
      </c>
      <c r="J58" s="18">
        <f>SUMIFS(J59:J1115,$B59:$B1115,$B59,$D59:$D1115,$D59,$E59:$E1115,$E59)/2</f>
        <v>3019.4</v>
      </c>
      <c r="K58" s="18">
        <f>SUMIFS(K59:K1115,$B59:$B1115,$B59,$D59:$D1115,$D59,$E59:$E1115,$E59)/2</f>
        <v>3019.4</v>
      </c>
    </row>
    <row r="59" spans="1:11" s="16" customFormat="1" ht="62.4">
      <c r="A59" s="19">
        <v>2</v>
      </c>
      <c r="B59" s="37">
        <v>943</v>
      </c>
      <c r="C59" s="38" t="s">
        <v>213</v>
      </c>
      <c r="D59" s="39" t="s">
        <v>85</v>
      </c>
      <c r="E59" s="39" t="s">
        <v>71</v>
      </c>
      <c r="F59" s="39" t="s">
        <v>10</v>
      </c>
      <c r="G59" s="39"/>
      <c r="H59" s="40">
        <f>SUMIFS(H60:H1115,$B60:$B1115,$B59,$D60:$D1115,$D60,$E60:$E1115,$E60,$F60:$F1115,$F60)</f>
        <v>3019.4</v>
      </c>
      <c r="I59" s="40">
        <f>SUMIFS(I60:I1115,$B60:$B1115,$B59,$D60:$D1115,$D60,$E60:$E1115,$E60,$F60:$F1115,$F60)</f>
        <v>3019.4</v>
      </c>
      <c r="J59" s="40">
        <f>SUMIFS(J60:J1115,$B60:$B1115,$B59,$D60:$D1115,$D60,$E60:$E1115,$E60,$F60:$F1115,$F60)</f>
        <v>3019.4</v>
      </c>
      <c r="K59" s="40">
        <f>SUMIFS(K60:K1115,$B60:$B1115,$B59,$D60:$D1115,$D60,$E60:$E1115,$E60,$F60:$F1115,$F60)</f>
        <v>3019.4</v>
      </c>
    </row>
    <row r="60" spans="1:11" s="16" customFormat="1" ht="31.2">
      <c r="A60" s="20">
        <v>3</v>
      </c>
      <c r="B60" s="31">
        <v>943</v>
      </c>
      <c r="C60" s="32" t="s">
        <v>23</v>
      </c>
      <c r="D60" s="33" t="s">
        <v>85</v>
      </c>
      <c r="E60" s="33" t="s">
        <v>71</v>
      </c>
      <c r="F60" s="33" t="s">
        <v>10</v>
      </c>
      <c r="G60" s="33" t="s">
        <v>83</v>
      </c>
      <c r="H60" s="24">
        <v>2642.1</v>
      </c>
      <c r="I60" s="24">
        <v>2642.1</v>
      </c>
      <c r="J60" s="24">
        <v>2642.1</v>
      </c>
      <c r="K60" s="24">
        <v>2642.1</v>
      </c>
    </row>
    <row r="61" spans="1:11" s="16" customFormat="1" ht="46.8">
      <c r="A61" s="20">
        <v>3</v>
      </c>
      <c r="B61" s="31">
        <v>943</v>
      </c>
      <c r="C61" s="32" t="s">
        <v>12</v>
      </c>
      <c r="D61" s="33" t="s">
        <v>85</v>
      </c>
      <c r="E61" s="33" t="s">
        <v>71</v>
      </c>
      <c r="F61" s="33" t="s">
        <v>10</v>
      </c>
      <c r="G61" s="33" t="s">
        <v>74</v>
      </c>
      <c r="H61" s="24">
        <v>377.3</v>
      </c>
      <c r="I61" s="24">
        <v>377.3</v>
      </c>
      <c r="J61" s="24">
        <v>377.3</v>
      </c>
      <c r="K61" s="24">
        <v>377.3</v>
      </c>
    </row>
    <row r="62" spans="1:11" s="16" customFormat="1" ht="15.6">
      <c r="A62" s="20">
        <v>3</v>
      </c>
      <c r="B62" s="31">
        <v>943</v>
      </c>
      <c r="C62" s="32" t="s">
        <v>13</v>
      </c>
      <c r="D62" s="33" t="s">
        <v>85</v>
      </c>
      <c r="E62" s="33" t="s">
        <v>71</v>
      </c>
      <c r="F62" s="33" t="s">
        <v>10</v>
      </c>
      <c r="G62" s="33" t="s">
        <v>75</v>
      </c>
      <c r="H62" s="24"/>
      <c r="I62" s="24"/>
      <c r="J62" s="24"/>
      <c r="K62" s="24"/>
    </row>
    <row r="63" spans="1:11" s="16" customFormat="1" ht="46.8">
      <c r="A63" s="14">
        <v>0</v>
      </c>
      <c r="B63" s="26">
        <v>950</v>
      </c>
      <c r="C63" s="27" t="s">
        <v>141</v>
      </c>
      <c r="D63" s="34"/>
      <c r="E63" s="34"/>
      <c r="F63" s="34"/>
      <c r="G63" s="34"/>
      <c r="H63" s="15">
        <f>SUMIFS(H64:H1126,$B64:$B1126,$B64)/3</f>
        <v>84372.999999999985</v>
      </c>
      <c r="I63" s="15">
        <f>SUMIFS(I64:I1126,$B64:$B1126,$B64)/3</f>
        <v>36216.899999999994</v>
      </c>
      <c r="J63" s="15">
        <f>SUMIFS(J64:J1126,$B64:$B1126,$B64)/3</f>
        <v>80766.799999999988</v>
      </c>
      <c r="K63" s="15">
        <f>SUMIFS(K64:K1126,$B64:$B1126,$B64)/3</f>
        <v>31132.100000000002</v>
      </c>
    </row>
    <row r="64" spans="1:11" s="16" customFormat="1" ht="62.4">
      <c r="A64" s="17">
        <v>1</v>
      </c>
      <c r="B64" s="28">
        <v>950</v>
      </c>
      <c r="C64" s="29" t="s">
        <v>34</v>
      </c>
      <c r="D64" s="30" t="s">
        <v>70</v>
      </c>
      <c r="E64" s="30" t="s">
        <v>87</v>
      </c>
      <c r="F64" s="30" t="s">
        <v>7</v>
      </c>
      <c r="G64" s="30" t="s">
        <v>72</v>
      </c>
      <c r="H64" s="18">
        <f>SUMIFS(H65:H1121,$B65:$B1121,$B65,$D65:$D1121,$D65,$E65:$E1121,$E65)/2</f>
        <v>8524.1</v>
      </c>
      <c r="I64" s="18">
        <f>SUMIFS(I65:I1121,$B65:$B1121,$B65,$D65:$D1121,$D65,$E65:$E1121,$E65)/2</f>
        <v>0</v>
      </c>
      <c r="J64" s="18">
        <f>SUMIFS(J65:J1121,$B65:$B1121,$B65,$D65:$D1121,$D65,$E65:$E1121,$E65)/2</f>
        <v>8524.1</v>
      </c>
      <c r="K64" s="18">
        <f>SUMIFS(K65:K1121,$B65:$B1121,$B65,$D65:$D1121,$D65,$E65:$E1121,$E65)/2</f>
        <v>0</v>
      </c>
    </row>
    <row r="65" spans="1:11" s="16" customFormat="1" ht="62.4">
      <c r="A65" s="19">
        <v>2</v>
      </c>
      <c r="B65" s="37">
        <v>950</v>
      </c>
      <c r="C65" s="47" t="s">
        <v>197</v>
      </c>
      <c r="D65" s="39" t="s">
        <v>70</v>
      </c>
      <c r="E65" s="39" t="s">
        <v>87</v>
      </c>
      <c r="F65" s="39" t="s">
        <v>15</v>
      </c>
      <c r="G65" s="39" t="s">
        <v>72</v>
      </c>
      <c r="H65" s="40">
        <f>SUMIFS(H66:H1121,$B66:$B1121,$B65,$D66:$D1121,$D66,$E66:$E1121,$E66,$F66:$F1121,$F66)</f>
        <v>248.9</v>
      </c>
      <c r="I65" s="40">
        <f>SUMIFS(I66:I1121,$B66:$B1121,$B65,$D66:$D1121,$D66,$E66:$E1121,$E66,$F66:$F1121,$F66)</f>
        <v>0</v>
      </c>
      <c r="J65" s="40">
        <f>SUMIFS(J66:J1121,$B66:$B1121,$B65,$D66:$D1121,$D66,$E66:$E1121,$E66,$F66:$F1121,$F66)</f>
        <v>248.9</v>
      </c>
      <c r="K65" s="40">
        <f>SUMIFS(K66:K1121,$B66:$B1121,$B65,$D66:$D1121,$D66,$E66:$E1121,$E66,$F66:$F1121,$F66)</f>
        <v>0</v>
      </c>
    </row>
    <row r="66" spans="1:11" s="16" customFormat="1" ht="46.8">
      <c r="A66" s="20">
        <v>3</v>
      </c>
      <c r="B66" s="31">
        <v>950</v>
      </c>
      <c r="C66" s="32" t="s">
        <v>12</v>
      </c>
      <c r="D66" s="33" t="s">
        <v>70</v>
      </c>
      <c r="E66" s="33" t="s">
        <v>87</v>
      </c>
      <c r="F66" s="33" t="s">
        <v>15</v>
      </c>
      <c r="G66" s="33" t="s">
        <v>74</v>
      </c>
      <c r="H66" s="24">
        <v>248.9</v>
      </c>
      <c r="I66" s="24"/>
      <c r="J66" s="24">
        <v>248.9</v>
      </c>
      <c r="K66" s="24"/>
    </row>
    <row r="67" spans="1:11" s="16" customFormat="1" ht="62.4">
      <c r="A67" s="19">
        <v>2</v>
      </c>
      <c r="B67" s="37">
        <v>950</v>
      </c>
      <c r="C67" s="47" t="s">
        <v>165</v>
      </c>
      <c r="D67" s="39" t="s">
        <v>70</v>
      </c>
      <c r="E67" s="39" t="s">
        <v>87</v>
      </c>
      <c r="F67" s="39" t="s">
        <v>42</v>
      </c>
      <c r="G67" s="39" t="s">
        <v>72</v>
      </c>
      <c r="H67" s="40">
        <f>SUMIFS(H68:H1123,$B68:$B1123,$B67,$D68:$D1123,$D68,$E68:$E1123,$E68,$F68:$F1123,$F68)</f>
        <v>19.5</v>
      </c>
      <c r="I67" s="40">
        <f>SUMIFS(I68:I1123,$B68:$B1123,$B67,$D68:$D1123,$D68,$E68:$E1123,$E68,$F68:$F1123,$F68)</f>
        <v>0</v>
      </c>
      <c r="J67" s="40">
        <f>SUMIFS(J68:J1123,$B68:$B1123,$B67,$D68:$D1123,$D68,$E68:$E1123,$E68,$F68:$F1123,$F68)</f>
        <v>19.5</v>
      </c>
      <c r="K67" s="40">
        <f>SUMIFS(K68:K1123,$B68:$B1123,$B67,$D68:$D1123,$D68,$E68:$E1123,$E68,$F68:$F1123,$F68)</f>
        <v>0</v>
      </c>
    </row>
    <row r="68" spans="1:11" s="16" customFormat="1" ht="46.8">
      <c r="A68" s="20">
        <v>3</v>
      </c>
      <c r="B68" s="31">
        <v>950</v>
      </c>
      <c r="C68" s="32" t="s">
        <v>12</v>
      </c>
      <c r="D68" s="33" t="s">
        <v>70</v>
      </c>
      <c r="E68" s="33" t="s">
        <v>87</v>
      </c>
      <c r="F68" s="33" t="s">
        <v>42</v>
      </c>
      <c r="G68" s="33" t="s">
        <v>74</v>
      </c>
      <c r="H68" s="24">
        <v>19.5</v>
      </c>
      <c r="I68" s="24"/>
      <c r="J68" s="24">
        <v>19.5</v>
      </c>
      <c r="K68" s="24"/>
    </row>
    <row r="69" spans="1:11" s="16" customFormat="1" ht="62.4">
      <c r="A69" s="19">
        <v>2</v>
      </c>
      <c r="B69" s="37">
        <v>950</v>
      </c>
      <c r="C69" s="38" t="s">
        <v>9</v>
      </c>
      <c r="D69" s="39" t="s">
        <v>70</v>
      </c>
      <c r="E69" s="39" t="s">
        <v>87</v>
      </c>
      <c r="F69" s="39" t="s">
        <v>109</v>
      </c>
      <c r="G69" s="39" t="s">
        <v>72</v>
      </c>
      <c r="H69" s="40">
        <f>SUMIFS(H70:H1125,$B70:$B1125,$B69,$D70:$D1125,$D70,$E70:$E1125,$E70,$F70:$F1125,$F70)</f>
        <v>8255.7000000000007</v>
      </c>
      <c r="I69" s="40">
        <f>SUMIFS(I70:I1125,$B70:$B1125,$B69,$D70:$D1125,$D70,$E70:$E1125,$E70,$F70:$F1125,$F70)</f>
        <v>0</v>
      </c>
      <c r="J69" s="40">
        <f>SUMIFS(J70:J1125,$B70:$B1125,$B69,$D70:$D1125,$D70,$E70:$E1125,$E70,$F70:$F1125,$F70)</f>
        <v>8255.7000000000007</v>
      </c>
      <c r="K69" s="40">
        <f>SUMIFS(K70:K1125,$B70:$B1125,$B69,$D70:$D1125,$D70,$E70:$E1125,$E70,$F70:$F1125,$F70)</f>
        <v>0</v>
      </c>
    </row>
    <row r="70" spans="1:11" s="16" customFormat="1" ht="31.2">
      <c r="A70" s="20">
        <v>3</v>
      </c>
      <c r="B70" s="31">
        <v>950</v>
      </c>
      <c r="C70" s="32" t="s">
        <v>11</v>
      </c>
      <c r="D70" s="33" t="s">
        <v>70</v>
      </c>
      <c r="E70" s="33" t="s">
        <v>87</v>
      </c>
      <c r="F70" s="33" t="s">
        <v>109</v>
      </c>
      <c r="G70" s="33" t="s">
        <v>73</v>
      </c>
      <c r="H70" s="24">
        <v>7869.7</v>
      </c>
      <c r="I70" s="24"/>
      <c r="J70" s="24">
        <v>7869.7</v>
      </c>
      <c r="K70" s="24"/>
    </row>
    <row r="71" spans="1:11" s="16" customFormat="1" ht="46.8">
      <c r="A71" s="20">
        <v>3</v>
      </c>
      <c r="B71" s="31">
        <v>950</v>
      </c>
      <c r="C71" s="32" t="s">
        <v>12</v>
      </c>
      <c r="D71" s="33" t="s">
        <v>70</v>
      </c>
      <c r="E71" s="33" t="s">
        <v>87</v>
      </c>
      <c r="F71" s="33" t="s">
        <v>109</v>
      </c>
      <c r="G71" s="33" t="s">
        <v>74</v>
      </c>
      <c r="H71" s="24">
        <v>384.5</v>
      </c>
      <c r="I71" s="24"/>
      <c r="J71" s="24">
        <v>384.5</v>
      </c>
      <c r="K71" s="24"/>
    </row>
    <row r="72" spans="1:11" s="16" customFormat="1" ht="39" customHeight="1">
      <c r="A72" s="20">
        <v>3</v>
      </c>
      <c r="B72" s="31">
        <v>950</v>
      </c>
      <c r="C72" s="32" t="s">
        <v>21</v>
      </c>
      <c r="D72" s="33" t="s">
        <v>70</v>
      </c>
      <c r="E72" s="33" t="s">
        <v>87</v>
      </c>
      <c r="F72" s="33" t="s">
        <v>109</v>
      </c>
      <c r="G72" s="33" t="s">
        <v>81</v>
      </c>
      <c r="H72" s="24"/>
      <c r="I72" s="24"/>
      <c r="J72" s="24"/>
      <c r="K72" s="24"/>
    </row>
    <row r="73" spans="1:11" s="16" customFormat="1" ht="15.6">
      <c r="A73" s="20">
        <v>3</v>
      </c>
      <c r="B73" s="31">
        <v>950</v>
      </c>
      <c r="C73" s="32" t="s">
        <v>130</v>
      </c>
      <c r="D73" s="33" t="s">
        <v>70</v>
      </c>
      <c r="E73" s="33" t="s">
        <v>87</v>
      </c>
      <c r="F73" s="33" t="s">
        <v>109</v>
      </c>
      <c r="G73" s="33" t="s">
        <v>129</v>
      </c>
      <c r="H73" s="24"/>
      <c r="I73" s="24"/>
      <c r="J73" s="24"/>
      <c r="K73" s="24"/>
    </row>
    <row r="74" spans="1:11" s="16" customFormat="1" ht="21" customHeight="1">
      <c r="A74" s="20">
        <v>3</v>
      </c>
      <c r="B74" s="31">
        <v>950</v>
      </c>
      <c r="C74" s="32" t="s">
        <v>13</v>
      </c>
      <c r="D74" s="33" t="s">
        <v>70</v>
      </c>
      <c r="E74" s="33" t="s">
        <v>87</v>
      </c>
      <c r="F74" s="33" t="s">
        <v>109</v>
      </c>
      <c r="G74" s="33" t="s">
        <v>75</v>
      </c>
      <c r="H74" s="24">
        <v>1.5</v>
      </c>
      <c r="I74" s="25"/>
      <c r="J74" s="24">
        <v>1.5</v>
      </c>
      <c r="K74" s="25"/>
    </row>
    <row r="75" spans="1:11" s="16" customFormat="1" ht="15" customHeight="1">
      <c r="A75" s="17">
        <v>1</v>
      </c>
      <c r="B75" s="28">
        <v>950</v>
      </c>
      <c r="C75" s="29" t="s">
        <v>14</v>
      </c>
      <c r="D75" s="30" t="s">
        <v>70</v>
      </c>
      <c r="E75" s="30" t="s">
        <v>76</v>
      </c>
      <c r="F75" s="30"/>
      <c r="G75" s="30"/>
      <c r="H75" s="18">
        <f>SUMIFS(H76:H1132,$B76:$B1132,$B76,$D76:$D1132,$D76,$E76:$E1132,$E76)/2</f>
        <v>0</v>
      </c>
      <c r="I75" s="18">
        <f>SUMIFS(I76:I1132,$B76:$B1132,$B76,$D76:$D1132,$D76,$E76:$E1132,$E76)/2</f>
        <v>0</v>
      </c>
      <c r="J75" s="18">
        <f>SUMIFS(J76:J1132,$B76:$B1132,$B76,$D76:$D1132,$D76,$E76:$E1132,$E76)/2</f>
        <v>0</v>
      </c>
      <c r="K75" s="18">
        <f>SUMIFS(K76:K1132,$B76:$B1132,$B76,$D76:$D1132,$D76,$E76:$E1132,$E76)/2</f>
        <v>0</v>
      </c>
    </row>
    <row r="76" spans="1:11" s="16" customFormat="1" ht="62.4">
      <c r="A76" s="19">
        <v>2</v>
      </c>
      <c r="B76" s="37">
        <v>950</v>
      </c>
      <c r="C76" s="38" t="s">
        <v>173</v>
      </c>
      <c r="D76" s="39" t="s">
        <v>70</v>
      </c>
      <c r="E76" s="39" t="s">
        <v>76</v>
      </c>
      <c r="F76" s="39" t="s">
        <v>50</v>
      </c>
      <c r="G76" s="39" t="s">
        <v>72</v>
      </c>
      <c r="H76" s="40">
        <f>SUMIFS(H77:H1132,$B77:$B1132,$B76,$D77:$D1132,$D77,$E77:$E1132,$E77,$F77:$F1132,$F77)</f>
        <v>0</v>
      </c>
      <c r="I76" s="40">
        <f>SUMIFS(I77:I1132,$B77:$B1132,$B76,$D77:$D1132,$D77,$E77:$E1132,$E77,$F77:$F1132,$F77)</f>
        <v>0</v>
      </c>
      <c r="J76" s="40">
        <f>SUMIFS(J77:J1132,$B77:$B1132,$B76,$D77:$D1132,$D77,$E77:$E1132,$E77,$F77:$F1132,$F77)</f>
        <v>0</v>
      </c>
      <c r="K76" s="40">
        <f>SUMIFS(K77:K1132,$B77:$B1132,$B76,$D77:$D1132,$D77,$E77:$E1132,$E77,$F77:$F1132,$F77)</f>
        <v>0</v>
      </c>
    </row>
    <row r="77" spans="1:11" s="16" customFormat="1" ht="46.8">
      <c r="A77" s="20">
        <v>3</v>
      </c>
      <c r="B77" s="31">
        <v>950</v>
      </c>
      <c r="C77" s="32" t="s">
        <v>12</v>
      </c>
      <c r="D77" s="33" t="s">
        <v>70</v>
      </c>
      <c r="E77" s="33" t="s">
        <v>76</v>
      </c>
      <c r="F77" s="33" t="s">
        <v>50</v>
      </c>
      <c r="G77" s="33" t="s">
        <v>74</v>
      </c>
      <c r="H77" s="24"/>
      <c r="I77" s="24"/>
      <c r="J77" s="24"/>
      <c r="K77" s="24"/>
    </row>
    <row r="78" spans="1:11" s="16" customFormat="1" ht="49.8" customHeight="1">
      <c r="A78" s="17">
        <v>1</v>
      </c>
      <c r="B78" s="28">
        <v>950</v>
      </c>
      <c r="C78" s="29" t="s">
        <v>52</v>
      </c>
      <c r="D78" s="30" t="s">
        <v>79</v>
      </c>
      <c r="E78" s="30" t="s">
        <v>90</v>
      </c>
      <c r="F78" s="30"/>
      <c r="G78" s="30"/>
      <c r="H78" s="18">
        <f>SUMIFS(H79:H1135,$B79:$B1135,$B79,$D79:$D1135,$D79,$E79:$E1135,$E79)/2</f>
        <v>1432.4</v>
      </c>
      <c r="I78" s="18">
        <f>SUMIFS(I79:I1135,$B79:$B1135,$B79,$D79:$D1135,$D79,$E79:$E1135,$E79)/2</f>
        <v>0</v>
      </c>
      <c r="J78" s="18">
        <f>SUMIFS(J79:J1135,$B79:$B1135,$B79,$D79:$D1135,$D79,$E79:$E1135,$E79)/2</f>
        <v>1432.4</v>
      </c>
      <c r="K78" s="18">
        <f>SUMIFS(K79:K1135,$B79:$B1135,$B79,$D79:$D1135,$D79,$E79:$E1135,$E79)/2</f>
        <v>0</v>
      </c>
    </row>
    <row r="79" spans="1:11" s="16" customFormat="1" ht="62.4">
      <c r="A79" s="19">
        <v>2</v>
      </c>
      <c r="B79" s="37">
        <v>950</v>
      </c>
      <c r="C79" s="38" t="s">
        <v>173</v>
      </c>
      <c r="D79" s="39" t="s">
        <v>79</v>
      </c>
      <c r="E79" s="39" t="s">
        <v>90</v>
      </c>
      <c r="F79" s="39" t="s">
        <v>50</v>
      </c>
      <c r="G79" s="39" t="s">
        <v>72</v>
      </c>
      <c r="H79" s="40">
        <f>SUMIFS(H80:H1135,$B80:$B1135,$B79,$D80:$D1135,$D80,$E80:$E1135,$E80,$F80:$F1135,$F80)</f>
        <v>1432.4</v>
      </c>
      <c r="I79" s="40">
        <f>SUMIFS(I80:I1135,$B80:$B1135,$B79,$D80:$D1135,$D80,$E80:$E1135,$E80,$F80:$F1135,$F80)</f>
        <v>0</v>
      </c>
      <c r="J79" s="40">
        <f>SUMIFS(J80:J1135,$B80:$B1135,$B79,$D80:$D1135,$D80,$E80:$E1135,$E80,$F80:$F1135,$F80)</f>
        <v>1432.4</v>
      </c>
      <c r="K79" s="40">
        <f>SUMIFS(K80:K1135,$B80:$B1135,$B79,$D80:$D1135,$D80,$E80:$E1135,$E80,$F80:$F1135,$F80)</f>
        <v>0</v>
      </c>
    </row>
    <row r="80" spans="1:11" s="16" customFormat="1" ht="46.8">
      <c r="A80" s="20">
        <v>3</v>
      </c>
      <c r="B80" s="31">
        <v>950</v>
      </c>
      <c r="C80" s="32" t="s">
        <v>12</v>
      </c>
      <c r="D80" s="33" t="s">
        <v>79</v>
      </c>
      <c r="E80" s="33" t="s">
        <v>90</v>
      </c>
      <c r="F80" s="33" t="s">
        <v>50</v>
      </c>
      <c r="G80" s="33" t="s">
        <v>74</v>
      </c>
      <c r="H80" s="24">
        <v>1432.4</v>
      </c>
      <c r="I80" s="24"/>
      <c r="J80" s="24">
        <v>1432.4</v>
      </c>
      <c r="K80" s="24"/>
    </row>
    <row r="81" spans="1:11" s="16" customFormat="1" ht="15" customHeight="1">
      <c r="A81" s="17">
        <v>1</v>
      </c>
      <c r="B81" s="28">
        <v>950</v>
      </c>
      <c r="C81" s="54" t="s">
        <v>54</v>
      </c>
      <c r="D81" s="30" t="s">
        <v>87</v>
      </c>
      <c r="E81" s="30" t="s">
        <v>93</v>
      </c>
      <c r="F81" s="30"/>
      <c r="G81" s="30"/>
      <c r="H81" s="18">
        <f>SUMIFS(H82:H1135,$B82:$B1135,$B82,$D82:$D1135,$D82,$E82:$E1135,$E82)/2</f>
        <v>0</v>
      </c>
      <c r="I81" s="18">
        <f>SUMIFS(I82:I1135,$B82:$B1135,$B82,$D82:$D1135,$D82,$E82:$E1135,$E82)/2</f>
        <v>0</v>
      </c>
      <c r="J81" s="18">
        <f>SUMIFS(J82:J1135,$B82:$B1135,$B82,$D82:$D1135,$D82,$E82:$E1135,$E82)/2</f>
        <v>0</v>
      </c>
      <c r="K81" s="18">
        <f>SUMIFS(K82:K1135,$B82:$B1135,$B82,$D82:$D1135,$D82,$E82:$E1135,$E82)/2</f>
        <v>0</v>
      </c>
    </row>
    <row r="82" spans="1:11" s="16" customFormat="1" ht="62.4">
      <c r="A82" s="19">
        <v>2</v>
      </c>
      <c r="B82" s="37">
        <v>950</v>
      </c>
      <c r="C82" s="38" t="s">
        <v>173</v>
      </c>
      <c r="D82" s="39" t="s">
        <v>87</v>
      </c>
      <c r="E82" s="39" t="s">
        <v>93</v>
      </c>
      <c r="F82" s="39" t="s">
        <v>50</v>
      </c>
      <c r="G82" s="39" t="s">
        <v>72</v>
      </c>
      <c r="H82" s="40">
        <f>SUMIFS(H83:H1135,$B83:$B1135,$B82,$D83:$D1135,$D83,$E83:$E1135,$E83,$F83:$F1135,$F83)</f>
        <v>0</v>
      </c>
      <c r="I82" s="40">
        <f>SUMIFS(I83:I1135,$B83:$B1135,$B82,$D83:$D1135,$D83,$E83:$E1135,$E83,$F83:$F1135,$F83)</f>
        <v>0</v>
      </c>
      <c r="J82" s="40">
        <f>SUMIFS(J83:J1135,$B83:$B1135,$B82,$D83:$D1135,$D83,$E83:$E1135,$E83,$F83:$F1135,$F83)</f>
        <v>0</v>
      </c>
      <c r="K82" s="40">
        <f>SUMIFS(K83:K1135,$B83:$B1135,$B82,$D83:$D1135,$D83,$E83:$E1135,$E83,$F83:$F1135,$F83)</f>
        <v>0</v>
      </c>
    </row>
    <row r="83" spans="1:11" s="16" customFormat="1" ht="46.8">
      <c r="A83" s="20">
        <v>3</v>
      </c>
      <c r="B83" s="31">
        <v>950</v>
      </c>
      <c r="C83" s="32" t="s">
        <v>12</v>
      </c>
      <c r="D83" s="33" t="s">
        <v>87</v>
      </c>
      <c r="E83" s="33" t="s">
        <v>93</v>
      </c>
      <c r="F83" s="33" t="s">
        <v>50</v>
      </c>
      <c r="G83" s="33" t="s">
        <v>74</v>
      </c>
      <c r="H83" s="24"/>
      <c r="I83" s="24"/>
      <c r="J83" s="24"/>
      <c r="K83" s="24"/>
    </row>
    <row r="84" spans="1:11" s="16" customFormat="1" ht="31.2">
      <c r="A84" s="17">
        <v>1</v>
      </c>
      <c r="B84" s="28">
        <v>950</v>
      </c>
      <c r="C84" s="29" t="s">
        <v>37</v>
      </c>
      <c r="D84" s="30" t="s">
        <v>87</v>
      </c>
      <c r="E84" s="30" t="s">
        <v>88</v>
      </c>
      <c r="F84" s="30"/>
      <c r="G84" s="30"/>
      <c r="H84" s="18">
        <f>SUMIFS(H85:H1138,$B85:$B1138,$B85,$D85:$D1138,$D85,$E85:$E1138,$E85)/2</f>
        <v>7352.1</v>
      </c>
      <c r="I84" s="18">
        <f>SUMIFS(I85:I1138,$B85:$B1138,$B85,$D85:$D1138,$D85,$E85:$E1138,$E85)/2</f>
        <v>6786.7</v>
      </c>
      <c r="J84" s="18">
        <f>SUMIFS(J85:J1138,$B85:$B1138,$B85,$D85:$D1138,$D85,$E85:$E1138,$E85)/2</f>
        <v>2215.9</v>
      </c>
      <c r="K84" s="18">
        <f>SUMIFS(K85:K1138,$B85:$B1138,$B85,$D85:$D1138,$D85,$E85:$E1138,$E85)/2</f>
        <v>1701.9</v>
      </c>
    </row>
    <row r="85" spans="1:11" s="16" customFormat="1" ht="62.4">
      <c r="A85" s="19">
        <v>2</v>
      </c>
      <c r="B85" s="37">
        <v>950</v>
      </c>
      <c r="C85" s="38" t="s">
        <v>173</v>
      </c>
      <c r="D85" s="39" t="s">
        <v>87</v>
      </c>
      <c r="E85" s="39" t="s">
        <v>88</v>
      </c>
      <c r="F85" s="39" t="s">
        <v>50</v>
      </c>
      <c r="G85" s="39"/>
      <c r="H85" s="40">
        <f>SUMIFS(H86:H1138,$B86:$B1138,$B85,$D86:$D1138,$D86,$E86:$E1138,$E86,$F86:$F1138,$F86)</f>
        <v>7352.1</v>
      </c>
      <c r="I85" s="40">
        <f>SUMIFS(I86:I1138,$B86:$B1138,$B85,$D86:$D1138,$D86,$E86:$E1138,$E86,$F86:$F1138,$F86)</f>
        <v>6786.7</v>
      </c>
      <c r="J85" s="40">
        <f>SUMIFS(J86:J1138,$B86:$B1138,$B85,$D86:$D1138,$D86,$E86:$E1138,$E86,$F86:$F1138,$F86)</f>
        <v>2215.9</v>
      </c>
      <c r="K85" s="40">
        <f>SUMIFS(K86:K1138,$B86:$B1138,$B85,$D86:$D1138,$D86,$E86:$E1138,$E86,$F86:$F1138,$F86)</f>
        <v>1701.9</v>
      </c>
    </row>
    <row r="86" spans="1:11" s="16" customFormat="1" ht="46.8">
      <c r="A86" s="20">
        <v>3</v>
      </c>
      <c r="B86" s="31">
        <v>950</v>
      </c>
      <c r="C86" s="32" t="s">
        <v>12</v>
      </c>
      <c r="D86" s="33" t="s">
        <v>87</v>
      </c>
      <c r="E86" s="33" t="s">
        <v>88</v>
      </c>
      <c r="F86" s="33" t="s">
        <v>50</v>
      </c>
      <c r="G86" s="33" t="s">
        <v>74</v>
      </c>
      <c r="H86" s="24">
        <v>7352.1</v>
      </c>
      <c r="I86" s="24">
        <v>6786.7</v>
      </c>
      <c r="J86" s="24">
        <v>2215.9</v>
      </c>
      <c r="K86" s="24">
        <v>1701.9</v>
      </c>
    </row>
    <row r="87" spans="1:11" s="16" customFormat="1" ht="15.6">
      <c r="A87" s="17">
        <v>1</v>
      </c>
      <c r="B87" s="28">
        <v>950</v>
      </c>
      <c r="C87" s="29" t="s">
        <v>59</v>
      </c>
      <c r="D87" s="30" t="s">
        <v>93</v>
      </c>
      <c r="E87" s="30" t="s">
        <v>70</v>
      </c>
      <c r="F87" s="30"/>
      <c r="G87" s="30"/>
      <c r="H87" s="18">
        <f>SUMIFS(H88:H1141,$B88:$B1141,$B88,$D88:$D1141,$D88,$E88:$E1141,$E88)/2</f>
        <v>757</v>
      </c>
      <c r="I87" s="18">
        <f>SUMIFS(I88:I1141,$B88:$B1141,$B88,$D88:$D1141,$D88,$E88:$E1141,$E88)/2</f>
        <v>0</v>
      </c>
      <c r="J87" s="18">
        <f>SUMIFS(J88:J1141,$B88:$B1141,$B88,$D88:$D1141,$D88,$E88:$E1141,$E88)/2</f>
        <v>757</v>
      </c>
      <c r="K87" s="18">
        <f>SUMIFS(K88:K1141,$B88:$B1141,$B88,$D88:$D1141,$D88,$E88:$E1141,$E88)/2</f>
        <v>0</v>
      </c>
    </row>
    <row r="88" spans="1:11" s="16" customFormat="1" ht="62.4">
      <c r="A88" s="19">
        <v>2</v>
      </c>
      <c r="B88" s="37">
        <v>950</v>
      </c>
      <c r="C88" s="38" t="s">
        <v>173</v>
      </c>
      <c r="D88" s="39" t="s">
        <v>93</v>
      </c>
      <c r="E88" s="39" t="s">
        <v>70</v>
      </c>
      <c r="F88" s="39" t="s">
        <v>50</v>
      </c>
      <c r="G88" s="39"/>
      <c r="H88" s="40">
        <f>SUMIFS(H89:H1141,$B89:$B1141,$B88,$D89:$D1141,$D89,$E89:$E1141,$E89,$F89:$F1141,$F89)</f>
        <v>727</v>
      </c>
      <c r="I88" s="40">
        <f>SUMIFS(I89:I1141,$B89:$B1141,$B88,$D89:$D1141,$D89,$E89:$E1141,$E89,$F89:$F1141,$F89)</f>
        <v>0</v>
      </c>
      <c r="J88" s="40">
        <f>SUMIFS(J89:J1141,$B89:$B1141,$B88,$D89:$D1141,$D89,$E89:$E1141,$E89,$F89:$F1141,$F89)</f>
        <v>727</v>
      </c>
      <c r="K88" s="40">
        <f>SUMIFS(K89:K1141,$B89:$B1141,$B88,$D89:$D1141,$D89,$E89:$E1141,$E89,$F89:$F1141,$F89)</f>
        <v>0</v>
      </c>
    </row>
    <row r="89" spans="1:11" s="16" customFormat="1" ht="46.8">
      <c r="A89" s="20">
        <v>3</v>
      </c>
      <c r="B89" s="31">
        <v>950</v>
      </c>
      <c r="C89" s="32" t="s">
        <v>12</v>
      </c>
      <c r="D89" s="33" t="s">
        <v>93</v>
      </c>
      <c r="E89" s="33" t="s">
        <v>70</v>
      </c>
      <c r="F89" s="33" t="s">
        <v>50</v>
      </c>
      <c r="G89" s="33" t="s">
        <v>74</v>
      </c>
      <c r="H89" s="24">
        <v>727</v>
      </c>
      <c r="I89" s="24"/>
      <c r="J89" s="24">
        <v>727</v>
      </c>
      <c r="K89" s="24"/>
    </row>
    <row r="90" spans="1:11" s="16" customFormat="1" ht="62.4">
      <c r="A90" s="19">
        <v>2</v>
      </c>
      <c r="B90" s="37">
        <v>950</v>
      </c>
      <c r="C90" s="38" t="s">
        <v>160</v>
      </c>
      <c r="D90" s="39" t="s">
        <v>93</v>
      </c>
      <c r="E90" s="39" t="s">
        <v>70</v>
      </c>
      <c r="F90" s="39" t="s">
        <v>159</v>
      </c>
      <c r="G90" s="39"/>
      <c r="H90" s="40">
        <f>SUMIFS(H91:H1143,$B91:$B1143,$B90,$D91:$D1143,$D91,$E91:$E1143,$E91,$F91:$F1143,$F91)</f>
        <v>30</v>
      </c>
      <c r="I90" s="40">
        <f>SUMIFS(I91:I1143,$B91:$B1143,$B90,$D91:$D1143,$D91,$E91:$E1143,$E91,$F91:$F1143,$F91)</f>
        <v>0</v>
      </c>
      <c r="J90" s="40">
        <f>SUMIFS(J91:J1143,$B91:$B1143,$B90,$D91:$D1143,$D91,$E91:$E1143,$E91,$F91:$F1143,$F91)</f>
        <v>30</v>
      </c>
      <c r="K90" s="40">
        <f>SUMIFS(K91:K1143,$B91:$B1143,$B90,$D91:$D1143,$D91,$E91:$E1143,$E91,$F91:$F1143,$F91)</f>
        <v>0</v>
      </c>
    </row>
    <row r="91" spans="1:11" s="16" customFormat="1" ht="46.8">
      <c r="A91" s="20">
        <v>3</v>
      </c>
      <c r="B91" s="31">
        <v>950</v>
      </c>
      <c r="C91" s="32" t="s">
        <v>12</v>
      </c>
      <c r="D91" s="33" t="s">
        <v>93</v>
      </c>
      <c r="E91" s="33" t="s">
        <v>70</v>
      </c>
      <c r="F91" s="33" t="s">
        <v>159</v>
      </c>
      <c r="G91" s="33" t="s">
        <v>74</v>
      </c>
      <c r="H91" s="24">
        <v>30</v>
      </c>
      <c r="I91" s="24"/>
      <c r="J91" s="24">
        <v>30</v>
      </c>
      <c r="K91" s="24"/>
    </row>
    <row r="92" spans="1:11" s="16" customFormat="1" ht="15.6">
      <c r="A92" s="17">
        <v>1</v>
      </c>
      <c r="B92" s="28">
        <v>950</v>
      </c>
      <c r="C92" s="29" t="s">
        <v>38</v>
      </c>
      <c r="D92" s="30" t="s">
        <v>82</v>
      </c>
      <c r="E92" s="30" t="s">
        <v>89</v>
      </c>
      <c r="F92" s="30"/>
      <c r="G92" s="30"/>
      <c r="H92" s="18">
        <f>SUMIFS(H93:H1151,$B93:$B1151,$B93,$D93:$D1151,$D93,$E93:$E1151,$E93)/2</f>
        <v>37754.999999999993</v>
      </c>
      <c r="I92" s="18">
        <f>SUMIFS(I93:I1151,$B93:$B1151,$B93,$D93:$D1151,$D93,$E93:$E1151,$E93)/2</f>
        <v>877.8</v>
      </c>
      <c r="J92" s="18">
        <f>SUMIFS(J93:J1151,$B93:$B1151,$B93,$D93:$D1151,$D93,$E93:$E1151,$E93)/2</f>
        <v>39254.999999999993</v>
      </c>
      <c r="K92" s="18">
        <f>SUMIFS(K93:K1151,$B93:$B1151,$B93,$D93:$D1151,$D93,$E93:$E1151,$E93)/2</f>
        <v>877.8</v>
      </c>
    </row>
    <row r="93" spans="1:11" s="16" customFormat="1" ht="54.6" customHeight="1">
      <c r="A93" s="19">
        <v>2</v>
      </c>
      <c r="B93" s="37">
        <v>950</v>
      </c>
      <c r="C93" s="38" t="s">
        <v>194</v>
      </c>
      <c r="D93" s="39" t="s">
        <v>82</v>
      </c>
      <c r="E93" s="39" t="s">
        <v>89</v>
      </c>
      <c r="F93" s="39" t="s">
        <v>127</v>
      </c>
      <c r="G93" s="39"/>
      <c r="H93" s="40">
        <f>SUMIFS(H94:H1151,$B94:$B1151,$B93,$D94:$D1151,$D94,$E94:$E1151,$E94,$F94:$F1151,$F94)</f>
        <v>280</v>
      </c>
      <c r="I93" s="40">
        <f>SUMIFS(I94:I1151,$B94:$B1151,$B93,$D94:$D1151,$D94,$E94:$E1151,$E94,$F94:$F1151,$F94)</f>
        <v>0</v>
      </c>
      <c r="J93" s="40">
        <f>SUMIFS(J94:J1151,$B94:$B1151,$B93,$D94:$D1151,$D94,$E94:$E1151,$E94,$F94:$F1151,$F94)</f>
        <v>280</v>
      </c>
      <c r="K93" s="40">
        <f>SUMIFS(K94:K1151,$B94:$B1151,$B93,$D94:$D1151,$D94,$E94:$E1151,$E94,$F94:$F1151,$F94)</f>
        <v>0</v>
      </c>
    </row>
    <row r="94" spans="1:11" s="16" customFormat="1" ht="46.8">
      <c r="A94" s="20">
        <v>3</v>
      </c>
      <c r="B94" s="31">
        <v>950</v>
      </c>
      <c r="C94" s="32" t="s">
        <v>12</v>
      </c>
      <c r="D94" s="33" t="s">
        <v>82</v>
      </c>
      <c r="E94" s="33" t="s">
        <v>89</v>
      </c>
      <c r="F94" s="33" t="s">
        <v>127</v>
      </c>
      <c r="G94" s="33" t="s">
        <v>74</v>
      </c>
      <c r="H94" s="24">
        <v>280</v>
      </c>
      <c r="I94" s="24"/>
      <c r="J94" s="24">
        <v>280</v>
      </c>
      <c r="K94" s="24"/>
    </row>
    <row r="95" spans="1:11" s="16" customFormat="1" ht="62.4">
      <c r="A95" s="19">
        <v>2</v>
      </c>
      <c r="B95" s="37">
        <v>950</v>
      </c>
      <c r="C95" s="41" t="s">
        <v>169</v>
      </c>
      <c r="D95" s="39" t="s">
        <v>82</v>
      </c>
      <c r="E95" s="39" t="s">
        <v>89</v>
      </c>
      <c r="F95" s="39" t="s">
        <v>39</v>
      </c>
      <c r="G95" s="39"/>
      <c r="H95" s="40">
        <f>SUMIFS(H96:H1153,$B96:$B1153,$B95,$D96:$D1153,$D96,$E96:$E1153,$E96,$F96:$F1153,$F96)</f>
        <v>2416.5</v>
      </c>
      <c r="I95" s="40">
        <f>SUMIFS(I96:I1153,$B96:$B1153,$B95,$D96:$D1153,$D96,$E96:$E1153,$E96,$F96:$F1153,$F96)</f>
        <v>877.8</v>
      </c>
      <c r="J95" s="40">
        <f>SUMIFS(J96:J1153,$B96:$B1153,$B95,$D96:$D1153,$D96,$E96:$E1153,$E96,$F96:$F1153,$F96)</f>
        <v>3916.5</v>
      </c>
      <c r="K95" s="40">
        <f>SUMIFS(K96:K1153,$B96:$B1153,$B95,$D96:$D1153,$D96,$E96:$E1153,$E96,$F96:$F1153,$F96)</f>
        <v>877.8</v>
      </c>
    </row>
    <row r="96" spans="1:11" s="16" customFormat="1" ht="46.8">
      <c r="A96" s="20">
        <v>3</v>
      </c>
      <c r="B96" s="31">
        <v>950</v>
      </c>
      <c r="C96" s="32" t="s">
        <v>12</v>
      </c>
      <c r="D96" s="33" t="s">
        <v>82</v>
      </c>
      <c r="E96" s="33" t="s">
        <v>89</v>
      </c>
      <c r="F96" s="33" t="s">
        <v>39</v>
      </c>
      <c r="G96" s="33" t="s">
        <v>74</v>
      </c>
      <c r="H96" s="24">
        <v>2416.5</v>
      </c>
      <c r="I96" s="24">
        <v>877.8</v>
      </c>
      <c r="J96" s="24">
        <v>3916.5</v>
      </c>
      <c r="K96" s="24">
        <v>877.8</v>
      </c>
    </row>
    <row r="97" spans="1:11" s="16" customFormat="1" ht="62.4">
      <c r="A97" s="19">
        <v>2</v>
      </c>
      <c r="B97" s="37">
        <v>950</v>
      </c>
      <c r="C97" s="38" t="s">
        <v>173</v>
      </c>
      <c r="D97" s="39" t="s">
        <v>82</v>
      </c>
      <c r="E97" s="39" t="s">
        <v>89</v>
      </c>
      <c r="F97" s="39" t="s">
        <v>50</v>
      </c>
      <c r="G97" s="39"/>
      <c r="H97" s="40">
        <f>SUMIFS(H98:H1155,$B98:$B1155,$B97,$D98:$D1155,$D98,$E98:$E1155,$E98,$F98:$F1155,$F98)</f>
        <v>29922.6</v>
      </c>
      <c r="I97" s="40">
        <f>SUMIFS(I98:I1155,$B98:$B1155,$B97,$D98:$D1155,$D98,$E98:$E1155,$E98,$F98:$F1155,$F98)</f>
        <v>0</v>
      </c>
      <c r="J97" s="40">
        <f>SUMIFS(J98:J1155,$B98:$B1155,$B97,$D98:$D1155,$D98,$E98:$E1155,$E98,$F98:$F1155,$F98)</f>
        <v>29922.6</v>
      </c>
      <c r="K97" s="40">
        <f>SUMIFS(K98:K1155,$B98:$B1155,$B97,$D98:$D1155,$D98,$E98:$E1155,$E98,$F98:$F1155,$F98)</f>
        <v>0</v>
      </c>
    </row>
    <row r="98" spans="1:11" s="16" customFormat="1" ht="46.8">
      <c r="A98" s="20">
        <v>3</v>
      </c>
      <c r="B98" s="31">
        <v>950</v>
      </c>
      <c r="C98" s="32" t="s">
        <v>12</v>
      </c>
      <c r="D98" s="33" t="s">
        <v>82</v>
      </c>
      <c r="E98" s="33" t="s">
        <v>89</v>
      </c>
      <c r="F98" s="33" t="s">
        <v>50</v>
      </c>
      <c r="G98" s="33" t="s">
        <v>74</v>
      </c>
      <c r="H98" s="24">
        <v>29922.6</v>
      </c>
      <c r="I98" s="24"/>
      <c r="J98" s="24">
        <v>29922.6</v>
      </c>
      <c r="K98" s="24"/>
    </row>
    <row r="99" spans="1:11" s="16" customFormat="1" ht="46.8">
      <c r="A99" s="19">
        <v>2</v>
      </c>
      <c r="B99" s="37">
        <v>950</v>
      </c>
      <c r="C99" s="38" t="s">
        <v>156</v>
      </c>
      <c r="D99" s="39" t="s">
        <v>82</v>
      </c>
      <c r="E99" s="39" t="s">
        <v>89</v>
      </c>
      <c r="F99" s="39" t="s">
        <v>155</v>
      </c>
      <c r="G99" s="39"/>
      <c r="H99" s="40">
        <f>SUMIFS(H100:H1157,$B100:$B1157,$B99,$D100:$D1157,$D100,$E100:$E1157,$E100,$F100:$F1157,$F100)</f>
        <v>5135.8999999999996</v>
      </c>
      <c r="I99" s="40">
        <f>SUMIFS(I100:I1157,$B100:$B1157,$B99,$D100:$D1157,$D100,$E100:$E1157,$E100,$F100:$F1157,$F100)</f>
        <v>0</v>
      </c>
      <c r="J99" s="40">
        <f>SUMIFS(J100:J1157,$B100:$B1157,$B99,$D100:$D1157,$D100,$E100:$E1157,$E100,$F100:$F1157,$F100)</f>
        <v>5135.8999999999996</v>
      </c>
      <c r="K99" s="40">
        <f>SUMIFS(K100:K1157,$B100:$B1157,$B99,$D100:$D1157,$D100,$E100:$E1157,$E100,$F100:$F1157,$F100)</f>
        <v>0</v>
      </c>
    </row>
    <row r="100" spans="1:11" s="16" customFormat="1" ht="46.8">
      <c r="A100" s="20">
        <v>3</v>
      </c>
      <c r="B100" s="31">
        <v>950</v>
      </c>
      <c r="C100" s="32" t="s">
        <v>12</v>
      </c>
      <c r="D100" s="33" t="s">
        <v>82</v>
      </c>
      <c r="E100" s="33" t="s">
        <v>89</v>
      </c>
      <c r="F100" s="33" t="s">
        <v>155</v>
      </c>
      <c r="G100" s="33" t="s">
        <v>74</v>
      </c>
      <c r="H100" s="24">
        <v>5135.8999999999996</v>
      </c>
      <c r="I100" s="24"/>
      <c r="J100" s="24">
        <v>5135.8999999999996</v>
      </c>
      <c r="K100" s="24"/>
    </row>
    <row r="101" spans="1:11" s="16" customFormat="1" ht="15.6">
      <c r="A101" s="17">
        <v>1</v>
      </c>
      <c r="B101" s="28">
        <v>950</v>
      </c>
      <c r="C101" s="29" t="s">
        <v>133</v>
      </c>
      <c r="D101" s="30" t="s">
        <v>85</v>
      </c>
      <c r="E101" s="30" t="s">
        <v>87</v>
      </c>
      <c r="F101" s="30"/>
      <c r="G101" s="30"/>
      <c r="H101" s="18">
        <f>SUMIFS(H102:H1157,$B102:$B1157,$B102,$D102:$D1157,$D102,$E102:$E1157,$E102)/2</f>
        <v>28552.400000000001</v>
      </c>
      <c r="I101" s="18">
        <f>SUMIFS(I102:I1157,$B102:$B1157,$B102,$D102:$D1157,$D102,$E102:$E1157,$E102)/2</f>
        <v>28552.400000000001</v>
      </c>
      <c r="J101" s="18">
        <f>SUMIFS(J102:J1157,$B102:$B1157,$B102,$D102:$D1157,$D102,$E102:$E1157,$E102)/2</f>
        <v>28552.400000000001</v>
      </c>
      <c r="K101" s="18">
        <f>SUMIFS(K102:K1157,$B102:$B1157,$B102,$D102:$D1157,$D102,$E102:$E1157,$E102)/2</f>
        <v>28552.400000000001</v>
      </c>
    </row>
    <row r="102" spans="1:11" s="16" customFormat="1" ht="85.2" customHeight="1">
      <c r="A102" s="19">
        <v>2</v>
      </c>
      <c r="B102" s="37">
        <v>950</v>
      </c>
      <c r="C102" s="38" t="s">
        <v>198</v>
      </c>
      <c r="D102" s="39" t="s">
        <v>85</v>
      </c>
      <c r="E102" s="39" t="s">
        <v>87</v>
      </c>
      <c r="F102" s="39" t="s">
        <v>122</v>
      </c>
      <c r="G102" s="39"/>
      <c r="H102" s="40">
        <f>SUMIFS(H103:H1157,$B103:$B1157,$B102,$D103:$D1157,$D103,$E103:$E1157,$E103,$F103:$F1157,$F103)</f>
        <v>28552.400000000001</v>
      </c>
      <c r="I102" s="40">
        <f>SUMIFS(I103:I1157,$B103:$B1157,$B102,$D103:$D1157,$D103,$E103:$E1157,$E103,$F103:$F1157,$F103)</f>
        <v>28552.400000000001</v>
      </c>
      <c r="J102" s="40">
        <f>SUMIFS(J103:J1157,$B103:$B1157,$B102,$D103:$D1157,$D103,$E103:$E1157,$E103,$F103:$F1157,$F103)</f>
        <v>28552.400000000001</v>
      </c>
      <c r="K102" s="40">
        <f>SUMIFS(K103:K1157,$B103:$B1157,$B102,$D103:$D1157,$D103,$E103:$E1157,$E103,$F103:$F1157,$F103)</f>
        <v>28552.400000000001</v>
      </c>
    </row>
    <row r="103" spans="1:11" s="16" customFormat="1" ht="15.6">
      <c r="A103" s="20">
        <v>3</v>
      </c>
      <c r="B103" s="31">
        <v>950</v>
      </c>
      <c r="C103" s="32" t="s">
        <v>120</v>
      </c>
      <c r="D103" s="33" t="s">
        <v>85</v>
      </c>
      <c r="E103" s="33" t="s">
        <v>87</v>
      </c>
      <c r="F103" s="33" t="s">
        <v>122</v>
      </c>
      <c r="G103" s="33" t="s">
        <v>121</v>
      </c>
      <c r="H103" s="24">
        <v>28552.400000000001</v>
      </c>
      <c r="I103" s="24">
        <v>28552.400000000001</v>
      </c>
      <c r="J103" s="24">
        <v>28552.400000000001</v>
      </c>
      <c r="K103" s="24">
        <v>28552.400000000001</v>
      </c>
    </row>
    <row r="104" spans="1:11" s="16" customFormat="1" ht="15.6">
      <c r="A104" s="17">
        <v>1</v>
      </c>
      <c r="B104" s="28">
        <v>950</v>
      </c>
      <c r="C104" s="29" t="s">
        <v>27</v>
      </c>
      <c r="D104" s="30" t="s">
        <v>85</v>
      </c>
      <c r="E104" s="30" t="s">
        <v>71</v>
      </c>
      <c r="F104" s="30"/>
      <c r="G104" s="30"/>
      <c r="H104" s="18">
        <f>SUMIFS(H105:H1160,$B105:$B1160,$B105,$D105:$D1160,$D105,$E105:$E1160,$E105)/2</f>
        <v>0</v>
      </c>
      <c r="I104" s="18">
        <f>SUMIFS(I105:I1160,$B105:$B1160,$B105,$D105:$D1160,$D105,$E105:$E1160,$E105)/2</f>
        <v>0</v>
      </c>
      <c r="J104" s="18">
        <f>SUMIFS(J105:J1160,$B105:$B1160,$B105,$D105:$D1160,$D105,$E105:$E1160,$E105)/2</f>
        <v>30</v>
      </c>
      <c r="K104" s="18">
        <f>SUMIFS(K105:K1160,$B105:$B1160,$B105,$D105:$D1160,$D105,$E105:$E1160,$E105)/2</f>
        <v>0</v>
      </c>
    </row>
    <row r="105" spans="1:11" s="16" customFormat="1" ht="66.599999999999994" customHeight="1">
      <c r="A105" s="19">
        <v>2</v>
      </c>
      <c r="B105" s="37">
        <v>950</v>
      </c>
      <c r="C105" s="38" t="s">
        <v>164</v>
      </c>
      <c r="D105" s="39" t="s">
        <v>85</v>
      </c>
      <c r="E105" s="39" t="s">
        <v>71</v>
      </c>
      <c r="F105" s="39" t="s">
        <v>28</v>
      </c>
      <c r="G105" s="39"/>
      <c r="H105" s="40">
        <f>SUMIFS(H106:H1160,$B106:$B1160,$B105,$D106:$D1160,$D106,$E106:$E1160,$E106,$F106:$F1160,$F106)</f>
        <v>0</v>
      </c>
      <c r="I105" s="40">
        <f>SUMIFS(I106:I1160,$B106:$B1160,$B105,$D106:$D1160,$D106,$E106:$E1160,$E106,$F106:$F1160,$F106)</f>
        <v>0</v>
      </c>
      <c r="J105" s="40">
        <f>SUMIFS(J106:J1160,$B106:$B1160,$B105,$D106:$D1160,$D106,$E106:$E1160,$E106,$F106:$F1160,$F106)</f>
        <v>30</v>
      </c>
      <c r="K105" s="40">
        <f>SUMIFS(K106:K1160,$B106:$B1160,$B105,$D106:$D1160,$D106,$E106:$E1160,$E106,$F106:$F1160,$F106)</f>
        <v>0</v>
      </c>
    </row>
    <row r="106" spans="1:11" s="16" customFormat="1" ht="46.8">
      <c r="A106" s="20">
        <v>3</v>
      </c>
      <c r="B106" s="31">
        <v>950</v>
      </c>
      <c r="C106" s="32" t="s">
        <v>12</v>
      </c>
      <c r="D106" s="33" t="s">
        <v>85</v>
      </c>
      <c r="E106" s="33" t="s">
        <v>71</v>
      </c>
      <c r="F106" s="33" t="s">
        <v>28</v>
      </c>
      <c r="G106" s="33" t="s">
        <v>74</v>
      </c>
      <c r="H106" s="24"/>
      <c r="I106" s="24"/>
      <c r="J106" s="24">
        <v>30</v>
      </c>
      <c r="K106" s="24"/>
    </row>
    <row r="107" spans="1:11" s="16" customFormat="1" ht="31.2">
      <c r="A107" s="14">
        <v>0</v>
      </c>
      <c r="B107" s="26">
        <v>955</v>
      </c>
      <c r="C107" s="27" t="s">
        <v>40</v>
      </c>
      <c r="D107" s="34" t="s">
        <v>72</v>
      </c>
      <c r="E107" s="34" t="s">
        <v>72</v>
      </c>
      <c r="F107" s="34" t="s">
        <v>7</v>
      </c>
      <c r="G107" s="34" t="s">
        <v>72</v>
      </c>
      <c r="H107" s="15">
        <f>SUMIFS(H108:H1169,$B108:$B1169,$B108)/3</f>
        <v>687384.60000000009</v>
      </c>
      <c r="I107" s="15">
        <f>SUMIFS(I108:I1169,$B108:$B1169,$B108)/3</f>
        <v>239817.90000000011</v>
      </c>
      <c r="J107" s="15">
        <f>SUMIFS(J108:J1169,$B108:$B1169,$B108)/3</f>
        <v>623972.6</v>
      </c>
      <c r="K107" s="15">
        <f>SUMIFS(K108:K1169,$B108:$B1169,$B108)/3</f>
        <v>173693.40000000002</v>
      </c>
    </row>
    <row r="108" spans="1:11" s="16" customFormat="1" ht="46.8">
      <c r="A108" s="17">
        <v>1</v>
      </c>
      <c r="B108" s="28">
        <v>955</v>
      </c>
      <c r="C108" s="29" t="s">
        <v>41</v>
      </c>
      <c r="D108" s="30" t="s">
        <v>70</v>
      </c>
      <c r="E108" s="30" t="s">
        <v>89</v>
      </c>
      <c r="F108" s="30" t="s">
        <v>7</v>
      </c>
      <c r="G108" s="30" t="s">
        <v>72</v>
      </c>
      <c r="H108" s="18">
        <f>SUMIFS(H109:H1164,$B109:$B1164,$B109,$D109:$D1164,$D109,$E109:$E1164,$E109)/2</f>
        <v>3507.4</v>
      </c>
      <c r="I108" s="18">
        <f>SUMIFS(I109:I1164,$B109:$B1164,$B109,$D109:$D1164,$D109,$E109:$E1164,$E109)/2</f>
        <v>0</v>
      </c>
      <c r="J108" s="18">
        <f>SUMIFS(J109:J1164,$B109:$B1164,$B109,$D109:$D1164,$D109,$E109:$E1164,$E109)/2</f>
        <v>3507.4</v>
      </c>
      <c r="K108" s="18">
        <f>SUMIFS(K109:K1164,$B109:$B1164,$B109,$D109:$D1164,$D109,$E109:$E1164,$E109)/2</f>
        <v>0</v>
      </c>
    </row>
    <row r="109" spans="1:11" s="16" customFormat="1" ht="62.4">
      <c r="A109" s="19">
        <v>2</v>
      </c>
      <c r="B109" s="37">
        <v>955</v>
      </c>
      <c r="C109" s="38" t="s">
        <v>9</v>
      </c>
      <c r="D109" s="39" t="s">
        <v>70</v>
      </c>
      <c r="E109" s="39" t="s">
        <v>89</v>
      </c>
      <c r="F109" s="39" t="s">
        <v>109</v>
      </c>
      <c r="G109" s="39" t="s">
        <v>72</v>
      </c>
      <c r="H109" s="40">
        <f>SUMIFS(H110:H1164,$B110:$B1164,$B109,$D110:$D1164,$D110,$E110:$E1164,$E110,$F110:$F1164,$F110)</f>
        <v>3507.4</v>
      </c>
      <c r="I109" s="40">
        <f>SUMIFS(I110:I1164,$B110:$B1164,$B109,$D110:$D1164,$D110,$E110:$E1164,$E110,$F110:$F1164,$F110)</f>
        <v>0</v>
      </c>
      <c r="J109" s="40">
        <f>SUMIFS(J110:J1164,$B110:$B1164,$B109,$D110:$D1164,$D110,$E110:$E1164,$E110,$F110:$F1164,$F110)</f>
        <v>3507.4</v>
      </c>
      <c r="K109" s="40">
        <f>SUMIFS(K110:K1164,$B110:$B1164,$B109,$D110:$D1164,$D110,$E110:$E1164,$E110,$F110:$F1164,$F110)</f>
        <v>0</v>
      </c>
    </row>
    <row r="110" spans="1:11" s="16" customFormat="1" ht="31.2">
      <c r="A110" s="20">
        <v>3</v>
      </c>
      <c r="B110" s="31">
        <v>955</v>
      </c>
      <c r="C110" s="32" t="s">
        <v>11</v>
      </c>
      <c r="D110" s="33" t="s">
        <v>70</v>
      </c>
      <c r="E110" s="33" t="s">
        <v>89</v>
      </c>
      <c r="F110" s="33" t="s">
        <v>109</v>
      </c>
      <c r="G110" s="33" t="s">
        <v>73</v>
      </c>
      <c r="H110" s="24">
        <v>3507.4</v>
      </c>
      <c r="I110" s="24"/>
      <c r="J110" s="24">
        <v>3507.4</v>
      </c>
      <c r="K110" s="24"/>
    </row>
    <row r="111" spans="1:11" s="16" customFormat="1" ht="46.8">
      <c r="A111" s="20">
        <v>3</v>
      </c>
      <c r="B111" s="31">
        <v>955</v>
      </c>
      <c r="C111" s="45" t="s">
        <v>12</v>
      </c>
      <c r="D111" s="33" t="s">
        <v>70</v>
      </c>
      <c r="E111" s="33" t="s">
        <v>89</v>
      </c>
      <c r="F111" s="33" t="s">
        <v>109</v>
      </c>
      <c r="G111" s="33" t="s">
        <v>74</v>
      </c>
      <c r="H111" s="24"/>
      <c r="I111" s="24"/>
      <c r="J111" s="24"/>
      <c r="K111" s="24"/>
    </row>
    <row r="112" spans="1:11" s="16" customFormat="1" ht="62.4">
      <c r="A112" s="17">
        <v>1</v>
      </c>
      <c r="B112" s="28">
        <v>955</v>
      </c>
      <c r="C112" s="29" t="s">
        <v>34</v>
      </c>
      <c r="D112" s="30" t="s">
        <v>70</v>
      </c>
      <c r="E112" s="30" t="s">
        <v>87</v>
      </c>
      <c r="F112" s="30" t="s">
        <v>7</v>
      </c>
      <c r="G112" s="30" t="s">
        <v>72</v>
      </c>
      <c r="H112" s="18">
        <f>SUMIFS(H113:H1168,$B113:$B1168,$B113,$D113:$D1168,$D113,$E113:$E1168,$E113)/2</f>
        <v>33344.600000000006</v>
      </c>
      <c r="I112" s="18">
        <f>SUMIFS(I113:I1168,$B113:$B1168,$B113,$D113:$D1168,$D113,$E113:$E1168,$E113)/2</f>
        <v>2278.8000000000002</v>
      </c>
      <c r="J112" s="18">
        <f>SUMIFS(J113:J1168,$B113:$B1168,$B113,$D113:$D1168,$D113,$E113:$E1168,$E113)/2</f>
        <v>33344.600000000006</v>
      </c>
      <c r="K112" s="18">
        <f>SUMIFS(K113:K1168,$B113:$B1168,$B113,$D113:$D1168,$D113,$E113:$E1168,$E113)/2</f>
        <v>2278.8000000000002</v>
      </c>
    </row>
    <row r="113" spans="1:11" s="16" customFormat="1" ht="62.4">
      <c r="A113" s="19">
        <v>2</v>
      </c>
      <c r="B113" s="37">
        <v>955</v>
      </c>
      <c r="C113" s="47" t="s">
        <v>197</v>
      </c>
      <c r="D113" s="39" t="s">
        <v>70</v>
      </c>
      <c r="E113" s="39" t="s">
        <v>87</v>
      </c>
      <c r="F113" s="39" t="s">
        <v>15</v>
      </c>
      <c r="G113" s="39" t="s">
        <v>72</v>
      </c>
      <c r="H113" s="40">
        <f>SUMIFS(H114:H1168,$B114:$B1168,$B113,$D114:$D1168,$D114,$E114:$E1168,$E114,$F114:$F1168,$F114)</f>
        <v>427.6</v>
      </c>
      <c r="I113" s="40">
        <f>SUMIFS(I114:I1168,$B114:$B1168,$B113,$D114:$D1168,$D114,$E114:$E1168,$E114,$F114:$F1168,$F114)</f>
        <v>0</v>
      </c>
      <c r="J113" s="40">
        <f>SUMIFS(J114:J1168,$B114:$B1168,$B113,$D114:$D1168,$D114,$E114:$E1168,$E114,$F114:$F1168,$F114)</f>
        <v>427.6</v>
      </c>
      <c r="K113" s="40">
        <f>SUMIFS(K114:K1168,$B114:$B1168,$B113,$D114:$D1168,$D114,$E114:$E1168,$E114,$F114:$F1168,$F114)</f>
        <v>0</v>
      </c>
    </row>
    <row r="114" spans="1:11" s="16" customFormat="1" ht="46.8">
      <c r="A114" s="20">
        <v>3</v>
      </c>
      <c r="B114" s="31">
        <v>955</v>
      </c>
      <c r="C114" s="45" t="s">
        <v>12</v>
      </c>
      <c r="D114" s="33" t="s">
        <v>70</v>
      </c>
      <c r="E114" s="33" t="s">
        <v>87</v>
      </c>
      <c r="F114" s="33" t="s">
        <v>15</v>
      </c>
      <c r="G114" s="33" t="s">
        <v>74</v>
      </c>
      <c r="H114" s="24">
        <v>427.6</v>
      </c>
      <c r="I114" s="24"/>
      <c r="J114" s="24">
        <v>427.6</v>
      </c>
      <c r="K114" s="24"/>
    </row>
    <row r="115" spans="1:11" s="16" customFormat="1" ht="62.4">
      <c r="A115" s="19">
        <v>2</v>
      </c>
      <c r="B115" s="43">
        <v>955</v>
      </c>
      <c r="C115" s="47" t="s">
        <v>165</v>
      </c>
      <c r="D115" s="44" t="s">
        <v>70</v>
      </c>
      <c r="E115" s="39" t="s">
        <v>87</v>
      </c>
      <c r="F115" s="39" t="s">
        <v>42</v>
      </c>
      <c r="G115" s="39" t="s">
        <v>72</v>
      </c>
      <c r="H115" s="40">
        <f>SUMIFS(H116:H1170,$B116:$B1170,$B115,$D116:$D1170,$D116,$E116:$E1170,$E116,$F116:$F1170,$F116)</f>
        <v>104.7</v>
      </c>
      <c r="I115" s="40">
        <f>SUMIFS(I116:I1170,$B116:$B1170,$B115,$D116:$D1170,$D116,$E116:$E1170,$E116,$F116:$F1170,$F116)</f>
        <v>0</v>
      </c>
      <c r="J115" s="40">
        <f>SUMIFS(J116:J1170,$B116:$B1170,$B115,$D116:$D1170,$D116,$E116:$E1170,$E116,$F116:$F1170,$F116)</f>
        <v>104.7</v>
      </c>
      <c r="K115" s="40">
        <f>SUMIFS(K116:K1170,$B116:$B1170,$B115,$D116:$D1170,$D116,$E116:$E1170,$E116,$F116:$F1170,$F116)</f>
        <v>0</v>
      </c>
    </row>
    <row r="116" spans="1:11" s="16" customFormat="1" ht="46.8">
      <c r="A116" s="20">
        <v>3</v>
      </c>
      <c r="B116" s="31">
        <v>955</v>
      </c>
      <c r="C116" s="46" t="s">
        <v>12</v>
      </c>
      <c r="D116" s="33" t="s">
        <v>70</v>
      </c>
      <c r="E116" s="33" t="s">
        <v>87</v>
      </c>
      <c r="F116" s="33" t="s">
        <v>42</v>
      </c>
      <c r="G116" s="33" t="s">
        <v>74</v>
      </c>
      <c r="H116" s="24">
        <v>104.7</v>
      </c>
      <c r="I116" s="24"/>
      <c r="J116" s="24">
        <v>104.7</v>
      </c>
      <c r="K116" s="24"/>
    </row>
    <row r="117" spans="1:11" s="16" customFormat="1" ht="62.4">
      <c r="A117" s="19">
        <v>2</v>
      </c>
      <c r="B117" s="37">
        <v>955</v>
      </c>
      <c r="C117" s="38" t="s">
        <v>9</v>
      </c>
      <c r="D117" s="39" t="s">
        <v>70</v>
      </c>
      <c r="E117" s="39" t="s">
        <v>87</v>
      </c>
      <c r="F117" s="39" t="s">
        <v>109</v>
      </c>
      <c r="G117" s="39" t="s">
        <v>72</v>
      </c>
      <c r="H117" s="40">
        <f>SUMIFS(H118:H1172,$B118:$B1172,$B117,$D118:$D1172,$D118,$E118:$E1172,$E118,$F118:$F1172,$F118)</f>
        <v>32812.300000000003</v>
      </c>
      <c r="I117" s="40">
        <f>SUMIFS(I118:I1172,$B118:$B1172,$B117,$D118:$D1172,$D118,$E118:$E1172,$E118,$F118:$F1172,$F118)</f>
        <v>2278.8000000000002</v>
      </c>
      <c r="J117" s="40">
        <f>SUMIFS(J118:J1172,$B118:$B1172,$B117,$D118:$D1172,$D118,$E118:$E1172,$E118,$F118:$F1172,$F118)</f>
        <v>32812.300000000003</v>
      </c>
      <c r="K117" s="40">
        <f>SUMIFS(K118:K1172,$B118:$B1172,$B117,$D118:$D1172,$D118,$E118:$E1172,$E118,$F118:$F1172,$F118)</f>
        <v>2278.8000000000002</v>
      </c>
    </row>
    <row r="118" spans="1:11" s="16" customFormat="1" ht="31.2">
      <c r="A118" s="20">
        <v>3</v>
      </c>
      <c r="B118" s="31">
        <v>955</v>
      </c>
      <c r="C118" s="32" t="s">
        <v>11</v>
      </c>
      <c r="D118" s="33" t="s">
        <v>70</v>
      </c>
      <c r="E118" s="33" t="s">
        <v>87</v>
      </c>
      <c r="F118" s="33" t="s">
        <v>109</v>
      </c>
      <c r="G118" s="33" t="s">
        <v>73</v>
      </c>
      <c r="H118" s="24">
        <v>30334.7</v>
      </c>
      <c r="I118" s="24">
        <v>1996.9</v>
      </c>
      <c r="J118" s="24">
        <v>30334.7</v>
      </c>
      <c r="K118" s="24">
        <v>1996.9</v>
      </c>
    </row>
    <row r="119" spans="1:11" s="16" customFormat="1" ht="46.8">
      <c r="A119" s="20">
        <v>3</v>
      </c>
      <c r="B119" s="31">
        <v>955</v>
      </c>
      <c r="C119" s="32" t="s">
        <v>12</v>
      </c>
      <c r="D119" s="33" t="s">
        <v>70</v>
      </c>
      <c r="E119" s="33" t="s">
        <v>87</v>
      </c>
      <c r="F119" s="33" t="s">
        <v>109</v>
      </c>
      <c r="G119" s="33" t="s">
        <v>74</v>
      </c>
      <c r="H119" s="24">
        <v>2329.6</v>
      </c>
      <c r="I119" s="24">
        <v>281.89999999999998</v>
      </c>
      <c r="J119" s="24">
        <v>2329.6</v>
      </c>
      <c r="K119" s="24">
        <v>281.89999999999998</v>
      </c>
    </row>
    <row r="120" spans="1:11" s="16" customFormat="1" ht="37.799999999999997" customHeight="1">
      <c r="A120" s="20">
        <v>3</v>
      </c>
      <c r="B120" s="31">
        <v>955</v>
      </c>
      <c r="C120" s="32" t="s">
        <v>21</v>
      </c>
      <c r="D120" s="33" t="s">
        <v>70</v>
      </c>
      <c r="E120" s="33" t="s">
        <v>87</v>
      </c>
      <c r="F120" s="33" t="s">
        <v>109</v>
      </c>
      <c r="G120" s="33" t="s">
        <v>81</v>
      </c>
      <c r="H120" s="24"/>
      <c r="I120" s="24"/>
      <c r="J120" s="24"/>
      <c r="K120" s="24"/>
    </row>
    <row r="121" spans="1:11" s="16" customFormat="1" ht="15.6">
      <c r="A121" s="20">
        <v>3</v>
      </c>
      <c r="B121" s="31">
        <v>955</v>
      </c>
      <c r="C121" s="32" t="s">
        <v>13</v>
      </c>
      <c r="D121" s="33" t="s">
        <v>70</v>
      </c>
      <c r="E121" s="33" t="s">
        <v>87</v>
      </c>
      <c r="F121" s="33" t="s">
        <v>109</v>
      </c>
      <c r="G121" s="33" t="s">
        <v>75</v>
      </c>
      <c r="H121" s="24">
        <v>148</v>
      </c>
      <c r="I121" s="24"/>
      <c r="J121" s="24">
        <v>148</v>
      </c>
      <c r="K121" s="24"/>
    </row>
    <row r="122" spans="1:11" s="16" customFormat="1" ht="15.6">
      <c r="A122" s="17">
        <v>1</v>
      </c>
      <c r="B122" s="28">
        <v>955</v>
      </c>
      <c r="C122" s="29" t="s">
        <v>137</v>
      </c>
      <c r="D122" s="30" t="s">
        <v>70</v>
      </c>
      <c r="E122" s="30" t="s">
        <v>93</v>
      </c>
      <c r="F122" s="30" t="s">
        <v>7</v>
      </c>
      <c r="G122" s="30" t="s">
        <v>72</v>
      </c>
      <c r="H122" s="18">
        <f>SUMIFS(H123:H1178,$B123:$B1178,$B123,$D123:$D1178,$D123,$E123:$E1178,$E123)/2</f>
        <v>10.1</v>
      </c>
      <c r="I122" s="18">
        <f>SUMIFS(I123:I1178,$B123:$B1178,$B123,$D123:$D1178,$D123,$E123:$E1178,$E123)/2</f>
        <v>10.1</v>
      </c>
      <c r="J122" s="18">
        <f>SUMIFS(J123:J1178,$B123:$B1178,$B123,$D123:$D1178,$D123,$E123:$E1178,$E123)/2</f>
        <v>10.1</v>
      </c>
      <c r="K122" s="18">
        <f>SUMIFS(K123:K1178,$B123:$B1178,$B123,$D123:$D1178,$D123,$E123:$E1178,$E123)/2</f>
        <v>10.1</v>
      </c>
    </row>
    <row r="123" spans="1:11" s="16" customFormat="1" ht="31.2">
      <c r="A123" s="19">
        <v>2</v>
      </c>
      <c r="B123" s="37">
        <v>955</v>
      </c>
      <c r="C123" s="47" t="s">
        <v>138</v>
      </c>
      <c r="D123" s="39" t="s">
        <v>70</v>
      </c>
      <c r="E123" s="39" t="s">
        <v>93</v>
      </c>
      <c r="F123" s="39" t="s">
        <v>139</v>
      </c>
      <c r="G123" s="39" t="s">
        <v>72</v>
      </c>
      <c r="H123" s="40">
        <f>SUMIFS(H124:H1178,$B124:$B1178,$B123,$D124:$D1178,$D124,$E124:$E1178,$E124,$F124:$F1178,$F124)</f>
        <v>10.1</v>
      </c>
      <c r="I123" s="40">
        <f>SUMIFS(I124:I1178,$B124:$B1178,$B123,$D124:$D1178,$D124,$E124:$E1178,$E124,$F124:$F1178,$F124)</f>
        <v>10.1</v>
      </c>
      <c r="J123" s="40">
        <f>SUMIFS(J124:J1178,$B124:$B1178,$B123,$D124:$D1178,$D124,$E124:$E1178,$E124,$F124:$F1178,$F124)</f>
        <v>10.1</v>
      </c>
      <c r="K123" s="40">
        <f>SUMIFS(K124:K1178,$B124:$B1178,$B123,$D124:$D1178,$D124,$E124:$E1178,$E124,$F124:$F1178,$F124)</f>
        <v>10.1</v>
      </c>
    </row>
    <row r="124" spans="1:11" s="16" customFormat="1" ht="46.8">
      <c r="A124" s="20">
        <v>3</v>
      </c>
      <c r="B124" s="31">
        <v>955</v>
      </c>
      <c r="C124" s="32" t="s">
        <v>12</v>
      </c>
      <c r="D124" s="33" t="s">
        <v>70</v>
      </c>
      <c r="E124" s="33" t="s">
        <v>93</v>
      </c>
      <c r="F124" s="33" t="s">
        <v>139</v>
      </c>
      <c r="G124" s="33" t="s">
        <v>74</v>
      </c>
      <c r="H124" s="24">
        <v>10.1</v>
      </c>
      <c r="I124" s="24">
        <v>10.1</v>
      </c>
      <c r="J124" s="24">
        <v>10.1</v>
      </c>
      <c r="K124" s="24">
        <v>10.1</v>
      </c>
    </row>
    <row r="125" spans="1:11" s="16" customFormat="1" ht="31.2">
      <c r="A125" s="17">
        <v>1</v>
      </c>
      <c r="B125" s="28">
        <v>955</v>
      </c>
      <c r="C125" s="29" t="s">
        <v>208</v>
      </c>
      <c r="D125" s="30" t="s">
        <v>70</v>
      </c>
      <c r="E125" s="30" t="s">
        <v>82</v>
      </c>
      <c r="F125" s="30" t="s">
        <v>7</v>
      </c>
      <c r="G125" s="30" t="s">
        <v>72</v>
      </c>
      <c r="H125" s="18">
        <f>SUMIFS(H126:H1181,$B126:$B1181,$B126,$D126:$D1181,$D126,$E126:$E1181,$E126)/2</f>
        <v>165</v>
      </c>
      <c r="I125" s="18">
        <f>SUMIFS(I126:I1181,$B126:$B1181,$B126,$D126:$D1181,$D126,$E126:$E1181,$E126)/2</f>
        <v>0</v>
      </c>
      <c r="J125" s="18">
        <f>SUMIFS(J126:J1181,$B126:$B1181,$B126,$D126:$D1181,$D126,$E126:$E1181,$E126)/2</f>
        <v>165</v>
      </c>
      <c r="K125" s="18">
        <f>SUMIFS(K126:K1181,$B126:$B1181,$B126,$D126:$D1181,$D126,$E126:$E1181,$E126)/2</f>
        <v>0</v>
      </c>
    </row>
    <row r="126" spans="1:11" s="16" customFormat="1" ht="46.8">
      <c r="A126" s="19">
        <v>2</v>
      </c>
      <c r="B126" s="37">
        <v>955</v>
      </c>
      <c r="C126" s="47" t="s">
        <v>210</v>
      </c>
      <c r="D126" s="39" t="s">
        <v>70</v>
      </c>
      <c r="E126" s="39" t="s">
        <v>82</v>
      </c>
      <c r="F126" s="39" t="s">
        <v>209</v>
      </c>
      <c r="G126" s="39" t="s">
        <v>72</v>
      </c>
      <c r="H126" s="40">
        <f>SUMIFS(H127:H1181,$B127:$B1181,$B126,$D127:$D1181,$D127,$E127:$E1181,$E127,$F127:$F1181,$F127)</f>
        <v>165</v>
      </c>
      <c r="I126" s="40">
        <f>SUMIFS(I127:I1181,$B127:$B1181,$B126,$D127:$D1181,$D127,$E127:$E1181,$E127,$F127:$F1181,$F127)</f>
        <v>0</v>
      </c>
      <c r="J126" s="40">
        <f>SUMIFS(J127:J1181,$B127:$B1181,$B126,$D127:$D1181,$D127,$E127:$E1181,$E127,$F127:$F1181,$F127)</f>
        <v>165</v>
      </c>
      <c r="K126" s="40">
        <f>SUMIFS(K127:K1181,$B127:$B1181,$B126,$D127:$D1181,$D127,$E127:$E1181,$E127,$F127:$F1181,$F127)</f>
        <v>0</v>
      </c>
    </row>
    <row r="127" spans="1:11" s="16" customFormat="1" ht="15.6">
      <c r="A127" s="20">
        <v>3</v>
      </c>
      <c r="B127" s="31">
        <v>955</v>
      </c>
      <c r="C127" s="45" t="s">
        <v>212</v>
      </c>
      <c r="D127" s="33" t="s">
        <v>70</v>
      </c>
      <c r="E127" s="33" t="s">
        <v>82</v>
      </c>
      <c r="F127" s="33" t="s">
        <v>209</v>
      </c>
      <c r="G127" s="33" t="s">
        <v>211</v>
      </c>
      <c r="H127" s="24">
        <v>165</v>
      </c>
      <c r="I127" s="24"/>
      <c r="J127" s="24">
        <v>165</v>
      </c>
      <c r="K127" s="24"/>
    </row>
    <row r="128" spans="1:11" s="16" customFormat="1" ht="15.6">
      <c r="A128" s="17">
        <v>1</v>
      </c>
      <c r="B128" s="28">
        <v>955</v>
      </c>
      <c r="C128" s="29" t="s">
        <v>43</v>
      </c>
      <c r="D128" s="30" t="s">
        <v>70</v>
      </c>
      <c r="E128" s="30" t="s">
        <v>86</v>
      </c>
      <c r="F128" s="30" t="s">
        <v>7</v>
      </c>
      <c r="G128" s="30" t="s">
        <v>72</v>
      </c>
      <c r="H128" s="18">
        <f>SUMIFS(H129:H1181,$B129:$B1181,$B129,$D129:$D1181,$D129,$E129:$E1181,$E129)/2</f>
        <v>1500</v>
      </c>
      <c r="I128" s="18">
        <f>SUMIFS(I129:I1181,$B129:$B1181,$B129,$D129:$D1181,$D129,$E129:$E1181,$E129)/2</f>
        <v>0</v>
      </c>
      <c r="J128" s="18">
        <f>SUMIFS(J129:J1181,$B129:$B1181,$B129,$D129:$D1181,$D129,$E129:$E1181,$E129)/2</f>
        <v>1500</v>
      </c>
      <c r="K128" s="18">
        <f>SUMIFS(K129:K1181,$B129:$B1181,$B129,$D129:$D1181,$D129,$E129:$E1181,$E129)/2</f>
        <v>0</v>
      </c>
    </row>
    <row r="129" spans="1:11" s="16" customFormat="1" ht="39" customHeight="1">
      <c r="A129" s="19">
        <v>2</v>
      </c>
      <c r="B129" s="37">
        <v>955</v>
      </c>
      <c r="C129" s="38" t="s">
        <v>35</v>
      </c>
      <c r="D129" s="39" t="s">
        <v>70</v>
      </c>
      <c r="E129" s="39" t="s">
        <v>86</v>
      </c>
      <c r="F129" s="39" t="s">
        <v>111</v>
      </c>
      <c r="G129" s="39" t="s">
        <v>72</v>
      </c>
      <c r="H129" s="40">
        <f>SUMIFS(H130:H1181,$B130:$B1181,$B129,$D130:$D1181,$D130,$E130:$E1181,$E130,$F130:$F1181,$F130)</f>
        <v>1500</v>
      </c>
      <c r="I129" s="40">
        <f>SUMIFS(I130:I1181,$B130:$B1181,$B129,$D130:$D1181,$D130,$E130:$E1181,$E130,$F130:$F1181,$F130)</f>
        <v>0</v>
      </c>
      <c r="J129" s="40">
        <f>SUMIFS(J130:J1181,$B130:$B1181,$B129,$D130:$D1181,$D130,$E130:$E1181,$E130,$F130:$F1181,$F130)</f>
        <v>1500</v>
      </c>
      <c r="K129" s="40">
        <f>SUMIFS(K130:K1181,$B130:$B1181,$B129,$D130:$D1181,$D130,$E130:$E1181,$E130,$F130:$F1181,$F130)</f>
        <v>0</v>
      </c>
    </row>
    <row r="130" spans="1:11" s="16" customFormat="1" ht="15.6">
      <c r="A130" s="20">
        <v>3</v>
      </c>
      <c r="B130" s="31">
        <v>955</v>
      </c>
      <c r="C130" s="32" t="s">
        <v>44</v>
      </c>
      <c r="D130" s="33" t="s">
        <v>70</v>
      </c>
      <c r="E130" s="33" t="s">
        <v>86</v>
      </c>
      <c r="F130" s="33" t="s">
        <v>111</v>
      </c>
      <c r="G130" s="33" t="s">
        <v>91</v>
      </c>
      <c r="H130" s="24">
        <v>1500</v>
      </c>
      <c r="I130" s="24"/>
      <c r="J130" s="24">
        <v>1500</v>
      </c>
      <c r="K130" s="24"/>
    </row>
    <row r="131" spans="1:11" s="16" customFormat="1" ht="15.6">
      <c r="A131" s="17">
        <v>1</v>
      </c>
      <c r="B131" s="28">
        <v>955</v>
      </c>
      <c r="C131" s="29" t="s">
        <v>14</v>
      </c>
      <c r="D131" s="30" t="s">
        <v>70</v>
      </c>
      <c r="E131" s="30" t="s">
        <v>76</v>
      </c>
      <c r="F131" s="30"/>
      <c r="G131" s="30"/>
      <c r="H131" s="18">
        <f>SUMIFS(H132:H1184,$B132:$B1184,$B132,$D132:$D1184,$D132,$E132:$E1184,$E132)/2</f>
        <v>26798.200000000004</v>
      </c>
      <c r="I131" s="18">
        <f>SUMIFS(I132:I1184,$B132:$B1184,$B132,$D132:$D1184,$D132,$E132:$E1184,$E132)/2</f>
        <v>656.8</v>
      </c>
      <c r="J131" s="18">
        <f>SUMIFS(J132:J1184,$B132:$B1184,$B132,$D132:$D1184,$D132,$E132:$E1184,$E132)/2</f>
        <v>26798.200000000004</v>
      </c>
      <c r="K131" s="18">
        <f>SUMIFS(K132:K1184,$B132:$B1184,$B132,$D132:$D1184,$D132,$E132:$E1184,$E132)/2</f>
        <v>656.8</v>
      </c>
    </row>
    <row r="132" spans="1:11" s="16" customFormat="1" ht="46.8">
      <c r="A132" s="19">
        <v>2</v>
      </c>
      <c r="B132" s="37">
        <v>955</v>
      </c>
      <c r="C132" s="38" t="s">
        <v>185</v>
      </c>
      <c r="D132" s="39" t="s">
        <v>70</v>
      </c>
      <c r="E132" s="39" t="s">
        <v>76</v>
      </c>
      <c r="F132" s="39" t="s">
        <v>184</v>
      </c>
      <c r="G132" s="39"/>
      <c r="H132" s="40">
        <f>SUMIFS(H133:H1184,$B133:$B1184,$B132,$D133:$D1184,$D133,$E133:$E1184,$E133,$F133:$F1184,$F133)</f>
        <v>949.3</v>
      </c>
      <c r="I132" s="40">
        <f>SUMIFS(I133:I1184,$B133:$B1184,$B132,$D133:$D1184,$D133,$E133:$E1184,$E133,$F133:$F1184,$F133)</f>
        <v>0</v>
      </c>
      <c r="J132" s="40">
        <f>SUMIFS(J133:J1184,$B133:$B1184,$B132,$D133:$D1184,$D133,$E133:$E1184,$E133,$F133:$F1184,$F133)</f>
        <v>949.3</v>
      </c>
      <c r="K132" s="40">
        <f>SUMIFS(K133:K1184,$B133:$B1184,$B132,$D133:$D1184,$D133,$E133:$E1184,$E133,$F133:$F1184,$F133)</f>
        <v>0</v>
      </c>
    </row>
    <row r="133" spans="1:11" s="16" customFormat="1" ht="15.6">
      <c r="A133" s="20">
        <v>3</v>
      </c>
      <c r="B133" s="31">
        <v>955</v>
      </c>
      <c r="C133" s="32" t="s">
        <v>46</v>
      </c>
      <c r="D133" s="33" t="s">
        <v>70</v>
      </c>
      <c r="E133" s="33" t="s">
        <v>76</v>
      </c>
      <c r="F133" s="33" t="s">
        <v>184</v>
      </c>
      <c r="G133" s="33" t="s">
        <v>92</v>
      </c>
      <c r="H133" s="24">
        <v>949.3</v>
      </c>
      <c r="I133" s="24"/>
      <c r="J133" s="24">
        <v>949.3</v>
      </c>
      <c r="K133" s="24"/>
    </row>
    <row r="134" spans="1:11" s="16" customFormat="1" ht="62.4">
      <c r="A134" s="19">
        <v>2</v>
      </c>
      <c r="B134" s="37">
        <v>955</v>
      </c>
      <c r="C134" s="42" t="s">
        <v>175</v>
      </c>
      <c r="D134" s="39" t="s">
        <v>70</v>
      </c>
      <c r="E134" s="39" t="s">
        <v>76</v>
      </c>
      <c r="F134" s="39" t="s">
        <v>47</v>
      </c>
      <c r="G134" s="39"/>
      <c r="H134" s="40">
        <f>SUMIFS(H135:H1186,$B135:$B1186,$B134,$D135:$D1186,$D135,$E135:$E1186,$E135,$F135:$F1186,$F135)</f>
        <v>8596.7000000000007</v>
      </c>
      <c r="I134" s="40">
        <f>SUMIFS(I135:I1186,$B135:$B1186,$B134,$D135:$D1186,$D135,$E135:$E1186,$E135,$F135:$F1186,$F135)</f>
        <v>0</v>
      </c>
      <c r="J134" s="40">
        <f>SUMIFS(J135:J1186,$B135:$B1186,$B134,$D135:$D1186,$D135,$E135:$E1186,$E135,$F135:$F1186,$F135)</f>
        <v>8596.7000000000007</v>
      </c>
      <c r="K134" s="40">
        <f>SUMIFS(K135:K1186,$B135:$B1186,$B134,$D135:$D1186,$D135,$E135:$E1186,$E135,$F135:$F1186,$F135)</f>
        <v>0</v>
      </c>
    </row>
    <row r="135" spans="1:11" s="16" customFormat="1" ht="15.6">
      <c r="A135" s="20">
        <v>3</v>
      </c>
      <c r="B135" s="31">
        <v>955</v>
      </c>
      <c r="C135" s="32" t="s">
        <v>46</v>
      </c>
      <c r="D135" s="33" t="s">
        <v>70</v>
      </c>
      <c r="E135" s="33" t="s">
        <v>76</v>
      </c>
      <c r="F135" s="33" t="s">
        <v>47</v>
      </c>
      <c r="G135" s="33" t="s">
        <v>92</v>
      </c>
      <c r="H135" s="24">
        <v>8596.7000000000007</v>
      </c>
      <c r="I135" s="24"/>
      <c r="J135" s="24">
        <v>8596.7000000000007</v>
      </c>
      <c r="K135" s="24"/>
    </row>
    <row r="136" spans="1:11" s="16" customFormat="1" ht="78">
      <c r="A136" s="19">
        <v>2</v>
      </c>
      <c r="B136" s="37">
        <v>955</v>
      </c>
      <c r="C136" s="38" t="s">
        <v>176</v>
      </c>
      <c r="D136" s="39" t="s">
        <v>70</v>
      </c>
      <c r="E136" s="39" t="s">
        <v>76</v>
      </c>
      <c r="F136" s="39" t="s">
        <v>48</v>
      </c>
      <c r="G136" s="39"/>
      <c r="H136" s="40">
        <f>SUMIFS(H137:H1188,$B137:$B1188,$B136,$D137:$D1188,$D137,$E137:$E1188,$E137,$F137:$F1188,$F137)</f>
        <v>3894.3</v>
      </c>
      <c r="I136" s="40">
        <f>SUMIFS(I137:I1188,$B137:$B1188,$B136,$D137:$D1188,$D137,$E137:$E1188,$E137,$F137:$F1188,$F137)</f>
        <v>0</v>
      </c>
      <c r="J136" s="40">
        <f>SUMIFS(J137:J1188,$B137:$B1188,$B136,$D137:$D1188,$D137,$E137:$E1188,$E137,$F137:$F1188,$F137)</f>
        <v>3894.3</v>
      </c>
      <c r="K136" s="40">
        <f>SUMIFS(K137:K1188,$B137:$B1188,$B136,$D137:$D1188,$D137,$E137:$E1188,$E137,$F137:$F1188,$F137)</f>
        <v>0</v>
      </c>
    </row>
    <row r="137" spans="1:11" s="16" customFormat="1" ht="15.6">
      <c r="A137" s="20">
        <v>3</v>
      </c>
      <c r="B137" s="31">
        <v>955</v>
      </c>
      <c r="C137" s="32" t="s">
        <v>46</v>
      </c>
      <c r="D137" s="33" t="s">
        <v>70</v>
      </c>
      <c r="E137" s="33" t="s">
        <v>76</v>
      </c>
      <c r="F137" s="33" t="s">
        <v>48</v>
      </c>
      <c r="G137" s="33" t="s">
        <v>92</v>
      </c>
      <c r="H137" s="24">
        <v>3894.3</v>
      </c>
      <c r="I137" s="24"/>
      <c r="J137" s="24">
        <v>3894.3</v>
      </c>
      <c r="K137" s="24"/>
    </row>
    <row r="138" spans="1:11" s="16" customFormat="1" ht="62.4">
      <c r="A138" s="19">
        <v>2</v>
      </c>
      <c r="B138" s="37">
        <v>955</v>
      </c>
      <c r="C138" s="38" t="s">
        <v>173</v>
      </c>
      <c r="D138" s="39" t="s">
        <v>70</v>
      </c>
      <c r="E138" s="39" t="s">
        <v>76</v>
      </c>
      <c r="F138" s="39" t="s">
        <v>50</v>
      </c>
      <c r="G138" s="39" t="s">
        <v>72</v>
      </c>
      <c r="H138" s="40">
        <f>SUMIFS(H139:H1192,$B139:$B1192,$B138,$D139:$D1192,$D139,$E139:$E1192,$E139,$F139:$F1192,$F139)</f>
        <v>0</v>
      </c>
      <c r="I138" s="40">
        <f>SUMIFS(I139:I1192,$B139:$B1192,$B138,$D139:$D1192,$D139,$E139:$E1192,$E139,$F139:$F1192,$F139)</f>
        <v>0</v>
      </c>
      <c r="J138" s="40">
        <f>SUMIFS(J139:J1192,$B139:$B1192,$B138,$D139:$D1192,$D139,$E139:$E1192,$E139,$F139:$F1192,$F139)</f>
        <v>0</v>
      </c>
      <c r="K138" s="40">
        <f>SUMIFS(K139:K1192,$B139:$B1192,$B138,$D139:$D1192,$D139,$E139:$E1192,$E139,$F139:$F1192,$F139)</f>
        <v>0</v>
      </c>
    </row>
    <row r="139" spans="1:11" s="16" customFormat="1" ht="15.6">
      <c r="A139" s="20">
        <v>3</v>
      </c>
      <c r="B139" s="31">
        <v>955</v>
      </c>
      <c r="C139" s="32" t="s">
        <v>46</v>
      </c>
      <c r="D139" s="33" t="s">
        <v>70</v>
      </c>
      <c r="E139" s="33" t="s">
        <v>76</v>
      </c>
      <c r="F139" s="33" t="s">
        <v>50</v>
      </c>
      <c r="G139" s="33" t="s">
        <v>92</v>
      </c>
      <c r="H139" s="24"/>
      <c r="I139" s="24"/>
      <c r="J139" s="24"/>
      <c r="K139" s="24"/>
    </row>
    <row r="140" spans="1:11" s="16" customFormat="1" ht="46.8">
      <c r="A140" s="19">
        <v>2</v>
      </c>
      <c r="B140" s="37">
        <v>955</v>
      </c>
      <c r="C140" s="38" t="s">
        <v>146</v>
      </c>
      <c r="D140" s="39" t="s">
        <v>70</v>
      </c>
      <c r="E140" s="39" t="s">
        <v>76</v>
      </c>
      <c r="F140" s="39" t="s">
        <v>145</v>
      </c>
      <c r="G140" s="39"/>
      <c r="H140" s="40">
        <f>SUMIFS(H141:H1194,$B141:$B1194,$B140,$D141:$D1194,$D141,$E141:$E1194,$E141,$F141:$F1194,$F141)</f>
        <v>10643.599999999999</v>
      </c>
      <c r="I140" s="40">
        <f>SUMIFS(I141:I1194,$B141:$B1194,$B140,$D141:$D1194,$D141,$E141:$E1194,$E141,$F141:$F1194,$F141)</f>
        <v>656.8</v>
      </c>
      <c r="J140" s="40">
        <f>SUMIFS(J141:J1194,$B141:$B1194,$B140,$D141:$D1194,$D141,$E141:$E1194,$E141,$F141:$F1194,$F141)</f>
        <v>10643.599999999999</v>
      </c>
      <c r="K140" s="40">
        <f>SUMIFS(K141:K1194,$B141:$B1194,$B140,$D141:$D1194,$D141,$E141:$E1194,$E141,$F141:$F1194,$F141)</f>
        <v>656.8</v>
      </c>
    </row>
    <row r="141" spans="1:11" s="16" customFormat="1" ht="31.2">
      <c r="A141" s="20">
        <v>3</v>
      </c>
      <c r="B141" s="31">
        <v>955</v>
      </c>
      <c r="C141" s="32" t="s">
        <v>23</v>
      </c>
      <c r="D141" s="33" t="s">
        <v>70</v>
      </c>
      <c r="E141" s="33" t="s">
        <v>76</v>
      </c>
      <c r="F141" s="33" t="s">
        <v>145</v>
      </c>
      <c r="G141" s="33" t="s">
        <v>83</v>
      </c>
      <c r="H141" s="24">
        <v>10085.799999999999</v>
      </c>
      <c r="I141" s="24">
        <v>656.8</v>
      </c>
      <c r="J141" s="24">
        <v>10084</v>
      </c>
      <c r="K141" s="24">
        <v>656.8</v>
      </c>
    </row>
    <row r="142" spans="1:11" s="16" customFormat="1" ht="46.8">
      <c r="A142" s="20">
        <v>3</v>
      </c>
      <c r="B142" s="31">
        <v>955</v>
      </c>
      <c r="C142" s="32" t="s">
        <v>12</v>
      </c>
      <c r="D142" s="33" t="s">
        <v>70</v>
      </c>
      <c r="E142" s="33" t="s">
        <v>76</v>
      </c>
      <c r="F142" s="33" t="s">
        <v>145</v>
      </c>
      <c r="G142" s="33" t="s">
        <v>74</v>
      </c>
      <c r="H142" s="24">
        <v>557.79999999999995</v>
      </c>
      <c r="I142" s="24"/>
      <c r="J142" s="24">
        <v>557.79999999999995</v>
      </c>
      <c r="K142" s="24"/>
    </row>
    <row r="143" spans="1:11" s="16" customFormat="1" ht="31.2">
      <c r="A143" s="20">
        <v>3</v>
      </c>
      <c r="B143" s="31">
        <v>955</v>
      </c>
      <c r="C143" s="32" t="s">
        <v>21</v>
      </c>
      <c r="D143" s="33" t="s">
        <v>70</v>
      </c>
      <c r="E143" s="33" t="s">
        <v>76</v>
      </c>
      <c r="F143" s="33" t="s">
        <v>145</v>
      </c>
      <c r="G143" s="33" t="s">
        <v>81</v>
      </c>
      <c r="H143" s="24"/>
      <c r="I143" s="24"/>
      <c r="J143" s="24">
        <v>1.8</v>
      </c>
      <c r="K143" s="24"/>
    </row>
    <row r="144" spans="1:11" s="16" customFormat="1" ht="39" customHeight="1">
      <c r="A144" s="19">
        <v>2</v>
      </c>
      <c r="B144" s="37">
        <v>955</v>
      </c>
      <c r="C144" s="38" t="s">
        <v>35</v>
      </c>
      <c r="D144" s="39" t="s">
        <v>70</v>
      </c>
      <c r="E144" s="39" t="s">
        <v>76</v>
      </c>
      <c r="F144" s="39" t="s">
        <v>111</v>
      </c>
      <c r="G144" s="39"/>
      <c r="H144" s="40">
        <f>SUMIFS(H145:H1197,$B145:$B1197,$B144,$D145:$D1197,$D145,$E145:$E1197,$E145,$F145:$F1197,$F145)</f>
        <v>2714.3</v>
      </c>
      <c r="I144" s="40">
        <f>SUMIFS(I145:I1197,$B145:$B1197,$B144,$D145:$D1197,$D145,$E145:$E1197,$E145,$F145:$F1197,$F145)</f>
        <v>0</v>
      </c>
      <c r="J144" s="40">
        <f>SUMIFS(J145:J1197,$B145:$B1197,$B144,$D145:$D1197,$D145,$E145:$E1197,$E145,$F145:$F1197,$F145)</f>
        <v>2714.3</v>
      </c>
      <c r="K144" s="40">
        <f>SUMIFS(K145:K1197,$B145:$B1197,$B144,$D145:$D1197,$D145,$E145:$E1197,$E145,$F145:$F1197,$F145)</f>
        <v>0</v>
      </c>
    </row>
    <row r="145" spans="1:11" s="16" customFormat="1" ht="15.6">
      <c r="A145" s="20">
        <v>3</v>
      </c>
      <c r="B145" s="31">
        <v>955</v>
      </c>
      <c r="C145" s="32" t="s">
        <v>130</v>
      </c>
      <c r="D145" s="33" t="s">
        <v>70</v>
      </c>
      <c r="E145" s="33" t="s">
        <v>76</v>
      </c>
      <c r="F145" s="33" t="s">
        <v>111</v>
      </c>
      <c r="G145" s="33" t="s">
        <v>129</v>
      </c>
      <c r="H145" s="24">
        <v>2714.3</v>
      </c>
      <c r="I145" s="24"/>
      <c r="J145" s="24">
        <v>2714.3</v>
      </c>
      <c r="K145" s="24"/>
    </row>
    <row r="146" spans="1:11" s="16" customFormat="1" ht="15.6">
      <c r="A146" s="17">
        <v>1</v>
      </c>
      <c r="B146" s="28">
        <v>955</v>
      </c>
      <c r="C146" s="29" t="s">
        <v>51</v>
      </c>
      <c r="D146" s="30" t="s">
        <v>89</v>
      </c>
      <c r="E146" s="30" t="s">
        <v>87</v>
      </c>
      <c r="F146" s="30" t="s">
        <v>7</v>
      </c>
      <c r="G146" s="30" t="s">
        <v>72</v>
      </c>
      <c r="H146" s="18">
        <f>SUMIFS(H147:H1200,$B147:$B1200,$B147,$D147:$D1200,$D147,$E147:$E1200,$E147)/2</f>
        <v>325</v>
      </c>
      <c r="I146" s="18">
        <f>SUMIFS(I147:I1200,$B147:$B1200,$B147,$D147:$D1200,$D147,$E147:$E1200,$E147)/2</f>
        <v>0</v>
      </c>
      <c r="J146" s="18">
        <f>SUMIFS(J147:J1200,$B147:$B1200,$B147,$D147:$D1200,$D147,$E147:$E1200,$E147)/2</f>
        <v>325</v>
      </c>
      <c r="K146" s="18">
        <f>SUMIFS(K147:K1200,$B147:$B1200,$B147,$D147:$D1200,$D147,$E147:$E1200,$E147)/2</f>
        <v>0</v>
      </c>
    </row>
    <row r="147" spans="1:11" s="16" customFormat="1" ht="54" customHeight="1">
      <c r="A147" s="19">
        <v>2</v>
      </c>
      <c r="B147" s="37">
        <v>955</v>
      </c>
      <c r="C147" s="38" t="s">
        <v>166</v>
      </c>
      <c r="D147" s="39" t="s">
        <v>89</v>
      </c>
      <c r="E147" s="39" t="s">
        <v>87</v>
      </c>
      <c r="F147" s="39" t="s">
        <v>107</v>
      </c>
      <c r="G147" s="39" t="s">
        <v>72</v>
      </c>
      <c r="H147" s="40">
        <f>SUMIFS(H148:H1200,$B148:$B1200,$B147,$D148:$D1200,$D148,$E148:$E1200,$E148,$F148:$F1200,$F148)</f>
        <v>325</v>
      </c>
      <c r="I147" s="40">
        <f>SUMIFS(I148:I1200,$B148:$B1200,$B147,$D148:$D1200,$D148,$E148:$E1200,$E148,$F148:$F1200,$F148)</f>
        <v>0</v>
      </c>
      <c r="J147" s="40">
        <f>SUMIFS(J148:J1200,$B148:$B1200,$B147,$D148:$D1200,$D148,$E148:$E1200,$E148,$F148:$F1200,$F148)</f>
        <v>325</v>
      </c>
      <c r="K147" s="40">
        <f>SUMIFS(K148:K1200,$B148:$B1200,$B147,$D148:$D1200,$D148,$E148:$E1200,$E148,$F148:$F1200,$F148)</f>
        <v>0</v>
      </c>
    </row>
    <row r="148" spans="1:11" s="16" customFormat="1" ht="46.8">
      <c r="A148" s="20">
        <v>3</v>
      </c>
      <c r="B148" s="31">
        <v>955</v>
      </c>
      <c r="C148" s="32" t="s">
        <v>12</v>
      </c>
      <c r="D148" s="33" t="s">
        <v>89</v>
      </c>
      <c r="E148" s="33" t="s">
        <v>87</v>
      </c>
      <c r="F148" s="33" t="s">
        <v>107</v>
      </c>
      <c r="G148" s="33" t="s">
        <v>74</v>
      </c>
      <c r="H148" s="24">
        <v>325</v>
      </c>
      <c r="I148" s="24"/>
      <c r="J148" s="24">
        <v>325</v>
      </c>
      <c r="K148" s="24"/>
    </row>
    <row r="149" spans="1:11" s="16" customFormat="1" ht="15.6">
      <c r="A149" s="20">
        <v>3</v>
      </c>
      <c r="B149" s="31">
        <v>955</v>
      </c>
      <c r="C149" s="32" t="s">
        <v>46</v>
      </c>
      <c r="D149" s="33" t="s">
        <v>89</v>
      </c>
      <c r="E149" s="33" t="s">
        <v>87</v>
      </c>
      <c r="F149" s="33" t="s">
        <v>107</v>
      </c>
      <c r="G149" s="33" t="s">
        <v>92</v>
      </c>
      <c r="H149" s="24"/>
      <c r="I149" s="24"/>
      <c r="J149" s="24"/>
      <c r="K149" s="24"/>
    </row>
    <row r="150" spans="1:11" s="16" customFormat="1" ht="46.8">
      <c r="A150" s="17">
        <v>1</v>
      </c>
      <c r="B150" s="28">
        <v>955</v>
      </c>
      <c r="C150" s="29" t="s">
        <v>52</v>
      </c>
      <c r="D150" s="30" t="s">
        <v>79</v>
      </c>
      <c r="E150" s="30" t="s">
        <v>90</v>
      </c>
      <c r="F150" s="30" t="s">
        <v>7</v>
      </c>
      <c r="G150" s="30" t="s">
        <v>72</v>
      </c>
      <c r="H150" s="18">
        <f>SUMIFS(H151:H1204,$B151:$B1204,$B151,$D151:$D1204,$D151,$E151:$E1204,$E151)/2</f>
        <v>3510</v>
      </c>
      <c r="I150" s="18">
        <f>SUMIFS(I151:I1204,$B151:$B1204,$B151,$D151:$D1204,$D151,$E151:$E1204,$E151)/2</f>
        <v>0</v>
      </c>
      <c r="J150" s="18">
        <f>SUMIFS(J151:J1204,$B151:$B1204,$B151,$D151:$D1204,$D151,$E151:$E1204,$E151)/2</f>
        <v>3510</v>
      </c>
      <c r="K150" s="18">
        <f>SUMIFS(K151:K1204,$B151:$B1204,$B151,$D151:$D1204,$D151,$E151:$E1204,$E151)/2</f>
        <v>0</v>
      </c>
    </row>
    <row r="151" spans="1:11" s="16" customFormat="1" ht="46.8">
      <c r="A151" s="19">
        <v>2</v>
      </c>
      <c r="B151" s="37">
        <v>955</v>
      </c>
      <c r="C151" s="38" t="s">
        <v>185</v>
      </c>
      <c r="D151" s="39" t="s">
        <v>79</v>
      </c>
      <c r="E151" s="39" t="s">
        <v>90</v>
      </c>
      <c r="F151" s="39" t="s">
        <v>184</v>
      </c>
      <c r="G151" s="39"/>
      <c r="H151" s="40">
        <f>SUMIFS(H152:H1204,$B152:$B1204,$B151,$D152:$D1204,$D152,$E152:$E1204,$E152,$F152:$F1204,$F152)</f>
        <v>1934</v>
      </c>
      <c r="I151" s="40">
        <f>SUMIFS(I152:I1204,$B152:$B1204,$B151,$D152:$D1204,$D152,$E152:$E1204,$E152,$F152:$F1204,$F152)</f>
        <v>0</v>
      </c>
      <c r="J151" s="40">
        <f>SUMIFS(J152:J1204,$B152:$B1204,$B151,$D152:$D1204,$D152,$E152:$E1204,$E152,$F152:$F1204,$F152)</f>
        <v>1934</v>
      </c>
      <c r="K151" s="40">
        <f>SUMIFS(K152:K1204,$B152:$B1204,$B151,$D152:$D1204,$D152,$E152:$E1204,$E152,$F152:$F1204,$F152)</f>
        <v>0</v>
      </c>
    </row>
    <row r="152" spans="1:11" s="16" customFormat="1" ht="15.6">
      <c r="A152" s="20">
        <v>3</v>
      </c>
      <c r="B152" s="31">
        <v>955</v>
      </c>
      <c r="C152" s="32" t="s">
        <v>46</v>
      </c>
      <c r="D152" s="33" t="s">
        <v>79</v>
      </c>
      <c r="E152" s="33" t="s">
        <v>90</v>
      </c>
      <c r="F152" s="33" t="s">
        <v>184</v>
      </c>
      <c r="G152" s="33" t="s">
        <v>92</v>
      </c>
      <c r="H152" s="24">
        <v>1934</v>
      </c>
      <c r="I152" s="24"/>
      <c r="J152" s="24">
        <v>1934</v>
      </c>
      <c r="K152" s="24"/>
    </row>
    <row r="153" spans="1:11" s="16" customFormat="1" ht="78">
      <c r="A153" s="19">
        <v>2</v>
      </c>
      <c r="B153" s="37">
        <v>955</v>
      </c>
      <c r="C153" s="38" t="s">
        <v>167</v>
      </c>
      <c r="D153" s="39" t="s">
        <v>79</v>
      </c>
      <c r="E153" s="39" t="s">
        <v>90</v>
      </c>
      <c r="F153" s="39" t="s">
        <v>108</v>
      </c>
      <c r="G153" s="39" t="s">
        <v>72</v>
      </c>
      <c r="H153" s="40">
        <f>SUMIFS(H154:H1206,$B154:$B1206,$B153,$D154:$D1206,$D154,$E154:$E1206,$E154,$F154:$F1206,$F154)</f>
        <v>76</v>
      </c>
      <c r="I153" s="40">
        <f>SUMIFS(I154:I1206,$B154:$B1206,$B153,$D154:$D1206,$D154,$E154:$E1206,$E154,$F154:$F1206,$F154)</f>
        <v>0</v>
      </c>
      <c r="J153" s="40">
        <f>SUMIFS(J154:J1206,$B154:$B1206,$B153,$D154:$D1206,$D154,$E154:$E1206,$E154,$F154:$F1206,$F154)</f>
        <v>76</v>
      </c>
      <c r="K153" s="40">
        <f>SUMIFS(K154:K1206,$B154:$B1206,$B153,$D154:$D1206,$D154,$E154:$E1206,$E154,$F154:$F1206,$F154)</f>
        <v>0</v>
      </c>
    </row>
    <row r="154" spans="1:11" s="16" customFormat="1" ht="46.8">
      <c r="A154" s="20">
        <v>3</v>
      </c>
      <c r="B154" s="31">
        <v>955</v>
      </c>
      <c r="C154" s="32" t="s">
        <v>12</v>
      </c>
      <c r="D154" s="33" t="s">
        <v>79</v>
      </c>
      <c r="E154" s="33" t="s">
        <v>90</v>
      </c>
      <c r="F154" s="33" t="s">
        <v>108</v>
      </c>
      <c r="G154" s="33" t="s">
        <v>74</v>
      </c>
      <c r="H154" s="24">
        <v>76</v>
      </c>
      <c r="I154" s="24"/>
      <c r="J154" s="24">
        <v>76</v>
      </c>
      <c r="K154" s="24"/>
    </row>
    <row r="155" spans="1:11" s="16" customFormat="1" ht="37.200000000000003" customHeight="1">
      <c r="A155" s="19">
        <v>2</v>
      </c>
      <c r="B155" s="37">
        <v>955</v>
      </c>
      <c r="C155" s="38" t="s">
        <v>35</v>
      </c>
      <c r="D155" s="39" t="s">
        <v>79</v>
      </c>
      <c r="E155" s="39" t="s">
        <v>90</v>
      </c>
      <c r="F155" s="39" t="s">
        <v>111</v>
      </c>
      <c r="G155" s="39"/>
      <c r="H155" s="40">
        <f>SUMIFS(H156:H1209,$B156:$B1209,$B155,$D156:$D1209,$D156,$E156:$E1209,$E156,$F156:$F1209,$F156)</f>
        <v>1500</v>
      </c>
      <c r="I155" s="40">
        <f>SUMIFS(I156:I1209,$B156:$B1209,$B155,$D156:$D1209,$D156,$E156:$E1209,$E156,$F156:$F1209,$F156)</f>
        <v>0</v>
      </c>
      <c r="J155" s="40">
        <f>SUMIFS(J156:J1209,$B156:$B1209,$B155,$D156:$D1209,$D156,$E156:$E1209,$E156,$F156:$F1209,$F156)</f>
        <v>1500</v>
      </c>
      <c r="K155" s="40">
        <f>SUMIFS(K156:K1209,$B156:$B1209,$B155,$D156:$D1209,$D156,$E156:$E1209,$E156,$F156:$F1209,$F156)</f>
        <v>0</v>
      </c>
    </row>
    <row r="156" spans="1:11" s="16" customFormat="1" ht="15.6">
      <c r="A156" s="20">
        <v>3</v>
      </c>
      <c r="B156" s="31">
        <v>955</v>
      </c>
      <c r="C156" s="32" t="s">
        <v>161</v>
      </c>
      <c r="D156" s="33" t="s">
        <v>79</v>
      </c>
      <c r="E156" s="33" t="s">
        <v>90</v>
      </c>
      <c r="F156" s="33" t="s">
        <v>111</v>
      </c>
      <c r="G156" s="33" t="s">
        <v>128</v>
      </c>
      <c r="H156" s="24">
        <v>1500</v>
      </c>
      <c r="I156" s="24"/>
      <c r="J156" s="24">
        <v>1500</v>
      </c>
      <c r="K156" s="24"/>
    </row>
    <row r="157" spans="1:11" s="16" customFormat="1" ht="46.8">
      <c r="A157" s="17">
        <v>1</v>
      </c>
      <c r="B157" s="28">
        <v>955</v>
      </c>
      <c r="C157" s="29" t="s">
        <v>36</v>
      </c>
      <c r="D157" s="30" t="s">
        <v>79</v>
      </c>
      <c r="E157" s="30" t="s">
        <v>77</v>
      </c>
      <c r="F157" s="30"/>
      <c r="G157" s="30"/>
      <c r="H157" s="18">
        <f>SUMIFS(H158:H1209,$B158:$B1209,$B158,$D158:$D1209,$D158,$E158:$E1209,$E158)/2</f>
        <v>1319.1</v>
      </c>
      <c r="I157" s="18">
        <f>SUMIFS(I158:I1209,$B158:$B1209,$B158,$D158:$D1209,$D158,$E158:$E1209,$E158)/2</f>
        <v>0</v>
      </c>
      <c r="J157" s="18">
        <f>SUMIFS(J158:J1209,$B158:$B1209,$B158,$D158:$D1209,$D158,$E158:$E1209,$E158)/2</f>
        <v>1319.1</v>
      </c>
      <c r="K157" s="18">
        <f>SUMIFS(K158:K1209,$B158:$B1209,$B158,$D158:$D1209,$D158,$E158:$E1209,$E158)/2</f>
        <v>0</v>
      </c>
    </row>
    <row r="158" spans="1:11" s="16" customFormat="1" ht="62.4">
      <c r="A158" s="19">
        <v>2</v>
      </c>
      <c r="B158" s="37">
        <v>955</v>
      </c>
      <c r="C158" s="38" t="s">
        <v>172</v>
      </c>
      <c r="D158" s="39" t="s">
        <v>79</v>
      </c>
      <c r="E158" s="39" t="s">
        <v>77</v>
      </c>
      <c r="F158" s="39" t="s">
        <v>53</v>
      </c>
      <c r="G158" s="39"/>
      <c r="H158" s="40">
        <f>SUMIFS(H159:H1209,$B159:$B1209,$B158,$D159:$D1209,$D159,$E159:$E1209,$E159,$F159:$F1209,$F159)</f>
        <v>611</v>
      </c>
      <c r="I158" s="40">
        <f>SUMIFS(I159:I1209,$B159:$B1209,$B158,$D159:$D1209,$D159,$E159:$E1209,$E159,$F159:$F1209,$F159)</f>
        <v>0</v>
      </c>
      <c r="J158" s="40">
        <f>SUMIFS(J159:J1209,$B159:$B1209,$B158,$D159:$D1209,$D159,$E159:$E1209,$E159,$F159:$F1209,$F159)</f>
        <v>611</v>
      </c>
      <c r="K158" s="40">
        <f>SUMIFS(K159:K1209,$B159:$B1209,$B158,$D159:$D1209,$D159,$E159:$E1209,$E159,$F159:$F1209,$F159)</f>
        <v>0</v>
      </c>
    </row>
    <row r="159" spans="1:11" s="16" customFormat="1" ht="15.6">
      <c r="A159" s="20">
        <v>3</v>
      </c>
      <c r="B159" s="31">
        <v>955</v>
      </c>
      <c r="C159" s="32" t="s">
        <v>46</v>
      </c>
      <c r="D159" s="33" t="s">
        <v>79</v>
      </c>
      <c r="E159" s="33" t="s">
        <v>77</v>
      </c>
      <c r="F159" s="33" t="s">
        <v>53</v>
      </c>
      <c r="G159" s="33" t="s">
        <v>92</v>
      </c>
      <c r="H159" s="24">
        <v>611</v>
      </c>
      <c r="I159" s="24"/>
      <c r="J159" s="24">
        <v>611</v>
      </c>
      <c r="K159" s="24"/>
    </row>
    <row r="160" spans="1:11" s="16" customFormat="1" ht="62.4">
      <c r="A160" s="19">
        <v>2</v>
      </c>
      <c r="B160" s="37">
        <v>955</v>
      </c>
      <c r="C160" s="38" t="s">
        <v>158</v>
      </c>
      <c r="D160" s="39" t="s">
        <v>79</v>
      </c>
      <c r="E160" s="39" t="s">
        <v>77</v>
      </c>
      <c r="F160" s="39" t="s">
        <v>157</v>
      </c>
      <c r="G160" s="39"/>
      <c r="H160" s="40">
        <f>SUMIFS(H161:H1211,$B161:$B1211,$B160,$D161:$D1211,$D161,$E161:$E1211,$E161,$F161:$F1211,$F161)</f>
        <v>708.1</v>
      </c>
      <c r="I160" s="40">
        <f>SUMIFS(I161:I1211,$B161:$B1211,$B160,$D161:$D1211,$D161,$E161:$E1211,$E161,$F161:$F1211,$F161)</f>
        <v>0</v>
      </c>
      <c r="J160" s="40">
        <f>SUMIFS(J161:J1211,$B161:$B1211,$B160,$D161:$D1211,$D161,$E161:$E1211,$E161,$F161:$F1211,$F161)</f>
        <v>708.1</v>
      </c>
      <c r="K160" s="40">
        <f>SUMIFS(K161:K1211,$B161:$B1211,$B160,$D161:$D1211,$D161,$E161:$E1211,$E161,$F161:$F1211,$F161)</f>
        <v>0</v>
      </c>
    </row>
    <row r="161" spans="1:11" s="16" customFormat="1" ht="62.4">
      <c r="A161" s="20">
        <v>3</v>
      </c>
      <c r="B161" s="31">
        <v>955</v>
      </c>
      <c r="C161" s="32" t="s">
        <v>149</v>
      </c>
      <c r="D161" s="33" t="s">
        <v>79</v>
      </c>
      <c r="E161" s="33" t="s">
        <v>77</v>
      </c>
      <c r="F161" s="33" t="s">
        <v>157</v>
      </c>
      <c r="G161" s="33" t="s">
        <v>95</v>
      </c>
      <c r="H161" s="24">
        <v>708.1</v>
      </c>
      <c r="I161" s="24"/>
      <c r="J161" s="24">
        <v>708.1</v>
      </c>
      <c r="K161" s="24"/>
    </row>
    <row r="162" spans="1:11" s="16" customFormat="1" ht="15.6">
      <c r="A162" s="17">
        <v>1</v>
      </c>
      <c r="B162" s="28">
        <v>955</v>
      </c>
      <c r="C162" s="29" t="s">
        <v>54</v>
      </c>
      <c r="D162" s="30" t="s">
        <v>87</v>
      </c>
      <c r="E162" s="30" t="s">
        <v>93</v>
      </c>
      <c r="F162" s="30"/>
      <c r="G162" s="30"/>
      <c r="H162" s="18">
        <f>SUMIFS(H163:H1214,$B163:$B1214,$B163,$D163:$D1214,$D163,$E163:$E1214,$E163)/2</f>
        <v>43018.7</v>
      </c>
      <c r="I162" s="18">
        <f>SUMIFS(I163:I1214,$B163:$B1214,$B163,$D163:$D1214,$D163,$E163:$E1214,$E163)/2</f>
        <v>39601.9</v>
      </c>
      <c r="J162" s="18">
        <f>SUMIFS(J163:J1214,$B163:$B1214,$B163,$D163:$D1214,$D163,$E163:$E1214,$E163)/2</f>
        <v>43018.7</v>
      </c>
      <c r="K162" s="18">
        <f>SUMIFS(K163:K1214,$B163:$B1214,$B163,$D163:$D1214,$D163,$E163:$E1214,$E163)/2</f>
        <v>39601.9</v>
      </c>
    </row>
    <row r="163" spans="1:11" s="16" customFormat="1" ht="62.4">
      <c r="A163" s="19">
        <v>2</v>
      </c>
      <c r="B163" s="37">
        <v>955</v>
      </c>
      <c r="C163" s="47" t="s">
        <v>197</v>
      </c>
      <c r="D163" s="39" t="s">
        <v>87</v>
      </c>
      <c r="E163" s="39" t="s">
        <v>93</v>
      </c>
      <c r="F163" s="39" t="s">
        <v>15</v>
      </c>
      <c r="G163" s="39" t="s">
        <v>72</v>
      </c>
      <c r="H163" s="40">
        <f>SUMIFS(H164:H1214,$B164:$B1214,$B163,$D164:$D1214,$D164,$E164:$E1214,$E164,$F164:$F1214,$F164)</f>
        <v>0</v>
      </c>
      <c r="I163" s="40">
        <f>SUMIFS(I164:I1214,$B164:$B1214,$B163,$D164:$D1214,$D164,$E164:$E1214,$E164,$F164:$F1214,$F164)</f>
        <v>0</v>
      </c>
      <c r="J163" s="40">
        <f>SUMIFS(J164:J1214,$B164:$B1214,$B163,$D164:$D1214,$D164,$E164:$E1214,$E164,$F164:$F1214,$F164)</f>
        <v>0</v>
      </c>
      <c r="K163" s="40">
        <f>SUMIFS(K164:K1214,$B164:$B1214,$B163,$D164:$D1214,$D164,$E164:$E1214,$E164,$F164:$F1214,$F164)</f>
        <v>0</v>
      </c>
    </row>
    <row r="164" spans="1:11" s="16" customFormat="1" ht="46.8">
      <c r="A164" s="20">
        <v>3</v>
      </c>
      <c r="B164" s="31">
        <v>955</v>
      </c>
      <c r="C164" s="45" t="s">
        <v>12</v>
      </c>
      <c r="D164" s="33" t="s">
        <v>87</v>
      </c>
      <c r="E164" s="33" t="s">
        <v>93</v>
      </c>
      <c r="F164" s="33" t="s">
        <v>15</v>
      </c>
      <c r="G164" s="33" t="s">
        <v>74</v>
      </c>
      <c r="H164" s="24"/>
      <c r="I164" s="24"/>
      <c r="J164" s="24"/>
      <c r="K164" s="24"/>
    </row>
    <row r="165" spans="1:11" s="16" customFormat="1" ht="78">
      <c r="A165" s="19">
        <v>2</v>
      </c>
      <c r="B165" s="37">
        <v>955</v>
      </c>
      <c r="C165" s="52" t="s">
        <v>192</v>
      </c>
      <c r="D165" s="39" t="s">
        <v>87</v>
      </c>
      <c r="E165" s="39" t="s">
        <v>93</v>
      </c>
      <c r="F165" s="39" t="s">
        <v>55</v>
      </c>
      <c r="G165" s="39"/>
      <c r="H165" s="40">
        <f>SUMIFS(H166:H1216,$B166:$B1216,$B165,$D166:$D1216,$D166,$E166:$E1216,$E166,$F166:$F1216,$F166)</f>
        <v>43018.7</v>
      </c>
      <c r="I165" s="40">
        <f>SUMIFS(I166:I1216,$B166:$B1216,$B165,$D166:$D1216,$D166,$E166:$E1216,$E166,$F166:$F1216,$F166)</f>
        <v>39601.9</v>
      </c>
      <c r="J165" s="40">
        <f>SUMIFS(J166:J1216,$B166:$B1216,$B165,$D166:$D1216,$D166,$E166:$E1216,$E166,$F166:$F1216,$F166)</f>
        <v>43018.7</v>
      </c>
      <c r="K165" s="40">
        <f>SUMIFS(K166:K1216,$B166:$B1216,$B165,$D166:$D1216,$D166,$E166:$E1216,$E166,$F166:$F1216,$F166)</f>
        <v>39601.9</v>
      </c>
    </row>
    <row r="166" spans="1:11" s="16" customFormat="1" ht="31.2">
      <c r="A166" s="20">
        <v>3</v>
      </c>
      <c r="B166" s="31">
        <v>955</v>
      </c>
      <c r="C166" s="32" t="s">
        <v>23</v>
      </c>
      <c r="D166" s="33" t="s">
        <v>87</v>
      </c>
      <c r="E166" s="33" t="s">
        <v>93</v>
      </c>
      <c r="F166" s="33" t="s">
        <v>55</v>
      </c>
      <c r="G166" s="33" t="s">
        <v>83</v>
      </c>
      <c r="H166" s="24">
        <v>8474.2999999999993</v>
      </c>
      <c r="I166" s="24">
        <v>6308.9</v>
      </c>
      <c r="J166" s="24">
        <v>8474.2999999999993</v>
      </c>
      <c r="K166" s="24">
        <v>6308.9</v>
      </c>
    </row>
    <row r="167" spans="1:11" s="16" customFormat="1" ht="46.8">
      <c r="A167" s="20">
        <v>3</v>
      </c>
      <c r="B167" s="31">
        <v>955</v>
      </c>
      <c r="C167" s="32" t="s">
        <v>12</v>
      </c>
      <c r="D167" s="33" t="s">
        <v>87</v>
      </c>
      <c r="E167" s="33" t="s">
        <v>93</v>
      </c>
      <c r="F167" s="33" t="s">
        <v>55</v>
      </c>
      <c r="G167" s="33" t="s">
        <v>74</v>
      </c>
      <c r="H167" s="24">
        <v>1221.9000000000001</v>
      </c>
      <c r="I167" s="24">
        <v>283.10000000000002</v>
      </c>
      <c r="J167" s="24">
        <v>1221.9000000000001</v>
      </c>
      <c r="K167" s="24">
        <v>283.10000000000002</v>
      </c>
    </row>
    <row r="168" spans="1:11" s="16" customFormat="1" ht="15.6">
      <c r="A168" s="20">
        <v>3</v>
      </c>
      <c r="B168" s="31">
        <v>955</v>
      </c>
      <c r="C168" s="32" t="s">
        <v>46</v>
      </c>
      <c r="D168" s="33" t="s">
        <v>87</v>
      </c>
      <c r="E168" s="33" t="s">
        <v>93</v>
      </c>
      <c r="F168" s="33" t="s">
        <v>55</v>
      </c>
      <c r="G168" s="33" t="s">
        <v>92</v>
      </c>
      <c r="H168" s="24">
        <v>312.60000000000002</v>
      </c>
      <c r="I168" s="24"/>
      <c r="J168" s="24">
        <v>312.60000000000002</v>
      </c>
      <c r="K168" s="24"/>
    </row>
    <row r="169" spans="1:11" s="16" customFormat="1" ht="62.4">
      <c r="A169" s="20">
        <v>3</v>
      </c>
      <c r="B169" s="31">
        <v>955</v>
      </c>
      <c r="C169" s="32" t="s">
        <v>135</v>
      </c>
      <c r="D169" s="33" t="s">
        <v>87</v>
      </c>
      <c r="E169" s="33" t="s">
        <v>93</v>
      </c>
      <c r="F169" s="33" t="s">
        <v>55</v>
      </c>
      <c r="G169" s="33" t="s">
        <v>94</v>
      </c>
      <c r="H169" s="24">
        <v>33009.9</v>
      </c>
      <c r="I169" s="24">
        <v>33009.9</v>
      </c>
      <c r="J169" s="24">
        <v>33009.9</v>
      </c>
      <c r="K169" s="24">
        <v>33009.9</v>
      </c>
    </row>
    <row r="170" spans="1:11" s="16" customFormat="1" ht="21" customHeight="1">
      <c r="A170" s="20">
        <v>3</v>
      </c>
      <c r="B170" s="31">
        <v>955</v>
      </c>
      <c r="C170" s="32" t="s">
        <v>13</v>
      </c>
      <c r="D170" s="33" t="s">
        <v>87</v>
      </c>
      <c r="E170" s="33" t="s">
        <v>93</v>
      </c>
      <c r="F170" s="33" t="s">
        <v>55</v>
      </c>
      <c r="G170" s="33" t="s">
        <v>75</v>
      </c>
      <c r="H170" s="24"/>
      <c r="I170" s="24"/>
      <c r="J170" s="24"/>
      <c r="K170" s="24"/>
    </row>
    <row r="171" spans="1:11" s="16" customFormat="1" ht="15.6">
      <c r="A171" s="17">
        <v>1</v>
      </c>
      <c r="B171" s="28">
        <v>955</v>
      </c>
      <c r="C171" s="29" t="s">
        <v>56</v>
      </c>
      <c r="D171" s="30" t="s">
        <v>87</v>
      </c>
      <c r="E171" s="30" t="s">
        <v>84</v>
      </c>
      <c r="F171" s="30" t="s">
        <v>7</v>
      </c>
      <c r="G171" s="30" t="s">
        <v>72</v>
      </c>
      <c r="H171" s="18">
        <f>SUMIFS(H172:H1223,$B172:$B1223,$B172,$D172:$D1223,$D172,$E172:$E1223,$E172)/2</f>
        <v>3900</v>
      </c>
      <c r="I171" s="18">
        <f>SUMIFS(I172:I1223,$B172:$B1223,$B172,$D172:$D1223,$D172,$E172:$E1223,$E172)/2</f>
        <v>0</v>
      </c>
      <c r="J171" s="18">
        <f>SUMIFS(J172:J1223,$B172:$B1223,$B172,$D172:$D1223,$D172,$E172:$E1223,$E172)/2</f>
        <v>3900</v>
      </c>
      <c r="K171" s="18">
        <f>SUMIFS(K172:K1223,$B172:$B1223,$B172,$D172:$D1223,$D172,$E172:$E1223,$E172)/2</f>
        <v>0</v>
      </c>
    </row>
    <row r="172" spans="1:11" s="16" customFormat="1" ht="62.4">
      <c r="A172" s="19">
        <v>2</v>
      </c>
      <c r="B172" s="37">
        <v>955</v>
      </c>
      <c r="C172" s="38" t="s">
        <v>199</v>
      </c>
      <c r="D172" s="39" t="s">
        <v>87</v>
      </c>
      <c r="E172" s="39" t="s">
        <v>84</v>
      </c>
      <c r="F172" s="39" t="s">
        <v>124</v>
      </c>
      <c r="G172" s="39"/>
      <c r="H172" s="40">
        <f>SUMIFS(H173:H1223,$B173:$B1223,$B172,$D173:$D1223,$D173,$E173:$E1223,$E173,$F173:$F1223,$F173)</f>
        <v>3900</v>
      </c>
      <c r="I172" s="40">
        <f>SUMIFS(I173:I1223,$B173:$B1223,$B172,$D173:$D1223,$D173,$E173:$E1223,$E173,$F173:$F1223,$F173)</f>
        <v>0</v>
      </c>
      <c r="J172" s="40">
        <f>SUMIFS(J173:J1223,$B173:$B1223,$B172,$D173:$D1223,$D173,$E173:$E1223,$E173,$F173:$F1223,$F173)</f>
        <v>3900</v>
      </c>
      <c r="K172" s="40">
        <f>SUMIFS(K173:K1223,$B173:$B1223,$B172,$D173:$D1223,$D173,$E173:$E1223,$E173,$F173:$F1223,$F173)</f>
        <v>0</v>
      </c>
    </row>
    <row r="173" spans="1:11" s="16" customFormat="1" ht="46.8">
      <c r="A173" s="20">
        <v>3</v>
      </c>
      <c r="B173" s="31">
        <v>955</v>
      </c>
      <c r="C173" s="32" t="s">
        <v>12</v>
      </c>
      <c r="D173" s="33" t="s">
        <v>87</v>
      </c>
      <c r="E173" s="33" t="s">
        <v>84</v>
      </c>
      <c r="F173" s="33" t="s">
        <v>124</v>
      </c>
      <c r="G173" s="33" t="s">
        <v>74</v>
      </c>
      <c r="H173" s="24">
        <v>3900</v>
      </c>
      <c r="I173" s="24"/>
      <c r="J173" s="24">
        <v>3900</v>
      </c>
      <c r="K173" s="24"/>
    </row>
    <row r="174" spans="1:11" s="16" customFormat="1" ht="15.6">
      <c r="A174" s="17">
        <v>1</v>
      </c>
      <c r="B174" s="28">
        <v>955</v>
      </c>
      <c r="C174" s="29" t="s">
        <v>131</v>
      </c>
      <c r="D174" s="30" t="s">
        <v>87</v>
      </c>
      <c r="E174" s="30" t="s">
        <v>90</v>
      </c>
      <c r="F174" s="30"/>
      <c r="G174" s="30"/>
      <c r="H174" s="18">
        <f>SUMIFS(H175:H1226,$B175:$B1226,$B175,$D175:$D1226,$D175,$E175:$E1226,$E175)/2</f>
        <v>74627.199999999997</v>
      </c>
      <c r="I174" s="18">
        <f>SUMIFS(I175:I1226,$B175:$B1226,$B175,$D175:$D1226,$D175,$E175:$E1226,$E175)/2</f>
        <v>69000</v>
      </c>
      <c r="J174" s="18">
        <f>SUMIFS(J175:J1226,$B175:$B1226,$B175,$D175:$D1226,$D175,$E175:$E1226,$E175)/2</f>
        <v>74627.199999999997</v>
      </c>
      <c r="K174" s="18">
        <f>SUMIFS(K175:K1226,$B175:$B1226,$B175,$D175:$D1226,$D175,$E175:$E1226,$E175)/2</f>
        <v>69000</v>
      </c>
    </row>
    <row r="175" spans="1:11" s="16" customFormat="1" ht="62.4">
      <c r="A175" s="19">
        <v>2</v>
      </c>
      <c r="B175" s="37">
        <v>955</v>
      </c>
      <c r="C175" s="38" t="s">
        <v>187</v>
      </c>
      <c r="D175" s="39" t="s">
        <v>87</v>
      </c>
      <c r="E175" s="39" t="s">
        <v>90</v>
      </c>
      <c r="F175" s="39" t="s">
        <v>57</v>
      </c>
      <c r="G175" s="39"/>
      <c r="H175" s="40">
        <f>SUMIFS(H176:H1226,$B176:$B1226,$B175,$D176:$D1226,$D176,$E176:$E1226,$E176,$F176:$F1226,$F176)</f>
        <v>74627.199999999997</v>
      </c>
      <c r="I175" s="40">
        <f>SUMIFS(I176:I1226,$B176:$B1226,$B175,$D176:$D1226,$D176,$E176:$E1226,$E176,$F176:$F1226,$F176)</f>
        <v>69000</v>
      </c>
      <c r="J175" s="40">
        <f>SUMIFS(J176:J1226,$B176:$B1226,$B175,$D176:$D1226,$D176,$E176:$E1226,$E176,$F176:$F1226,$F176)</f>
        <v>74627.199999999997</v>
      </c>
      <c r="K175" s="40">
        <f>SUMIFS(K176:K1226,$B176:$B1226,$B175,$D176:$D1226,$D176,$E176:$E1226,$E176,$F176:$F1226,$F176)</f>
        <v>69000</v>
      </c>
    </row>
    <row r="176" spans="1:11" s="16" customFormat="1" ht="15.6">
      <c r="A176" s="20">
        <v>3</v>
      </c>
      <c r="B176" s="31">
        <v>955</v>
      </c>
      <c r="C176" s="32" t="s">
        <v>46</v>
      </c>
      <c r="D176" s="33" t="s">
        <v>87</v>
      </c>
      <c r="E176" s="33" t="s">
        <v>90</v>
      </c>
      <c r="F176" s="33" t="s">
        <v>57</v>
      </c>
      <c r="G176" s="33" t="s">
        <v>92</v>
      </c>
      <c r="H176" s="24">
        <v>74627.199999999997</v>
      </c>
      <c r="I176" s="24">
        <v>69000</v>
      </c>
      <c r="J176" s="24">
        <v>74627.199999999997</v>
      </c>
      <c r="K176" s="24">
        <v>69000</v>
      </c>
    </row>
    <row r="177" spans="1:11" s="16" customFormat="1" ht="15.6">
      <c r="A177" s="17">
        <v>1</v>
      </c>
      <c r="B177" s="28">
        <v>955</v>
      </c>
      <c r="C177" s="29" t="s">
        <v>126</v>
      </c>
      <c r="D177" s="30" t="s">
        <v>87</v>
      </c>
      <c r="E177" s="30" t="s">
        <v>85</v>
      </c>
      <c r="F177" s="30" t="s">
        <v>7</v>
      </c>
      <c r="G177" s="30" t="s">
        <v>72</v>
      </c>
      <c r="H177" s="18">
        <f>SUMIFS(H178:H1235,$B178:$B1235,$B178,$D178:$D1235,$D178,$E178:$E1235,$E178)/2</f>
        <v>0</v>
      </c>
      <c r="I177" s="18">
        <f>SUMIFS(I178:I1235,$B178:$B1235,$B178,$D178:$D1235,$D178,$E178:$E1235,$E178)/2</f>
        <v>0</v>
      </c>
      <c r="J177" s="18">
        <f>SUMIFS(J178:J1235,$B178:$B1235,$B178,$D178:$D1235,$D178,$E178:$E1235,$E178)/2</f>
        <v>0</v>
      </c>
      <c r="K177" s="18">
        <f>SUMIFS(K178:K1235,$B178:$B1235,$B178,$D178:$D1235,$D178,$E178:$E1235,$E178)/2</f>
        <v>0</v>
      </c>
    </row>
    <row r="178" spans="1:11" s="16" customFormat="1" ht="62.4">
      <c r="A178" s="19">
        <v>2</v>
      </c>
      <c r="B178" s="37">
        <v>955</v>
      </c>
      <c r="C178" s="38" t="s">
        <v>173</v>
      </c>
      <c r="D178" s="39" t="s">
        <v>87</v>
      </c>
      <c r="E178" s="39" t="s">
        <v>85</v>
      </c>
      <c r="F178" s="39" t="s">
        <v>50</v>
      </c>
      <c r="G178" s="39"/>
      <c r="H178" s="40">
        <f>SUMIFS(H179:H1235,$B179:$B1235,$B178,$D179:$D1235,$D179,$E179:$E1235,$E179,$F179:$F1235,$F179)</f>
        <v>0</v>
      </c>
      <c r="I178" s="40">
        <f>SUMIFS(I179:I1235,$B179:$B1235,$B178,$D179:$D1235,$D179,$E179:$E1235,$E179,$F179:$F1235,$F179)</f>
        <v>0</v>
      </c>
      <c r="J178" s="40">
        <f>SUMIFS(J179:J1235,$B179:$B1235,$B178,$D179:$D1235,$D179,$E179:$E1235,$E179,$F179:$F1235,$F179)</f>
        <v>0</v>
      </c>
      <c r="K178" s="40">
        <f>SUMIFS(K179:K1235,$B179:$B1235,$B178,$D179:$D1235,$D179,$E179:$E1235,$E179,$F179:$F1235,$F179)</f>
        <v>0</v>
      </c>
    </row>
    <row r="179" spans="1:11" s="16" customFormat="1" ht="15.6">
      <c r="A179" s="20">
        <v>3</v>
      </c>
      <c r="B179" s="31">
        <v>955</v>
      </c>
      <c r="C179" s="32" t="s">
        <v>46</v>
      </c>
      <c r="D179" s="33" t="s">
        <v>87</v>
      </c>
      <c r="E179" s="33" t="s">
        <v>85</v>
      </c>
      <c r="F179" s="33" t="s">
        <v>50</v>
      </c>
      <c r="G179" s="33" t="s">
        <v>92</v>
      </c>
      <c r="H179" s="24"/>
      <c r="I179" s="24"/>
      <c r="J179" s="24"/>
      <c r="K179" s="24"/>
    </row>
    <row r="180" spans="1:11" s="16" customFormat="1" ht="31.2">
      <c r="A180" s="17">
        <v>1</v>
      </c>
      <c r="B180" s="28">
        <v>955</v>
      </c>
      <c r="C180" s="29" t="s">
        <v>37</v>
      </c>
      <c r="D180" s="30" t="s">
        <v>87</v>
      </c>
      <c r="E180" s="30" t="s">
        <v>88</v>
      </c>
      <c r="F180" s="30"/>
      <c r="G180" s="30"/>
      <c r="H180" s="18">
        <f>SUMIFS(H181:H1238,$B181:$B1238,$B181,$D181:$D1238,$D181,$E181:$E1238,$E181)/2</f>
        <v>25986.2</v>
      </c>
      <c r="I180" s="18">
        <f>SUMIFS(I181:I1238,$B181:$B1238,$B181,$D181:$D1238,$D181,$E181:$E1238,$E181)/2</f>
        <v>0</v>
      </c>
      <c r="J180" s="18">
        <f>SUMIFS(J181:J1238,$B181:$B1238,$B181,$D181:$D1238,$D181,$E181:$E1238,$E181)/2</f>
        <v>25986.2</v>
      </c>
      <c r="K180" s="18">
        <f>SUMIFS(K181:K1238,$B181:$B1238,$B181,$D181:$D1238,$D181,$E181:$E1238,$E181)/2</f>
        <v>0</v>
      </c>
    </row>
    <row r="181" spans="1:11" s="16" customFormat="1" ht="54" customHeight="1">
      <c r="A181" s="19">
        <v>2</v>
      </c>
      <c r="B181" s="37">
        <v>955</v>
      </c>
      <c r="C181" s="38" t="s">
        <v>171</v>
      </c>
      <c r="D181" s="39" t="s">
        <v>87</v>
      </c>
      <c r="E181" s="39" t="s">
        <v>88</v>
      </c>
      <c r="F181" s="39" t="s">
        <v>58</v>
      </c>
      <c r="G181" s="39"/>
      <c r="H181" s="40">
        <f>SUMIFS(H182:H1238,$B182:$B1238,$B181,$D182:$D1238,$D182,$E182:$E1238,$E182,$F182:$F1238,$F182)</f>
        <v>8866.2000000000007</v>
      </c>
      <c r="I181" s="40">
        <f>SUMIFS(I182:I1238,$B182:$B1238,$B181,$D182:$D1238,$D182,$E182:$E1238,$E182,$F182:$F1238,$F182)</f>
        <v>0</v>
      </c>
      <c r="J181" s="40">
        <f>SUMIFS(J182:J1238,$B182:$B1238,$B181,$D182:$D1238,$D182,$E182:$E1238,$E182,$F182:$F1238,$F182)</f>
        <v>8866.2000000000007</v>
      </c>
      <c r="K181" s="40">
        <f>SUMIFS(K182:K1238,$B182:$B1238,$B181,$D182:$D1238,$D182,$E182:$E1238,$E182,$F182:$F1238,$F182)</f>
        <v>0</v>
      </c>
    </row>
    <row r="182" spans="1:11" s="16" customFormat="1" ht="62.4">
      <c r="A182" s="20">
        <v>3</v>
      </c>
      <c r="B182" s="31">
        <v>955</v>
      </c>
      <c r="C182" s="32" t="s">
        <v>149</v>
      </c>
      <c r="D182" s="33" t="s">
        <v>87</v>
      </c>
      <c r="E182" s="33" t="s">
        <v>88</v>
      </c>
      <c r="F182" s="33" t="s">
        <v>58</v>
      </c>
      <c r="G182" s="33" t="s">
        <v>95</v>
      </c>
      <c r="H182" s="24">
        <v>8866.2000000000007</v>
      </c>
      <c r="I182" s="24"/>
      <c r="J182" s="24">
        <v>8866.2000000000007</v>
      </c>
      <c r="K182" s="24"/>
    </row>
    <row r="183" spans="1:11" s="16" customFormat="1" ht="82.2" customHeight="1">
      <c r="A183" s="19">
        <v>2</v>
      </c>
      <c r="B183" s="37">
        <v>955</v>
      </c>
      <c r="C183" s="42" t="s">
        <v>177</v>
      </c>
      <c r="D183" s="39" t="s">
        <v>87</v>
      </c>
      <c r="E183" s="39" t="s">
        <v>88</v>
      </c>
      <c r="F183" s="39" t="s">
        <v>49</v>
      </c>
      <c r="G183" s="39" t="s">
        <v>72</v>
      </c>
      <c r="H183" s="40">
        <f>SUMIFS(H184:H1238,$B184:$B1238,$B183,$D184:$D1238,$D184,$E184:$E1238,$E184,$F184:$F1238,$F184)</f>
        <v>17120</v>
      </c>
      <c r="I183" s="40">
        <f>SUMIFS(I184:I1238,$B184:$B1238,$B183,$D184:$D1238,$D184,$E184:$E1238,$E184,$F184:$F1238,$F184)</f>
        <v>0</v>
      </c>
      <c r="J183" s="40">
        <f>SUMIFS(J184:J1238,$B184:$B1238,$B183,$D184:$D1238,$D184,$E184:$E1238,$E184,$F184:$F1238,$F184)</f>
        <v>17120</v>
      </c>
      <c r="K183" s="40">
        <f>SUMIFS(K184:K1238,$B184:$B1238,$B183,$D184:$D1238,$D184,$E184:$E1238,$E184,$F184:$F1238,$F184)</f>
        <v>0</v>
      </c>
    </row>
    <row r="184" spans="1:11" s="16" customFormat="1" ht="15.6">
      <c r="A184" s="20">
        <v>3</v>
      </c>
      <c r="B184" s="31">
        <v>955</v>
      </c>
      <c r="C184" s="32" t="s">
        <v>46</v>
      </c>
      <c r="D184" s="33" t="s">
        <v>87</v>
      </c>
      <c r="E184" s="33" t="s">
        <v>88</v>
      </c>
      <c r="F184" s="33" t="s">
        <v>49</v>
      </c>
      <c r="G184" s="33" t="s">
        <v>92</v>
      </c>
      <c r="H184" s="24">
        <v>17120</v>
      </c>
      <c r="I184" s="24"/>
      <c r="J184" s="24">
        <v>17120</v>
      </c>
      <c r="K184" s="24"/>
    </row>
    <row r="185" spans="1:11" s="16" customFormat="1" ht="50.4" customHeight="1">
      <c r="A185" s="19">
        <v>2</v>
      </c>
      <c r="B185" s="37">
        <v>955</v>
      </c>
      <c r="C185" s="38" t="s">
        <v>173</v>
      </c>
      <c r="D185" s="39" t="s">
        <v>87</v>
      </c>
      <c r="E185" s="39" t="s">
        <v>88</v>
      </c>
      <c r="F185" s="39" t="s">
        <v>50</v>
      </c>
      <c r="G185" s="39"/>
      <c r="H185" s="40">
        <f>SUMIFS(H186:H1240,$B186:$B1240,$B185,$D186:$D1240,$D186,$E186:$E1240,$E186,$F186:$F1240,$F186)</f>
        <v>0</v>
      </c>
      <c r="I185" s="40">
        <f>SUMIFS(I186:I1240,$B186:$B1240,$B185,$D186:$D1240,$D186,$E186:$E1240,$E186,$F186:$F1240,$F186)</f>
        <v>0</v>
      </c>
      <c r="J185" s="40">
        <f>SUMIFS(J186:J1240,$B186:$B1240,$B185,$D186:$D1240,$D186,$E186:$E1240,$E186,$F186:$F1240,$F186)</f>
        <v>0</v>
      </c>
      <c r="K185" s="40">
        <f>SUMIFS(K186:K1240,$B186:$B1240,$B185,$D186:$D1240,$D186,$E186:$E1240,$E186,$F186:$F1240,$F186)</f>
        <v>0</v>
      </c>
    </row>
    <row r="186" spans="1:11" s="16" customFormat="1" ht="15.6">
      <c r="A186" s="20">
        <v>3</v>
      </c>
      <c r="B186" s="31">
        <v>955</v>
      </c>
      <c r="C186" s="32" t="s">
        <v>46</v>
      </c>
      <c r="D186" s="33" t="s">
        <v>87</v>
      </c>
      <c r="E186" s="33" t="s">
        <v>88</v>
      </c>
      <c r="F186" s="33" t="s">
        <v>50</v>
      </c>
      <c r="G186" s="33" t="s">
        <v>92</v>
      </c>
      <c r="H186" s="24"/>
      <c r="I186" s="24"/>
      <c r="J186" s="24"/>
      <c r="K186" s="24"/>
    </row>
    <row r="187" spans="1:11" s="16" customFormat="1" ht="15.6">
      <c r="A187" s="17">
        <v>1</v>
      </c>
      <c r="B187" s="28">
        <v>955</v>
      </c>
      <c r="C187" s="29" t="s">
        <v>59</v>
      </c>
      <c r="D187" s="30" t="s">
        <v>93</v>
      </c>
      <c r="E187" s="30" t="s">
        <v>70</v>
      </c>
      <c r="F187" s="30"/>
      <c r="G187" s="30"/>
      <c r="H187" s="18">
        <f>SUMIFS(H188:H1245,$B188:$B1245,$B188,$D188:$D1245,$D188,$E188:$E1245,$E188)/2</f>
        <v>311</v>
      </c>
      <c r="I187" s="18">
        <f>SUMIFS(I188:I1245,$B188:$B1245,$B188,$D188:$D1245,$D188,$E188:$E1245,$E188)/2</f>
        <v>0</v>
      </c>
      <c r="J187" s="18">
        <f>SUMIFS(J188:J1245,$B188:$B1245,$B188,$D188:$D1245,$D188,$E188:$E1245,$E188)/2</f>
        <v>311</v>
      </c>
      <c r="K187" s="18">
        <f>SUMIFS(K188:K1245,$B188:$B1245,$B188,$D188:$D1245,$D188,$E188:$E1245,$E188)/2</f>
        <v>0</v>
      </c>
    </row>
    <row r="188" spans="1:11" s="16" customFormat="1" ht="66.599999999999994" customHeight="1">
      <c r="A188" s="19">
        <v>2</v>
      </c>
      <c r="B188" s="37">
        <v>955</v>
      </c>
      <c r="C188" s="38" t="s">
        <v>173</v>
      </c>
      <c r="D188" s="39" t="s">
        <v>93</v>
      </c>
      <c r="E188" s="39" t="s">
        <v>70</v>
      </c>
      <c r="F188" s="39" t="s">
        <v>50</v>
      </c>
      <c r="G188" s="39" t="s">
        <v>72</v>
      </c>
      <c r="H188" s="40">
        <f>SUMIFS(H189:H1245,$B189:$B1245,$B188,$D189:$D1245,$D189,$E189:$E1245,$E189,$F189:$F1245,$F189)</f>
        <v>311</v>
      </c>
      <c r="I188" s="40">
        <f>SUMIFS(I189:I1245,$B189:$B1245,$B188,$D189:$D1245,$D189,$E189:$E1245,$E189,$F189:$F1245,$F189)</f>
        <v>0</v>
      </c>
      <c r="J188" s="40">
        <f>SUMIFS(J189:J1245,$B189:$B1245,$B188,$D189:$D1245,$D189,$E189:$E1245,$E189,$F189:$F1245,$F189)</f>
        <v>311</v>
      </c>
      <c r="K188" s="40">
        <f>SUMIFS(K189:K1245,$B189:$B1245,$B188,$D189:$D1245,$D189,$E189:$E1245,$E189,$F189:$F1245,$F189)</f>
        <v>0</v>
      </c>
    </row>
    <row r="189" spans="1:11" s="16" customFormat="1" ht="15.6">
      <c r="A189" s="20">
        <v>3</v>
      </c>
      <c r="B189" s="31">
        <v>955</v>
      </c>
      <c r="C189" s="32" t="s">
        <v>46</v>
      </c>
      <c r="D189" s="33" t="s">
        <v>93</v>
      </c>
      <c r="E189" s="33" t="s">
        <v>70</v>
      </c>
      <c r="F189" s="33" t="s">
        <v>50</v>
      </c>
      <c r="G189" s="33" t="s">
        <v>92</v>
      </c>
      <c r="H189" s="24">
        <v>311</v>
      </c>
      <c r="I189" s="24"/>
      <c r="J189" s="24">
        <v>311</v>
      </c>
      <c r="K189" s="24"/>
    </row>
    <row r="190" spans="1:11" s="16" customFormat="1" ht="15.6">
      <c r="A190" s="17">
        <v>1</v>
      </c>
      <c r="B190" s="28">
        <v>955</v>
      </c>
      <c r="C190" s="29" t="s">
        <v>115</v>
      </c>
      <c r="D190" s="30" t="s">
        <v>93</v>
      </c>
      <c r="E190" s="30" t="s">
        <v>89</v>
      </c>
      <c r="F190" s="30" t="s">
        <v>7</v>
      </c>
      <c r="G190" s="30" t="s">
        <v>72</v>
      </c>
      <c r="H190" s="18">
        <f>SUMIFS(H191:H1248,$B191:$B1248,$B191,$D191:$D1248,$D191,$E191:$E1248,$E191)/2</f>
        <v>0</v>
      </c>
      <c r="I190" s="18">
        <f>SUMIFS(I191:I1248,$B191:$B1248,$B191,$D191:$D1248,$D191,$E191:$E1248,$E191)/2</f>
        <v>0</v>
      </c>
      <c r="J190" s="18">
        <f>SUMIFS(J191:J1248,$B191:$B1248,$B191,$D191:$D1248,$D191,$E191:$E1248,$E191)/2</f>
        <v>0</v>
      </c>
      <c r="K190" s="18">
        <f>SUMIFS(K191:K1248,$B191:$B1248,$B191,$D191:$D1248,$D191,$E191:$E1248,$E191)/2</f>
        <v>0</v>
      </c>
    </row>
    <row r="191" spans="1:11" s="16" customFormat="1" ht="46.8">
      <c r="A191" s="19">
        <v>2</v>
      </c>
      <c r="B191" s="37">
        <v>955</v>
      </c>
      <c r="C191" s="38" t="s">
        <v>140</v>
      </c>
      <c r="D191" s="39" t="s">
        <v>93</v>
      </c>
      <c r="E191" s="39" t="s">
        <v>89</v>
      </c>
      <c r="F191" s="39" t="s">
        <v>60</v>
      </c>
      <c r="G191" s="39" t="s">
        <v>72</v>
      </c>
      <c r="H191" s="40">
        <f>SUMIFS(H192:H1248,$B192:$B1248,$B191,$D192:$D1248,$D192,$E192:$E1248,$E192,$F192:$F1248,$F192)</f>
        <v>0</v>
      </c>
      <c r="I191" s="40">
        <f>SUMIFS(I192:I1248,$B192:$B1248,$B191,$D192:$D1248,$D192,$E192:$E1248,$E192,$F192:$F1248,$F192)</f>
        <v>0</v>
      </c>
      <c r="J191" s="40">
        <f>SUMIFS(J192:J1248,$B192:$B1248,$B191,$D192:$D1248,$D192,$E192:$E1248,$E192,$F192:$F1248,$F192)</f>
        <v>0</v>
      </c>
      <c r="K191" s="40">
        <f>SUMIFS(K192:K1248,$B192:$B1248,$B191,$D192:$D1248,$D192,$E192:$E1248,$E192,$F192:$F1248,$F192)</f>
        <v>0</v>
      </c>
    </row>
    <row r="192" spans="1:11" s="16" customFormat="1" ht="128.4" customHeight="1">
      <c r="A192" s="20">
        <v>3</v>
      </c>
      <c r="B192" s="31">
        <v>955</v>
      </c>
      <c r="C192" s="32" t="s">
        <v>116</v>
      </c>
      <c r="D192" s="33" t="s">
        <v>93</v>
      </c>
      <c r="E192" s="33" t="s">
        <v>89</v>
      </c>
      <c r="F192" s="33" t="s">
        <v>60</v>
      </c>
      <c r="G192" s="33" t="s">
        <v>114</v>
      </c>
      <c r="H192" s="24"/>
      <c r="I192" s="24"/>
      <c r="J192" s="24"/>
      <c r="K192" s="24"/>
    </row>
    <row r="193" spans="1:11" s="16" customFormat="1" ht="24.6" customHeight="1">
      <c r="A193" s="20">
        <v>3</v>
      </c>
      <c r="B193" s="31">
        <v>955</v>
      </c>
      <c r="C193" s="32" t="s">
        <v>46</v>
      </c>
      <c r="D193" s="33" t="s">
        <v>93</v>
      </c>
      <c r="E193" s="33" t="s">
        <v>89</v>
      </c>
      <c r="F193" s="33" t="s">
        <v>60</v>
      </c>
      <c r="G193" s="33" t="s">
        <v>92</v>
      </c>
      <c r="H193" s="24"/>
      <c r="I193" s="24"/>
      <c r="J193" s="24"/>
      <c r="K193" s="24"/>
    </row>
    <row r="194" spans="1:11" s="16" customFormat="1" ht="78">
      <c r="A194" s="19">
        <v>2</v>
      </c>
      <c r="B194" s="37">
        <v>955</v>
      </c>
      <c r="C194" s="38" t="s">
        <v>167</v>
      </c>
      <c r="D194" s="39" t="s">
        <v>93</v>
      </c>
      <c r="E194" s="39" t="s">
        <v>89</v>
      </c>
      <c r="F194" s="39" t="s">
        <v>108</v>
      </c>
      <c r="G194" s="39" t="s">
        <v>72</v>
      </c>
      <c r="H194" s="40">
        <f>SUMIFS(H195:H1251,$B195:$B1251,$B194,$D195:$D1251,$D195,$E195:$E1251,$E195,$F195:$F1251,$F195)</f>
        <v>0</v>
      </c>
      <c r="I194" s="40">
        <f>SUMIFS(I195:I1251,$B195:$B1251,$B194,$D195:$D1251,$D195,$E195:$E1251,$E195,$F195:$F1251,$F195)</f>
        <v>0</v>
      </c>
      <c r="J194" s="40">
        <f>SUMIFS(J195:J1251,$B195:$B1251,$B194,$D195:$D1251,$D195,$E195:$E1251,$E195,$F195:$F1251,$F195)</f>
        <v>0</v>
      </c>
      <c r="K194" s="40">
        <f>SUMIFS(K195:K1251,$B195:$B1251,$B194,$D195:$D1251,$D195,$E195:$E1251,$E195,$F195:$F1251,$F195)</f>
        <v>0</v>
      </c>
    </row>
    <row r="195" spans="1:11" s="16" customFormat="1" ht="15.6">
      <c r="A195" s="20">
        <v>3</v>
      </c>
      <c r="B195" s="31">
        <v>955</v>
      </c>
      <c r="C195" s="32" t="s">
        <v>46</v>
      </c>
      <c r="D195" s="33" t="s">
        <v>93</v>
      </c>
      <c r="E195" s="33" t="s">
        <v>89</v>
      </c>
      <c r="F195" s="33" t="s">
        <v>108</v>
      </c>
      <c r="G195" s="33" t="s">
        <v>92</v>
      </c>
      <c r="H195" s="24"/>
      <c r="I195" s="24"/>
      <c r="J195" s="24"/>
      <c r="K195" s="24"/>
    </row>
    <row r="196" spans="1:11" s="16" customFormat="1" ht="62.4">
      <c r="A196" s="19">
        <v>2</v>
      </c>
      <c r="B196" s="37">
        <v>955</v>
      </c>
      <c r="C196" s="38" t="s">
        <v>173</v>
      </c>
      <c r="D196" s="39" t="s">
        <v>93</v>
      </c>
      <c r="E196" s="39" t="s">
        <v>89</v>
      </c>
      <c r="F196" s="39" t="s">
        <v>50</v>
      </c>
      <c r="G196" s="39" t="s">
        <v>72</v>
      </c>
      <c r="H196" s="40">
        <f>SUMIFS(H197:H1253,$B197:$B1253,$B196,$D197:$D1253,$D197,$E197:$E1253,$E197,$F197:$F1253,$F197)</f>
        <v>0</v>
      </c>
      <c r="I196" s="40">
        <f>SUMIFS(I197:I1253,$B197:$B1253,$B196,$D197:$D1253,$D197,$E197:$E1253,$E197,$F197:$F1253,$F197)</f>
        <v>0</v>
      </c>
      <c r="J196" s="40">
        <f>SUMIFS(J197:J1253,$B197:$B1253,$B196,$D197:$D1253,$D197,$E197:$E1253,$E197,$F197:$F1253,$F197)</f>
        <v>0</v>
      </c>
      <c r="K196" s="40">
        <f>SUMIFS(K197:K1253,$B197:$B1253,$B196,$D197:$D1253,$D197,$E197:$E1253,$E197,$F197:$F1253,$F197)</f>
        <v>0</v>
      </c>
    </row>
    <row r="197" spans="1:11" s="16" customFormat="1" ht="18" customHeight="1">
      <c r="A197" s="20">
        <v>3</v>
      </c>
      <c r="B197" s="31">
        <v>955</v>
      </c>
      <c r="C197" s="32" t="s">
        <v>46</v>
      </c>
      <c r="D197" s="33" t="s">
        <v>93</v>
      </c>
      <c r="E197" s="33" t="s">
        <v>89</v>
      </c>
      <c r="F197" s="33" t="s">
        <v>50</v>
      </c>
      <c r="G197" s="33" t="s">
        <v>92</v>
      </c>
      <c r="H197" s="24"/>
      <c r="I197" s="24"/>
      <c r="J197" s="24"/>
      <c r="K197" s="24"/>
    </row>
    <row r="198" spans="1:11" s="16" customFormat="1" ht="15.6">
      <c r="A198" s="17">
        <v>1</v>
      </c>
      <c r="B198" s="28">
        <v>955</v>
      </c>
      <c r="C198" s="29" t="s">
        <v>119</v>
      </c>
      <c r="D198" s="30" t="s">
        <v>93</v>
      </c>
      <c r="E198" s="30" t="s">
        <v>79</v>
      </c>
      <c r="F198" s="30" t="s">
        <v>7</v>
      </c>
      <c r="G198" s="30" t="s">
        <v>72</v>
      </c>
      <c r="H198" s="18">
        <f>SUMIFS(H199:H1256,$B199:$B1256,$B199,$D199:$D1256,$D199,$E199:$E1256,$E199)/2</f>
        <v>104300.7</v>
      </c>
      <c r="I198" s="18">
        <f>SUMIFS(I199:I1256,$B199:$B1256,$B199,$D199:$D1256,$D199,$E199:$E1256,$E199)/2</f>
        <v>92183.8</v>
      </c>
      <c r="J198" s="18">
        <f>SUMIFS(J199:J1256,$B199:$B1256,$B199,$D199:$D1256,$D199,$E199:$E1256,$E199)/2</f>
        <v>27053.9</v>
      </c>
      <c r="K198" s="18">
        <f>SUMIFS(K199:K1256,$B199:$B1256,$B199,$D199:$D1256,$D199,$E199:$E1256,$E199)/2</f>
        <v>18799.3</v>
      </c>
    </row>
    <row r="199" spans="1:11" s="16" customFormat="1" ht="52.8" customHeight="1">
      <c r="A199" s="19">
        <v>2</v>
      </c>
      <c r="B199" s="37">
        <v>955</v>
      </c>
      <c r="C199" s="38" t="s">
        <v>140</v>
      </c>
      <c r="D199" s="39" t="s">
        <v>93</v>
      </c>
      <c r="E199" s="39" t="s">
        <v>79</v>
      </c>
      <c r="F199" s="39" t="s">
        <v>60</v>
      </c>
      <c r="G199" s="39" t="s">
        <v>72</v>
      </c>
      <c r="H199" s="40">
        <f>SUMIFS(H200:H1256,$B200:$B1256,$B199,$D200:$D1256,$D200,$E200:$E1256,$E200,$F200:$F1256,$F200)</f>
        <v>14524</v>
      </c>
      <c r="I199" s="40">
        <f>SUMIFS(I200:I1256,$B200:$B1256,$B199,$D200:$D1256,$D200,$E200:$E1256,$E200,$F200:$F1256,$F200)</f>
        <v>9927.9</v>
      </c>
      <c r="J199" s="40">
        <f>SUMIFS(J200:J1256,$B200:$B1256,$B199,$D200:$D1256,$D200,$E200:$E1256,$E200,$F200:$F1256,$F200)</f>
        <v>14524</v>
      </c>
      <c r="K199" s="40">
        <f>SUMIFS(K200:K1256,$B200:$B1256,$B199,$D200:$D1256,$D200,$E200:$E1256,$E200,$F200:$F1256,$F200)</f>
        <v>9927.9</v>
      </c>
    </row>
    <row r="200" spans="1:11" s="16" customFormat="1" ht="15.6">
      <c r="A200" s="20">
        <v>3</v>
      </c>
      <c r="B200" s="31">
        <v>955</v>
      </c>
      <c r="C200" s="32" t="s">
        <v>46</v>
      </c>
      <c r="D200" s="33" t="s">
        <v>93</v>
      </c>
      <c r="E200" s="33" t="s">
        <v>79</v>
      </c>
      <c r="F200" s="33" t="s">
        <v>60</v>
      </c>
      <c r="G200" s="33" t="s">
        <v>92</v>
      </c>
      <c r="H200" s="24">
        <v>14524</v>
      </c>
      <c r="I200" s="24">
        <v>9927.9</v>
      </c>
      <c r="J200" s="24">
        <v>14524</v>
      </c>
      <c r="K200" s="24">
        <v>9927.9</v>
      </c>
    </row>
    <row r="201" spans="1:11" s="16" customFormat="1" ht="54" customHeight="1">
      <c r="A201" s="19">
        <v>2</v>
      </c>
      <c r="B201" s="37">
        <v>955</v>
      </c>
      <c r="C201" s="38" t="s">
        <v>201</v>
      </c>
      <c r="D201" s="39" t="s">
        <v>93</v>
      </c>
      <c r="E201" s="39" t="s">
        <v>79</v>
      </c>
      <c r="F201" s="39" t="s">
        <v>118</v>
      </c>
      <c r="G201" s="39" t="s">
        <v>72</v>
      </c>
      <c r="H201" s="40">
        <f>SUMIFS(H202:H1258,$B202:$B1258,$B201,$D202:$D1258,$D202,$E202:$E1258,$E202,$F202:$F1258,$F202)</f>
        <v>10061.299999999999</v>
      </c>
      <c r="I201" s="40">
        <f>SUMIFS(I202:I1258,$B202:$B1258,$B201,$D202:$D1258,$D202,$E202:$E1258,$E202,$F202:$F1258,$F202)</f>
        <v>8871.4</v>
      </c>
      <c r="J201" s="40">
        <f>SUMIFS(J202:J1258,$B202:$B1258,$B201,$D202:$D1258,$D202,$E202:$E1258,$E202,$F202:$F1258,$F202)</f>
        <v>10061.299999999999</v>
      </c>
      <c r="K201" s="40">
        <f>SUMIFS(K202:K1258,$B202:$B1258,$B201,$D202:$D1258,$D202,$E202:$E1258,$E202,$F202:$F1258,$F202)</f>
        <v>8871.4</v>
      </c>
    </row>
    <row r="202" spans="1:11" s="16" customFormat="1" ht="15.6">
      <c r="A202" s="20">
        <v>3</v>
      </c>
      <c r="B202" s="31">
        <v>955</v>
      </c>
      <c r="C202" s="32" t="s">
        <v>46</v>
      </c>
      <c r="D202" s="33" t="s">
        <v>93</v>
      </c>
      <c r="E202" s="33" t="s">
        <v>79</v>
      </c>
      <c r="F202" s="33" t="s">
        <v>118</v>
      </c>
      <c r="G202" s="33" t="s">
        <v>92</v>
      </c>
      <c r="H202" s="24">
        <v>10061.299999999999</v>
      </c>
      <c r="I202" s="24">
        <v>8871.4</v>
      </c>
      <c r="J202" s="24">
        <v>10061.299999999999</v>
      </c>
      <c r="K202" s="24">
        <v>8871.4</v>
      </c>
    </row>
    <row r="203" spans="1:11" s="16" customFormat="1" ht="52.8" customHeight="1">
      <c r="A203" s="19">
        <v>2</v>
      </c>
      <c r="B203" s="37">
        <v>955</v>
      </c>
      <c r="C203" s="38" t="s">
        <v>203</v>
      </c>
      <c r="D203" s="39" t="s">
        <v>93</v>
      </c>
      <c r="E203" s="39" t="s">
        <v>79</v>
      </c>
      <c r="F203" s="39" t="s">
        <v>193</v>
      </c>
      <c r="G203" s="39" t="s">
        <v>72</v>
      </c>
      <c r="H203" s="40">
        <f>SUMIFS(H204:H1261,$B204:$B1261,$B203,$D204:$D1261,$D204,$E204:$E1261,$E204,$F204:$F1261,$F204)</f>
        <v>79715.399999999994</v>
      </c>
      <c r="I203" s="40">
        <f>SUMIFS(I204:I1261,$B204:$B1261,$B203,$D204:$D1261,$D204,$E204:$E1261,$E204,$F204:$F1261,$F204)</f>
        <v>73384.5</v>
      </c>
      <c r="J203" s="40">
        <f>SUMIFS(J204:J1261,$B204:$B1261,$B203,$D204:$D1261,$D204,$E204:$E1261,$E204,$F204:$F1261,$F204)</f>
        <v>2468.6</v>
      </c>
      <c r="K203" s="40">
        <f>SUMIFS(K204:K1261,$B204:$B1261,$B203,$D204:$D1261,$D204,$E204:$E1261,$E204,$F204:$F1261,$F204)</f>
        <v>0</v>
      </c>
    </row>
    <row r="204" spans="1:11" s="16" customFormat="1" ht="15.6">
      <c r="A204" s="20">
        <v>3</v>
      </c>
      <c r="B204" s="31">
        <v>955</v>
      </c>
      <c r="C204" s="32" t="s">
        <v>46</v>
      </c>
      <c r="D204" s="33" t="s">
        <v>93</v>
      </c>
      <c r="E204" s="33" t="s">
        <v>79</v>
      </c>
      <c r="F204" s="33" t="s">
        <v>193</v>
      </c>
      <c r="G204" s="33" t="s">
        <v>92</v>
      </c>
      <c r="H204" s="24">
        <v>79715.399999999994</v>
      </c>
      <c r="I204" s="24">
        <v>73384.5</v>
      </c>
      <c r="J204" s="24">
        <v>2468.6</v>
      </c>
      <c r="K204" s="24"/>
    </row>
    <row r="205" spans="1:11" s="16" customFormat="1" ht="55.2" customHeight="1">
      <c r="A205" s="19">
        <v>2</v>
      </c>
      <c r="B205" s="37">
        <v>955</v>
      </c>
      <c r="C205" s="38" t="s">
        <v>156</v>
      </c>
      <c r="D205" s="39" t="s">
        <v>93</v>
      </c>
      <c r="E205" s="39" t="s">
        <v>79</v>
      </c>
      <c r="F205" s="39" t="s">
        <v>155</v>
      </c>
      <c r="G205" s="39" t="s">
        <v>72</v>
      </c>
      <c r="H205" s="40">
        <f>SUMIFS(H206:H1260,$B206:$B1260,$B205,$D206:$D1260,$D206,$E206:$E1260,$E206,$F206:$F1260,$F206)</f>
        <v>0</v>
      </c>
      <c r="I205" s="40">
        <f>SUMIFS(I206:I1260,$B206:$B1260,$B205,$D206:$D1260,$D206,$E206:$E1260,$E206,$F206:$F1260,$F206)</f>
        <v>0</v>
      </c>
      <c r="J205" s="40">
        <f>SUMIFS(J206:J1260,$B206:$B1260,$B205,$D206:$D1260,$D206,$E206:$E1260,$E206,$F206:$F1260,$F206)</f>
        <v>0</v>
      </c>
      <c r="K205" s="40">
        <f>SUMIFS(K206:K1260,$B206:$B1260,$B205,$D206:$D1260,$D206,$E206:$E1260,$E206,$F206:$F1260,$F206)</f>
        <v>0</v>
      </c>
    </row>
    <row r="206" spans="1:11" s="16" customFormat="1" ht="15.6">
      <c r="A206" s="20">
        <v>3</v>
      </c>
      <c r="B206" s="31">
        <v>955</v>
      </c>
      <c r="C206" s="32" t="s">
        <v>46</v>
      </c>
      <c r="D206" s="33" t="s">
        <v>93</v>
      </c>
      <c r="E206" s="33" t="s">
        <v>79</v>
      </c>
      <c r="F206" s="33" t="s">
        <v>155</v>
      </c>
      <c r="G206" s="33" t="s">
        <v>92</v>
      </c>
      <c r="H206" s="24"/>
      <c r="I206" s="24"/>
      <c r="J206" s="24"/>
      <c r="K206" s="24"/>
    </row>
    <row r="207" spans="1:11" s="16" customFormat="1" ht="31.2">
      <c r="A207" s="17">
        <v>1</v>
      </c>
      <c r="B207" s="28">
        <v>955</v>
      </c>
      <c r="C207" s="29" t="s">
        <v>190</v>
      </c>
      <c r="D207" s="30" t="s">
        <v>93</v>
      </c>
      <c r="E207" s="30" t="s">
        <v>93</v>
      </c>
      <c r="F207" s="30" t="s">
        <v>72</v>
      </c>
      <c r="G207" s="30" t="s">
        <v>72</v>
      </c>
      <c r="H207" s="18">
        <f>SUMIFS(H208:H1260,$B208:$B1260,$B208,$D208:$D1260,$D208,$E208:$E1260,$E208)/2</f>
        <v>125554.3</v>
      </c>
      <c r="I207" s="18">
        <f>SUMIFS(I208:I1260,$B208:$B1260,$B208,$D208:$D1260,$D208,$E208:$E1260,$E208)/2</f>
        <v>0</v>
      </c>
      <c r="J207" s="18">
        <f>SUMIFS(J208:J1260,$B208:$B1260,$B208,$D208:$D1260,$D208,$E208:$E1260,$E208)/2</f>
        <v>125554.3</v>
      </c>
      <c r="K207" s="18">
        <f>SUMIFS(K208:K1260,$B208:$B1260,$B208,$D208:$D1260,$D208,$E208:$E1260,$E208)/2</f>
        <v>0</v>
      </c>
    </row>
    <row r="208" spans="1:11" s="16" customFormat="1" ht="46.8">
      <c r="A208" s="19">
        <v>2</v>
      </c>
      <c r="B208" s="37">
        <v>955</v>
      </c>
      <c r="C208" s="38" t="s">
        <v>185</v>
      </c>
      <c r="D208" s="39" t="s">
        <v>93</v>
      </c>
      <c r="E208" s="39" t="s">
        <v>93</v>
      </c>
      <c r="F208" s="39" t="s">
        <v>184</v>
      </c>
      <c r="G208" s="39"/>
      <c r="H208" s="40">
        <f>SUMIFS(H209:H1260,$B209:$B1260,$B208,$D209:$D1260,$D209,$E209:$E1260,$E209,$F209:$F1260,$F209)</f>
        <v>125554.3</v>
      </c>
      <c r="I208" s="40">
        <f>SUMIFS(I209:I1260,$B209:$B1260,$B208,$D209:$D1260,$D209,$E209:$E1260,$E209,$F209:$F1260,$F209)</f>
        <v>0</v>
      </c>
      <c r="J208" s="40">
        <f>SUMIFS(J209:J1260,$B209:$B1260,$B208,$D209:$D1260,$D209,$E209:$E1260,$E209,$F209:$F1260,$F209)</f>
        <v>125554.3</v>
      </c>
      <c r="K208" s="40">
        <f>SUMIFS(K209:K1260,$B209:$B1260,$B208,$D209:$D1260,$D209,$E209:$E1260,$E209,$F209:$F1260,$F209)</f>
        <v>0</v>
      </c>
    </row>
    <row r="209" spans="1:11" s="16" customFormat="1" ht="15.6">
      <c r="A209" s="20">
        <v>3</v>
      </c>
      <c r="B209" s="31">
        <v>955</v>
      </c>
      <c r="C209" s="32" t="s">
        <v>46</v>
      </c>
      <c r="D209" s="33" t="s">
        <v>93</v>
      </c>
      <c r="E209" s="33" t="s">
        <v>93</v>
      </c>
      <c r="F209" s="33" t="s">
        <v>184</v>
      </c>
      <c r="G209" s="33" t="s">
        <v>92</v>
      </c>
      <c r="H209" s="24">
        <v>125554.3</v>
      </c>
      <c r="I209" s="24"/>
      <c r="J209" s="24">
        <v>125554.3</v>
      </c>
      <c r="K209" s="24"/>
    </row>
    <row r="210" spans="1:11" s="16" customFormat="1" ht="31.2">
      <c r="A210" s="17">
        <v>1</v>
      </c>
      <c r="B210" s="28">
        <v>955</v>
      </c>
      <c r="C210" s="29" t="s">
        <v>61</v>
      </c>
      <c r="D210" s="30" t="s">
        <v>71</v>
      </c>
      <c r="E210" s="30" t="s">
        <v>93</v>
      </c>
      <c r="F210" s="30" t="s">
        <v>72</v>
      </c>
      <c r="G210" s="30" t="s">
        <v>72</v>
      </c>
      <c r="H210" s="18">
        <f>SUMIFS(H211:H1263,$B211:$B1263,$B211,$D211:$D1263,$D211,$E211:$E1263,$E211)/2</f>
        <v>90023.5</v>
      </c>
      <c r="I210" s="18">
        <f>SUMIFS(I211:I1263,$B211:$B1263,$B211,$D211:$D1263,$D211,$E211:$E1263,$E211)/2</f>
        <v>1069.7</v>
      </c>
      <c r="J210" s="18">
        <f>SUMIFS(J211:J1263,$B211:$B1263,$B211,$D211:$D1263,$D211,$E211:$E1263,$E211)/2</f>
        <v>95096.8</v>
      </c>
      <c r="K210" s="18">
        <f>SUMIFS(K211:K1263,$B211:$B1263,$B211,$D211:$D1263,$D211,$E211:$E1263,$E211)/2</f>
        <v>5054.1000000000004</v>
      </c>
    </row>
    <row r="211" spans="1:11" s="16" customFormat="1" ht="46.8">
      <c r="A211" s="19">
        <v>2</v>
      </c>
      <c r="B211" s="37">
        <v>955</v>
      </c>
      <c r="C211" s="38" t="s">
        <v>162</v>
      </c>
      <c r="D211" s="39" t="s">
        <v>71</v>
      </c>
      <c r="E211" s="39" t="s">
        <v>93</v>
      </c>
      <c r="F211" s="39" t="s">
        <v>163</v>
      </c>
      <c r="G211" s="39"/>
      <c r="H211" s="40">
        <f>SUMIFS(H212:H1263,$B212:$B1263,$B211,$D212:$D1263,$D212,$E212:$E1263,$E212,$F212:$F1263,$F212)</f>
        <v>90023.5</v>
      </c>
      <c r="I211" s="40">
        <f>SUMIFS(I212:I1263,$B212:$B1263,$B211,$D212:$D1263,$D212,$E212:$E1263,$E212,$F212:$F1263,$F212)</f>
        <v>1069.7</v>
      </c>
      <c r="J211" s="40">
        <f>SUMIFS(J212:J1263,$B212:$B1263,$B211,$D212:$D1263,$D212,$E212:$E1263,$E212,$F212:$F1263,$F212)</f>
        <v>95096.8</v>
      </c>
      <c r="K211" s="40">
        <f>SUMIFS(K212:K1263,$B212:$B1263,$B211,$D212:$D1263,$D212,$E212:$E1263,$E212,$F212:$F1263,$F212)</f>
        <v>5054.1000000000004</v>
      </c>
    </row>
    <row r="212" spans="1:11" s="16" customFormat="1" ht="15.6">
      <c r="A212" s="20">
        <v>3</v>
      </c>
      <c r="B212" s="31">
        <v>955</v>
      </c>
      <c r="C212" s="32" t="s">
        <v>46</v>
      </c>
      <c r="D212" s="33" t="s">
        <v>71</v>
      </c>
      <c r="E212" s="33" t="s">
        <v>93</v>
      </c>
      <c r="F212" s="33" t="s">
        <v>163</v>
      </c>
      <c r="G212" s="33" t="s">
        <v>92</v>
      </c>
      <c r="H212" s="24">
        <v>90023.5</v>
      </c>
      <c r="I212" s="24">
        <v>1069.7</v>
      </c>
      <c r="J212" s="24">
        <v>95096.8</v>
      </c>
      <c r="K212" s="24">
        <v>5054.1000000000004</v>
      </c>
    </row>
    <row r="213" spans="1:11" s="16" customFormat="1" ht="15.6">
      <c r="A213" s="17">
        <v>1</v>
      </c>
      <c r="B213" s="28">
        <v>955</v>
      </c>
      <c r="C213" s="29" t="s">
        <v>38</v>
      </c>
      <c r="D213" s="30" t="s">
        <v>82</v>
      </c>
      <c r="E213" s="30" t="s">
        <v>89</v>
      </c>
      <c r="F213" s="30"/>
      <c r="G213" s="30"/>
      <c r="H213" s="18">
        <f>SUMIFS(H214:H1266,$B214:$B1266,$B214,$D214:$D1266,$D214,$E214:$E1266,$E214)/2</f>
        <v>56427.299999999996</v>
      </c>
      <c r="I213" s="18">
        <f>SUMIFS(I214:I1266,$B214:$B1266,$B214,$D214:$D1266,$D214,$E214:$E1266,$E214)/2</f>
        <v>22641.9</v>
      </c>
      <c r="J213" s="18">
        <f>SUMIFS(J214:J1266,$B214:$B1266,$B214,$D214:$D1266,$D214,$E214:$E1266,$E214)/2</f>
        <v>60366.799999999996</v>
      </c>
      <c r="K213" s="18">
        <f>SUMIFS(K214:K1266,$B214:$B1266,$B214,$D214:$D1266,$D214,$E214:$E1266,$E214)/2</f>
        <v>24113</v>
      </c>
    </row>
    <row r="214" spans="1:11" s="16" customFormat="1" ht="61.2" customHeight="1">
      <c r="A214" s="19">
        <v>2</v>
      </c>
      <c r="B214" s="37">
        <v>955</v>
      </c>
      <c r="C214" s="38" t="s">
        <v>194</v>
      </c>
      <c r="D214" s="39" t="s">
        <v>82</v>
      </c>
      <c r="E214" s="39" t="s">
        <v>89</v>
      </c>
      <c r="F214" s="39" t="s">
        <v>127</v>
      </c>
      <c r="G214" s="39"/>
      <c r="H214" s="40">
        <f>SUMIFS(H215:H1266,$B215:$B1266,$B214,$D215:$D1266,$D215,$E215:$E1266,$E215,$F215:$F1266,$F215)</f>
        <v>0</v>
      </c>
      <c r="I214" s="40">
        <f>SUMIFS(I215:I1266,$B215:$B1266,$B214,$D215:$D1266,$D215,$E215:$E1266,$E215,$F215:$F1266,$F215)</f>
        <v>0</v>
      </c>
      <c r="J214" s="40">
        <f>SUMIFS(J215:J1266,$B215:$B1266,$B214,$D215:$D1266,$D215,$E215:$E1266,$E215,$F215:$F1266,$F215)</f>
        <v>0</v>
      </c>
      <c r="K214" s="40">
        <f>SUMIFS(K215:K1266,$B215:$B1266,$B214,$D215:$D1266,$D215,$E215:$E1266,$E215,$F215:$F1266,$F215)</f>
        <v>0</v>
      </c>
    </row>
    <row r="215" spans="1:11" s="16" customFormat="1" ht="15.6">
      <c r="A215" s="20">
        <v>3</v>
      </c>
      <c r="B215" s="31">
        <v>955</v>
      </c>
      <c r="C215" s="32" t="s">
        <v>46</v>
      </c>
      <c r="D215" s="33" t="s">
        <v>82</v>
      </c>
      <c r="E215" s="33" t="s">
        <v>89</v>
      </c>
      <c r="F215" s="33" t="s">
        <v>127</v>
      </c>
      <c r="G215" s="33" t="s">
        <v>92</v>
      </c>
      <c r="H215" s="24"/>
      <c r="I215" s="24"/>
      <c r="J215" s="24"/>
      <c r="K215" s="24"/>
    </row>
    <row r="216" spans="1:11" s="16" customFormat="1" ht="62.4">
      <c r="A216" s="19">
        <v>2</v>
      </c>
      <c r="B216" s="37">
        <v>955</v>
      </c>
      <c r="C216" s="41" t="s">
        <v>169</v>
      </c>
      <c r="D216" s="39" t="s">
        <v>82</v>
      </c>
      <c r="E216" s="39" t="s">
        <v>89</v>
      </c>
      <c r="F216" s="39" t="s">
        <v>39</v>
      </c>
      <c r="G216" s="39"/>
      <c r="H216" s="40">
        <f>SUMIFS(H217:H1270,$B217:$B1270,$B216,$D217:$D1270,$D217,$E217:$E1270,$E217,$F217:$F1270,$F217)</f>
        <v>46349.9</v>
      </c>
      <c r="I216" s="40">
        <f>SUMIFS(I217:I1270,$B217:$B1270,$B216,$D217:$D1270,$D217,$E217:$E1270,$E217,$F217:$F1270,$F217)</f>
        <v>22641.9</v>
      </c>
      <c r="J216" s="40">
        <f>SUMIFS(J217:J1270,$B217:$B1270,$B216,$D217:$D1270,$D217,$E217:$E1270,$E217,$F217:$F1270,$F217)</f>
        <v>50289.4</v>
      </c>
      <c r="K216" s="40">
        <f>SUMIFS(K217:K1270,$B217:$B1270,$B216,$D217:$D1270,$D217,$E217:$E1270,$E217,$F217:$F1270,$F217)</f>
        <v>24113</v>
      </c>
    </row>
    <row r="217" spans="1:11" s="16" customFormat="1" ht="15.6">
      <c r="A217" s="20">
        <v>3</v>
      </c>
      <c r="B217" s="31">
        <v>955</v>
      </c>
      <c r="C217" s="32" t="s">
        <v>46</v>
      </c>
      <c r="D217" s="33" t="s">
        <v>82</v>
      </c>
      <c r="E217" s="33" t="s">
        <v>89</v>
      </c>
      <c r="F217" s="33" t="s">
        <v>39</v>
      </c>
      <c r="G217" s="33" t="s">
        <v>92</v>
      </c>
      <c r="H217" s="24">
        <v>46349.9</v>
      </c>
      <c r="I217" s="24">
        <v>22641.9</v>
      </c>
      <c r="J217" s="24">
        <v>50289.4</v>
      </c>
      <c r="K217" s="24">
        <v>24113</v>
      </c>
    </row>
    <row r="218" spans="1:11" s="16" customFormat="1" ht="52.8" customHeight="1">
      <c r="A218" s="19">
        <v>2</v>
      </c>
      <c r="B218" s="37">
        <v>955</v>
      </c>
      <c r="C218" s="38" t="s">
        <v>140</v>
      </c>
      <c r="D218" s="39" t="s">
        <v>82</v>
      </c>
      <c r="E218" s="39" t="s">
        <v>89</v>
      </c>
      <c r="F218" s="39" t="s">
        <v>60</v>
      </c>
      <c r="G218" s="39" t="s">
        <v>72</v>
      </c>
      <c r="H218" s="40">
        <f>SUMIFS(H219:H1272,$B219:$B1272,$B218,$D219:$D1272,$D219,$E219:$E1272,$E219,$F219:$F1272,$F219)</f>
        <v>2577.4</v>
      </c>
      <c r="I218" s="40">
        <f>SUMIFS(I219:I1272,$B219:$B1272,$B218,$D219:$D1272,$D219,$E219:$E1272,$E219,$F219:$F1272,$F219)</f>
        <v>0</v>
      </c>
      <c r="J218" s="40">
        <f>SUMIFS(J219:J1272,$B219:$B1272,$B218,$D219:$D1272,$D219,$E219:$E1272,$E219,$F219:$F1272,$F219)</f>
        <v>2577.4</v>
      </c>
      <c r="K218" s="40">
        <f>SUMIFS(K219:K1272,$B219:$B1272,$B218,$D219:$D1272,$D219,$E219:$E1272,$E219,$F219:$F1272,$F219)</f>
        <v>0</v>
      </c>
    </row>
    <row r="219" spans="1:11" s="16" customFormat="1" ht="15.6">
      <c r="A219" s="20">
        <v>3</v>
      </c>
      <c r="B219" s="31">
        <v>955</v>
      </c>
      <c r="C219" s="32" t="s">
        <v>46</v>
      </c>
      <c r="D219" s="33" t="s">
        <v>82</v>
      </c>
      <c r="E219" s="33" t="s">
        <v>89</v>
      </c>
      <c r="F219" s="33" t="s">
        <v>60</v>
      </c>
      <c r="G219" s="33" t="s">
        <v>92</v>
      </c>
      <c r="H219" s="24">
        <v>2577.4</v>
      </c>
      <c r="I219" s="24"/>
      <c r="J219" s="24">
        <v>2577.4</v>
      </c>
      <c r="K219" s="24"/>
    </row>
    <row r="220" spans="1:11" s="16" customFormat="1" ht="85.2" customHeight="1">
      <c r="A220" s="19">
        <v>2</v>
      </c>
      <c r="B220" s="37">
        <v>955</v>
      </c>
      <c r="C220" s="38" t="s">
        <v>174</v>
      </c>
      <c r="D220" s="39" t="s">
        <v>82</v>
      </c>
      <c r="E220" s="39" t="s">
        <v>89</v>
      </c>
      <c r="F220" s="39" t="s">
        <v>45</v>
      </c>
      <c r="G220" s="39"/>
      <c r="H220" s="40">
        <f>SUMIFS(H221:H1274,$B221:$B1274,$B220,$D221:$D1274,$D221,$E221:$E1274,$E221,$F221:$F1274,$F221)</f>
        <v>500</v>
      </c>
      <c r="I220" s="40">
        <f>SUMIFS(I221:I1274,$B221:$B1274,$B220,$D221:$D1274,$D221,$E221:$E1274,$E221,$F221:$F1274,$F221)</f>
        <v>0</v>
      </c>
      <c r="J220" s="40">
        <f>SUMIFS(J221:J1274,$B221:$B1274,$B220,$D221:$D1274,$D221,$E221:$E1274,$E221,$F221:$F1274,$F221)</f>
        <v>500</v>
      </c>
      <c r="K220" s="40">
        <f>SUMIFS(K221:K1274,$B221:$B1274,$B220,$D221:$D1274,$D221,$E221:$E1274,$E221,$F221:$F1274,$F221)</f>
        <v>0</v>
      </c>
    </row>
    <row r="221" spans="1:11" s="16" customFormat="1" ht="15.6">
      <c r="A221" s="20">
        <v>3</v>
      </c>
      <c r="B221" s="31">
        <v>955</v>
      </c>
      <c r="C221" s="32" t="s">
        <v>46</v>
      </c>
      <c r="D221" s="33" t="s">
        <v>82</v>
      </c>
      <c r="E221" s="33" t="s">
        <v>89</v>
      </c>
      <c r="F221" s="33" t="s">
        <v>45</v>
      </c>
      <c r="G221" s="33" t="s">
        <v>92</v>
      </c>
      <c r="H221" s="24">
        <v>500</v>
      </c>
      <c r="I221" s="24"/>
      <c r="J221" s="24">
        <v>500</v>
      </c>
      <c r="K221" s="24"/>
    </row>
    <row r="222" spans="1:11" s="16" customFormat="1" ht="46.8">
      <c r="A222" s="19">
        <v>2</v>
      </c>
      <c r="B222" s="37">
        <v>955</v>
      </c>
      <c r="C222" s="38" t="s">
        <v>156</v>
      </c>
      <c r="D222" s="39" t="s">
        <v>82</v>
      </c>
      <c r="E222" s="39" t="s">
        <v>89</v>
      </c>
      <c r="F222" s="39" t="s">
        <v>155</v>
      </c>
      <c r="G222" s="39"/>
      <c r="H222" s="40">
        <f>SUMIFS(H223:H1276,$B223:$B1276,$B222,$D223:$D1276,$D223,$E223:$E1276,$E223,$F223:$F1276,$F223)</f>
        <v>7000</v>
      </c>
      <c r="I222" s="40">
        <f>SUMIFS(I223:I1276,$B223:$B1276,$B222,$D223:$D1276,$D223,$E223:$E1276,$E223,$F223:$F1276,$F223)</f>
        <v>0</v>
      </c>
      <c r="J222" s="40">
        <f>SUMIFS(J223:J1276,$B223:$B1276,$B222,$D223:$D1276,$D223,$E223:$E1276,$E223,$F223:$F1276,$F223)</f>
        <v>7000</v>
      </c>
      <c r="K222" s="40">
        <f>SUMIFS(K223:K1276,$B223:$B1276,$B222,$D223:$D1276,$D223,$E223:$E1276,$E223,$F223:$F1276,$F223)</f>
        <v>0</v>
      </c>
    </row>
    <row r="223" spans="1:11" s="16" customFormat="1" ht="15.6">
      <c r="A223" s="20">
        <v>3</v>
      </c>
      <c r="B223" s="31">
        <v>955</v>
      </c>
      <c r="C223" s="32" t="s">
        <v>46</v>
      </c>
      <c r="D223" s="33" t="s">
        <v>82</v>
      </c>
      <c r="E223" s="33" t="s">
        <v>89</v>
      </c>
      <c r="F223" s="33" t="s">
        <v>155</v>
      </c>
      <c r="G223" s="33" t="s">
        <v>92</v>
      </c>
      <c r="H223" s="24">
        <v>7000</v>
      </c>
      <c r="I223" s="24"/>
      <c r="J223" s="24">
        <v>7000</v>
      </c>
      <c r="K223" s="24"/>
    </row>
    <row r="224" spans="1:11" s="16" customFormat="1" ht="15.6">
      <c r="A224" s="17">
        <v>1</v>
      </c>
      <c r="B224" s="28">
        <v>955</v>
      </c>
      <c r="C224" s="29" t="s">
        <v>63</v>
      </c>
      <c r="D224" s="30" t="s">
        <v>82</v>
      </c>
      <c r="E224" s="30" t="s">
        <v>79</v>
      </c>
      <c r="F224" s="30"/>
      <c r="G224" s="30"/>
      <c r="H224" s="18">
        <f>SUMIFS(H225:H1279,$B225:$B1279,$B225,$D225:$D1279,$D225,$E225:$E1279,$E225)/2</f>
        <v>13870.3</v>
      </c>
      <c r="I224" s="18">
        <f>SUMIFS(I225:I1279,$B225:$B1279,$B225,$D225:$D1279,$D225,$E225:$E1279,$E225)/2</f>
        <v>0</v>
      </c>
      <c r="J224" s="18">
        <f>SUMIFS(J225:J1279,$B225:$B1279,$B225,$D225:$D1279,$D225,$E225:$E1279,$E225)/2</f>
        <v>13870.3</v>
      </c>
      <c r="K224" s="18">
        <f>SUMIFS(K225:K1279,$B225:$B1279,$B225,$D225:$D1279,$D225,$E225:$E1279,$E225)/2</f>
        <v>0</v>
      </c>
    </row>
    <row r="225" spans="1:11" s="16" customFormat="1" ht="49.8" customHeight="1">
      <c r="A225" s="19">
        <v>2</v>
      </c>
      <c r="B225" s="37">
        <v>955</v>
      </c>
      <c r="C225" s="38" t="s">
        <v>178</v>
      </c>
      <c r="D225" s="39" t="s">
        <v>82</v>
      </c>
      <c r="E225" s="39" t="s">
        <v>79</v>
      </c>
      <c r="F225" s="39" t="s">
        <v>112</v>
      </c>
      <c r="G225" s="39"/>
      <c r="H225" s="40">
        <f>SUMIFS(H226:H1279,$B226:$B1279,$B225,$D226:$D1279,$D226,$E226:$E1279,$E226,$F226:$F1279,$F226)</f>
        <v>13870.3</v>
      </c>
      <c r="I225" s="40">
        <f>SUMIFS(I226:I1279,$B226:$B1279,$B225,$D226:$D1279,$D226,$E226:$E1279,$E226,$F226:$F1279,$F226)</f>
        <v>0</v>
      </c>
      <c r="J225" s="40">
        <f>SUMIFS(J226:J1279,$B226:$B1279,$B225,$D226:$D1279,$D226,$E226:$E1279,$E226,$F226:$F1279,$F226)</f>
        <v>13870.3</v>
      </c>
      <c r="K225" s="40">
        <f>SUMIFS(K226:K1279,$B226:$B1279,$B225,$D226:$D1279,$D226,$E226:$E1279,$E226,$F226:$F1279,$F226)</f>
        <v>0</v>
      </c>
    </row>
    <row r="226" spans="1:11" s="16" customFormat="1" ht="15.6">
      <c r="A226" s="20">
        <v>3</v>
      </c>
      <c r="B226" s="31">
        <v>955</v>
      </c>
      <c r="C226" s="32" t="s">
        <v>46</v>
      </c>
      <c r="D226" s="33" t="s">
        <v>82</v>
      </c>
      <c r="E226" s="33" t="s">
        <v>79</v>
      </c>
      <c r="F226" s="33" t="s">
        <v>112</v>
      </c>
      <c r="G226" s="33" t="s">
        <v>92</v>
      </c>
      <c r="H226" s="24">
        <v>13870.3</v>
      </c>
      <c r="I226" s="24"/>
      <c r="J226" s="24">
        <v>13870.3</v>
      </c>
      <c r="K226" s="24"/>
    </row>
    <row r="227" spans="1:11" s="16" customFormat="1" ht="127.8" customHeight="1">
      <c r="A227" s="20">
        <v>3</v>
      </c>
      <c r="B227" s="31">
        <v>955</v>
      </c>
      <c r="C227" s="32" t="s">
        <v>116</v>
      </c>
      <c r="D227" s="33" t="s">
        <v>82</v>
      </c>
      <c r="E227" s="33" t="s">
        <v>79</v>
      </c>
      <c r="F227" s="33" t="s">
        <v>112</v>
      </c>
      <c r="G227" s="33" t="s">
        <v>114</v>
      </c>
      <c r="H227" s="24"/>
      <c r="I227" s="24"/>
      <c r="J227" s="24"/>
      <c r="K227" s="24"/>
    </row>
    <row r="228" spans="1:11" s="16" customFormat="1" ht="15.6">
      <c r="A228" s="17">
        <v>1</v>
      </c>
      <c r="B228" s="28">
        <v>955</v>
      </c>
      <c r="C228" s="29" t="s">
        <v>132</v>
      </c>
      <c r="D228" s="30" t="s">
        <v>82</v>
      </c>
      <c r="E228" s="30" t="s">
        <v>82</v>
      </c>
      <c r="F228" s="30"/>
      <c r="G228" s="30"/>
      <c r="H228" s="18">
        <f>SUMIFS(H229:H1283,$B229:$B1283,$B229,$D229:$D1283,$D229,$E229:$E1283,$E229)/2</f>
        <v>11424.7</v>
      </c>
      <c r="I228" s="18">
        <f>SUMIFS(I229:I1283,$B229:$B1283,$B229,$D229:$D1283,$D229,$E229:$E1283,$E229)/2</f>
        <v>3479.9</v>
      </c>
      <c r="J228" s="18">
        <f>SUMIFS(J229:J1283,$B229:$B1283,$B229,$D229:$D1283,$D229,$E229:$E1283,$E229)/2</f>
        <v>11250.5</v>
      </c>
      <c r="K228" s="18">
        <f>SUMIFS(K229:K1283,$B229:$B1283,$B229,$D229:$D1283,$D229,$E229:$E1283,$E229)/2</f>
        <v>3479.9</v>
      </c>
    </row>
    <row r="229" spans="1:11" s="16" customFormat="1" ht="31.2">
      <c r="A229" s="19">
        <v>2</v>
      </c>
      <c r="B229" s="37">
        <v>955</v>
      </c>
      <c r="C229" s="38" t="s">
        <v>195</v>
      </c>
      <c r="D229" s="39" t="s">
        <v>82</v>
      </c>
      <c r="E229" s="39" t="s">
        <v>82</v>
      </c>
      <c r="F229" s="39" t="s">
        <v>22</v>
      </c>
      <c r="G229" s="39"/>
      <c r="H229" s="40">
        <f>SUMIFS(H230:H1283,$B230:$B1283,$B229,$D230:$D1283,$D230,$E230:$E1283,$E230,$F230:$F1283,$F230)</f>
        <v>6864.5</v>
      </c>
      <c r="I229" s="40">
        <f>SUMIFS(I230:I1283,$B230:$B1283,$B229,$D230:$D1283,$D230,$E230:$E1283,$E230,$F230:$F1283,$F230)</f>
        <v>679.4</v>
      </c>
      <c r="J229" s="40">
        <f>SUMIFS(J230:J1283,$B230:$B1283,$B229,$D230:$D1283,$D230,$E230:$E1283,$E230,$F230:$F1283,$F230)</f>
        <v>6690.3</v>
      </c>
      <c r="K229" s="40">
        <f>SUMIFS(K230:K1283,$B230:$B1283,$B229,$D230:$D1283,$D230,$E230:$E1283,$E230,$F230:$F1283,$F230)</f>
        <v>679.4</v>
      </c>
    </row>
    <row r="230" spans="1:11" s="16" customFormat="1" ht="15.6">
      <c r="A230" s="20">
        <v>3</v>
      </c>
      <c r="B230" s="31">
        <v>955</v>
      </c>
      <c r="C230" s="32" t="s">
        <v>46</v>
      </c>
      <c r="D230" s="33" t="s">
        <v>82</v>
      </c>
      <c r="E230" s="33" t="s">
        <v>82</v>
      </c>
      <c r="F230" s="33" t="s">
        <v>22</v>
      </c>
      <c r="G230" s="33" t="s">
        <v>92</v>
      </c>
      <c r="H230" s="24">
        <v>6864.5</v>
      </c>
      <c r="I230" s="24">
        <v>679.4</v>
      </c>
      <c r="J230" s="24">
        <v>6690.3</v>
      </c>
      <c r="K230" s="24">
        <v>679.4</v>
      </c>
    </row>
    <row r="231" spans="1:11" s="16" customFormat="1" ht="46.8">
      <c r="A231" s="19">
        <v>2</v>
      </c>
      <c r="B231" s="37">
        <v>955</v>
      </c>
      <c r="C231" s="42" t="s">
        <v>181</v>
      </c>
      <c r="D231" s="39" t="s">
        <v>82</v>
      </c>
      <c r="E231" s="39" t="s">
        <v>82</v>
      </c>
      <c r="F231" s="39" t="s">
        <v>64</v>
      </c>
      <c r="G231" s="39"/>
      <c r="H231" s="40">
        <f>SUMIFS(H232:H1285,$B232:$B1285,$B231,$D232:$D1285,$D232,$E232:$E1285,$E232,$F232:$F1285,$F232)</f>
        <v>1759.7</v>
      </c>
      <c r="I231" s="40">
        <f>SUMIFS(I232:I1285,$B232:$B1285,$B231,$D232:$D1285,$D232,$E232:$E1285,$E232,$F232:$F1285,$F232)</f>
        <v>0</v>
      </c>
      <c r="J231" s="40">
        <f>SUMIFS(J232:J1285,$B232:$B1285,$B231,$D232:$D1285,$D232,$E232:$E1285,$E232,$F232:$F1285,$F232)</f>
        <v>1759.7</v>
      </c>
      <c r="K231" s="40">
        <f>SUMIFS(K232:K1285,$B232:$B1285,$B231,$D232:$D1285,$D232,$E232:$E1285,$E232,$F232:$F1285,$F232)</f>
        <v>0</v>
      </c>
    </row>
    <row r="232" spans="1:11" s="16" customFormat="1" ht="15.6">
      <c r="A232" s="20">
        <v>3</v>
      </c>
      <c r="B232" s="31">
        <v>955</v>
      </c>
      <c r="C232" s="32" t="s">
        <v>46</v>
      </c>
      <c r="D232" s="33" t="s">
        <v>82</v>
      </c>
      <c r="E232" s="33" t="s">
        <v>82</v>
      </c>
      <c r="F232" s="33" t="s">
        <v>64</v>
      </c>
      <c r="G232" s="33" t="s">
        <v>92</v>
      </c>
      <c r="H232" s="24">
        <v>1759.7</v>
      </c>
      <c r="I232" s="24"/>
      <c r="J232" s="24">
        <v>1759.7</v>
      </c>
      <c r="K232" s="24"/>
    </row>
    <row r="233" spans="1:11" s="16" customFormat="1" ht="31.2">
      <c r="A233" s="19">
        <v>2</v>
      </c>
      <c r="B233" s="37">
        <v>955</v>
      </c>
      <c r="C233" s="38" t="s">
        <v>62</v>
      </c>
      <c r="D233" s="39" t="s">
        <v>82</v>
      </c>
      <c r="E233" s="39" t="s">
        <v>82</v>
      </c>
      <c r="F233" s="39" t="s">
        <v>113</v>
      </c>
      <c r="G233" s="39"/>
      <c r="H233" s="40">
        <f>SUMIFS(H234:H1287,$B234:$B1287,$B233,$D234:$D1287,$D234,$E234:$E1287,$E234,$F234:$F1287,$F234)</f>
        <v>2800.5</v>
      </c>
      <c r="I233" s="40">
        <f>SUMIFS(I234:I1287,$B234:$B1287,$B233,$D234:$D1287,$D234,$E234:$E1287,$E234,$F234:$F1287,$F234)</f>
        <v>2800.5</v>
      </c>
      <c r="J233" s="40">
        <f>SUMIFS(J234:J1287,$B234:$B1287,$B233,$D234:$D1287,$D234,$E234:$E1287,$E234,$F234:$F1287,$F234)</f>
        <v>2800.5</v>
      </c>
      <c r="K233" s="40">
        <f>SUMIFS(K234:K1287,$B234:$B1287,$B233,$D234:$D1287,$D234,$E234:$E1287,$E234,$F234:$F1287,$F234)</f>
        <v>2800.5</v>
      </c>
    </row>
    <row r="234" spans="1:11" s="16" customFormat="1" ht="46.8">
      <c r="A234" s="20">
        <v>3</v>
      </c>
      <c r="B234" s="31">
        <v>955</v>
      </c>
      <c r="C234" s="32" t="s">
        <v>12</v>
      </c>
      <c r="D234" s="33" t="s">
        <v>82</v>
      </c>
      <c r="E234" s="33" t="s">
        <v>82</v>
      </c>
      <c r="F234" s="33" t="s">
        <v>113</v>
      </c>
      <c r="G234" s="33" t="s">
        <v>74</v>
      </c>
      <c r="H234" s="24">
        <v>2800.5</v>
      </c>
      <c r="I234" s="24">
        <v>2800.5</v>
      </c>
      <c r="J234" s="24">
        <v>2800.5</v>
      </c>
      <c r="K234" s="24">
        <v>2800.5</v>
      </c>
    </row>
    <row r="235" spans="1:11" s="16" customFormat="1" ht="15.6">
      <c r="A235" s="17">
        <v>1</v>
      </c>
      <c r="B235" s="28">
        <v>955</v>
      </c>
      <c r="C235" s="29" t="s">
        <v>24</v>
      </c>
      <c r="D235" s="30" t="s">
        <v>84</v>
      </c>
      <c r="E235" s="30" t="s">
        <v>70</v>
      </c>
      <c r="F235" s="30" t="s">
        <v>7</v>
      </c>
      <c r="G235" s="30" t="s">
        <v>72</v>
      </c>
      <c r="H235" s="18">
        <f>SUMIFS(H236:H1290,$B236:$B1290,$B236,$D236:$D1290,$D236,$E236:$E1290,$E236)/2</f>
        <v>42696.800000000003</v>
      </c>
      <c r="I235" s="18">
        <f>SUMIFS(I236:I1290,$B236:$B1290,$B236,$D236:$D1290,$D236,$E236:$E1290,$E236)/2</f>
        <v>0</v>
      </c>
      <c r="J235" s="18">
        <f>SUMIFS(J236:J1290,$B236:$B1290,$B236,$D236:$D1290,$D236,$E236:$E1290,$E236)/2</f>
        <v>45714.299999999996</v>
      </c>
      <c r="K235" s="18">
        <f>SUMIFS(K236:K1290,$B236:$B1290,$B236,$D236:$D1290,$D236,$E236:$E1290,$E236)/2</f>
        <v>0</v>
      </c>
    </row>
    <row r="236" spans="1:11" s="16" customFormat="1" ht="39" customHeight="1">
      <c r="A236" s="19">
        <v>2</v>
      </c>
      <c r="B236" s="37">
        <v>955</v>
      </c>
      <c r="C236" s="38" t="s">
        <v>182</v>
      </c>
      <c r="D236" s="39" t="s">
        <v>84</v>
      </c>
      <c r="E236" s="39" t="s">
        <v>70</v>
      </c>
      <c r="F236" s="39" t="s">
        <v>25</v>
      </c>
      <c r="G236" s="39"/>
      <c r="H236" s="40">
        <f>SUMIFS(H237:H1290,$B237:$B1290,$B236,$D237:$D1290,$D237,$E237:$E1290,$E237,$F237:$F1290,$F237)</f>
        <v>33635.5</v>
      </c>
      <c r="I236" s="40">
        <f>SUMIFS(I237:I1290,$B237:$B1290,$B236,$D237:$D1290,$D237,$E237:$E1290,$E237,$F237:$F1290,$F237)</f>
        <v>0</v>
      </c>
      <c r="J236" s="40">
        <f>SUMIFS(J237:J1290,$B237:$B1290,$B236,$D237:$D1290,$D237,$E237:$E1290,$E237,$F237:$F1290,$F237)</f>
        <v>35647.9</v>
      </c>
      <c r="K236" s="40">
        <f>SUMIFS(K237:K1290,$B237:$B1290,$B236,$D237:$D1290,$D237,$E237:$E1290,$E237,$F237:$F1290,$F237)</f>
        <v>0</v>
      </c>
    </row>
    <row r="237" spans="1:11" s="16" customFormat="1" ht="15.6">
      <c r="A237" s="20">
        <v>3</v>
      </c>
      <c r="B237" s="31">
        <v>955</v>
      </c>
      <c r="C237" s="32" t="s">
        <v>46</v>
      </c>
      <c r="D237" s="33" t="s">
        <v>84</v>
      </c>
      <c r="E237" s="33" t="s">
        <v>70</v>
      </c>
      <c r="F237" s="33" t="s">
        <v>25</v>
      </c>
      <c r="G237" s="33" t="s">
        <v>92</v>
      </c>
      <c r="H237" s="24">
        <v>33635.5</v>
      </c>
      <c r="I237" s="24"/>
      <c r="J237" s="24">
        <v>35647.9</v>
      </c>
      <c r="K237" s="24"/>
    </row>
    <row r="238" spans="1:11" s="16" customFormat="1" ht="46.8">
      <c r="A238" s="19">
        <v>2</v>
      </c>
      <c r="B238" s="37">
        <v>955</v>
      </c>
      <c r="C238" s="38" t="s">
        <v>183</v>
      </c>
      <c r="D238" s="39" t="s">
        <v>84</v>
      </c>
      <c r="E238" s="39" t="s">
        <v>70</v>
      </c>
      <c r="F238" s="39" t="s">
        <v>26</v>
      </c>
      <c r="G238" s="39"/>
      <c r="H238" s="40">
        <f>SUMIFS(H239:H1292,$B239:$B1292,$B238,$D239:$D1292,$D239,$E239:$E1292,$E239,$F239:$F1292,$F239)</f>
        <v>9026.2999999999993</v>
      </c>
      <c r="I238" s="40">
        <f>SUMIFS(I239:I1292,$B239:$B1292,$B238,$D239:$D1292,$D239,$E239:$E1292,$E239,$F239:$F1292,$F239)</f>
        <v>0</v>
      </c>
      <c r="J238" s="40">
        <f>SUMIFS(J239:J1292,$B239:$B1292,$B238,$D239:$D1292,$D239,$E239:$E1292,$E239,$F239:$F1292,$F239)</f>
        <v>10031.4</v>
      </c>
      <c r="K238" s="40">
        <f>SUMIFS(K239:K1292,$B239:$B1292,$B238,$D239:$D1292,$D239,$E239:$E1292,$E239,$F239:$F1292,$F239)</f>
        <v>0</v>
      </c>
    </row>
    <row r="239" spans="1:11" s="16" customFormat="1" ht="15.6">
      <c r="A239" s="20">
        <v>3</v>
      </c>
      <c r="B239" s="31">
        <v>955</v>
      </c>
      <c r="C239" s="32" t="s">
        <v>46</v>
      </c>
      <c r="D239" s="33" t="s">
        <v>84</v>
      </c>
      <c r="E239" s="33" t="s">
        <v>70</v>
      </c>
      <c r="F239" s="33" t="s">
        <v>26</v>
      </c>
      <c r="G239" s="33" t="s">
        <v>92</v>
      </c>
      <c r="H239" s="24">
        <v>9026.2999999999993</v>
      </c>
      <c r="I239" s="24"/>
      <c r="J239" s="24">
        <v>10031.4</v>
      </c>
      <c r="K239" s="24"/>
    </row>
    <row r="240" spans="1:11" s="16" customFormat="1" ht="54.6" customHeight="1">
      <c r="A240" s="19">
        <v>2</v>
      </c>
      <c r="B240" s="37">
        <v>955</v>
      </c>
      <c r="C240" s="38" t="s">
        <v>199</v>
      </c>
      <c r="D240" s="39" t="s">
        <v>84</v>
      </c>
      <c r="E240" s="39" t="s">
        <v>70</v>
      </c>
      <c r="F240" s="39" t="s">
        <v>124</v>
      </c>
      <c r="G240" s="39"/>
      <c r="H240" s="40">
        <f>SUMIFS(H241:H1298,$B241:$B1298,$B240,$D241:$D1298,$D241,$E241:$E1298,$E241,$F241:$F1298,$F241)</f>
        <v>15</v>
      </c>
      <c r="I240" s="40">
        <f>SUMIFS(I241:I1298,$B241:$B1298,$B240,$D241:$D1298,$D241,$E241:$E1298,$E241,$F241:$F1298,$F241)</f>
        <v>0</v>
      </c>
      <c r="J240" s="40">
        <f>SUMIFS(J241:J1298,$B241:$B1298,$B240,$D241:$D1298,$D241,$E241:$E1298,$E241,$F241:$F1298,$F241)</f>
        <v>15</v>
      </c>
      <c r="K240" s="40">
        <f>SUMIFS(K241:K1298,$B241:$B1298,$B240,$D241:$D1298,$D241,$E241:$E1298,$E241,$F241:$F1298,$F241)</f>
        <v>0</v>
      </c>
    </row>
    <row r="241" spans="1:11" s="16" customFormat="1" ht="15.6">
      <c r="A241" s="20">
        <v>3</v>
      </c>
      <c r="B241" s="31">
        <v>955</v>
      </c>
      <c r="C241" s="32" t="s">
        <v>46</v>
      </c>
      <c r="D241" s="33" t="s">
        <v>84</v>
      </c>
      <c r="E241" s="33" t="s">
        <v>70</v>
      </c>
      <c r="F241" s="33" t="s">
        <v>124</v>
      </c>
      <c r="G241" s="33" t="s">
        <v>92</v>
      </c>
      <c r="H241" s="24">
        <v>15</v>
      </c>
      <c r="I241" s="24"/>
      <c r="J241" s="24">
        <v>15</v>
      </c>
      <c r="K241" s="24"/>
    </row>
    <row r="242" spans="1:11" s="16" customFormat="1" ht="68.400000000000006" customHeight="1">
      <c r="A242" s="19">
        <v>2</v>
      </c>
      <c r="B242" s="37">
        <v>955</v>
      </c>
      <c r="C242" s="38" t="s">
        <v>160</v>
      </c>
      <c r="D242" s="39" t="s">
        <v>84</v>
      </c>
      <c r="E242" s="39" t="s">
        <v>70</v>
      </c>
      <c r="F242" s="39" t="s">
        <v>159</v>
      </c>
      <c r="G242" s="39"/>
      <c r="H242" s="40">
        <f>SUMIFS(H243:H1298,$B243:$B1298,$B242,$D243:$D1298,$D243,$E243:$E1298,$E243,$F243:$F1298,$F243)</f>
        <v>20</v>
      </c>
      <c r="I242" s="40">
        <f>SUMIFS(I243:I1298,$B243:$B1298,$B242,$D243:$D1298,$D243,$E243:$E1298,$E243,$F243:$F1298,$F243)</f>
        <v>0</v>
      </c>
      <c r="J242" s="40">
        <f>SUMIFS(J243:J1298,$B243:$B1298,$B242,$D243:$D1298,$D243,$E243:$E1298,$E243,$F243:$F1298,$F243)</f>
        <v>20</v>
      </c>
      <c r="K242" s="40">
        <f>SUMIFS(K243:K1298,$B243:$B1298,$B242,$D243:$D1298,$D243,$E243:$E1298,$E243,$F243:$F1298,$F243)</f>
        <v>0</v>
      </c>
    </row>
    <row r="243" spans="1:11" s="16" customFormat="1" ht="15.6">
      <c r="A243" s="20">
        <v>3</v>
      </c>
      <c r="B243" s="31">
        <v>955</v>
      </c>
      <c r="C243" s="32" t="s">
        <v>46</v>
      </c>
      <c r="D243" s="33" t="s">
        <v>84</v>
      </c>
      <c r="E243" s="33" t="s">
        <v>70</v>
      </c>
      <c r="F243" s="33" t="s">
        <v>159</v>
      </c>
      <c r="G243" s="33" t="s">
        <v>92</v>
      </c>
      <c r="H243" s="24">
        <v>20</v>
      </c>
      <c r="I243" s="24"/>
      <c r="J243" s="24">
        <v>20</v>
      </c>
      <c r="K243" s="24"/>
    </row>
    <row r="244" spans="1:11" s="16" customFormat="1" ht="15.6">
      <c r="A244" s="17">
        <v>1</v>
      </c>
      <c r="B244" s="28">
        <v>955</v>
      </c>
      <c r="C244" s="55" t="s">
        <v>136</v>
      </c>
      <c r="D244" s="30" t="s">
        <v>85</v>
      </c>
      <c r="E244" s="30" t="s">
        <v>70</v>
      </c>
      <c r="F244" s="30" t="s">
        <v>7</v>
      </c>
      <c r="G244" s="30" t="s">
        <v>72</v>
      </c>
      <c r="H244" s="18">
        <f>SUMIFS(H245:H1304,$B245:$B1304,$B245,$D245:$D1304,$D245,$E245:$E1304,$E245)/2</f>
        <v>2068.4</v>
      </c>
      <c r="I244" s="18">
        <f>SUMIFS(I245:I1304,$B245:$B1304,$B245,$D245:$D1304,$D245,$E245:$E1304,$E245)/2</f>
        <v>0</v>
      </c>
      <c r="J244" s="18">
        <f>SUMIFS(J245:J1304,$B245:$B1304,$B245,$D245:$D1304,$D245,$E245:$E1304,$E245)/2</f>
        <v>2068.4</v>
      </c>
      <c r="K244" s="18">
        <f>SUMIFS(K245:K1304,$B245:$B1304,$B245,$D245:$D1304,$D245,$E245:$E1304,$E245)/2</f>
        <v>0</v>
      </c>
    </row>
    <row r="245" spans="1:11" s="16" customFormat="1" ht="31.2">
      <c r="A245" s="19">
        <v>2</v>
      </c>
      <c r="B245" s="37">
        <v>955</v>
      </c>
      <c r="C245" s="52" t="s">
        <v>32</v>
      </c>
      <c r="D245" s="39" t="s">
        <v>85</v>
      </c>
      <c r="E245" s="39" t="s">
        <v>70</v>
      </c>
      <c r="F245" s="53" t="s">
        <v>117</v>
      </c>
      <c r="G245" s="39"/>
      <c r="H245" s="40">
        <f>SUMIFS(H246:H1304,$B246:$B1304,$B245,$D246:$D1304,$D246,$E246:$E1304,$E246,$F246:$F1304,$F246)</f>
        <v>2068.4</v>
      </c>
      <c r="I245" s="40">
        <f>SUMIFS(I246:I1304,$B246:$B1304,$B245,$D246:$D1304,$D246,$E246:$E1304,$E246,$F246:$F1304,$F246)</f>
        <v>0</v>
      </c>
      <c r="J245" s="40">
        <f>SUMIFS(J246:J1304,$B246:$B1304,$B245,$D246:$D1304,$D246,$E246:$E1304,$E246,$F246:$F1304,$F246)</f>
        <v>2068.4</v>
      </c>
      <c r="K245" s="40">
        <f>SUMIFS(K246:K1304,$B246:$B1304,$B245,$D246:$D1304,$D246,$E246:$E1304,$E246,$F246:$F1304,$F246)</f>
        <v>0</v>
      </c>
    </row>
    <row r="246" spans="1:11" s="16" customFormat="1" ht="37.950000000000003" customHeight="1">
      <c r="A246" s="20">
        <v>3</v>
      </c>
      <c r="B246" s="31">
        <v>955</v>
      </c>
      <c r="C246" s="32" t="s">
        <v>207</v>
      </c>
      <c r="D246" s="33" t="s">
        <v>85</v>
      </c>
      <c r="E246" s="33" t="s">
        <v>70</v>
      </c>
      <c r="F246" s="33" t="s">
        <v>117</v>
      </c>
      <c r="G246" s="33" t="s">
        <v>206</v>
      </c>
      <c r="H246" s="24">
        <v>2068.4</v>
      </c>
      <c r="I246" s="24"/>
      <c r="J246" s="24">
        <v>2068.4</v>
      </c>
      <c r="K246" s="24"/>
    </row>
    <row r="247" spans="1:11" s="16" customFormat="1" ht="37.950000000000003" customHeight="1">
      <c r="A247" s="20">
        <v>3</v>
      </c>
      <c r="B247" s="31">
        <v>955</v>
      </c>
      <c r="C247" s="32" t="s">
        <v>21</v>
      </c>
      <c r="D247" s="33" t="s">
        <v>85</v>
      </c>
      <c r="E247" s="33" t="s">
        <v>70</v>
      </c>
      <c r="F247" s="33" t="s">
        <v>117</v>
      </c>
      <c r="G247" s="33" t="s">
        <v>81</v>
      </c>
      <c r="H247" s="24"/>
      <c r="I247" s="24"/>
      <c r="J247" s="24"/>
      <c r="K247" s="24"/>
    </row>
    <row r="248" spans="1:11" s="16" customFormat="1" ht="15.6">
      <c r="A248" s="17">
        <v>1</v>
      </c>
      <c r="B248" s="28">
        <v>955</v>
      </c>
      <c r="C248" s="29" t="s">
        <v>65</v>
      </c>
      <c r="D248" s="30" t="s">
        <v>85</v>
      </c>
      <c r="E248" s="30" t="s">
        <v>79</v>
      </c>
      <c r="F248" s="30" t="s">
        <v>7</v>
      </c>
      <c r="G248" s="30" t="s">
        <v>72</v>
      </c>
      <c r="H248" s="18">
        <f>SUMIFS(H249:H1307,$B249:$B1307,$B249,$D249:$D1307,$D249,$E249:$E1307,$E249)/2</f>
        <v>3946.3</v>
      </c>
      <c r="I248" s="18">
        <f>SUMIFS(I249:I1307,$B249:$B1307,$B249,$D249:$D1307,$D249,$E249:$E1307,$E249)/2</f>
        <v>3427.3</v>
      </c>
      <c r="J248" s="18">
        <f>SUMIFS(J249:J1307,$B249:$B1307,$B249,$D249:$D1307,$D249,$E249:$E1307,$E249)/2</f>
        <v>3946.3</v>
      </c>
      <c r="K248" s="18">
        <f>SUMIFS(K249:K1307,$B249:$B1307,$B249,$D249:$D1307,$D249,$E249:$E1307,$E249)/2</f>
        <v>3427.3</v>
      </c>
    </row>
    <row r="249" spans="1:11" s="16" customFormat="1" ht="46.8">
      <c r="A249" s="19">
        <v>2</v>
      </c>
      <c r="B249" s="37">
        <v>955</v>
      </c>
      <c r="C249" s="38" t="s">
        <v>140</v>
      </c>
      <c r="D249" s="39" t="s">
        <v>85</v>
      </c>
      <c r="E249" s="39" t="s">
        <v>79</v>
      </c>
      <c r="F249" s="39" t="s">
        <v>60</v>
      </c>
      <c r="G249" s="39"/>
      <c r="H249" s="40">
        <f>SUMIFS(H250:H1307,$B250:$B1307,$B249,$D250:$D1307,$D250,$E250:$E1307,$E250,$F250:$F1307,$F250)</f>
        <v>3696.3</v>
      </c>
      <c r="I249" s="40">
        <f>SUMIFS(I250:I1307,$B250:$B1307,$B249,$D250:$D1307,$D250,$E250:$E1307,$E250,$F250:$F1307,$F250)</f>
        <v>3427.3</v>
      </c>
      <c r="J249" s="40">
        <f>SUMIFS(J250:J1307,$B250:$B1307,$B249,$D250:$D1307,$D250,$E250:$E1307,$E250,$F250:$F1307,$F250)</f>
        <v>3696.3</v>
      </c>
      <c r="K249" s="40">
        <f>SUMIFS(K250:K1307,$B250:$B1307,$B249,$D250:$D1307,$D250,$E250:$E1307,$E250,$F250:$F1307,$F250)</f>
        <v>3427.3</v>
      </c>
    </row>
    <row r="250" spans="1:11" s="16" customFormat="1" ht="39.6" customHeight="1">
      <c r="A250" s="20">
        <v>3</v>
      </c>
      <c r="B250" s="31">
        <v>955</v>
      </c>
      <c r="C250" s="32" t="s">
        <v>21</v>
      </c>
      <c r="D250" s="33" t="s">
        <v>85</v>
      </c>
      <c r="E250" s="33" t="s">
        <v>79</v>
      </c>
      <c r="F250" s="33" t="s">
        <v>60</v>
      </c>
      <c r="G250" s="33" t="s">
        <v>81</v>
      </c>
      <c r="H250" s="24">
        <v>3696.3</v>
      </c>
      <c r="I250" s="24">
        <v>3427.3</v>
      </c>
      <c r="J250" s="24">
        <v>3696.3</v>
      </c>
      <c r="K250" s="24">
        <v>3427.3</v>
      </c>
    </row>
    <row r="251" spans="1:11" s="16" customFormat="1" ht="46.8">
      <c r="A251" s="19">
        <v>2</v>
      </c>
      <c r="B251" s="37">
        <v>955</v>
      </c>
      <c r="C251" s="38" t="s">
        <v>202</v>
      </c>
      <c r="D251" s="39" t="s">
        <v>85</v>
      </c>
      <c r="E251" s="39" t="s">
        <v>79</v>
      </c>
      <c r="F251" s="39" t="s">
        <v>123</v>
      </c>
      <c r="G251" s="39"/>
      <c r="H251" s="40">
        <f>SUMIFS(H252:H1309,$B252:$B1309,$B251,$D252:$D1309,$D252,$E252:$E1309,$E252,$F252:$F1309,$F252)</f>
        <v>0</v>
      </c>
      <c r="I251" s="40">
        <f>SUMIFS(I252:I1309,$B252:$B1309,$B251,$D252:$D1309,$D252,$E252:$E1309,$E252,$F252:$F1309,$F252)</f>
        <v>0</v>
      </c>
      <c r="J251" s="40">
        <f>SUMIFS(J252:J1309,$B252:$B1309,$B251,$D252:$D1309,$D252,$E252:$E1309,$E252,$F252:$F1309,$F252)</f>
        <v>0</v>
      </c>
      <c r="K251" s="40">
        <f>SUMIFS(K252:K1309,$B252:$B1309,$B251,$D252:$D1309,$D252,$E252:$E1309,$E252,$F252:$F1309,$F252)</f>
        <v>0</v>
      </c>
    </row>
    <row r="252" spans="1:11" s="16" customFormat="1" ht="37.950000000000003" customHeight="1">
      <c r="A252" s="20">
        <v>3</v>
      </c>
      <c r="B252" s="31">
        <v>955</v>
      </c>
      <c r="C252" s="32" t="s">
        <v>21</v>
      </c>
      <c r="D252" s="33" t="s">
        <v>85</v>
      </c>
      <c r="E252" s="33" t="s">
        <v>79</v>
      </c>
      <c r="F252" s="33" t="s">
        <v>123</v>
      </c>
      <c r="G252" s="33" t="s">
        <v>81</v>
      </c>
      <c r="H252" s="24"/>
      <c r="I252" s="24"/>
      <c r="J252" s="24"/>
      <c r="K252" s="24"/>
    </row>
    <row r="253" spans="1:11" s="16" customFormat="1" ht="15.6">
      <c r="A253" s="20">
        <v>3</v>
      </c>
      <c r="B253" s="31">
        <v>955</v>
      </c>
      <c r="C253" s="32" t="s">
        <v>46</v>
      </c>
      <c r="D253" s="33" t="s">
        <v>85</v>
      </c>
      <c r="E253" s="33" t="s">
        <v>79</v>
      </c>
      <c r="F253" s="33" t="s">
        <v>123</v>
      </c>
      <c r="G253" s="33" t="s">
        <v>92</v>
      </c>
      <c r="H253" s="24"/>
      <c r="I253" s="24"/>
      <c r="J253" s="24"/>
      <c r="K253" s="24"/>
    </row>
    <row r="254" spans="1:11" s="16" customFormat="1" ht="67.8" customHeight="1">
      <c r="A254" s="19">
        <v>2</v>
      </c>
      <c r="B254" s="37">
        <v>955</v>
      </c>
      <c r="C254" s="38" t="s">
        <v>160</v>
      </c>
      <c r="D254" s="39" t="s">
        <v>85</v>
      </c>
      <c r="E254" s="39" t="s">
        <v>79</v>
      </c>
      <c r="F254" s="39" t="s">
        <v>159</v>
      </c>
      <c r="G254" s="39"/>
      <c r="H254" s="40">
        <f>SUMIFS(H255:H1312,$B255:$B1312,$B254,$D255:$D1312,$D255,$E255:$E1312,$E255,$F255:$F1312,$F255)</f>
        <v>150</v>
      </c>
      <c r="I254" s="40">
        <f>SUMIFS(I255:I1312,$B255:$B1312,$B254,$D255:$D1312,$D255,$E255:$E1312,$E255,$F255:$F1312,$F255)</f>
        <v>0</v>
      </c>
      <c r="J254" s="40">
        <f>SUMIFS(J255:J1312,$B255:$B1312,$B254,$D255:$D1312,$D255,$E255:$E1312,$E255,$F255:$F1312,$F255)</f>
        <v>150</v>
      </c>
      <c r="K254" s="40">
        <f>SUMIFS(K255:K1312,$B255:$B1312,$B254,$D255:$D1312,$D255,$E255:$E1312,$E255,$F255:$F1312,$F255)</f>
        <v>0</v>
      </c>
    </row>
    <row r="255" spans="1:11" s="16" customFormat="1" ht="37.799999999999997" customHeight="1">
      <c r="A255" s="20">
        <v>3</v>
      </c>
      <c r="B255" s="31">
        <v>955</v>
      </c>
      <c r="C255" s="32" t="s">
        <v>21</v>
      </c>
      <c r="D255" s="33" t="s">
        <v>85</v>
      </c>
      <c r="E255" s="33" t="s">
        <v>79</v>
      </c>
      <c r="F255" s="33" t="s">
        <v>159</v>
      </c>
      <c r="G255" s="33" t="s">
        <v>81</v>
      </c>
      <c r="H255" s="24">
        <v>150</v>
      </c>
      <c r="I255" s="25"/>
      <c r="J255" s="24">
        <v>150</v>
      </c>
      <c r="K255" s="25"/>
    </row>
    <row r="256" spans="1:11" s="16" customFormat="1" ht="46.8">
      <c r="A256" s="19">
        <v>2</v>
      </c>
      <c r="B256" s="37">
        <v>955</v>
      </c>
      <c r="C256" s="38" t="s">
        <v>35</v>
      </c>
      <c r="D256" s="39" t="s">
        <v>85</v>
      </c>
      <c r="E256" s="39" t="s">
        <v>79</v>
      </c>
      <c r="F256" s="39" t="s">
        <v>111</v>
      </c>
      <c r="G256" s="39"/>
      <c r="H256" s="40">
        <f>SUMIFS(H257:H1315,$B257:$B1315,$B256,$D257:$D1315,$D257,$E257:$E1315,$E257,$F257:$F1315,$F257)</f>
        <v>100</v>
      </c>
      <c r="I256" s="40">
        <f>SUMIFS(I257:I1315,$B257:$B1315,$B256,$D257:$D1315,$D257,$E257:$E1315,$E257,$F257:$F1315,$F257)</f>
        <v>0</v>
      </c>
      <c r="J256" s="40">
        <f>SUMIFS(J257:J1315,$B257:$B1315,$B256,$D257:$D1315,$D257,$E257:$E1315,$E257,$F257:$F1315,$F257)</f>
        <v>100</v>
      </c>
      <c r="K256" s="40">
        <f>SUMIFS(K257:K1315,$B257:$B1315,$B256,$D257:$D1315,$D257,$E257:$E1315,$E257,$F257:$F1315,$F257)</f>
        <v>0</v>
      </c>
    </row>
    <row r="257" spans="1:11" s="16" customFormat="1" ht="27.6" customHeight="1">
      <c r="A257" s="20">
        <v>3</v>
      </c>
      <c r="B257" s="31">
        <v>955</v>
      </c>
      <c r="C257" s="32" t="s">
        <v>161</v>
      </c>
      <c r="D257" s="33" t="s">
        <v>85</v>
      </c>
      <c r="E257" s="33" t="s">
        <v>79</v>
      </c>
      <c r="F257" s="33" t="s">
        <v>111</v>
      </c>
      <c r="G257" s="33" t="s">
        <v>128</v>
      </c>
      <c r="H257" s="24">
        <v>100</v>
      </c>
      <c r="I257" s="24"/>
      <c r="J257" s="24">
        <v>100</v>
      </c>
      <c r="K257" s="24"/>
    </row>
    <row r="258" spans="1:11" s="16" customFormat="1" ht="46.8">
      <c r="A258" s="17">
        <v>1</v>
      </c>
      <c r="B258" s="28">
        <v>955</v>
      </c>
      <c r="C258" s="29" t="s">
        <v>36</v>
      </c>
      <c r="D258" s="30" t="s">
        <v>85</v>
      </c>
      <c r="E258" s="30" t="s">
        <v>87</v>
      </c>
      <c r="F258" s="30"/>
      <c r="G258" s="30"/>
      <c r="H258" s="18">
        <f>SUMIFS(H259:H1317,$B259:$B1317,$B259,$D259:$D1317,$D259,$E259:$E1317,$E259)/2</f>
        <v>6143.6</v>
      </c>
      <c r="I258" s="18">
        <f>SUMIFS(I259:I1317,$B259:$B1317,$B259,$D259:$D1317,$D259,$E259:$E1317,$E259)/2</f>
        <v>3700.8</v>
      </c>
      <c r="J258" s="18">
        <f>SUMIFS(J259:J1317,$B259:$B1317,$B259,$D259:$D1317,$D259,$E259:$E1317,$E259)/2</f>
        <v>7948.1</v>
      </c>
      <c r="K258" s="18">
        <f>SUMIFS(K259:K1317,$B259:$B1317,$B259,$D259:$D1317,$D259,$E259:$E1317,$E259)/2</f>
        <v>5505.3</v>
      </c>
    </row>
    <row r="259" spans="1:11" s="16" customFormat="1" ht="31.2">
      <c r="A259" s="19">
        <v>2</v>
      </c>
      <c r="B259" s="37">
        <v>955</v>
      </c>
      <c r="C259" s="38" t="s">
        <v>204</v>
      </c>
      <c r="D259" s="39" t="s">
        <v>85</v>
      </c>
      <c r="E259" s="39" t="s">
        <v>87</v>
      </c>
      <c r="F259" s="39" t="s">
        <v>66</v>
      </c>
      <c r="G259" s="39"/>
      <c r="H259" s="40">
        <f>SUMIFS(H260:H1317,$B260:$B1317,$B259,$D260:$D1317,$D260,$E260:$E1317,$E260,$F260:$F1317,$F260)</f>
        <v>5905.6</v>
      </c>
      <c r="I259" s="40">
        <f>SUMIFS(I260:I1317,$B260:$B1317,$B259,$D260:$D1317,$D260,$E260:$E1317,$E260,$F260:$F1317,$F260)</f>
        <v>3462.8</v>
      </c>
      <c r="J259" s="40">
        <f>SUMIFS(J260:J1317,$B260:$B1317,$B259,$D260:$D1317,$D260,$E260:$E1317,$E260,$F260:$F1317,$F260)</f>
        <v>7710.1</v>
      </c>
      <c r="K259" s="40">
        <f>SUMIFS(K260:K1317,$B260:$B1317,$B259,$D260:$D1317,$D260,$E260:$E1317,$E260,$F260:$F1317,$F260)</f>
        <v>5267.3</v>
      </c>
    </row>
    <row r="260" spans="1:11" s="16" customFormat="1" ht="37.200000000000003" customHeight="1">
      <c r="A260" s="20">
        <v>3</v>
      </c>
      <c r="B260" s="31">
        <v>955</v>
      </c>
      <c r="C260" s="32" t="s">
        <v>21</v>
      </c>
      <c r="D260" s="33" t="s">
        <v>85</v>
      </c>
      <c r="E260" s="33" t="s">
        <v>87</v>
      </c>
      <c r="F260" s="33" t="s">
        <v>66</v>
      </c>
      <c r="G260" s="33" t="s">
        <v>81</v>
      </c>
      <c r="H260" s="24">
        <v>5905.6</v>
      </c>
      <c r="I260" s="24">
        <v>3462.8</v>
      </c>
      <c r="J260" s="24">
        <v>7710.1</v>
      </c>
      <c r="K260" s="24">
        <v>5267.3</v>
      </c>
    </row>
    <row r="261" spans="1:11" s="16" customFormat="1" ht="62.4">
      <c r="A261" s="19">
        <v>2</v>
      </c>
      <c r="B261" s="37">
        <v>955</v>
      </c>
      <c r="C261" s="38" t="s">
        <v>213</v>
      </c>
      <c r="D261" s="39" t="s">
        <v>85</v>
      </c>
      <c r="E261" s="39" t="s">
        <v>87</v>
      </c>
      <c r="F261" s="39" t="s">
        <v>10</v>
      </c>
      <c r="G261" s="39"/>
      <c r="H261" s="40">
        <f>SUMIFS(H262:H1324,$B262:$B1324,$B261,$D262:$D1324,$D262,$E262:$E1324,$E262,$F262:$F1324,$F262)</f>
        <v>238</v>
      </c>
      <c r="I261" s="40">
        <f>SUMIFS(I262:I1324,$B262:$B1324,$B261,$D262:$D1324,$D262,$E262:$E1324,$E262,$F262:$F1324,$F262)</f>
        <v>238</v>
      </c>
      <c r="J261" s="40">
        <f>SUMIFS(J262:J1324,$B262:$B1324,$B261,$D262:$D1324,$D262,$E262:$E1324,$E262,$F262:$F1324,$F262)</f>
        <v>238</v>
      </c>
      <c r="K261" s="40">
        <f>SUMIFS(K262:K1324,$B262:$B1324,$B261,$D262:$D1324,$D262,$E262:$E1324,$E262,$F262:$F1324,$F262)</f>
        <v>238</v>
      </c>
    </row>
    <row r="262" spans="1:11" s="16" customFormat="1" ht="51" customHeight="1">
      <c r="A262" s="20">
        <v>3</v>
      </c>
      <c r="B262" s="31">
        <v>955</v>
      </c>
      <c r="C262" s="32" t="s">
        <v>12</v>
      </c>
      <c r="D262" s="33" t="s">
        <v>85</v>
      </c>
      <c r="E262" s="33" t="s">
        <v>87</v>
      </c>
      <c r="F262" s="33" t="s">
        <v>10</v>
      </c>
      <c r="G262" s="33" t="s">
        <v>74</v>
      </c>
      <c r="H262" s="24">
        <v>238</v>
      </c>
      <c r="I262" s="24">
        <v>238</v>
      </c>
      <c r="J262" s="24">
        <v>238</v>
      </c>
      <c r="K262" s="24">
        <v>238</v>
      </c>
    </row>
    <row r="263" spans="1:11" s="16" customFormat="1" ht="33.6" customHeight="1">
      <c r="A263" s="20">
        <v>3</v>
      </c>
      <c r="B263" s="31">
        <v>955</v>
      </c>
      <c r="C263" s="32" t="s">
        <v>21</v>
      </c>
      <c r="D263" s="33" t="s">
        <v>85</v>
      </c>
      <c r="E263" s="33" t="s">
        <v>87</v>
      </c>
      <c r="F263" s="33" t="s">
        <v>10</v>
      </c>
      <c r="G263" s="33" t="s">
        <v>81</v>
      </c>
      <c r="H263" s="24"/>
      <c r="I263" s="24"/>
      <c r="J263" s="24"/>
      <c r="K263" s="24"/>
    </row>
    <row r="264" spans="1:11" s="16" customFormat="1" ht="15.6">
      <c r="A264" s="17">
        <v>1</v>
      </c>
      <c r="B264" s="28">
        <v>955</v>
      </c>
      <c r="C264" s="29" t="s">
        <v>27</v>
      </c>
      <c r="D264" s="30" t="s">
        <v>85</v>
      </c>
      <c r="E264" s="30" t="s">
        <v>71</v>
      </c>
      <c r="F264" s="30"/>
      <c r="G264" s="30"/>
      <c r="H264" s="18">
        <f>SUMIFS(H265:H1320,$B265:$B1320,$B265,$D265:$D1320,$D265,$E265:$E1320,$E265)/2</f>
        <v>2194.3000000000002</v>
      </c>
      <c r="I264" s="18">
        <f>SUMIFS(I265:I1320,$B265:$B1320,$B265,$D265:$D1320,$D265,$E265:$E1320,$E265)/2</f>
        <v>666.90000000000009</v>
      </c>
      <c r="J264" s="18">
        <f>SUMIFS(J265:J1320,$B265:$B1320,$B265,$D265:$D1320,$D265,$E265:$E1320,$E265)/2</f>
        <v>2194.3000000000002</v>
      </c>
      <c r="K264" s="18">
        <f>SUMIFS(K265:K1320,$B265:$B1320,$B265,$D265:$D1320,$D265,$E265:$E1320,$E265)/2</f>
        <v>666.90000000000009</v>
      </c>
    </row>
    <row r="265" spans="1:11" s="16" customFormat="1" ht="62.4">
      <c r="A265" s="19">
        <v>2</v>
      </c>
      <c r="B265" s="37">
        <v>955</v>
      </c>
      <c r="C265" s="38" t="s">
        <v>164</v>
      </c>
      <c r="D265" s="39" t="s">
        <v>85</v>
      </c>
      <c r="E265" s="39" t="s">
        <v>71</v>
      </c>
      <c r="F265" s="39" t="s">
        <v>28</v>
      </c>
      <c r="G265" s="39"/>
      <c r="H265" s="40">
        <f>SUMIFS(H266:H1320,$B266:$B1320,$B265,$D266:$D1320,$D266,$E266:$E1320,$E266,$F266:$F1320,$F266)</f>
        <v>911</v>
      </c>
      <c r="I265" s="40">
        <f>SUMIFS(I266:I1320,$B266:$B1320,$B265,$D266:$D1320,$D266,$E266:$E1320,$E266,$F266:$F1320,$F266)</f>
        <v>0</v>
      </c>
      <c r="J265" s="40">
        <f>SUMIFS(J266:J1320,$B266:$B1320,$B265,$D266:$D1320,$D266,$E266:$E1320,$E266,$F266:$F1320,$F266)</f>
        <v>911</v>
      </c>
      <c r="K265" s="40">
        <f>SUMIFS(K266:K1320,$B266:$B1320,$B265,$D266:$D1320,$D266,$E266:$E1320,$E266,$F266:$F1320,$F266)</f>
        <v>0</v>
      </c>
    </row>
    <row r="266" spans="1:11" s="16" customFormat="1" ht="15.6">
      <c r="A266" s="20">
        <v>3</v>
      </c>
      <c r="B266" s="31">
        <v>955</v>
      </c>
      <c r="C266" s="32" t="s">
        <v>46</v>
      </c>
      <c r="D266" s="33" t="s">
        <v>85</v>
      </c>
      <c r="E266" s="33" t="s">
        <v>71</v>
      </c>
      <c r="F266" s="33" t="s">
        <v>28</v>
      </c>
      <c r="G266" s="33" t="s">
        <v>92</v>
      </c>
      <c r="H266" s="24">
        <v>911</v>
      </c>
      <c r="I266" s="24"/>
      <c r="J266" s="24">
        <v>911</v>
      </c>
      <c r="K266" s="24"/>
    </row>
    <row r="267" spans="1:11" s="16" customFormat="1" ht="78">
      <c r="A267" s="19">
        <v>2</v>
      </c>
      <c r="B267" s="37">
        <v>955</v>
      </c>
      <c r="C267" s="38" t="s">
        <v>186</v>
      </c>
      <c r="D267" s="39" t="s">
        <v>85</v>
      </c>
      <c r="E267" s="39" t="s">
        <v>71</v>
      </c>
      <c r="F267" s="39" t="s">
        <v>29</v>
      </c>
      <c r="G267" s="39"/>
      <c r="H267" s="40">
        <f>SUMIFS(H268:H1322,$B268:$B1322,$B267,$D268:$D1322,$D268,$E268:$E1322,$E268,$F268:$F1322,$F268)</f>
        <v>384</v>
      </c>
      <c r="I267" s="40">
        <f>SUMIFS(I268:I1322,$B268:$B1322,$B267,$D268:$D1322,$D268,$E268:$E1322,$E268,$F268:$F1322,$F268)</f>
        <v>0</v>
      </c>
      <c r="J267" s="40">
        <f>SUMIFS(J268:J1322,$B268:$B1322,$B267,$D268:$D1322,$D268,$E268:$E1322,$E268,$F268:$F1322,$F268)</f>
        <v>384</v>
      </c>
      <c r="K267" s="40">
        <f>SUMIFS(K268:K1322,$B268:$B1322,$B267,$D268:$D1322,$D268,$E268:$E1322,$E268,$F268:$F1322,$F268)</f>
        <v>0</v>
      </c>
    </row>
    <row r="268" spans="1:11" s="16" customFormat="1" ht="62.4">
      <c r="A268" s="20">
        <v>3</v>
      </c>
      <c r="B268" s="31">
        <v>955</v>
      </c>
      <c r="C268" s="32" t="s">
        <v>149</v>
      </c>
      <c r="D268" s="33" t="s">
        <v>85</v>
      </c>
      <c r="E268" s="33" t="s">
        <v>71</v>
      </c>
      <c r="F268" s="33" t="s">
        <v>29</v>
      </c>
      <c r="G268" s="33" t="s">
        <v>95</v>
      </c>
      <c r="H268" s="24">
        <v>384</v>
      </c>
      <c r="I268" s="24"/>
      <c r="J268" s="24">
        <v>384</v>
      </c>
      <c r="K268" s="24"/>
    </row>
    <row r="269" spans="1:11" s="16" customFormat="1" ht="62.4">
      <c r="A269" s="19">
        <v>2</v>
      </c>
      <c r="B269" s="37">
        <v>955</v>
      </c>
      <c r="C269" s="38" t="s">
        <v>200</v>
      </c>
      <c r="D269" s="39" t="s">
        <v>85</v>
      </c>
      <c r="E269" s="39" t="s">
        <v>71</v>
      </c>
      <c r="F269" s="39" t="s">
        <v>33</v>
      </c>
      <c r="G269" s="39"/>
      <c r="H269" s="40">
        <f>SUMIFS(H270:H1324,$B270:$B1324,$B269,$D270:$D1324,$D270,$E270:$E1324,$E270,$F270:$F1324,$F270)</f>
        <v>899.30000000000007</v>
      </c>
      <c r="I269" s="40">
        <f>SUMIFS(I270:I1324,$B270:$B1324,$B269,$D270:$D1324,$D270,$E270:$E1324,$E270,$F270:$F1324,$F270)</f>
        <v>666.90000000000009</v>
      </c>
      <c r="J269" s="40">
        <f>SUMIFS(J270:J1324,$B270:$B1324,$B269,$D270:$D1324,$D270,$E270:$E1324,$E270,$F270:$F1324,$F270)</f>
        <v>899.30000000000007</v>
      </c>
      <c r="K269" s="40">
        <f>SUMIFS(K270:K1324,$B270:$B1324,$B269,$D270:$D1324,$D270,$E270:$E1324,$E270,$F270:$F1324,$F270)</f>
        <v>666.90000000000009</v>
      </c>
    </row>
    <row r="270" spans="1:11" s="16" customFormat="1" ht="33.6" customHeight="1">
      <c r="A270" s="20">
        <v>3</v>
      </c>
      <c r="B270" s="31">
        <v>955</v>
      </c>
      <c r="C270" s="32" t="s">
        <v>11</v>
      </c>
      <c r="D270" s="33" t="s">
        <v>85</v>
      </c>
      <c r="E270" s="33" t="s">
        <v>71</v>
      </c>
      <c r="F270" s="33" t="s">
        <v>33</v>
      </c>
      <c r="G270" s="33" t="s">
        <v>73</v>
      </c>
      <c r="H270" s="24">
        <v>812.6</v>
      </c>
      <c r="I270" s="24">
        <v>580.20000000000005</v>
      </c>
      <c r="J270" s="24">
        <v>812.6</v>
      </c>
      <c r="K270" s="24">
        <v>580.20000000000005</v>
      </c>
    </row>
    <row r="271" spans="1:11" s="16" customFormat="1" ht="46.8">
      <c r="A271" s="20">
        <v>3</v>
      </c>
      <c r="B271" s="31">
        <v>955</v>
      </c>
      <c r="C271" s="32" t="s">
        <v>12</v>
      </c>
      <c r="D271" s="33" t="s">
        <v>85</v>
      </c>
      <c r="E271" s="33" t="s">
        <v>71</v>
      </c>
      <c r="F271" s="33" t="s">
        <v>33</v>
      </c>
      <c r="G271" s="33" t="s">
        <v>74</v>
      </c>
      <c r="H271" s="24">
        <v>86.7</v>
      </c>
      <c r="I271" s="24">
        <v>86.7</v>
      </c>
      <c r="J271" s="24">
        <v>86.7</v>
      </c>
      <c r="K271" s="24">
        <v>86.7</v>
      </c>
    </row>
    <row r="272" spans="1:11" s="16" customFormat="1" ht="46.8">
      <c r="A272" s="19">
        <v>2</v>
      </c>
      <c r="B272" s="37">
        <v>955</v>
      </c>
      <c r="C272" s="38" t="s">
        <v>156</v>
      </c>
      <c r="D272" s="39" t="s">
        <v>85</v>
      </c>
      <c r="E272" s="39" t="s">
        <v>71</v>
      </c>
      <c r="F272" s="39" t="s">
        <v>155</v>
      </c>
      <c r="G272" s="39"/>
      <c r="H272" s="40">
        <f>SUMIFS(H273:H1327,$B273:$B1327,$B272,$D273:$D1327,$D273,$E273:$E1327,$E273,$F273:$F1327,$F273)</f>
        <v>0</v>
      </c>
      <c r="I272" s="40">
        <f>SUMIFS(I273:I1327,$B273:$B1327,$B272,$D273:$D1327,$D273,$E273:$E1327,$E273,$F273:$F1327,$F273)</f>
        <v>0</v>
      </c>
      <c r="J272" s="40">
        <f>SUMIFS(J273:J1327,$B273:$B1327,$B272,$D273:$D1327,$D273,$E273:$E1327,$E273,$F273:$F1327,$F273)</f>
        <v>0</v>
      </c>
      <c r="K272" s="40">
        <f>SUMIFS(K273:K1327,$B273:$B1327,$B272,$D273:$D1327,$D273,$E273:$E1327,$E273,$F273:$F1327,$F273)</f>
        <v>0</v>
      </c>
    </row>
    <row r="273" spans="1:11" s="16" customFormat="1" ht="15.6">
      <c r="A273" s="20">
        <v>3</v>
      </c>
      <c r="B273" s="31">
        <v>955</v>
      </c>
      <c r="C273" s="32" t="s">
        <v>46</v>
      </c>
      <c r="D273" s="33" t="s">
        <v>85</v>
      </c>
      <c r="E273" s="33" t="s">
        <v>71</v>
      </c>
      <c r="F273" s="33" t="s">
        <v>155</v>
      </c>
      <c r="G273" s="33" t="s">
        <v>92</v>
      </c>
      <c r="H273" s="24"/>
      <c r="I273" s="24"/>
      <c r="J273" s="24"/>
      <c r="K273" s="24"/>
    </row>
    <row r="274" spans="1:11" s="16" customFormat="1" ht="15.6">
      <c r="A274" s="17">
        <v>1</v>
      </c>
      <c r="B274" s="28">
        <v>955</v>
      </c>
      <c r="C274" s="29" t="s">
        <v>30</v>
      </c>
      <c r="D274" s="30" t="s">
        <v>86</v>
      </c>
      <c r="E274" s="30" t="s">
        <v>70</v>
      </c>
      <c r="F274" s="30" t="s">
        <v>7</v>
      </c>
      <c r="G274" s="30" t="s">
        <v>72</v>
      </c>
      <c r="H274" s="18">
        <f>SUMIFS(H275:H1330,$B275:$B1330,$B275,$D275:$D1330,$D275,$E275:$E1330,$E275)/2</f>
        <v>4614</v>
      </c>
      <c r="I274" s="18">
        <f>SUMIFS(I275:I1330,$B275:$B1330,$B275,$D275:$D1330,$D275,$E275:$E1330,$E275)/2</f>
        <v>1100</v>
      </c>
      <c r="J274" s="18">
        <f>SUMIFS(J275:J1330,$B275:$B1330,$B275,$D275:$D1330,$D275,$E275:$E1330,$E275)/2</f>
        <v>4788.2</v>
      </c>
      <c r="K274" s="18">
        <f>SUMIFS(K275:K1330,$B275:$B1330,$B275,$D275:$D1330,$D275,$E275:$E1330,$E275)/2</f>
        <v>1100</v>
      </c>
    </row>
    <row r="275" spans="1:11" s="16" customFormat="1" ht="46.8">
      <c r="A275" s="19">
        <v>2</v>
      </c>
      <c r="B275" s="37">
        <v>955</v>
      </c>
      <c r="C275" s="38" t="s">
        <v>191</v>
      </c>
      <c r="D275" s="39" t="s">
        <v>86</v>
      </c>
      <c r="E275" s="39" t="s">
        <v>70</v>
      </c>
      <c r="F275" s="39" t="s">
        <v>31</v>
      </c>
      <c r="G275" s="39"/>
      <c r="H275" s="40">
        <f>SUMIFS(H276:H1330,$B276:$B1330,$B275,$D276:$D1330,$D276,$E276:$E1330,$E276,$F276:$F1330,$F276)</f>
        <v>4605</v>
      </c>
      <c r="I275" s="40">
        <f>SUMIFS(I276:I1330,$B276:$B1330,$B275,$D276:$D1330,$D276,$E276:$E1330,$E276,$F276:$F1330,$F276)</f>
        <v>1100</v>
      </c>
      <c r="J275" s="40">
        <f>SUMIFS(J276:J1330,$B276:$B1330,$B275,$D276:$D1330,$D276,$E276:$E1330,$E276,$F276:$F1330,$F276)</f>
        <v>4779.2</v>
      </c>
      <c r="K275" s="40">
        <f>SUMIFS(K276:K1330,$B276:$B1330,$B275,$D276:$D1330,$D276,$E276:$E1330,$E276,$F276:$F1330,$F276)</f>
        <v>1100</v>
      </c>
    </row>
    <row r="276" spans="1:11" s="16" customFormat="1" ht="15.6">
      <c r="A276" s="20">
        <v>3</v>
      </c>
      <c r="B276" s="31">
        <v>955</v>
      </c>
      <c r="C276" s="32" t="s">
        <v>46</v>
      </c>
      <c r="D276" s="33" t="s">
        <v>86</v>
      </c>
      <c r="E276" s="33" t="s">
        <v>70</v>
      </c>
      <c r="F276" s="33" t="s">
        <v>31</v>
      </c>
      <c r="G276" s="33" t="s">
        <v>92</v>
      </c>
      <c r="H276" s="24">
        <v>4605</v>
      </c>
      <c r="I276" s="24">
        <v>1100</v>
      </c>
      <c r="J276" s="24">
        <v>4779.2</v>
      </c>
      <c r="K276" s="24">
        <v>1100</v>
      </c>
    </row>
    <row r="277" spans="1:11" s="16" customFormat="1" ht="46.8">
      <c r="A277" s="19">
        <v>2</v>
      </c>
      <c r="B277" s="37">
        <v>955</v>
      </c>
      <c r="C277" s="38" t="s">
        <v>185</v>
      </c>
      <c r="D277" s="39" t="s">
        <v>86</v>
      </c>
      <c r="E277" s="39" t="s">
        <v>70</v>
      </c>
      <c r="F277" s="39" t="s">
        <v>184</v>
      </c>
      <c r="G277" s="39"/>
      <c r="H277" s="40">
        <f>SUMIFS(H278:H1332,$B278:$B1332,$B277,$D278:$D1332,$D278,$E278:$E1332,$E278,$F278:$F1332,$F278)</f>
        <v>0</v>
      </c>
      <c r="I277" s="40">
        <f>SUMIFS(I278:I1332,$B278:$B1332,$B277,$D278:$D1332,$D278,$E278:$E1332,$E278,$F278:$F1332,$F278)</f>
        <v>0</v>
      </c>
      <c r="J277" s="40">
        <f>SUMIFS(J278:J1332,$B278:$B1332,$B277,$D278:$D1332,$D278,$E278:$E1332,$E278,$F278:$F1332,$F278)</f>
        <v>0</v>
      </c>
      <c r="K277" s="40">
        <f>SUMIFS(K278:K1332,$B278:$B1332,$B277,$D278:$D1332,$D278,$E278:$E1332,$E278,$F278:$F1332,$F278)</f>
        <v>0</v>
      </c>
    </row>
    <row r="278" spans="1:11" s="16" customFormat="1" ht="15.6">
      <c r="A278" s="20">
        <v>3</v>
      </c>
      <c r="B278" s="31">
        <v>955</v>
      </c>
      <c r="C278" s="32" t="s">
        <v>46</v>
      </c>
      <c r="D278" s="33" t="s">
        <v>86</v>
      </c>
      <c r="E278" s="33" t="s">
        <v>70</v>
      </c>
      <c r="F278" s="33" t="s">
        <v>184</v>
      </c>
      <c r="G278" s="33" t="s">
        <v>92</v>
      </c>
      <c r="H278" s="24"/>
      <c r="I278" s="25"/>
      <c r="J278" s="24"/>
      <c r="K278" s="25"/>
    </row>
    <row r="279" spans="1:11" s="16" customFormat="1" ht="46.8">
      <c r="A279" s="19">
        <v>2</v>
      </c>
      <c r="B279" s="37">
        <v>955</v>
      </c>
      <c r="C279" s="38" t="s">
        <v>140</v>
      </c>
      <c r="D279" s="39" t="s">
        <v>86</v>
      </c>
      <c r="E279" s="39" t="s">
        <v>70</v>
      </c>
      <c r="F279" s="39" t="s">
        <v>60</v>
      </c>
      <c r="G279" s="39"/>
      <c r="H279" s="40">
        <f>SUMIFS(H280:H1334,$B280:$B1334,$B279,$D280:$D1334,$D280,$E280:$E1334,$E280,$F280:$F1334,$F280)</f>
        <v>0</v>
      </c>
      <c r="I279" s="40">
        <f>SUMIFS(I280:I1334,$B280:$B1334,$B279,$D280:$D1334,$D280,$E280:$E1334,$E280,$F280:$F1334,$F280)</f>
        <v>0</v>
      </c>
      <c r="J279" s="40">
        <f>SUMIFS(J280:J1334,$B280:$B1334,$B279,$D280:$D1334,$D280,$E280:$E1334,$E280,$F280:$F1334,$F280)</f>
        <v>0</v>
      </c>
      <c r="K279" s="40">
        <f>SUMIFS(K280:K1334,$B280:$B1334,$B279,$D280:$D1334,$D280,$E280:$E1334,$E280,$F280:$F1334,$F280)</f>
        <v>0</v>
      </c>
    </row>
    <row r="280" spans="1:11" s="16" customFormat="1" ht="125.4" customHeight="1">
      <c r="A280" s="20">
        <v>3</v>
      </c>
      <c r="B280" s="31">
        <v>955</v>
      </c>
      <c r="C280" s="32" t="s">
        <v>116</v>
      </c>
      <c r="D280" s="33" t="s">
        <v>86</v>
      </c>
      <c r="E280" s="33" t="s">
        <v>70</v>
      </c>
      <c r="F280" s="33" t="s">
        <v>60</v>
      </c>
      <c r="G280" s="33" t="s">
        <v>114</v>
      </c>
      <c r="H280" s="24"/>
      <c r="I280" s="24"/>
      <c r="J280" s="24"/>
      <c r="K280" s="24"/>
    </row>
    <row r="281" spans="1:11" s="16" customFormat="1" ht="46.8">
      <c r="A281" s="19">
        <v>2</v>
      </c>
      <c r="B281" s="37">
        <v>955</v>
      </c>
      <c r="C281" s="38" t="s">
        <v>148</v>
      </c>
      <c r="D281" s="39" t="s">
        <v>86</v>
      </c>
      <c r="E281" s="39" t="s">
        <v>70</v>
      </c>
      <c r="F281" s="39" t="s">
        <v>147</v>
      </c>
      <c r="G281" s="39"/>
      <c r="H281" s="40">
        <f>SUMIFS(H282:H1336,$B282:$B1336,$B281,$D282:$D1336,$D282,$E282:$E1336,$E282,$F282:$F1336,$F282)</f>
        <v>9</v>
      </c>
      <c r="I281" s="40">
        <f>SUMIFS(I282:I1336,$B282:$B1336,$B281,$D282:$D1336,$D282,$E282:$E1336,$E282,$F282:$F1336,$F282)</f>
        <v>0</v>
      </c>
      <c r="J281" s="40">
        <f>SUMIFS(J282:J1336,$B282:$B1336,$B281,$D282:$D1336,$D282,$E282:$E1336,$E282,$F282:$F1336,$F282)</f>
        <v>9</v>
      </c>
      <c r="K281" s="40">
        <f>SUMIFS(K282:K1336,$B282:$B1336,$B281,$D282:$D1336,$D282,$E282:$E1336,$E282,$F282:$F1336,$F282)</f>
        <v>0</v>
      </c>
    </row>
    <row r="282" spans="1:11" s="16" customFormat="1" ht="15.6">
      <c r="A282" s="20">
        <v>3</v>
      </c>
      <c r="B282" s="31">
        <v>955</v>
      </c>
      <c r="C282" s="32" t="s">
        <v>46</v>
      </c>
      <c r="D282" s="33" t="s">
        <v>86</v>
      </c>
      <c r="E282" s="33" t="s">
        <v>70</v>
      </c>
      <c r="F282" s="33" t="s">
        <v>147</v>
      </c>
      <c r="G282" s="33" t="s">
        <v>92</v>
      </c>
      <c r="H282" s="24">
        <v>9</v>
      </c>
      <c r="I282" s="25"/>
      <c r="J282" s="24">
        <v>9</v>
      </c>
      <c r="K282" s="25"/>
    </row>
    <row r="283" spans="1:11" s="16" customFormat="1" ht="15.6">
      <c r="A283" s="17">
        <v>1</v>
      </c>
      <c r="B283" s="28">
        <v>955</v>
      </c>
      <c r="C283" s="29" t="s">
        <v>67</v>
      </c>
      <c r="D283" s="30" t="s">
        <v>88</v>
      </c>
      <c r="E283" s="30" t="s">
        <v>89</v>
      </c>
      <c r="F283" s="30" t="s">
        <v>7</v>
      </c>
      <c r="G283" s="30" t="s">
        <v>72</v>
      </c>
      <c r="H283" s="18">
        <f>SUMIFS(H284:H1339,$B284:$B1339,$B284,$D284:$D1339,$D284,$E284:$E1339,$E284)/2</f>
        <v>5797.9</v>
      </c>
      <c r="I283" s="18">
        <f>SUMIFS(I284:I1339,$B284:$B1339,$B284,$D284:$D1339,$D284,$E284:$E1339,$E284)/2</f>
        <v>0</v>
      </c>
      <c r="J283" s="18">
        <f>SUMIFS(J284:J1339,$B284:$B1339,$B284,$D284:$D1339,$D284,$E284:$E1339,$E284)/2</f>
        <v>5797.9</v>
      </c>
      <c r="K283" s="18">
        <f>SUMIFS(K284:K1339,$B284:$B1339,$B284,$D284:$D1339,$D284,$E284:$E1339,$E284)/2</f>
        <v>0</v>
      </c>
    </row>
    <row r="284" spans="1:11" s="16" customFormat="1" ht="46.8">
      <c r="A284" s="19">
        <v>2</v>
      </c>
      <c r="B284" s="37">
        <v>955</v>
      </c>
      <c r="C284" s="42" t="s">
        <v>179</v>
      </c>
      <c r="D284" s="39" t="s">
        <v>88</v>
      </c>
      <c r="E284" s="39" t="s">
        <v>89</v>
      </c>
      <c r="F284" s="39" t="s">
        <v>68</v>
      </c>
      <c r="G284" s="39"/>
      <c r="H284" s="40">
        <f>SUMIFS(H285:H1339,$B285:$B1339,$B284,$D285:$D1339,$D285,$E285:$E1339,$E285,$F285:$F1339,$F285)</f>
        <v>4321.1000000000004</v>
      </c>
      <c r="I284" s="40">
        <f>SUMIFS(I285:I1339,$B285:$B1339,$B284,$D285:$D1339,$D285,$E285:$E1339,$E285,$F285:$F1339,$F285)</f>
        <v>0</v>
      </c>
      <c r="J284" s="40">
        <f>SUMIFS(J285:J1339,$B285:$B1339,$B284,$D285:$D1339,$D285,$E285:$E1339,$E285,$F285:$F1339,$F285)</f>
        <v>4321.1000000000004</v>
      </c>
      <c r="K284" s="40">
        <f>SUMIFS(K285:K1339,$B285:$B1339,$B284,$D285:$D1339,$D285,$E285:$E1339,$E285,$F285:$F1339,$F285)</f>
        <v>0</v>
      </c>
    </row>
    <row r="285" spans="1:11" s="16" customFormat="1" ht="15.6">
      <c r="A285" s="20">
        <v>3</v>
      </c>
      <c r="B285" s="31">
        <v>955</v>
      </c>
      <c r="C285" s="32" t="s">
        <v>46</v>
      </c>
      <c r="D285" s="33" t="s">
        <v>88</v>
      </c>
      <c r="E285" s="33" t="s">
        <v>89</v>
      </c>
      <c r="F285" s="33" t="s">
        <v>68</v>
      </c>
      <c r="G285" s="33" t="s">
        <v>92</v>
      </c>
      <c r="H285" s="24">
        <v>4321.1000000000004</v>
      </c>
      <c r="I285" s="25"/>
      <c r="J285" s="24">
        <v>4321.1000000000004</v>
      </c>
      <c r="K285" s="25"/>
    </row>
    <row r="286" spans="1:11" s="16" customFormat="1" ht="93.6">
      <c r="A286" s="19">
        <v>2</v>
      </c>
      <c r="B286" s="37">
        <v>955</v>
      </c>
      <c r="C286" s="42" t="s">
        <v>180</v>
      </c>
      <c r="D286" s="39" t="s">
        <v>88</v>
      </c>
      <c r="E286" s="39" t="s">
        <v>89</v>
      </c>
      <c r="F286" s="39" t="s">
        <v>125</v>
      </c>
      <c r="G286" s="39" t="s">
        <v>72</v>
      </c>
      <c r="H286" s="40">
        <f>SUMIFS(H287:H1341,$B287:$B1341,$B286,$D287:$D1341,$D287,$E287:$E1341,$E287,$F287:$F1341,$F287)</f>
        <v>1446.8</v>
      </c>
      <c r="I286" s="40">
        <f>SUMIFS(I287:I1341,$B287:$B1341,$B286,$D287:$D1341,$D287,$E287:$E1341,$E287,$F287:$F1341,$F287)</f>
        <v>0</v>
      </c>
      <c r="J286" s="40">
        <f>SUMIFS(J287:J1341,$B287:$B1341,$B286,$D287:$D1341,$D287,$E287:$E1341,$E287,$F287:$F1341,$F287)</f>
        <v>1446.8</v>
      </c>
      <c r="K286" s="40">
        <f>SUMIFS(K287:K1341,$B287:$B1341,$B286,$D287:$D1341,$D287,$E287:$E1341,$E287,$F287:$F1341,$F287)</f>
        <v>0</v>
      </c>
    </row>
    <row r="287" spans="1:11" s="16" customFormat="1" ht="15.6">
      <c r="A287" s="20">
        <v>3</v>
      </c>
      <c r="B287" s="31">
        <v>955</v>
      </c>
      <c r="C287" s="32" t="s">
        <v>46</v>
      </c>
      <c r="D287" s="33" t="s">
        <v>88</v>
      </c>
      <c r="E287" s="33" t="s">
        <v>89</v>
      </c>
      <c r="F287" s="33" t="s">
        <v>125</v>
      </c>
      <c r="G287" s="33" t="s">
        <v>92</v>
      </c>
      <c r="H287" s="24">
        <v>1446.8</v>
      </c>
      <c r="I287" s="25"/>
      <c r="J287" s="24">
        <v>1446.8</v>
      </c>
      <c r="K287" s="25"/>
    </row>
    <row r="288" spans="1:11" s="16" customFormat="1" ht="62.4">
      <c r="A288" s="19">
        <v>2</v>
      </c>
      <c r="B288" s="37">
        <v>955</v>
      </c>
      <c r="C288" s="38" t="s">
        <v>199</v>
      </c>
      <c r="D288" s="39" t="s">
        <v>88</v>
      </c>
      <c r="E288" s="39" t="s">
        <v>89</v>
      </c>
      <c r="F288" s="39" t="s">
        <v>124</v>
      </c>
      <c r="G288" s="39"/>
      <c r="H288" s="40">
        <f>SUMIFS(H289:H1343,$B289:$B1343,$B288,$D289:$D1343,$D289,$E289:$E1343,$E289,$F289:$F1343,$F289)</f>
        <v>30</v>
      </c>
      <c r="I288" s="40">
        <f>SUMIFS(I289:I1343,$B289:$B1343,$B288,$D289:$D1343,$D289,$E289:$E1343,$E289,$F289:$F1343,$F289)</f>
        <v>0</v>
      </c>
      <c r="J288" s="40">
        <f>SUMIFS(J289:J1343,$B289:$B1343,$B288,$D289:$D1343,$D289,$E289:$E1343,$E289,$F289:$F1343,$F289)</f>
        <v>30</v>
      </c>
      <c r="K288" s="40">
        <f>SUMIFS(K289:K1343,$B289:$B1343,$B288,$D289:$D1343,$D289,$E289:$E1343,$E289,$F289:$F1343,$F289)</f>
        <v>0</v>
      </c>
    </row>
    <row r="289" spans="1:11" s="16" customFormat="1" ht="15.6">
      <c r="A289" s="20">
        <v>3</v>
      </c>
      <c r="B289" s="31">
        <v>955</v>
      </c>
      <c r="C289" s="32" t="s">
        <v>46</v>
      </c>
      <c r="D289" s="33" t="s">
        <v>88</v>
      </c>
      <c r="E289" s="33" t="s">
        <v>89</v>
      </c>
      <c r="F289" s="33" t="s">
        <v>124</v>
      </c>
      <c r="G289" s="33" t="s">
        <v>92</v>
      </c>
      <c r="H289" s="24">
        <v>30</v>
      </c>
      <c r="I289" s="25"/>
      <c r="J289" s="24">
        <v>30</v>
      </c>
      <c r="K289" s="25"/>
    </row>
    <row r="290" spans="1:11" s="16" customFormat="1" ht="15.6">
      <c r="A290" s="21"/>
      <c r="B290" s="35"/>
      <c r="C290" s="35" t="s">
        <v>69</v>
      </c>
      <c r="D290" s="36"/>
      <c r="E290" s="36"/>
      <c r="F290" s="36" t="s">
        <v>7</v>
      </c>
      <c r="G290" s="36"/>
      <c r="H290" s="22">
        <f>SUMIF($A14:$A290,$A14,H14:H290)</f>
        <v>852663.8</v>
      </c>
      <c r="I290" s="22">
        <f>SUMIF($A14:$A290,$A14,I14:I290)</f>
        <v>286803.70000000013</v>
      </c>
      <c r="J290" s="22">
        <f>SUMIF($A14:$A290,$A14,J14:J290)</f>
        <v>787349.39999999991</v>
      </c>
      <c r="K290" s="22">
        <f>SUMIF($A14:$A290,$A14,K14:K290)</f>
        <v>215594.40000000002</v>
      </c>
    </row>
    <row r="294" spans="1:11">
      <c r="H294" s="23"/>
      <c r="J294" s="23"/>
    </row>
  </sheetData>
  <autoFilter ref="A6:I290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8" t="s">
        <v>105</v>
      </c>
      <c r="C3" s="78" t="s">
        <v>103</v>
      </c>
      <c r="D3" s="81" t="s">
        <v>97</v>
      </c>
      <c r="E3" s="81"/>
      <c r="F3" s="81" t="s">
        <v>98</v>
      </c>
      <c r="G3" s="81"/>
    </row>
    <row r="4" spans="2:7">
      <c r="B4" s="79"/>
      <c r="C4" s="79"/>
      <c r="D4" s="81"/>
      <c r="E4" s="81"/>
      <c r="F4" s="81"/>
      <c r="G4" s="81"/>
    </row>
    <row r="5" spans="2:7" ht="0.75" customHeight="1">
      <c r="B5" s="79"/>
      <c r="C5" s="79"/>
      <c r="D5" s="81"/>
      <c r="E5" s="81"/>
      <c r="F5" s="81"/>
      <c r="G5" s="81"/>
    </row>
    <row r="6" spans="2:7" ht="15" hidden="1" customHeight="1">
      <c r="B6" s="79"/>
      <c r="C6" s="79"/>
      <c r="D6" s="81"/>
      <c r="E6" s="81"/>
      <c r="F6" s="81"/>
      <c r="G6" s="81"/>
    </row>
    <row r="7" spans="2:7">
      <c r="B7" s="79"/>
      <c r="C7" s="79"/>
      <c r="D7" s="81" t="s">
        <v>6</v>
      </c>
      <c r="E7" s="81" t="s">
        <v>96</v>
      </c>
      <c r="F7" s="81" t="s">
        <v>6</v>
      </c>
      <c r="G7" s="81" t="s">
        <v>96</v>
      </c>
    </row>
    <row r="8" spans="2:7">
      <c r="B8" s="79"/>
      <c r="C8" s="79"/>
      <c r="D8" s="81"/>
      <c r="E8" s="81"/>
      <c r="F8" s="81"/>
      <c r="G8" s="81"/>
    </row>
    <row r="9" spans="2:7">
      <c r="B9" s="79"/>
      <c r="C9" s="79"/>
      <c r="D9" s="81"/>
      <c r="E9" s="81"/>
      <c r="F9" s="81"/>
      <c r="G9" s="81"/>
    </row>
    <row r="10" spans="2:7" ht="2.25" customHeight="1">
      <c r="B10" s="80"/>
      <c r="C10" s="80"/>
      <c r="D10" s="81"/>
      <c r="E10" s="81"/>
      <c r="F10" s="81"/>
      <c r="G10" s="81"/>
    </row>
    <row r="11" spans="2:7">
      <c r="B11" s="1">
        <v>0</v>
      </c>
      <c r="C11" s="1" t="s">
        <v>100</v>
      </c>
      <c r="D11" s="4">
        <f>SUMIF('Приложение №4'!$A$14:$A1056,0,'Приложение №4'!$H$14:$H1056)</f>
        <v>852663.8</v>
      </c>
      <c r="E11" s="4">
        <f>SUMIF('Приложение №4'!$A$14:$A1056,0,'Приложение №4'!$I$14:$I1056)</f>
        <v>286803.70000000013</v>
      </c>
      <c r="F11" s="4" t="e">
        <f>SUMIF('Приложение №4'!$A$14:$A1056,0,'Приложение №4'!#REF!)</f>
        <v>#REF!</v>
      </c>
      <c r="G11" s="4" t="e">
        <f>SUMIF('Приложение №4'!$A$14:$A1056,0,'Приложение №4'!#REF!)</f>
        <v>#REF!</v>
      </c>
    </row>
    <row r="12" spans="2:7">
      <c r="B12" s="2">
        <v>1</v>
      </c>
      <c r="C12" s="2" t="s">
        <v>101</v>
      </c>
      <c r="D12" s="6">
        <f>SUMIF('Приложение №4'!$A$14:$A1057,1,'Приложение №4'!$H$14:$H1057)</f>
        <v>852663.80000000028</v>
      </c>
      <c r="E12" s="6">
        <f>SUMIF('Приложение №4'!$A$14:$A1057,1,'Приложение №4'!$I$14:$I1057)</f>
        <v>286803.70000000007</v>
      </c>
      <c r="F12" s="6" t="e">
        <f>SUMIF('Приложение №4'!$A$14:$A1057,1,'Приложение №4'!#REF!)</f>
        <v>#REF!</v>
      </c>
      <c r="G12" s="6" t="e">
        <f>SUMIF('Приложение №4'!$A$14:$A1057,1,'Приложение №4'!#REF!)</f>
        <v>#REF!</v>
      </c>
    </row>
    <row r="13" spans="2:7">
      <c r="B13" s="3">
        <v>2</v>
      </c>
      <c r="C13" s="3" t="s">
        <v>104</v>
      </c>
      <c r="D13" s="7">
        <f>SUMIF('Приложение №4'!$A$14:$A1058,2,'Приложение №4'!$H$14:$H1058)</f>
        <v>852663.80000000028</v>
      </c>
      <c r="E13" s="7">
        <f>SUMIF('Приложение №4'!$A$14:$A1058,2,'Приложение №4'!$I$14:$I1058)</f>
        <v>286803.70000000007</v>
      </c>
      <c r="F13" s="7" t="e">
        <f>SUMIF('Приложение №4'!$A$14:$A1058,2,'Приложение №4'!#REF!)</f>
        <v>#REF!</v>
      </c>
      <c r="G13" s="7" t="e">
        <f>SUMIF('Приложение №4'!$A$14:$A1058,2,'Приложение №4'!#REF!)</f>
        <v>#REF!</v>
      </c>
    </row>
    <row r="14" spans="2:7" s="51" customFormat="1" ht="78" customHeight="1">
      <c r="B14" s="49" t="s">
        <v>106</v>
      </c>
      <c r="C14" s="49" t="s">
        <v>102</v>
      </c>
      <c r="D14" s="50">
        <f>SUMIF('Приложение №4'!$A$14:$A1059,3,'Приложение №4'!$H$14:$H1059)</f>
        <v>852663.80000000016</v>
      </c>
      <c r="E14" s="50">
        <f>SUMIF('Приложение №4'!$A$14:$A1059,3,'Приложение №4'!$I$14:$I1059)</f>
        <v>286803.70000000007</v>
      </c>
      <c r="F14" s="50" t="e">
        <f>SUMIF('Приложение №4'!$A$14:$A1059,3,'Приложение №4'!#REF!)</f>
        <v>#REF!</v>
      </c>
      <c r="G14" s="50" t="e">
        <f>SUMIF('Приложение №4'!$A$14:$A1059,3,'Приложение №4'!#REF!)</f>
        <v>#REF!</v>
      </c>
    </row>
    <row r="15" spans="2:7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2024-10-16T12:39:36Z</dcterms:modified>
</cp:coreProperties>
</file>