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№4'!$A$6:$I$299</definedName>
  </definedNames>
  <calcPr calcId="125725"/>
</workbook>
</file>

<file path=xl/calcChain.xml><?xml version="1.0" encoding="utf-8"?>
<calcChain xmlns="http://schemas.openxmlformats.org/spreadsheetml/2006/main">
  <c r="M295" i="1"/>
  <c r="L295"/>
  <c r="M293"/>
  <c r="L293"/>
  <c r="M291"/>
  <c r="M290" s="1"/>
  <c r="L291"/>
  <c r="L290" s="1"/>
  <c r="M288"/>
  <c r="L288"/>
  <c r="M286"/>
  <c r="L286"/>
  <c r="M284"/>
  <c r="L284"/>
  <c r="M282"/>
  <c r="M281" s="1"/>
  <c r="L282"/>
  <c r="L281" s="1"/>
  <c r="M279"/>
  <c r="L279"/>
  <c r="M276"/>
  <c r="L276"/>
  <c r="M274"/>
  <c r="M271" s="1"/>
  <c r="L274"/>
  <c r="M272"/>
  <c r="L272"/>
  <c r="L271" s="1"/>
  <c r="M268"/>
  <c r="L268"/>
  <c r="M266"/>
  <c r="M265" s="1"/>
  <c r="L266"/>
  <c r="L265" s="1"/>
  <c r="M263"/>
  <c r="L263"/>
  <c r="M261"/>
  <c r="L261"/>
  <c r="M258"/>
  <c r="M255" s="1"/>
  <c r="L258"/>
  <c r="M256"/>
  <c r="L256"/>
  <c r="L255" s="1"/>
  <c r="M252"/>
  <c r="M251" s="1"/>
  <c r="L252"/>
  <c r="L251" s="1"/>
  <c r="M249"/>
  <c r="L249"/>
  <c r="M247"/>
  <c r="L247"/>
  <c r="M245"/>
  <c r="L245"/>
  <c r="M243"/>
  <c r="L243"/>
  <c r="M241"/>
  <c r="M240" s="1"/>
  <c r="L241"/>
  <c r="L240" s="1"/>
  <c r="M238"/>
  <c r="L238"/>
  <c r="M236"/>
  <c r="L236"/>
  <c r="M234"/>
  <c r="M233" s="1"/>
  <c r="L234"/>
  <c r="L233" s="1"/>
  <c r="M230"/>
  <c r="M229" s="1"/>
  <c r="L230"/>
  <c r="L229" s="1"/>
  <c r="M227"/>
  <c r="L227"/>
  <c r="M225"/>
  <c r="L225"/>
  <c r="M223"/>
  <c r="M216" s="1"/>
  <c r="L223"/>
  <c r="L216" s="1"/>
  <c r="M221"/>
  <c r="L221"/>
  <c r="M219"/>
  <c r="L219"/>
  <c r="M217"/>
  <c r="L217"/>
  <c r="M214"/>
  <c r="M213" s="1"/>
  <c r="L214"/>
  <c r="L213" s="1"/>
  <c r="M211"/>
  <c r="L211"/>
  <c r="M210"/>
  <c r="L210"/>
  <c r="M208"/>
  <c r="L208"/>
  <c r="M206"/>
  <c r="L206"/>
  <c r="M204"/>
  <c r="L204"/>
  <c r="M202"/>
  <c r="M201" s="1"/>
  <c r="L202"/>
  <c r="L201" s="1"/>
  <c r="M199"/>
  <c r="L199"/>
  <c r="M197"/>
  <c r="L197"/>
  <c r="M194"/>
  <c r="M193" s="1"/>
  <c r="L194"/>
  <c r="L193" s="1"/>
  <c r="M191"/>
  <c r="L191"/>
  <c r="M189"/>
  <c r="L189"/>
  <c r="M188"/>
  <c r="L188"/>
  <c r="M186"/>
  <c r="L186"/>
  <c r="M184"/>
  <c r="L184"/>
  <c r="M182"/>
  <c r="L182"/>
  <c r="M181"/>
  <c r="L181"/>
  <c r="M179"/>
  <c r="M178" s="1"/>
  <c r="L179"/>
  <c r="L178" s="1"/>
  <c r="M176"/>
  <c r="L176"/>
  <c r="M173"/>
  <c r="L173"/>
  <c r="M170"/>
  <c r="M169" s="1"/>
  <c r="L170"/>
  <c r="L169" s="1"/>
  <c r="M167"/>
  <c r="L167"/>
  <c r="M166"/>
  <c r="L166"/>
  <c r="M160"/>
  <c r="M157" s="1"/>
  <c r="L160"/>
  <c r="L157" s="1"/>
  <c r="M158"/>
  <c r="L158"/>
  <c r="M155"/>
  <c r="L155"/>
  <c r="M153"/>
  <c r="M152" s="1"/>
  <c r="L153"/>
  <c r="L152" s="1"/>
  <c r="M150"/>
  <c r="L150"/>
  <c r="M148"/>
  <c r="M147" s="1"/>
  <c r="L148"/>
  <c r="L147" s="1"/>
  <c r="M144"/>
  <c r="L144"/>
  <c r="M143"/>
  <c r="L143"/>
  <c r="M141"/>
  <c r="L141"/>
  <c r="M138"/>
  <c r="L138"/>
  <c r="M136"/>
  <c r="L136"/>
  <c r="M134"/>
  <c r="L134"/>
  <c r="M132"/>
  <c r="L132"/>
  <c r="M130"/>
  <c r="M127" s="1"/>
  <c r="L130"/>
  <c r="L127" s="1"/>
  <c r="M128"/>
  <c r="L128"/>
  <c r="M125"/>
  <c r="M124" s="1"/>
  <c r="L125"/>
  <c r="L124" s="1"/>
  <c r="M122"/>
  <c r="M121" s="1"/>
  <c r="L122"/>
  <c r="L121" s="1"/>
  <c r="M116"/>
  <c r="L116"/>
  <c r="M114"/>
  <c r="L114"/>
  <c r="M112"/>
  <c r="M111" s="1"/>
  <c r="L112"/>
  <c r="L111" s="1"/>
  <c r="M108"/>
  <c r="M107" s="1"/>
  <c r="M106" s="1"/>
  <c r="L108"/>
  <c r="L107" s="1"/>
  <c r="L106" s="1"/>
  <c r="M104"/>
  <c r="L104"/>
  <c r="M103"/>
  <c r="L103"/>
  <c r="M101"/>
  <c r="L101"/>
  <c r="M99"/>
  <c r="L99"/>
  <c r="M97"/>
  <c r="L97"/>
  <c r="M95"/>
  <c r="M94" s="1"/>
  <c r="L95"/>
  <c r="L94" s="1"/>
  <c r="M92"/>
  <c r="L92"/>
  <c r="M90"/>
  <c r="L90"/>
  <c r="M88"/>
  <c r="M87" s="1"/>
  <c r="L88"/>
  <c r="L87" s="1"/>
  <c r="M85"/>
  <c r="M84" s="1"/>
  <c r="L85"/>
  <c r="L84" s="1"/>
  <c r="M82"/>
  <c r="M81" s="1"/>
  <c r="L82"/>
  <c r="L81" s="1"/>
  <c r="M79"/>
  <c r="M78" s="1"/>
  <c r="L79"/>
  <c r="L78" s="1"/>
  <c r="M76"/>
  <c r="M75" s="1"/>
  <c r="L76"/>
  <c r="L75" s="1"/>
  <c r="M69"/>
  <c r="L69"/>
  <c r="M67"/>
  <c r="L67"/>
  <c r="M65"/>
  <c r="M64" s="1"/>
  <c r="M63" s="1"/>
  <c r="L65"/>
  <c r="L64" s="1"/>
  <c r="L63" s="1"/>
  <c r="M59"/>
  <c r="L59"/>
  <c r="M58"/>
  <c r="L58"/>
  <c r="M56"/>
  <c r="M55" s="1"/>
  <c r="M54" s="1"/>
  <c r="L56"/>
  <c r="L55" s="1"/>
  <c r="L54" s="1"/>
  <c r="M51"/>
  <c r="L51"/>
  <c r="M49"/>
  <c r="L49"/>
  <c r="M47"/>
  <c r="M46" s="1"/>
  <c r="M45" s="1"/>
  <c r="L47"/>
  <c r="L46" s="1"/>
  <c r="L45" s="1"/>
  <c r="M40"/>
  <c r="M39" s="1"/>
  <c r="M38" s="1"/>
  <c r="L40"/>
  <c r="L39" s="1"/>
  <c r="L38" s="1"/>
  <c r="M36"/>
  <c r="L36"/>
  <c r="M34"/>
  <c r="M33" s="1"/>
  <c r="L34"/>
  <c r="L33" s="1"/>
  <c r="M31"/>
  <c r="L31"/>
  <c r="M30"/>
  <c r="L30"/>
  <c r="M28"/>
  <c r="M27" s="1"/>
  <c r="L28"/>
  <c r="L27" s="1"/>
  <c r="M25"/>
  <c r="L25"/>
  <c r="M24"/>
  <c r="L24"/>
  <c r="M20"/>
  <c r="L20"/>
  <c r="M18"/>
  <c r="L18"/>
  <c r="M16"/>
  <c r="L16"/>
  <c r="M15"/>
  <c r="L15"/>
  <c r="I295"/>
  <c r="H295"/>
  <c r="I293"/>
  <c r="H293"/>
  <c r="I291"/>
  <c r="I290" s="1"/>
  <c r="H291"/>
  <c r="H290" s="1"/>
  <c r="I288"/>
  <c r="H288"/>
  <c r="I286"/>
  <c r="H286"/>
  <c r="I284"/>
  <c r="H284"/>
  <c r="I282"/>
  <c r="I281" s="1"/>
  <c r="H282"/>
  <c r="H281" s="1"/>
  <c r="I279"/>
  <c r="H279"/>
  <c r="I276"/>
  <c r="H276"/>
  <c r="I274"/>
  <c r="H274"/>
  <c r="I272"/>
  <c r="I271" s="1"/>
  <c r="H272"/>
  <c r="H271" s="1"/>
  <c r="I268"/>
  <c r="H268"/>
  <c r="I266"/>
  <c r="I265" s="1"/>
  <c r="H266"/>
  <c r="H265" s="1"/>
  <c r="I263"/>
  <c r="H263"/>
  <c r="I261"/>
  <c r="H261"/>
  <c r="I258"/>
  <c r="H258"/>
  <c r="I256"/>
  <c r="I255" s="1"/>
  <c r="H256"/>
  <c r="H255" s="1"/>
  <c r="I252"/>
  <c r="I251" s="1"/>
  <c r="H252"/>
  <c r="H251" s="1"/>
  <c r="I249"/>
  <c r="H249"/>
  <c r="I247"/>
  <c r="H247"/>
  <c r="I245"/>
  <c r="H245"/>
  <c r="I243"/>
  <c r="H243"/>
  <c r="I241"/>
  <c r="I240" s="1"/>
  <c r="H241"/>
  <c r="H240" s="1"/>
  <c r="I238"/>
  <c r="H238"/>
  <c r="I236"/>
  <c r="H236"/>
  <c r="I234"/>
  <c r="I233" s="1"/>
  <c r="H234"/>
  <c r="H233" s="1"/>
  <c r="I230"/>
  <c r="I229" s="1"/>
  <c r="H230"/>
  <c r="H229" s="1"/>
  <c r="I227"/>
  <c r="H227"/>
  <c r="I225"/>
  <c r="H225"/>
  <c r="I223"/>
  <c r="I216" s="1"/>
  <c r="H223"/>
  <c r="H216" s="1"/>
  <c r="I221"/>
  <c r="H221"/>
  <c r="I219"/>
  <c r="H219"/>
  <c r="I217"/>
  <c r="H217"/>
  <c r="I214"/>
  <c r="I213" s="1"/>
  <c r="H214"/>
  <c r="H213" s="1"/>
  <c r="I211"/>
  <c r="H211"/>
  <c r="I210"/>
  <c r="H210"/>
  <c r="I208"/>
  <c r="H208"/>
  <c r="I206"/>
  <c r="H206"/>
  <c r="I204"/>
  <c r="H204"/>
  <c r="I202"/>
  <c r="I201" s="1"/>
  <c r="H202"/>
  <c r="H201" s="1"/>
  <c r="I199"/>
  <c r="H199"/>
  <c r="I197"/>
  <c r="H197"/>
  <c r="I194"/>
  <c r="I193" s="1"/>
  <c r="H194"/>
  <c r="H193" s="1"/>
  <c r="I191"/>
  <c r="H191"/>
  <c r="I189"/>
  <c r="H189"/>
  <c r="I188"/>
  <c r="H188"/>
  <c r="I186"/>
  <c r="H186"/>
  <c r="I184"/>
  <c r="H184"/>
  <c r="I182"/>
  <c r="H182"/>
  <c r="I181"/>
  <c r="H181"/>
  <c r="I179"/>
  <c r="I178" s="1"/>
  <c r="H179"/>
  <c r="H178" s="1"/>
  <c r="I176"/>
  <c r="H176"/>
  <c r="I173"/>
  <c r="H173"/>
  <c r="I170"/>
  <c r="I169" s="1"/>
  <c r="H170"/>
  <c r="H169" s="1"/>
  <c r="I167"/>
  <c r="H167"/>
  <c r="I166"/>
  <c r="H166"/>
  <c r="I160"/>
  <c r="I157" s="1"/>
  <c r="H160"/>
  <c r="I158"/>
  <c r="H158"/>
  <c r="H157" s="1"/>
  <c r="I155"/>
  <c r="H155"/>
  <c r="I153"/>
  <c r="I152" s="1"/>
  <c r="H153"/>
  <c r="H152" s="1"/>
  <c r="I150"/>
  <c r="H150"/>
  <c r="I148"/>
  <c r="I147" s="1"/>
  <c r="H148"/>
  <c r="H147" s="1"/>
  <c r="I144"/>
  <c r="H144"/>
  <c r="H143" s="1"/>
  <c r="I143"/>
  <c r="I141"/>
  <c r="H141"/>
  <c r="I138"/>
  <c r="H138"/>
  <c r="I136"/>
  <c r="H136"/>
  <c r="I134"/>
  <c r="H134"/>
  <c r="I132"/>
  <c r="H132"/>
  <c r="I130"/>
  <c r="I127" s="1"/>
  <c r="H130"/>
  <c r="I128"/>
  <c r="H128"/>
  <c r="H127" s="1"/>
  <c r="I125"/>
  <c r="I124" s="1"/>
  <c r="H125"/>
  <c r="H124" s="1"/>
  <c r="I122"/>
  <c r="I121" s="1"/>
  <c r="H122"/>
  <c r="H121" s="1"/>
  <c r="I116"/>
  <c r="H116"/>
  <c r="I114"/>
  <c r="H114"/>
  <c r="I112"/>
  <c r="I111" s="1"/>
  <c r="H112"/>
  <c r="H111" s="1"/>
  <c r="I108"/>
  <c r="I107" s="1"/>
  <c r="H108"/>
  <c r="H107" s="1"/>
  <c r="H106" s="1"/>
  <c r="I104"/>
  <c r="H104"/>
  <c r="I103"/>
  <c r="H103"/>
  <c r="I101"/>
  <c r="H101"/>
  <c r="I99"/>
  <c r="H99"/>
  <c r="I97"/>
  <c r="H97"/>
  <c r="I95"/>
  <c r="I94" s="1"/>
  <c r="H95"/>
  <c r="H94" s="1"/>
  <c r="I92"/>
  <c r="H92"/>
  <c r="I90"/>
  <c r="H90"/>
  <c r="I88"/>
  <c r="I87" s="1"/>
  <c r="H88"/>
  <c r="H87" s="1"/>
  <c r="I85"/>
  <c r="I84" s="1"/>
  <c r="H85"/>
  <c r="H84" s="1"/>
  <c r="I82"/>
  <c r="I81" s="1"/>
  <c r="H82"/>
  <c r="H81" s="1"/>
  <c r="I79"/>
  <c r="I78" s="1"/>
  <c r="H79"/>
  <c r="H78" s="1"/>
  <c r="I76"/>
  <c r="I75" s="1"/>
  <c r="H76"/>
  <c r="H75" s="1"/>
  <c r="I69"/>
  <c r="H69"/>
  <c r="I67"/>
  <c r="H67"/>
  <c r="I65"/>
  <c r="I64" s="1"/>
  <c r="H65"/>
  <c r="H64" s="1"/>
  <c r="H63" s="1"/>
  <c r="I59"/>
  <c r="H59"/>
  <c r="I58"/>
  <c r="H58"/>
  <c r="I56"/>
  <c r="I55" s="1"/>
  <c r="I54" s="1"/>
  <c r="H56"/>
  <c r="H55" s="1"/>
  <c r="H54" s="1"/>
  <c r="I51"/>
  <c r="H51"/>
  <c r="I49"/>
  <c r="H49"/>
  <c r="I47"/>
  <c r="I46" s="1"/>
  <c r="I45" s="1"/>
  <c r="H47"/>
  <c r="H46" s="1"/>
  <c r="H45" s="1"/>
  <c r="I40"/>
  <c r="I39" s="1"/>
  <c r="I38" s="1"/>
  <c r="H40"/>
  <c r="H39" s="1"/>
  <c r="H38" s="1"/>
  <c r="I36"/>
  <c r="H36"/>
  <c r="I34"/>
  <c r="I33" s="1"/>
  <c r="H34"/>
  <c r="H33" s="1"/>
  <c r="I31"/>
  <c r="H31"/>
  <c r="I30"/>
  <c r="H30"/>
  <c r="I28"/>
  <c r="I27" s="1"/>
  <c r="H28"/>
  <c r="H27" s="1"/>
  <c r="I25"/>
  <c r="H25"/>
  <c r="I24"/>
  <c r="H24"/>
  <c r="I20"/>
  <c r="H20"/>
  <c r="I18"/>
  <c r="H18"/>
  <c r="I16"/>
  <c r="H16"/>
  <c r="I15"/>
  <c r="H15"/>
  <c r="M14" l="1"/>
  <c r="M297" s="1"/>
  <c r="M299" s="1"/>
  <c r="L14"/>
  <c r="L297" s="1"/>
  <c r="L299" s="1"/>
  <c r="H14"/>
  <c r="H297" s="1"/>
  <c r="H299" s="1"/>
  <c r="I14"/>
  <c r="I297" s="1"/>
  <c r="I299" s="1"/>
  <c r="I63"/>
  <c r="I106"/>
  <c r="O295" l="1"/>
  <c r="N295"/>
  <c r="K295"/>
  <c r="J295"/>
  <c r="O293"/>
  <c r="N293"/>
  <c r="K293"/>
  <c r="J293"/>
  <c r="O291"/>
  <c r="N291"/>
  <c r="K291"/>
  <c r="J291"/>
  <c r="O288"/>
  <c r="N288"/>
  <c r="K288"/>
  <c r="J288"/>
  <c r="O286"/>
  <c r="N286"/>
  <c r="K286"/>
  <c r="J286"/>
  <c r="O284"/>
  <c r="N284"/>
  <c r="K284"/>
  <c r="J284"/>
  <c r="O282"/>
  <c r="N282"/>
  <c r="K282"/>
  <c r="J282"/>
  <c r="O279"/>
  <c r="N279"/>
  <c r="K279"/>
  <c r="J279"/>
  <c r="O276"/>
  <c r="N276"/>
  <c r="K276"/>
  <c r="J276"/>
  <c r="O274"/>
  <c r="N274"/>
  <c r="K274"/>
  <c r="J274"/>
  <c r="O272"/>
  <c r="N272"/>
  <c r="K272"/>
  <c r="J272"/>
  <c r="O268"/>
  <c r="N268"/>
  <c r="K268"/>
  <c r="J268"/>
  <c r="O266"/>
  <c r="N266"/>
  <c r="K266"/>
  <c r="J266"/>
  <c r="O263"/>
  <c r="N263"/>
  <c r="K263"/>
  <c r="J263"/>
  <c r="O261"/>
  <c r="N261"/>
  <c r="K261"/>
  <c r="J261"/>
  <c r="O258"/>
  <c r="N258"/>
  <c r="K258"/>
  <c r="J258"/>
  <c r="O256"/>
  <c r="N256"/>
  <c r="K256"/>
  <c r="J256"/>
  <c r="O252"/>
  <c r="N252"/>
  <c r="K252"/>
  <c r="J252"/>
  <c r="O249"/>
  <c r="N249"/>
  <c r="K249"/>
  <c r="J249"/>
  <c r="O247"/>
  <c r="N247"/>
  <c r="K247"/>
  <c r="J247"/>
  <c r="O245"/>
  <c r="N245"/>
  <c r="K245"/>
  <c r="J245"/>
  <c r="O243"/>
  <c r="N243"/>
  <c r="K243"/>
  <c r="J243"/>
  <c r="O241"/>
  <c r="N241"/>
  <c r="K241"/>
  <c r="J241"/>
  <c r="O238"/>
  <c r="N238"/>
  <c r="K238"/>
  <c r="J238"/>
  <c r="O236"/>
  <c r="N236"/>
  <c r="K236"/>
  <c r="J236"/>
  <c r="O234"/>
  <c r="N234"/>
  <c r="K234"/>
  <c r="J234"/>
  <c r="O230"/>
  <c r="N230"/>
  <c r="K230"/>
  <c r="J230"/>
  <c r="O227"/>
  <c r="N227"/>
  <c r="K227"/>
  <c r="J227"/>
  <c r="O225"/>
  <c r="N225"/>
  <c r="K225"/>
  <c r="J225"/>
  <c r="O223"/>
  <c r="N223"/>
  <c r="K223"/>
  <c r="J223"/>
  <c r="O221"/>
  <c r="N221"/>
  <c r="K221"/>
  <c r="J221"/>
  <c r="O219"/>
  <c r="N219"/>
  <c r="K219"/>
  <c r="J219"/>
  <c r="O217"/>
  <c r="N217"/>
  <c r="K217"/>
  <c r="J217"/>
  <c r="O214"/>
  <c r="N214"/>
  <c r="K214"/>
  <c r="J214"/>
  <c r="O211"/>
  <c r="N211"/>
  <c r="K211"/>
  <c r="J211"/>
  <c r="O208"/>
  <c r="N208"/>
  <c r="K208"/>
  <c r="J208"/>
  <c r="O206"/>
  <c r="N206"/>
  <c r="K206"/>
  <c r="J206"/>
  <c r="O204"/>
  <c r="N204"/>
  <c r="K204"/>
  <c r="J204"/>
  <c r="O202"/>
  <c r="N202"/>
  <c r="K202"/>
  <c r="J202"/>
  <c r="O199"/>
  <c r="N199"/>
  <c r="K199"/>
  <c r="J199"/>
  <c r="O197"/>
  <c r="N197"/>
  <c r="K197"/>
  <c r="J197"/>
  <c r="O194"/>
  <c r="N194"/>
  <c r="K194"/>
  <c r="J194"/>
  <c r="O191"/>
  <c r="N191"/>
  <c r="K191"/>
  <c r="J191"/>
  <c r="O189"/>
  <c r="N189"/>
  <c r="K189"/>
  <c r="J189"/>
  <c r="O186"/>
  <c r="N186"/>
  <c r="K186"/>
  <c r="J186"/>
  <c r="O184"/>
  <c r="N184"/>
  <c r="K184"/>
  <c r="J184"/>
  <c r="O182"/>
  <c r="N182"/>
  <c r="K182"/>
  <c r="J182"/>
  <c r="O179"/>
  <c r="N179"/>
  <c r="K179"/>
  <c r="J179"/>
  <c r="O176"/>
  <c r="N176"/>
  <c r="K176"/>
  <c r="J176"/>
  <c r="O173"/>
  <c r="N173"/>
  <c r="K173"/>
  <c r="J173"/>
  <c r="O170"/>
  <c r="N170"/>
  <c r="K170"/>
  <c r="J170"/>
  <c r="O167"/>
  <c r="N167"/>
  <c r="K167"/>
  <c r="J167"/>
  <c r="O160"/>
  <c r="N160"/>
  <c r="K160"/>
  <c r="J160"/>
  <c r="O158"/>
  <c r="N158"/>
  <c r="K158"/>
  <c r="J158"/>
  <c r="O155"/>
  <c r="N155"/>
  <c r="K155"/>
  <c r="J155"/>
  <c r="O153"/>
  <c r="N153"/>
  <c r="K153"/>
  <c r="J153"/>
  <c r="O150"/>
  <c r="N150"/>
  <c r="K150"/>
  <c r="J150"/>
  <c r="O148"/>
  <c r="N148"/>
  <c r="K148"/>
  <c r="J148"/>
  <c r="O144"/>
  <c r="N144"/>
  <c r="K144"/>
  <c r="J144"/>
  <c r="O141"/>
  <c r="N141"/>
  <c r="K141"/>
  <c r="J141"/>
  <c r="O138"/>
  <c r="N138"/>
  <c r="K138"/>
  <c r="J138"/>
  <c r="O136"/>
  <c r="N136"/>
  <c r="K136"/>
  <c r="J136"/>
  <c r="O134"/>
  <c r="N134"/>
  <c r="K134"/>
  <c r="J134"/>
  <c r="O132"/>
  <c r="N132"/>
  <c r="K132"/>
  <c r="J132"/>
  <c r="O130"/>
  <c r="N130"/>
  <c r="K130"/>
  <c r="J130"/>
  <c r="O128"/>
  <c r="N128"/>
  <c r="K128"/>
  <c r="J128"/>
  <c r="O125"/>
  <c r="N125"/>
  <c r="K125"/>
  <c r="J125"/>
  <c r="O122"/>
  <c r="N122"/>
  <c r="K122"/>
  <c r="J122"/>
  <c r="O116"/>
  <c r="N116"/>
  <c r="K116"/>
  <c r="J116"/>
  <c r="O114"/>
  <c r="N114"/>
  <c r="K114"/>
  <c r="J114"/>
  <c r="O112"/>
  <c r="N112"/>
  <c r="K112"/>
  <c r="J112"/>
  <c r="O108"/>
  <c r="N108"/>
  <c r="K108"/>
  <c r="J108"/>
  <c r="O104"/>
  <c r="N104"/>
  <c r="K104"/>
  <c r="J104"/>
  <c r="O101"/>
  <c r="N101"/>
  <c r="K101"/>
  <c r="J101"/>
  <c r="O99"/>
  <c r="N99"/>
  <c r="K99"/>
  <c r="J99"/>
  <c r="O97"/>
  <c r="N97"/>
  <c r="K97"/>
  <c r="J97"/>
  <c r="O95"/>
  <c r="N95"/>
  <c r="K95"/>
  <c r="J95"/>
  <c r="O92"/>
  <c r="N92"/>
  <c r="K92"/>
  <c r="J92"/>
  <c r="O90"/>
  <c r="N90"/>
  <c r="K90"/>
  <c r="J90"/>
  <c r="O88"/>
  <c r="N88"/>
  <c r="K88"/>
  <c r="J88"/>
  <c r="O85"/>
  <c r="N85"/>
  <c r="K85"/>
  <c r="J85"/>
  <c r="O82"/>
  <c r="N82"/>
  <c r="K82"/>
  <c r="J82"/>
  <c r="O79"/>
  <c r="N79"/>
  <c r="K79"/>
  <c r="J79"/>
  <c r="O76"/>
  <c r="N76"/>
  <c r="K76"/>
  <c r="J76"/>
  <c r="O69"/>
  <c r="N69"/>
  <c r="K69"/>
  <c r="J69"/>
  <c r="O67"/>
  <c r="N67"/>
  <c r="K67"/>
  <c r="J67"/>
  <c r="O65"/>
  <c r="N65"/>
  <c r="K65"/>
  <c r="J65"/>
  <c r="O59"/>
  <c r="N59"/>
  <c r="K59"/>
  <c r="J59"/>
  <c r="O56"/>
  <c r="N56"/>
  <c r="K56"/>
  <c r="J56"/>
  <c r="O51"/>
  <c r="N51"/>
  <c r="K51"/>
  <c r="J51"/>
  <c r="O49"/>
  <c r="N49"/>
  <c r="K49"/>
  <c r="J49"/>
  <c r="O47"/>
  <c r="N47"/>
  <c r="K47"/>
  <c r="J47"/>
  <c r="O40"/>
  <c r="N40"/>
  <c r="K40"/>
  <c r="J40"/>
  <c r="O36"/>
  <c r="N36"/>
  <c r="K36"/>
  <c r="J36"/>
  <c r="O34"/>
  <c r="N34"/>
  <c r="K34"/>
  <c r="J34"/>
  <c r="O31"/>
  <c r="N31"/>
  <c r="K31"/>
  <c r="J31"/>
  <c r="O28"/>
  <c r="N28"/>
  <c r="K28"/>
  <c r="J28"/>
  <c r="O25"/>
  <c r="N25"/>
  <c r="K25"/>
  <c r="J25"/>
  <c r="O20"/>
  <c r="N20"/>
  <c r="K20"/>
  <c r="J20"/>
  <c r="O18"/>
  <c r="N18"/>
  <c r="K18"/>
  <c r="J18"/>
  <c r="O265" l="1"/>
  <c r="O255"/>
  <c r="O251"/>
  <c r="N251"/>
  <c r="O229"/>
  <c r="N229"/>
  <c r="O216"/>
  <c r="O213"/>
  <c r="N213"/>
  <c r="O210"/>
  <c r="N210"/>
  <c r="N188"/>
  <c r="O178"/>
  <c r="N178"/>
  <c r="O166"/>
  <c r="N166"/>
  <c r="O152"/>
  <c r="N152"/>
  <c r="O143"/>
  <c r="N143"/>
  <c r="O124"/>
  <c r="N124"/>
  <c r="O121"/>
  <c r="N121"/>
  <c r="O107"/>
  <c r="N107"/>
  <c r="O103"/>
  <c r="N103"/>
  <c r="O94"/>
  <c r="N87"/>
  <c r="O84"/>
  <c r="N84"/>
  <c r="O81"/>
  <c r="N81"/>
  <c r="O78"/>
  <c r="N78"/>
  <c r="O75"/>
  <c r="N75"/>
  <c r="O58"/>
  <c r="N58"/>
  <c r="O55"/>
  <c r="N55"/>
  <c r="N46"/>
  <c r="N33"/>
  <c r="O30"/>
  <c r="N30"/>
  <c r="O27"/>
  <c r="N27"/>
  <c r="O24"/>
  <c r="N24"/>
  <c r="O16"/>
  <c r="N16"/>
  <c r="J290"/>
  <c r="J281"/>
  <c r="J271"/>
  <c r="K251"/>
  <c r="J251"/>
  <c r="J240"/>
  <c r="K229"/>
  <c r="J229"/>
  <c r="K213"/>
  <c r="J213"/>
  <c r="K210"/>
  <c r="J210"/>
  <c r="J201"/>
  <c r="K188"/>
  <c r="J181"/>
  <c r="K178"/>
  <c r="J178"/>
  <c r="J169"/>
  <c r="K166"/>
  <c r="J166"/>
  <c r="J157"/>
  <c r="K152"/>
  <c r="J147"/>
  <c r="K143"/>
  <c r="J143"/>
  <c r="K124"/>
  <c r="J124"/>
  <c r="K121"/>
  <c r="J121"/>
  <c r="J111"/>
  <c r="K107"/>
  <c r="J107"/>
  <c r="K103"/>
  <c r="J103"/>
  <c r="K87"/>
  <c r="K84"/>
  <c r="J84"/>
  <c r="K81"/>
  <c r="J81"/>
  <c r="K78"/>
  <c r="J78"/>
  <c r="K75"/>
  <c r="J75"/>
  <c r="J64"/>
  <c r="K58"/>
  <c r="J58"/>
  <c r="K55"/>
  <c r="J55"/>
  <c r="K46"/>
  <c r="K33"/>
  <c r="J33"/>
  <c r="K30"/>
  <c r="J30"/>
  <c r="K27"/>
  <c r="J27"/>
  <c r="K24"/>
  <c r="J24"/>
  <c r="K16"/>
  <c r="J16"/>
  <c r="J39" l="1"/>
  <c r="J38" s="1"/>
  <c r="N216"/>
  <c r="N265"/>
  <c r="K94"/>
  <c r="K216"/>
  <c r="O193"/>
  <c r="J94"/>
  <c r="J216"/>
  <c r="J255"/>
  <c r="J265"/>
  <c r="N127"/>
  <c r="N147"/>
  <c r="N157"/>
  <c r="N193"/>
  <c r="N233"/>
  <c r="O39"/>
  <c r="O38" s="1"/>
  <c r="J46"/>
  <c r="J45" s="1"/>
  <c r="J188"/>
  <c r="K265"/>
  <c r="O157"/>
  <c r="O233"/>
  <c r="K127"/>
  <c r="K147"/>
  <c r="K157"/>
  <c r="K193"/>
  <c r="K233"/>
  <c r="O33"/>
  <c r="O64"/>
  <c r="O111"/>
  <c r="O169"/>
  <c r="O181"/>
  <c r="O201"/>
  <c r="O240"/>
  <c r="O271"/>
  <c r="O281"/>
  <c r="O290"/>
  <c r="K39"/>
  <c r="K38" s="1"/>
  <c r="N94"/>
  <c r="N255"/>
  <c r="K255"/>
  <c r="O127"/>
  <c r="O147"/>
  <c r="J127"/>
  <c r="J193"/>
  <c r="J233"/>
  <c r="N64"/>
  <c r="N111"/>
  <c r="N169"/>
  <c r="N181"/>
  <c r="N201"/>
  <c r="N240"/>
  <c r="N271"/>
  <c r="N281"/>
  <c r="N290"/>
  <c r="N39"/>
  <c r="N38" s="1"/>
  <c r="J87"/>
  <c r="J152"/>
  <c r="K64"/>
  <c r="K111"/>
  <c r="K169"/>
  <c r="K181"/>
  <c r="K201"/>
  <c r="K240"/>
  <c r="K271"/>
  <c r="K281"/>
  <c r="K290"/>
  <c r="O46"/>
  <c r="O45" s="1"/>
  <c r="O87"/>
  <c r="O188"/>
  <c r="N15"/>
  <c r="N14" s="1"/>
  <c r="J15"/>
  <c r="K45"/>
  <c r="K15"/>
  <c r="J54"/>
  <c r="O15"/>
  <c r="N45"/>
  <c r="N54"/>
  <c r="O54"/>
  <c r="K54"/>
  <c r="J14" l="1"/>
  <c r="K106"/>
  <c r="K14"/>
  <c r="J63"/>
  <c r="K63"/>
  <c r="O63"/>
  <c r="J106"/>
  <c r="O14"/>
  <c r="N106"/>
  <c r="O106"/>
  <c r="N63"/>
  <c r="J297" l="1"/>
  <c r="J299" s="1"/>
  <c r="K297"/>
  <c r="K299" s="1"/>
  <c r="O297"/>
  <c r="O299" s="1"/>
  <c r="N297"/>
  <c r="N299" s="1"/>
  <c r="G14" i="2" l="1"/>
  <c r="F14"/>
  <c r="F13" l="1"/>
  <c r="F17" s="1"/>
  <c r="G13"/>
  <c r="G17" s="1"/>
  <c r="F11" l="1"/>
  <c r="F15" s="1"/>
  <c r="F12"/>
  <c r="F16" s="1"/>
  <c r="G11"/>
  <c r="G15" s="1"/>
  <c r="G12"/>
  <c r="G16" s="1"/>
  <c r="E14" l="1"/>
  <c r="D14"/>
  <c r="E13" l="1"/>
  <c r="E17" s="1"/>
  <c r="D13"/>
  <c r="D17" s="1"/>
  <c r="E12" l="1"/>
  <c r="E16" s="1"/>
  <c r="D12"/>
  <c r="D16" s="1"/>
  <c r="D11"/>
  <c r="D15" s="1"/>
  <c r="E11" l="1"/>
  <c r="E15" s="1"/>
</calcChain>
</file>

<file path=xl/sharedStrings.xml><?xml version="1.0" encoding="utf-8"?>
<sst xmlns="http://schemas.openxmlformats.org/spreadsheetml/2006/main" count="1340" uniqueCount="216">
  <si>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</si>
  <si>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</si>
  <si>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</si>
  <si>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</si>
  <si>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</si>
  <si>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</si>
  <si>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</si>
  <si>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</si>
  <si>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</si>
  <si>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</si>
  <si>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</si>
  <si>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</si>
  <si>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</si>
  <si>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</si>
  <si>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</si>
  <si>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</si>
  <si>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</si>
  <si>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</si>
  <si>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</si>
  <si>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</si>
  <si>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</si>
  <si>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</si>
  <si>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</si>
  <si>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</si>
  <si>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</si>
  <si>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</si>
  <si>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</si>
  <si>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</si>
  <si>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</si>
  <si>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</si>
  <si>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</si>
  <si>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</si>
  <si>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</si>
  <si>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</si>
  <si>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</si>
  <si>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</si>
  <si>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</si>
  <si>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</si>
  <si>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</si>
  <si>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</si>
  <si>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</si>
  <si>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</si>
  <si>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</si>
  <si>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</si>
  <si>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</si>
  <si>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</si>
  <si>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</si>
  <si>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</si>
  <si>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</si>
  <si>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</si>
  <si>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</si>
  <si>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</si>
  <si>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</si>
  <si>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</si>
  <si>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</si>
  <si>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</si>
  <si>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</si>
  <si>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</si>
  <si>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</si>
  <si>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</si>
  <si>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</si>
  <si>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</si>
  <si>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</si>
  <si>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</si>
  <si>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</si>
  <si>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</si>
  <si>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</si>
  <si>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</si>
  <si>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</si>
  <si>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</si>
  <si>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</si>
  <si>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</si>
  <si>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</si>
  <si>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</si>
  <si>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</si>
  <si>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</si>
  <si>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</si>
  <si>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</si>
  <si>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</si>
  <si>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</si>
  <si>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</si>
  <si>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</si>
  <si>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</si>
  <si>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</si>
  <si>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</si>
  <si>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</si>
  <si>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</si>
  <si>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</si>
  <si>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</si>
  <si>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</si>
  <si>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</si>
  <si>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</si>
  <si>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</si>
  <si>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</si>
  <si>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</si>
  <si>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</si>
  <si>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</si>
  <si>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</si>
  <si>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</si>
  <si>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</si>
  <si>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</si>
  <si>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</si>
  <si>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</si>
  <si>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</si>
  <si>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</si>
  <si>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</si>
  <si>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</si>
  <si>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</si>
  <si>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</si>
  <si>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</si>
  <si>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</si>
  <si>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</si>
  <si>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</si>
  <si>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</si>
  <si>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</si>
  <si>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</si>
  <si>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</si>
  <si>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</si>
  <si>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</si>
  <si>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</si>
  <si>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</si>
  <si>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</si>
  <si>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</si>
  <si>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</si>
  <si>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37 0 00 00000</t>
  </si>
  <si>
    <t>28 0 00 00000</t>
  </si>
  <si>
    <t>Связь и информатика</t>
  </si>
  <si>
    <t>12 0 00 00000</t>
  </si>
  <si>
    <t>360</t>
  </si>
  <si>
    <t>830</t>
  </si>
  <si>
    <t>Исполнение судебных актов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</si>
  <si>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</si>
  <si>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</si>
  <si>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</si>
  <si>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</si>
  <si>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</si>
  <si>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</si>
  <si>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</si>
  <si>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</si>
  <si>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</si>
  <si>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</si>
  <si>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</si>
  <si>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</si>
  <si>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</si>
  <si>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</si>
  <si>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</si>
  <si>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</si>
  <si>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</si>
  <si>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</si>
  <si>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</si>
  <si>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</si>
  <si>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</si>
  <si>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</si>
  <si>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</si>
  <si>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</si>
  <si>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42 0 00 00000</t>
  </si>
  <si>
    <t>МП "Поддержка местных инициатив в муниципальном районе Кинельский Самарской области на 2021-2025 годы"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</si>
  <si>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</si>
  <si>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</si>
  <si>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</si>
  <si>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</si>
  <si>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 xml:space="preserve">Иные выплаты населению </t>
  </si>
  <si>
    <t>МП " Охрана окружающей среды на территории муниципального района Кинельский Самарской области на 2022 - 2026 годы"</t>
  </si>
  <si>
    <t>09 0 00 00000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</si>
  <si>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2022-2026 годы»</t>
    </r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</si>
  <si>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2022-2026 г </t>
  </si>
  <si>
    <t>МП «Развитие мобилизационной подготовки на территории муниципального района Кинельский на 2018-2024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</si>
  <si>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2018-2024 года"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</si>
  <si>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2022-2026 годы.</t>
    </r>
  </si>
  <si>
    <t>Контрольно-счётная палата муниципального района Кинельский Самарской области</t>
  </si>
  <si>
    <t>МП «Развитие и поддержка малого и среднего предпринимательства в муниципальном районе Кинельский на 2022-2026 гг.»</t>
  </si>
  <si>
    <t>Непрограммные направления расходов местного бюджета в области жилищного строительства</t>
  </si>
  <si>
    <t>80 0 00 00000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</si>
  <si>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</si>
  <si>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</si>
  <si>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</si>
  <si>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2017-2026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</si>
  <si>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2017-2026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</si>
  <si>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2017-2026 годы"</t>
  </si>
  <si>
    <t>МП "Развитие дополнительного образования в муниципальном районе Кинельский" на период 2018-2027 гг.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</si>
  <si>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</si>
  <si>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</si>
  <si>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"Организация досуга детей, подростков и молодёжи муниципального района Кинельский на 2017-2026 годы"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</si>
  <si>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</si>
  <si>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</si>
  <si>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</si>
  <si>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</si>
  <si>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</si>
  <si>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</si>
  <si>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к Решению Собрания представителей муниципального района Кинельский "О бюджете муниципального района Кинельский на 2024 год и на плановый период 2025 и 2026 годов"</t>
  </si>
  <si>
    <t>Другие вопросы в области жилищно-коммунального хозяйства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</si>
  <si>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</si>
  <si>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</si>
  <si>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</si>
  <si>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</si>
  <si>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</si>
  <si>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</si>
  <si>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Приложение 3</t>
  </si>
  <si>
    <t>Сумма на 2025 год,
  тыс.  рублей</t>
  </si>
  <si>
    <t>Сумма на 2026 год,
  тыс.  рублей</t>
  </si>
  <si>
    <t xml:space="preserve">Ведомственная структура расходов
бюджета муниципального  района Кинельский на плановый период  2025 и  2026 годов.
</t>
  </si>
  <si>
    <t>Условно утвержденные расходы</t>
  </si>
  <si>
    <t>ВСЕГО с учетом условно утвержденных расходов</t>
  </si>
  <si>
    <t>МП "Развитие и улучшение материально-технического оснащения учреждений муниципального района Кинельский" на 2024-2028 годы.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</si>
  <si>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2018-2026 годы.</t>
  </si>
  <si>
    <t>МП «Повышение безопасности дорожного движения на территории муниципального района Кинельский Самарской  области на 2017-2024 гг.»</t>
  </si>
  <si>
    <t>МП "Профилактика безнадзорности, правонарушений и защита прав несовершеннолетних в муниципальном районе Кинельский" на 2018-2026 гг.</t>
  </si>
  <si>
    <t>МП "Формирование современной комфортной городской среды муниципального района Кинельский Самарской области на 2018 год -2025 годы"</t>
  </si>
  <si>
    <t>МП "Обеспечение жилыми помещениями отдельных категорий граждан в муниципальном районе Кинельский на 2018-2024 годы."</t>
  </si>
  <si>
    <t>МП "Благоустройство территории муниципального района Кинельский Самарской области на 2024 -2026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</si>
  <si>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2024-2026 гг.»</t>
    </r>
  </si>
  <si>
    <t>МП "Организация деятельности по опеке и попечительству на территории муниципального района Кинельский Самарской области на 2024-2026 годы".</t>
  </si>
  <si>
    <t>Уточненная сумма                           на 2025 год,
  тыс.  рублей</t>
  </si>
  <si>
    <t>Уточненная сумма                           на 2026 год,
  тыс.  рублей</t>
  </si>
  <si>
    <t>310</t>
  </si>
  <si>
    <t>Публичные нормативные социальные выплаты гражданам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</si>
</sst>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164" fontId="3" fillId="9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4" fillId="10" borderId="1" xfId="0" applyNumberFormat="1" applyFont="1" applyFill="1" applyBorder="1" applyAlignment="1" applyProtection="1">
      <alignment horizontal="right" vertical="top" wrapText="1"/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3" fillId="2" borderId="1" xfId="0" applyNumberFormat="1" applyFont="1" applyFill="1" applyBorder="1" applyAlignment="1" applyProtection="1">
      <alignment horizontal="right" vertical="top" wrapText="1"/>
      <protection hidden="1"/>
    </xf>
    <xf numFmtId="164" fontId="8" fillId="0" borderId="0" xfId="0" applyNumberFormat="1" applyFont="1" applyFill="1" applyProtection="1">
      <protection hidden="1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 wrapText="1"/>
      <protection locked="0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 wrapText="1"/>
      <protection locked="0"/>
    </xf>
    <xf numFmtId="49" fontId="4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vertical="top" wrapText="1"/>
      <protection locked="0"/>
    </xf>
    <xf numFmtId="49" fontId="4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11" borderId="1" xfId="0" applyNumberFormat="1" applyFont="1" applyFill="1" applyBorder="1" applyAlignment="1" applyProtection="1">
      <alignment horizontal="right" vertical="top" wrapText="1"/>
      <protection hidden="1"/>
    </xf>
    <xf numFmtId="0" fontId="5" fillId="11" borderId="1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4" fillId="11" borderId="11" xfId="0" applyFont="1" applyFill="1" applyBorder="1" applyAlignment="1" applyProtection="1">
      <alignment horizontal="center" vertical="top" wrapText="1"/>
      <protection locked="0"/>
    </xf>
    <xf numFmtId="49" fontId="4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>
      <alignment vertical="top" wrapText="1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11" borderId="1" xfId="0" applyFont="1" applyFill="1" applyBorder="1" applyAlignment="1" applyProtection="1">
      <alignment vertical="top" wrapText="1"/>
      <protection hidden="1"/>
    </xf>
    <xf numFmtId="49" fontId="4" fillId="11" borderId="1" xfId="0" applyNumberFormat="1" applyFont="1" applyFill="1" applyBorder="1" applyAlignment="1" applyProtection="1">
      <alignment horizontal="center" vertical="top" wrapText="1"/>
      <protection hidden="1"/>
    </xf>
    <xf numFmtId="0" fontId="4" fillId="10" borderId="1" xfId="0" applyFont="1" applyFill="1" applyBorder="1" applyAlignment="1" applyProtection="1">
      <alignment vertical="top" wrapText="1"/>
      <protection hidden="1"/>
    </xf>
    <xf numFmtId="0" fontId="4" fillId="10" borderId="0" xfId="0" applyFont="1" applyFill="1"/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 vertical="top" wrapText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1"/>
  <sheetViews>
    <sheetView tabSelected="1" topLeftCell="B3" zoomScale="85" zoomScaleNormal="85" workbookViewId="0">
      <selection activeCell="Q14" sqref="Q14"/>
    </sheetView>
  </sheetViews>
  <sheetFormatPr defaultColWidth="9.109375" defaultRowHeight="13.8"/>
  <cols>
    <col min="1" max="1" width="5" style="12" hidden="1" customWidth="1"/>
    <col min="2" max="2" width="8.6640625" style="13" customWidth="1"/>
    <col min="3" max="3" width="50" style="13" customWidth="1"/>
    <col min="4" max="4" width="5.44140625" style="13" customWidth="1"/>
    <col min="5" max="5" width="4.44140625" style="13" customWidth="1"/>
    <col min="6" max="6" width="15.5546875" style="13" customWidth="1"/>
    <col min="7" max="7" width="5.109375" style="13" customWidth="1"/>
    <col min="8" max="8" width="12.44140625" style="13" customWidth="1"/>
    <col min="9" max="9" width="14.5546875" style="13" customWidth="1"/>
    <col min="10" max="10" width="12.44140625" style="13" customWidth="1"/>
    <col min="11" max="11" width="14.5546875" style="13" customWidth="1"/>
    <col min="12" max="12" width="12.44140625" style="13" customWidth="1"/>
    <col min="13" max="13" width="14.5546875" style="13" customWidth="1"/>
    <col min="14" max="14" width="12.44140625" style="13" customWidth="1"/>
    <col min="15" max="15" width="14.5546875" style="13" customWidth="1"/>
    <col min="16" max="16" width="12.77734375" style="13" customWidth="1"/>
    <col min="17" max="17" width="11.21875" style="13" customWidth="1"/>
    <col min="18" max="16384" width="9.109375" style="13"/>
  </cols>
  <sheetData>
    <row r="1" spans="1:15" s="11" customFormat="1" ht="34.5" customHeight="1">
      <c r="A1" s="10"/>
      <c r="H1" s="64"/>
      <c r="I1" s="64"/>
      <c r="J1" s="64"/>
      <c r="K1" s="64"/>
      <c r="L1" s="64"/>
      <c r="M1" s="64"/>
      <c r="N1" s="64" t="s">
        <v>197</v>
      </c>
      <c r="O1" s="64"/>
    </row>
    <row r="2" spans="1:15" ht="117.6" customHeight="1">
      <c r="F2" s="58"/>
      <c r="G2" s="58"/>
      <c r="H2" s="58"/>
      <c r="I2" s="58"/>
      <c r="J2" s="58"/>
      <c r="K2" s="58"/>
      <c r="L2" s="74" t="s">
        <v>189</v>
      </c>
      <c r="M2" s="74"/>
      <c r="N2" s="74"/>
      <c r="O2" s="74"/>
    </row>
    <row r="3" spans="1:15" ht="18.600000000000001" customHeight="1">
      <c r="F3" s="56"/>
      <c r="G3" s="56"/>
      <c r="H3" s="56"/>
      <c r="I3" s="56"/>
      <c r="J3" s="63"/>
      <c r="K3" s="63"/>
      <c r="L3" s="57"/>
      <c r="M3" s="57"/>
      <c r="N3" s="63"/>
      <c r="O3" s="63"/>
    </row>
    <row r="4" spans="1:15" s="12" customFormat="1" ht="34.5" customHeight="1">
      <c r="B4" s="75" t="s">
        <v>200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6" spans="1:15" ht="15" customHeight="1">
      <c r="B6" s="71" t="s">
        <v>0</v>
      </c>
      <c r="C6" s="76" t="s">
        <v>1</v>
      </c>
      <c r="D6" s="76" t="s">
        <v>2</v>
      </c>
      <c r="E6" s="76" t="s">
        <v>3</v>
      </c>
      <c r="F6" s="76" t="s">
        <v>4</v>
      </c>
      <c r="G6" s="76" t="s">
        <v>5</v>
      </c>
      <c r="H6" s="65" t="s">
        <v>198</v>
      </c>
      <c r="I6" s="66"/>
      <c r="J6" s="65" t="s">
        <v>212</v>
      </c>
      <c r="K6" s="66"/>
      <c r="L6" s="65" t="s">
        <v>199</v>
      </c>
      <c r="M6" s="66"/>
      <c r="N6" s="65" t="s">
        <v>213</v>
      </c>
      <c r="O6" s="66"/>
    </row>
    <row r="7" spans="1:15">
      <c r="B7" s="72"/>
      <c r="C7" s="76"/>
      <c r="D7" s="76"/>
      <c r="E7" s="76"/>
      <c r="F7" s="76"/>
      <c r="G7" s="76"/>
      <c r="H7" s="67"/>
      <c r="I7" s="68"/>
      <c r="J7" s="67"/>
      <c r="K7" s="68"/>
      <c r="L7" s="67"/>
      <c r="M7" s="68"/>
      <c r="N7" s="67"/>
      <c r="O7" s="68"/>
    </row>
    <row r="8" spans="1:15">
      <c r="B8" s="72"/>
      <c r="C8" s="76"/>
      <c r="D8" s="76"/>
      <c r="E8" s="76"/>
      <c r="F8" s="76"/>
      <c r="G8" s="76"/>
      <c r="H8" s="67"/>
      <c r="I8" s="68"/>
      <c r="J8" s="67"/>
      <c r="K8" s="68"/>
      <c r="L8" s="67"/>
      <c r="M8" s="68"/>
      <c r="N8" s="67"/>
      <c r="O8" s="68"/>
    </row>
    <row r="9" spans="1:15">
      <c r="B9" s="72"/>
      <c r="C9" s="76"/>
      <c r="D9" s="76"/>
      <c r="E9" s="76"/>
      <c r="F9" s="76"/>
      <c r="G9" s="76"/>
      <c r="H9" s="69"/>
      <c r="I9" s="70"/>
      <c r="J9" s="69"/>
      <c r="K9" s="70"/>
      <c r="L9" s="69"/>
      <c r="M9" s="70"/>
      <c r="N9" s="69"/>
      <c r="O9" s="70"/>
    </row>
    <row r="10" spans="1:15" ht="15" customHeight="1">
      <c r="B10" s="72"/>
      <c r="C10" s="76"/>
      <c r="D10" s="76"/>
      <c r="E10" s="76"/>
      <c r="F10" s="76"/>
      <c r="G10" s="76"/>
      <c r="H10" s="71" t="s">
        <v>6</v>
      </c>
      <c r="I10" s="71" t="s">
        <v>196</v>
      </c>
      <c r="J10" s="71" t="s">
        <v>6</v>
      </c>
      <c r="K10" s="71" t="s">
        <v>196</v>
      </c>
      <c r="L10" s="71" t="s">
        <v>6</v>
      </c>
      <c r="M10" s="71" t="s">
        <v>196</v>
      </c>
      <c r="N10" s="71" t="s">
        <v>6</v>
      </c>
      <c r="O10" s="71" t="s">
        <v>196</v>
      </c>
    </row>
    <row r="11" spans="1:15">
      <c r="B11" s="72"/>
      <c r="C11" s="76"/>
      <c r="D11" s="76"/>
      <c r="E11" s="76"/>
      <c r="F11" s="76"/>
      <c r="G11" s="76"/>
      <c r="H11" s="72"/>
      <c r="I11" s="72"/>
      <c r="J11" s="72"/>
      <c r="K11" s="72"/>
      <c r="L11" s="72"/>
      <c r="M11" s="72"/>
      <c r="N11" s="72"/>
      <c r="O11" s="72"/>
    </row>
    <row r="12" spans="1:15">
      <c r="B12" s="72"/>
      <c r="C12" s="76"/>
      <c r="D12" s="76"/>
      <c r="E12" s="76"/>
      <c r="F12" s="76"/>
      <c r="G12" s="76"/>
      <c r="H12" s="72"/>
      <c r="I12" s="72"/>
      <c r="J12" s="72"/>
      <c r="K12" s="72"/>
      <c r="L12" s="72"/>
      <c r="M12" s="72"/>
      <c r="N12" s="72"/>
      <c r="O12" s="72"/>
    </row>
    <row r="13" spans="1:15" ht="40.799999999999997" customHeight="1">
      <c r="B13" s="73"/>
      <c r="C13" s="76"/>
      <c r="D13" s="76"/>
      <c r="E13" s="76"/>
      <c r="F13" s="76"/>
      <c r="G13" s="76"/>
      <c r="H13" s="73"/>
      <c r="I13" s="73"/>
      <c r="J13" s="73"/>
      <c r="K13" s="73"/>
      <c r="L13" s="73"/>
      <c r="M13" s="73"/>
      <c r="N13" s="73"/>
      <c r="O13" s="73"/>
    </row>
    <row r="14" spans="1:15" s="16" customFormat="1" ht="46.8">
      <c r="A14" s="14">
        <v>0</v>
      </c>
      <c r="B14" s="26">
        <v>920</v>
      </c>
      <c r="C14" s="27" t="s">
        <v>144</v>
      </c>
      <c r="D14" s="26"/>
      <c r="E14" s="26"/>
      <c r="F14" s="26" t="s">
        <v>7</v>
      </c>
      <c r="G14" s="26"/>
      <c r="H14" s="15">
        <f t="shared" ref="H14:I14" si="0">SUMIFS(H15:H1051,$B15:$B1051,$B15)/3</f>
        <v>18489.599999999999</v>
      </c>
      <c r="I14" s="15">
        <f t="shared" si="0"/>
        <v>0</v>
      </c>
      <c r="J14" s="15">
        <f t="shared" ref="H14:O14" si="1">SUMIFS(J15:J1051,$B15:$B1051,$B15)/3</f>
        <v>18489.599999999999</v>
      </c>
      <c r="K14" s="15">
        <f t="shared" si="1"/>
        <v>0</v>
      </c>
      <c r="L14" s="15">
        <f t="shared" si="1"/>
        <v>18651.599999999999</v>
      </c>
      <c r="M14" s="15">
        <f t="shared" si="1"/>
        <v>0</v>
      </c>
      <c r="N14" s="15">
        <f t="shared" si="1"/>
        <v>18651.599999999999</v>
      </c>
      <c r="O14" s="15">
        <f t="shared" si="1"/>
        <v>0</v>
      </c>
    </row>
    <row r="15" spans="1:15" s="16" customFormat="1" ht="46.8">
      <c r="A15" s="17">
        <v>1</v>
      </c>
      <c r="B15" s="28">
        <v>920</v>
      </c>
      <c r="C15" s="48" t="s">
        <v>8</v>
      </c>
      <c r="D15" s="30" t="s">
        <v>70</v>
      </c>
      <c r="E15" s="30" t="s">
        <v>71</v>
      </c>
      <c r="F15" s="30" t="s">
        <v>7</v>
      </c>
      <c r="G15" s="30" t="s">
        <v>99</v>
      </c>
      <c r="H15" s="18">
        <f t="shared" ref="H15:I15" si="2">SUMIFS(H16:H1046,$B16:$B1046,$B16,$D16:$D1046,$D16,$E16:$E1046,$E16)/2</f>
        <v>16182.6</v>
      </c>
      <c r="I15" s="18">
        <f t="shared" si="2"/>
        <v>0</v>
      </c>
      <c r="J15" s="18">
        <f t="shared" ref="H15:O15" si="3">SUMIFS(J16:J1046,$B16:$B1046,$B16,$D16:$D1046,$D16,$E16:$E1046,$E16)/2</f>
        <v>16182.6</v>
      </c>
      <c r="K15" s="18">
        <f t="shared" si="3"/>
        <v>0</v>
      </c>
      <c r="L15" s="18">
        <f t="shared" si="3"/>
        <v>16182.6</v>
      </c>
      <c r="M15" s="18">
        <f t="shared" si="3"/>
        <v>0</v>
      </c>
      <c r="N15" s="18">
        <f t="shared" si="3"/>
        <v>16182.6</v>
      </c>
      <c r="O15" s="18">
        <f t="shared" si="3"/>
        <v>0</v>
      </c>
    </row>
    <row r="16" spans="1:15" s="16" customFormat="1" ht="62.4">
      <c r="A16" s="19">
        <v>2</v>
      </c>
      <c r="B16" s="43">
        <v>920</v>
      </c>
      <c r="C16" s="47" t="s">
        <v>203</v>
      </c>
      <c r="D16" s="44" t="s">
        <v>70</v>
      </c>
      <c r="E16" s="39" t="s">
        <v>71</v>
      </c>
      <c r="F16" s="39" t="s">
        <v>15</v>
      </c>
      <c r="G16" s="39" t="s">
        <v>72</v>
      </c>
      <c r="H16" s="40">
        <f t="shared" ref="H16:I16" si="4">SUMIFS(H17:H1046,$B17:$B1046,$B16,$D17:$D1046,$D17,$E17:$E1046,$E17,$F17:$F1046,$F17)</f>
        <v>18</v>
      </c>
      <c r="I16" s="40">
        <f t="shared" si="4"/>
        <v>0</v>
      </c>
      <c r="J16" s="40">
        <f t="shared" ref="H16:O16" si="5">SUMIFS(J17:J1046,$B17:$B1046,$B16,$D17:$D1046,$D17,$E17:$E1046,$E17,$F17:$F1046,$F17)</f>
        <v>18</v>
      </c>
      <c r="K16" s="40">
        <f t="shared" si="5"/>
        <v>0</v>
      </c>
      <c r="L16" s="40">
        <f t="shared" si="5"/>
        <v>18</v>
      </c>
      <c r="M16" s="40">
        <f t="shared" si="5"/>
        <v>0</v>
      </c>
      <c r="N16" s="40">
        <f t="shared" si="5"/>
        <v>18</v>
      </c>
      <c r="O16" s="40">
        <f t="shared" si="5"/>
        <v>0</v>
      </c>
    </row>
    <row r="17" spans="1:15" s="16" customFormat="1" ht="46.8">
      <c r="A17" s="20">
        <v>3</v>
      </c>
      <c r="B17" s="31">
        <v>920</v>
      </c>
      <c r="C17" s="46" t="s">
        <v>12</v>
      </c>
      <c r="D17" s="33" t="s">
        <v>70</v>
      </c>
      <c r="E17" s="33" t="s">
        <v>71</v>
      </c>
      <c r="F17" s="33" t="s">
        <v>15</v>
      </c>
      <c r="G17" s="33" t="s">
        <v>74</v>
      </c>
      <c r="H17" s="24">
        <v>18</v>
      </c>
      <c r="I17" s="24"/>
      <c r="J17" s="24">
        <v>18</v>
      </c>
      <c r="K17" s="24"/>
      <c r="L17" s="24">
        <v>18</v>
      </c>
      <c r="M17" s="24"/>
      <c r="N17" s="24">
        <v>18</v>
      </c>
      <c r="O17" s="24"/>
    </row>
    <row r="18" spans="1:15" s="16" customFormat="1" ht="62.4">
      <c r="A18" s="19">
        <v>2</v>
      </c>
      <c r="B18" s="43">
        <v>920</v>
      </c>
      <c r="C18" s="47" t="s">
        <v>165</v>
      </c>
      <c r="D18" s="44" t="s">
        <v>70</v>
      </c>
      <c r="E18" s="39" t="s">
        <v>71</v>
      </c>
      <c r="F18" s="39" t="s">
        <v>42</v>
      </c>
      <c r="G18" s="39" t="s">
        <v>72</v>
      </c>
      <c r="H18" s="40">
        <f t="shared" ref="H18:I18" si="6">SUMIFS(H19:H1048,$B19:$B1048,$B18,$D19:$D1048,$D19,$E19:$E1048,$E19,$F19:$F1048,$F19)</f>
        <v>16.5</v>
      </c>
      <c r="I18" s="40">
        <f t="shared" si="6"/>
        <v>0</v>
      </c>
      <c r="J18" s="40">
        <f t="shared" ref="H18:O18" si="7">SUMIFS(J19:J1048,$B19:$B1048,$B18,$D19:$D1048,$D19,$E19:$E1048,$E19,$F19:$F1048,$F19)</f>
        <v>16.5</v>
      </c>
      <c r="K18" s="40">
        <f t="shared" si="7"/>
        <v>0</v>
      </c>
      <c r="L18" s="40">
        <f t="shared" si="7"/>
        <v>16.5</v>
      </c>
      <c r="M18" s="40">
        <f t="shared" si="7"/>
        <v>0</v>
      </c>
      <c r="N18" s="40">
        <f t="shared" si="7"/>
        <v>16.5</v>
      </c>
      <c r="O18" s="40">
        <f t="shared" si="7"/>
        <v>0</v>
      </c>
    </row>
    <row r="19" spans="1:15" s="16" customFormat="1" ht="46.8">
      <c r="A19" s="20">
        <v>3</v>
      </c>
      <c r="B19" s="31">
        <v>920</v>
      </c>
      <c r="C19" s="46" t="s">
        <v>12</v>
      </c>
      <c r="D19" s="33" t="s">
        <v>70</v>
      </c>
      <c r="E19" s="33" t="s">
        <v>71</v>
      </c>
      <c r="F19" s="33" t="s">
        <v>42</v>
      </c>
      <c r="G19" s="33" t="s">
        <v>74</v>
      </c>
      <c r="H19" s="24">
        <v>16.5</v>
      </c>
      <c r="I19" s="24"/>
      <c r="J19" s="24">
        <v>16.5</v>
      </c>
      <c r="K19" s="24"/>
      <c r="L19" s="24">
        <v>16.5</v>
      </c>
      <c r="M19" s="24"/>
      <c r="N19" s="24">
        <v>16.5</v>
      </c>
      <c r="O19" s="24"/>
    </row>
    <row r="20" spans="1:15" s="16" customFormat="1" ht="62.4">
      <c r="A20" s="19">
        <v>2</v>
      </c>
      <c r="B20" s="37">
        <v>920</v>
      </c>
      <c r="C20" s="38" t="s">
        <v>9</v>
      </c>
      <c r="D20" s="39" t="s">
        <v>70</v>
      </c>
      <c r="E20" s="39" t="s">
        <v>71</v>
      </c>
      <c r="F20" s="39" t="s">
        <v>109</v>
      </c>
      <c r="G20" s="39" t="s">
        <v>72</v>
      </c>
      <c r="H20" s="40">
        <f t="shared" ref="H20:I20" si="8">SUMIFS(H21:H1050,$B21:$B1050,$B20,$D21:$D1050,$D21,$E21:$E1050,$E21,$F21:$F1050,$F21)</f>
        <v>16148.1</v>
      </c>
      <c r="I20" s="40">
        <f t="shared" si="8"/>
        <v>0</v>
      </c>
      <c r="J20" s="40">
        <f t="shared" ref="H20:O20" si="9">SUMIFS(J21:J1050,$B21:$B1050,$B20,$D21:$D1050,$D21,$E21:$E1050,$E21,$F21:$F1050,$F21)</f>
        <v>16148.1</v>
      </c>
      <c r="K20" s="40">
        <f t="shared" si="9"/>
        <v>0</v>
      </c>
      <c r="L20" s="40">
        <f t="shared" si="9"/>
        <v>16148.1</v>
      </c>
      <c r="M20" s="40">
        <f t="shared" si="9"/>
        <v>0</v>
      </c>
      <c r="N20" s="40">
        <f t="shared" si="9"/>
        <v>16148.1</v>
      </c>
      <c r="O20" s="40">
        <f t="shared" si="9"/>
        <v>0</v>
      </c>
    </row>
    <row r="21" spans="1:15" s="16" customFormat="1" ht="38.4" customHeight="1">
      <c r="A21" s="20">
        <v>3</v>
      </c>
      <c r="B21" s="31">
        <v>920</v>
      </c>
      <c r="C21" s="32" t="s">
        <v>11</v>
      </c>
      <c r="D21" s="33" t="s">
        <v>70</v>
      </c>
      <c r="E21" s="33" t="s">
        <v>71</v>
      </c>
      <c r="F21" s="33" t="s">
        <v>109</v>
      </c>
      <c r="G21" s="33" t="s">
        <v>73</v>
      </c>
      <c r="H21" s="24">
        <v>15770.4</v>
      </c>
      <c r="I21" s="24"/>
      <c r="J21" s="24">
        <v>15770.4</v>
      </c>
      <c r="K21" s="24"/>
      <c r="L21" s="24">
        <v>15770.4</v>
      </c>
      <c r="M21" s="24"/>
      <c r="N21" s="24">
        <v>15770.4</v>
      </c>
      <c r="O21" s="24"/>
    </row>
    <row r="22" spans="1:15" s="16" customFormat="1" ht="46.8">
      <c r="A22" s="20">
        <v>3</v>
      </c>
      <c r="B22" s="31">
        <v>920</v>
      </c>
      <c r="C22" s="32" t="s">
        <v>12</v>
      </c>
      <c r="D22" s="33" t="s">
        <v>70</v>
      </c>
      <c r="E22" s="33" t="s">
        <v>71</v>
      </c>
      <c r="F22" s="33" t="s">
        <v>109</v>
      </c>
      <c r="G22" s="33" t="s">
        <v>74</v>
      </c>
      <c r="H22" s="24">
        <v>377.7</v>
      </c>
      <c r="I22" s="24"/>
      <c r="J22" s="24">
        <v>377.7</v>
      </c>
      <c r="K22" s="24"/>
      <c r="L22" s="24">
        <v>377.7</v>
      </c>
      <c r="M22" s="24"/>
      <c r="N22" s="24">
        <v>377.7</v>
      </c>
      <c r="O22" s="24"/>
    </row>
    <row r="23" spans="1:15" s="16" customFormat="1" ht="15.6">
      <c r="A23" s="20">
        <v>3</v>
      </c>
      <c r="B23" s="31">
        <v>920</v>
      </c>
      <c r="C23" s="32" t="s">
        <v>13</v>
      </c>
      <c r="D23" s="33" t="s">
        <v>70</v>
      </c>
      <c r="E23" s="33" t="s">
        <v>71</v>
      </c>
      <c r="F23" s="33" t="s">
        <v>109</v>
      </c>
      <c r="G23" s="33" t="s">
        <v>75</v>
      </c>
      <c r="H23" s="24"/>
      <c r="I23" s="24"/>
      <c r="J23" s="24"/>
      <c r="K23" s="24"/>
      <c r="L23" s="24"/>
      <c r="M23" s="24"/>
      <c r="N23" s="24"/>
      <c r="O23" s="24"/>
    </row>
    <row r="24" spans="1:15" s="16" customFormat="1" ht="15" customHeight="1">
      <c r="A24" s="17">
        <v>1</v>
      </c>
      <c r="B24" s="28">
        <v>920</v>
      </c>
      <c r="C24" s="29" t="s">
        <v>14</v>
      </c>
      <c r="D24" s="30" t="s">
        <v>70</v>
      </c>
      <c r="E24" s="30" t="s">
        <v>76</v>
      </c>
      <c r="F24" s="30"/>
      <c r="G24" s="30"/>
      <c r="H24" s="18">
        <f t="shared" ref="H24:I24" si="10">SUMIFS(H25:H1055,$B25:$B1055,$B25,$D25:$D1055,$D25,$E25:$E1055,$E25)/2</f>
        <v>0</v>
      </c>
      <c r="I24" s="18">
        <f t="shared" si="10"/>
        <v>0</v>
      </c>
      <c r="J24" s="18">
        <f t="shared" ref="H24:O24" si="11">SUMIFS(J25:J1055,$B25:$B1055,$B25,$D25:$D1055,$D25,$E25:$E1055,$E25)/2</f>
        <v>0</v>
      </c>
      <c r="K24" s="18">
        <f t="shared" si="11"/>
        <v>0</v>
      </c>
      <c r="L24" s="18">
        <f t="shared" si="11"/>
        <v>0</v>
      </c>
      <c r="M24" s="18">
        <f t="shared" si="11"/>
        <v>0</v>
      </c>
      <c r="N24" s="18">
        <f t="shared" si="11"/>
        <v>0</v>
      </c>
      <c r="O24" s="18">
        <f t="shared" si="11"/>
        <v>0</v>
      </c>
    </row>
    <row r="25" spans="1:15" s="16" customFormat="1" ht="46.8">
      <c r="A25" s="19">
        <v>2</v>
      </c>
      <c r="B25" s="37">
        <v>920</v>
      </c>
      <c r="C25" s="38" t="s">
        <v>35</v>
      </c>
      <c r="D25" s="39" t="s">
        <v>70</v>
      </c>
      <c r="E25" s="39" t="s">
        <v>76</v>
      </c>
      <c r="F25" s="39" t="s">
        <v>111</v>
      </c>
      <c r="G25" s="39" t="s">
        <v>72</v>
      </c>
      <c r="H25" s="40">
        <f t="shared" ref="H25:I25" si="12">SUMIFS(H26:H1055,$B26:$B1055,$B25,$D26:$D1055,$D26,$E26:$E1055,$E26,$F26:$F1055,$F26)</f>
        <v>0</v>
      </c>
      <c r="I25" s="40">
        <f t="shared" si="12"/>
        <v>0</v>
      </c>
      <c r="J25" s="40">
        <f t="shared" ref="H25:O25" si="13">SUMIFS(J26:J1055,$B26:$B1055,$B25,$D26:$D1055,$D26,$E26:$E1055,$E26,$F26:$F1055,$F26)</f>
        <v>0</v>
      </c>
      <c r="K25" s="40">
        <f t="shared" si="13"/>
        <v>0</v>
      </c>
      <c r="L25" s="40">
        <f t="shared" si="13"/>
        <v>0</v>
      </c>
      <c r="M25" s="40">
        <f t="shared" si="13"/>
        <v>0</v>
      </c>
      <c r="N25" s="40">
        <f t="shared" si="13"/>
        <v>0</v>
      </c>
      <c r="O25" s="40">
        <f t="shared" si="13"/>
        <v>0</v>
      </c>
    </row>
    <row r="26" spans="1:15" s="16" customFormat="1" ht="15.6">
      <c r="A26" s="20">
        <v>3</v>
      </c>
      <c r="B26" s="31">
        <v>920</v>
      </c>
      <c r="C26" s="32" t="s">
        <v>130</v>
      </c>
      <c r="D26" s="33" t="s">
        <v>70</v>
      </c>
      <c r="E26" s="33" t="s">
        <v>76</v>
      </c>
      <c r="F26" s="33" t="s">
        <v>111</v>
      </c>
      <c r="G26" s="33" t="s">
        <v>129</v>
      </c>
      <c r="H26" s="24"/>
      <c r="I26" s="24"/>
      <c r="J26" s="24"/>
      <c r="K26" s="24"/>
      <c r="L26" s="24"/>
      <c r="M26" s="24"/>
      <c r="N26" s="24"/>
      <c r="O26" s="24"/>
    </row>
    <row r="27" spans="1:15" s="16" customFormat="1" ht="30" customHeight="1">
      <c r="A27" s="17">
        <v>1</v>
      </c>
      <c r="B27" s="28">
        <v>920</v>
      </c>
      <c r="C27" s="29" t="s">
        <v>153</v>
      </c>
      <c r="D27" s="30" t="s">
        <v>76</v>
      </c>
      <c r="E27" s="30" t="s">
        <v>70</v>
      </c>
      <c r="F27" s="30"/>
      <c r="G27" s="30"/>
      <c r="H27" s="18">
        <f t="shared" ref="H27:I27" si="14">SUMIFS(H28:H1058,$B28:$B1058,$B28,$D28:$D1058,$D28,$E28:$E1058,$E28)/2</f>
        <v>407</v>
      </c>
      <c r="I27" s="18">
        <f t="shared" si="14"/>
        <v>0</v>
      </c>
      <c r="J27" s="18">
        <f t="shared" ref="H27:O27" si="15">SUMIFS(J28:J1058,$B28:$B1058,$B28,$D28:$D1058,$D28,$E28:$E1058,$E28)/2</f>
        <v>407</v>
      </c>
      <c r="K27" s="18">
        <f t="shared" si="15"/>
        <v>0</v>
      </c>
      <c r="L27" s="18">
        <f t="shared" si="15"/>
        <v>569</v>
      </c>
      <c r="M27" s="18">
        <f t="shared" si="15"/>
        <v>0</v>
      </c>
      <c r="N27" s="18">
        <f t="shared" si="15"/>
        <v>569</v>
      </c>
      <c r="O27" s="18">
        <f t="shared" si="15"/>
        <v>0</v>
      </c>
    </row>
    <row r="28" spans="1:15" s="16" customFormat="1" ht="46.8">
      <c r="A28" s="19">
        <v>2</v>
      </c>
      <c r="B28" s="37">
        <v>920</v>
      </c>
      <c r="C28" s="38" t="s">
        <v>151</v>
      </c>
      <c r="D28" s="39" t="s">
        <v>76</v>
      </c>
      <c r="E28" s="39" t="s">
        <v>70</v>
      </c>
      <c r="F28" s="39" t="s">
        <v>150</v>
      </c>
      <c r="G28" s="39" t="s">
        <v>72</v>
      </c>
      <c r="H28" s="40">
        <f t="shared" ref="H28:I28" si="16">SUMIFS(H29:H1058,$B29:$B1058,$B28,$D29:$D1058,$D29,$E29:$E1058,$E29,$F29:$F1058,$F29)</f>
        <v>407</v>
      </c>
      <c r="I28" s="40">
        <f t="shared" si="16"/>
        <v>0</v>
      </c>
      <c r="J28" s="40">
        <f t="shared" ref="H28:O28" si="17">SUMIFS(J29:J1058,$B29:$B1058,$B28,$D29:$D1058,$D29,$E29:$E1058,$E29,$F29:$F1058,$F29)</f>
        <v>407</v>
      </c>
      <c r="K28" s="40">
        <f t="shared" si="17"/>
        <v>0</v>
      </c>
      <c r="L28" s="40">
        <f t="shared" si="17"/>
        <v>569</v>
      </c>
      <c r="M28" s="40">
        <f t="shared" si="17"/>
        <v>0</v>
      </c>
      <c r="N28" s="40">
        <f t="shared" si="17"/>
        <v>569</v>
      </c>
      <c r="O28" s="40">
        <f t="shared" si="17"/>
        <v>0</v>
      </c>
    </row>
    <row r="29" spans="1:15" s="16" customFormat="1" ht="21.6" customHeight="1">
      <c r="A29" s="20">
        <v>3</v>
      </c>
      <c r="B29" s="31">
        <v>920</v>
      </c>
      <c r="C29" s="32" t="s">
        <v>154</v>
      </c>
      <c r="D29" s="33" t="s">
        <v>76</v>
      </c>
      <c r="E29" s="33" t="s">
        <v>70</v>
      </c>
      <c r="F29" s="33" t="s">
        <v>150</v>
      </c>
      <c r="G29" s="33" t="s">
        <v>152</v>
      </c>
      <c r="H29" s="24">
        <v>407</v>
      </c>
      <c r="I29" s="24"/>
      <c r="J29" s="24">
        <v>407</v>
      </c>
      <c r="K29" s="24"/>
      <c r="L29" s="24">
        <v>569</v>
      </c>
      <c r="M29" s="24"/>
      <c r="N29" s="24">
        <v>569</v>
      </c>
      <c r="O29" s="24"/>
    </row>
    <row r="30" spans="1:15" s="16" customFormat="1" ht="52.95" customHeight="1">
      <c r="A30" s="17">
        <v>1</v>
      </c>
      <c r="B30" s="28">
        <v>920</v>
      </c>
      <c r="C30" s="29" t="s">
        <v>16</v>
      </c>
      <c r="D30" s="30" t="s">
        <v>77</v>
      </c>
      <c r="E30" s="30" t="s">
        <v>70</v>
      </c>
      <c r="F30" s="30" t="s">
        <v>7</v>
      </c>
      <c r="G30" s="30" t="s">
        <v>72</v>
      </c>
      <c r="H30" s="18">
        <f t="shared" ref="H30:I30" si="18">SUMIFS(H31:H1061,$B31:$B1061,$B31,$D31:$D1061,$D31,$E31:$E1061,$E31)/2</f>
        <v>1900</v>
      </c>
      <c r="I30" s="18">
        <f t="shared" si="18"/>
        <v>0</v>
      </c>
      <c r="J30" s="18">
        <f t="shared" ref="H30:O30" si="19">SUMIFS(J31:J1061,$B31:$B1061,$B31,$D31:$D1061,$D31,$E31:$E1061,$E31)/2</f>
        <v>1900</v>
      </c>
      <c r="K30" s="18">
        <f t="shared" si="19"/>
        <v>0</v>
      </c>
      <c r="L30" s="18">
        <f t="shared" si="19"/>
        <v>1900</v>
      </c>
      <c r="M30" s="18">
        <f t="shared" si="19"/>
        <v>0</v>
      </c>
      <c r="N30" s="18">
        <f t="shared" si="19"/>
        <v>1900</v>
      </c>
      <c r="O30" s="18">
        <f t="shared" si="19"/>
        <v>0</v>
      </c>
    </row>
    <row r="31" spans="1:15" s="16" customFormat="1" ht="31.2">
      <c r="A31" s="19">
        <v>2</v>
      </c>
      <c r="B31" s="37">
        <v>920</v>
      </c>
      <c r="C31" s="38" t="s">
        <v>17</v>
      </c>
      <c r="D31" s="39" t="s">
        <v>77</v>
      </c>
      <c r="E31" s="39" t="s">
        <v>70</v>
      </c>
      <c r="F31" s="39" t="s">
        <v>110</v>
      </c>
      <c r="G31" s="39" t="s">
        <v>72</v>
      </c>
      <c r="H31" s="40">
        <f t="shared" ref="H31:I31" si="20">SUMIFS(H32:H1061,$B32:$B1061,$B31,$D32:$D1061,$D32,$E32:$E1061,$E32,$F32:$F1061,$F32)</f>
        <v>1900</v>
      </c>
      <c r="I31" s="40">
        <f t="shared" si="20"/>
        <v>0</v>
      </c>
      <c r="J31" s="40">
        <f t="shared" ref="H31:O31" si="21">SUMIFS(J32:J1061,$B32:$B1061,$B31,$D32:$D1061,$D32,$E32:$E1061,$E32,$F32:$F1061,$F32)</f>
        <v>1900</v>
      </c>
      <c r="K31" s="40">
        <f t="shared" si="21"/>
        <v>0</v>
      </c>
      <c r="L31" s="40">
        <f t="shared" si="21"/>
        <v>1900</v>
      </c>
      <c r="M31" s="40">
        <f t="shared" si="21"/>
        <v>0</v>
      </c>
      <c r="N31" s="40">
        <f t="shared" si="21"/>
        <v>1900</v>
      </c>
      <c r="O31" s="40">
        <f t="shared" si="21"/>
        <v>0</v>
      </c>
    </row>
    <row r="32" spans="1:15" s="16" customFormat="1" ht="15.6">
      <c r="A32" s="20">
        <v>3</v>
      </c>
      <c r="B32" s="31">
        <v>920</v>
      </c>
      <c r="C32" s="32" t="s">
        <v>18</v>
      </c>
      <c r="D32" s="33" t="s">
        <v>77</v>
      </c>
      <c r="E32" s="33" t="s">
        <v>70</v>
      </c>
      <c r="F32" s="33" t="s">
        <v>110</v>
      </c>
      <c r="G32" s="33" t="s">
        <v>78</v>
      </c>
      <c r="H32" s="24">
        <v>1900</v>
      </c>
      <c r="I32" s="24"/>
      <c r="J32" s="24">
        <v>1900</v>
      </c>
      <c r="K32" s="24"/>
      <c r="L32" s="24">
        <v>1900</v>
      </c>
      <c r="M32" s="24"/>
      <c r="N32" s="24">
        <v>1900</v>
      </c>
      <c r="O32" s="24"/>
    </row>
    <row r="33" spans="1:15" s="16" customFormat="1" ht="31.2">
      <c r="A33" s="17">
        <v>1</v>
      </c>
      <c r="B33" s="28">
        <v>920</v>
      </c>
      <c r="C33" s="54" t="s">
        <v>134</v>
      </c>
      <c r="D33" s="30" t="s">
        <v>77</v>
      </c>
      <c r="E33" s="30" t="s">
        <v>79</v>
      </c>
      <c r="F33" s="30"/>
      <c r="G33" s="30"/>
      <c r="H33" s="18">
        <f t="shared" ref="H33:I33" si="22">SUMIFS(H34:H1064,$B34:$B1064,$B34,$D34:$D1064,$D34,$E34:$E1064,$E34)/2</f>
        <v>0</v>
      </c>
      <c r="I33" s="18">
        <f t="shared" si="22"/>
        <v>0</v>
      </c>
      <c r="J33" s="18">
        <f t="shared" ref="H33:O33" si="23">SUMIFS(J34:J1064,$B34:$B1064,$B34,$D34:$D1064,$D34,$E34:$E1064,$E34)/2</f>
        <v>0</v>
      </c>
      <c r="K33" s="18">
        <f t="shared" si="23"/>
        <v>0</v>
      </c>
      <c r="L33" s="18">
        <f t="shared" si="23"/>
        <v>0</v>
      </c>
      <c r="M33" s="18">
        <f t="shared" si="23"/>
        <v>0</v>
      </c>
      <c r="N33" s="18">
        <f t="shared" si="23"/>
        <v>0</v>
      </c>
      <c r="O33" s="18">
        <f t="shared" si="23"/>
        <v>0</v>
      </c>
    </row>
    <row r="34" spans="1:15" s="16" customFormat="1" ht="46.8">
      <c r="A34" s="19">
        <v>2</v>
      </c>
      <c r="B34" s="37">
        <v>920</v>
      </c>
      <c r="C34" s="38" t="s">
        <v>156</v>
      </c>
      <c r="D34" s="39" t="s">
        <v>77</v>
      </c>
      <c r="E34" s="39" t="s">
        <v>79</v>
      </c>
      <c r="F34" s="39" t="s">
        <v>155</v>
      </c>
      <c r="G34" s="39" t="s">
        <v>72</v>
      </c>
      <c r="H34" s="40">
        <f t="shared" ref="H34:I34" si="24">SUMIFS(H35:H1064,$B35:$B1064,$B34,$D35:$D1064,$D35,$E35:$E1064,$E35,$F35:$F1064,$F35)</f>
        <v>0</v>
      </c>
      <c r="I34" s="40">
        <f t="shared" si="24"/>
        <v>0</v>
      </c>
      <c r="J34" s="40">
        <f t="shared" ref="H34:O34" si="25">SUMIFS(J35:J1064,$B35:$B1064,$B34,$D35:$D1064,$D35,$E35:$E1064,$E35,$F35:$F1064,$F35)</f>
        <v>0</v>
      </c>
      <c r="K34" s="40">
        <f t="shared" si="25"/>
        <v>0</v>
      </c>
      <c r="L34" s="40">
        <f t="shared" si="25"/>
        <v>0</v>
      </c>
      <c r="M34" s="40">
        <f t="shared" si="25"/>
        <v>0</v>
      </c>
      <c r="N34" s="40">
        <f t="shared" si="25"/>
        <v>0</v>
      </c>
      <c r="O34" s="40">
        <f t="shared" si="25"/>
        <v>0</v>
      </c>
    </row>
    <row r="35" spans="1:15" s="16" customFormat="1" ht="15.6">
      <c r="A35" s="20">
        <v>3</v>
      </c>
      <c r="B35" s="31">
        <v>920</v>
      </c>
      <c r="C35" s="32" t="s">
        <v>19</v>
      </c>
      <c r="D35" s="33" t="s">
        <v>77</v>
      </c>
      <c r="E35" s="33" t="s">
        <v>79</v>
      </c>
      <c r="F35" s="33" t="s">
        <v>155</v>
      </c>
      <c r="G35" s="33" t="s">
        <v>80</v>
      </c>
      <c r="H35" s="24"/>
      <c r="I35" s="24"/>
      <c r="J35" s="24"/>
      <c r="K35" s="24"/>
      <c r="L35" s="24"/>
      <c r="M35" s="24"/>
      <c r="N35" s="24"/>
      <c r="O35" s="24"/>
    </row>
    <row r="36" spans="1:15" s="16" customFormat="1" ht="31.2">
      <c r="A36" s="19">
        <v>2</v>
      </c>
      <c r="B36" s="37">
        <v>920</v>
      </c>
      <c r="C36" s="38" t="s">
        <v>17</v>
      </c>
      <c r="D36" s="39" t="s">
        <v>77</v>
      </c>
      <c r="E36" s="39" t="s">
        <v>79</v>
      </c>
      <c r="F36" s="39" t="s">
        <v>110</v>
      </c>
      <c r="G36" s="39"/>
      <c r="H36" s="40">
        <f t="shared" ref="H36:I36" si="26">SUMIFS(H37:H1066,$B37:$B1066,$B36,$D37:$D1066,$D37,$E37:$E1066,$E37,$F37:$F1066,$F37)</f>
        <v>0</v>
      </c>
      <c r="I36" s="40">
        <f t="shared" si="26"/>
        <v>0</v>
      </c>
      <c r="J36" s="40">
        <f t="shared" ref="H36:O36" si="27">SUMIFS(J37:J1066,$B37:$B1066,$B36,$D37:$D1066,$D37,$E37:$E1066,$E37,$F37:$F1066,$F37)</f>
        <v>0</v>
      </c>
      <c r="K36" s="40">
        <f t="shared" si="27"/>
        <v>0</v>
      </c>
      <c r="L36" s="40">
        <f t="shared" si="27"/>
        <v>0</v>
      </c>
      <c r="M36" s="40">
        <f t="shared" si="27"/>
        <v>0</v>
      </c>
      <c r="N36" s="40">
        <f t="shared" si="27"/>
        <v>0</v>
      </c>
      <c r="O36" s="40">
        <f t="shared" si="27"/>
        <v>0</v>
      </c>
    </row>
    <row r="37" spans="1:15" s="16" customFormat="1" ht="15.6">
      <c r="A37" s="20">
        <v>3</v>
      </c>
      <c r="B37" s="31">
        <v>920</v>
      </c>
      <c r="C37" s="32" t="s">
        <v>19</v>
      </c>
      <c r="D37" s="33" t="s">
        <v>77</v>
      </c>
      <c r="E37" s="33" t="s">
        <v>79</v>
      </c>
      <c r="F37" s="33" t="s">
        <v>110</v>
      </c>
      <c r="G37" s="33" t="s">
        <v>80</v>
      </c>
      <c r="H37" s="24"/>
      <c r="I37" s="24"/>
      <c r="J37" s="24"/>
      <c r="K37" s="24"/>
      <c r="L37" s="24"/>
      <c r="M37" s="24"/>
      <c r="N37" s="24"/>
      <c r="O37" s="24"/>
    </row>
    <row r="38" spans="1:15" s="16" customFormat="1" ht="31.2">
      <c r="A38" s="14">
        <v>0</v>
      </c>
      <c r="B38" s="26">
        <v>933</v>
      </c>
      <c r="C38" s="27" t="s">
        <v>143</v>
      </c>
      <c r="D38" s="34" t="s">
        <v>72</v>
      </c>
      <c r="E38" s="34" t="s">
        <v>72</v>
      </c>
      <c r="F38" s="34" t="s">
        <v>7</v>
      </c>
      <c r="G38" s="34" t="s">
        <v>72</v>
      </c>
      <c r="H38" s="15">
        <f t="shared" ref="H38:I38" si="28">SUMIFS(H39:H1075,$B39:$B1075,$B39)/3</f>
        <v>845.40000000000009</v>
      </c>
      <c r="I38" s="15">
        <f t="shared" si="28"/>
        <v>0</v>
      </c>
      <c r="J38" s="15">
        <f t="shared" ref="H38:O38" si="29">SUMIFS(J39:J1075,$B39:$B1075,$B39)/3</f>
        <v>845.40000000000009</v>
      </c>
      <c r="K38" s="15">
        <f t="shared" si="29"/>
        <v>0</v>
      </c>
      <c r="L38" s="15">
        <f t="shared" si="29"/>
        <v>845.40000000000009</v>
      </c>
      <c r="M38" s="15">
        <f t="shared" si="29"/>
        <v>0</v>
      </c>
      <c r="N38" s="15">
        <f t="shared" si="29"/>
        <v>845.40000000000009</v>
      </c>
      <c r="O38" s="15">
        <f t="shared" si="29"/>
        <v>0</v>
      </c>
    </row>
    <row r="39" spans="1:15" s="16" customFormat="1" ht="70.95" customHeight="1">
      <c r="A39" s="17">
        <v>1</v>
      </c>
      <c r="B39" s="28">
        <v>933</v>
      </c>
      <c r="C39" s="29" t="s">
        <v>20</v>
      </c>
      <c r="D39" s="30" t="s">
        <v>70</v>
      </c>
      <c r="E39" s="30" t="s">
        <v>79</v>
      </c>
      <c r="F39" s="30" t="s">
        <v>7</v>
      </c>
      <c r="G39" s="30" t="s">
        <v>72</v>
      </c>
      <c r="H39" s="18">
        <f t="shared" ref="H39:I39" si="30">SUMIFS(H40:H1070,$B40:$B1070,$B40,$D40:$D1070,$D40,$E40:$E1070,$E40)/2</f>
        <v>845.4</v>
      </c>
      <c r="I39" s="18">
        <f t="shared" si="30"/>
        <v>0</v>
      </c>
      <c r="J39" s="18">
        <f t="shared" ref="H39:O39" si="31">SUMIFS(J40:J1070,$B40:$B1070,$B40,$D40:$D1070,$D40,$E40:$E1070,$E40)/2</f>
        <v>845.4</v>
      </c>
      <c r="K39" s="18">
        <f t="shared" si="31"/>
        <v>0</v>
      </c>
      <c r="L39" s="18">
        <f t="shared" si="31"/>
        <v>845.4</v>
      </c>
      <c r="M39" s="18">
        <f t="shared" si="31"/>
        <v>0</v>
      </c>
      <c r="N39" s="18">
        <f t="shared" si="31"/>
        <v>845.4</v>
      </c>
      <c r="O39" s="18">
        <f t="shared" si="31"/>
        <v>0</v>
      </c>
    </row>
    <row r="40" spans="1:15" s="16" customFormat="1" ht="62.4">
      <c r="A40" s="19">
        <v>2</v>
      </c>
      <c r="B40" s="37">
        <v>933</v>
      </c>
      <c r="C40" s="38" t="s">
        <v>9</v>
      </c>
      <c r="D40" s="39" t="s">
        <v>70</v>
      </c>
      <c r="E40" s="39" t="s">
        <v>79</v>
      </c>
      <c r="F40" s="39" t="s">
        <v>109</v>
      </c>
      <c r="G40" s="39" t="s">
        <v>72</v>
      </c>
      <c r="H40" s="40">
        <f t="shared" ref="H40:I40" si="32">SUMIFS(H41:H1070,$B41:$B1070,$B40,$D41:$D1070,$D41,$E41:$E1070,$E41,$F41:$F1070,$F41)</f>
        <v>845.40000000000009</v>
      </c>
      <c r="I40" s="40">
        <f t="shared" si="32"/>
        <v>0</v>
      </c>
      <c r="J40" s="40">
        <f t="shared" ref="H40:O40" si="33">SUMIFS(J41:J1070,$B41:$B1070,$B40,$D41:$D1070,$D41,$E41:$E1070,$E41,$F41:$F1070,$F41)</f>
        <v>845.40000000000009</v>
      </c>
      <c r="K40" s="40">
        <f t="shared" si="33"/>
        <v>0</v>
      </c>
      <c r="L40" s="40">
        <f t="shared" si="33"/>
        <v>845.40000000000009</v>
      </c>
      <c r="M40" s="40">
        <f t="shared" si="33"/>
        <v>0</v>
      </c>
      <c r="N40" s="40">
        <f t="shared" si="33"/>
        <v>845.40000000000009</v>
      </c>
      <c r="O40" s="40">
        <f t="shared" si="33"/>
        <v>0</v>
      </c>
    </row>
    <row r="41" spans="1:15" s="16" customFormat="1" ht="35.4" customHeight="1">
      <c r="A41" s="20">
        <v>3</v>
      </c>
      <c r="B41" s="31">
        <v>933</v>
      </c>
      <c r="C41" s="32" t="s">
        <v>11</v>
      </c>
      <c r="D41" s="33" t="s">
        <v>70</v>
      </c>
      <c r="E41" s="33" t="s">
        <v>79</v>
      </c>
      <c r="F41" s="33" t="s">
        <v>109</v>
      </c>
      <c r="G41" s="33" t="s">
        <v>73</v>
      </c>
      <c r="H41" s="24">
        <v>714.6</v>
      </c>
      <c r="I41" s="24"/>
      <c r="J41" s="24">
        <v>714.6</v>
      </c>
      <c r="K41" s="24"/>
      <c r="L41" s="24">
        <v>714.6</v>
      </c>
      <c r="M41" s="24"/>
      <c r="N41" s="24">
        <v>714.6</v>
      </c>
      <c r="O41" s="24"/>
    </row>
    <row r="42" spans="1:15" s="16" customFormat="1" ht="46.8">
      <c r="A42" s="20">
        <v>3</v>
      </c>
      <c r="B42" s="31">
        <v>933</v>
      </c>
      <c r="C42" s="32" t="s">
        <v>12</v>
      </c>
      <c r="D42" s="33" t="s">
        <v>70</v>
      </c>
      <c r="E42" s="33" t="s">
        <v>79</v>
      </c>
      <c r="F42" s="33" t="s">
        <v>109</v>
      </c>
      <c r="G42" s="33" t="s">
        <v>74</v>
      </c>
      <c r="H42" s="24">
        <v>130.80000000000001</v>
      </c>
      <c r="I42" s="24"/>
      <c r="J42" s="24">
        <v>130.80000000000001</v>
      </c>
      <c r="K42" s="24"/>
      <c r="L42" s="24">
        <v>130.80000000000001</v>
      </c>
      <c r="M42" s="24"/>
      <c r="N42" s="24">
        <v>130.80000000000001</v>
      </c>
      <c r="O42" s="24"/>
    </row>
    <row r="43" spans="1:15" s="16" customFormat="1" ht="35.4" customHeight="1">
      <c r="A43" s="20">
        <v>3</v>
      </c>
      <c r="B43" s="31">
        <v>933</v>
      </c>
      <c r="C43" s="32" t="s">
        <v>21</v>
      </c>
      <c r="D43" s="33" t="s">
        <v>70</v>
      </c>
      <c r="E43" s="33" t="s">
        <v>79</v>
      </c>
      <c r="F43" s="33" t="s">
        <v>109</v>
      </c>
      <c r="G43" s="33" t="s">
        <v>81</v>
      </c>
      <c r="H43" s="24"/>
      <c r="I43" s="24"/>
      <c r="J43" s="24"/>
      <c r="K43" s="24"/>
      <c r="L43" s="24"/>
      <c r="M43" s="24"/>
      <c r="N43" s="24"/>
      <c r="O43" s="24"/>
    </row>
    <row r="44" spans="1:15" s="16" customFormat="1" ht="15.6">
      <c r="A44" s="20">
        <v>3</v>
      </c>
      <c r="B44" s="31">
        <v>933</v>
      </c>
      <c r="C44" s="32" t="s">
        <v>13</v>
      </c>
      <c r="D44" s="33" t="s">
        <v>70</v>
      </c>
      <c r="E44" s="33" t="s">
        <v>79</v>
      </c>
      <c r="F44" s="33" t="s">
        <v>109</v>
      </c>
      <c r="G44" s="33" t="s">
        <v>75</v>
      </c>
      <c r="H44" s="24"/>
      <c r="I44" s="24"/>
      <c r="J44" s="24"/>
      <c r="K44" s="24"/>
      <c r="L44" s="24"/>
      <c r="M44" s="24"/>
      <c r="N44" s="24"/>
      <c r="O44" s="24"/>
    </row>
    <row r="45" spans="1:15" s="16" customFormat="1" ht="31.2">
      <c r="A45" s="14">
        <v>0</v>
      </c>
      <c r="B45" s="26">
        <v>934</v>
      </c>
      <c r="C45" s="27" t="s">
        <v>169</v>
      </c>
      <c r="D45" s="34" t="s">
        <v>72</v>
      </c>
      <c r="E45" s="34" t="s">
        <v>72</v>
      </c>
      <c r="F45" s="34" t="s">
        <v>7</v>
      </c>
      <c r="G45" s="34" t="s">
        <v>72</v>
      </c>
      <c r="H45" s="15">
        <f t="shared" ref="H45:I45" si="34">SUMIFS(H46:H1082,$B46:$B1082,$B46)/3</f>
        <v>2947.7000000000003</v>
      </c>
      <c r="I45" s="15">
        <f t="shared" si="34"/>
        <v>0</v>
      </c>
      <c r="J45" s="15">
        <f t="shared" ref="H45:O45" si="35">SUMIFS(J46:J1082,$B46:$B1082,$B46)/3</f>
        <v>2947.7000000000003</v>
      </c>
      <c r="K45" s="15">
        <f t="shared" si="35"/>
        <v>0</v>
      </c>
      <c r="L45" s="15">
        <f t="shared" si="35"/>
        <v>2947.7000000000003</v>
      </c>
      <c r="M45" s="15">
        <f t="shared" si="35"/>
        <v>0</v>
      </c>
      <c r="N45" s="15">
        <f t="shared" si="35"/>
        <v>2947.7000000000003</v>
      </c>
      <c r="O45" s="15">
        <f t="shared" si="35"/>
        <v>0</v>
      </c>
    </row>
    <row r="46" spans="1:15" s="16" customFormat="1" ht="46.8">
      <c r="A46" s="17">
        <v>1</v>
      </c>
      <c r="B46" s="28">
        <v>934</v>
      </c>
      <c r="C46" s="29" t="s">
        <v>8</v>
      </c>
      <c r="D46" s="30" t="s">
        <v>70</v>
      </c>
      <c r="E46" s="30" t="s">
        <v>71</v>
      </c>
      <c r="F46" s="30" t="s">
        <v>7</v>
      </c>
      <c r="G46" s="30" t="s">
        <v>72</v>
      </c>
      <c r="H46" s="18">
        <f t="shared" ref="H46:I46" si="36">SUMIFS(H47:H1077,$B47:$B1077,$B47,$D47:$D1077,$D47,$E47:$E1077,$E47)/2</f>
        <v>2947.7000000000003</v>
      </c>
      <c r="I46" s="18">
        <f t="shared" si="36"/>
        <v>0</v>
      </c>
      <c r="J46" s="18">
        <f t="shared" ref="H46:O46" si="37">SUMIFS(J47:J1077,$B47:$B1077,$B47,$D47:$D1077,$D47,$E47:$E1077,$E47)/2</f>
        <v>2947.7000000000003</v>
      </c>
      <c r="K46" s="18">
        <f t="shared" si="37"/>
        <v>0</v>
      </c>
      <c r="L46" s="18">
        <f t="shared" si="37"/>
        <v>2947.7000000000003</v>
      </c>
      <c r="M46" s="18">
        <f t="shared" si="37"/>
        <v>0</v>
      </c>
      <c r="N46" s="18">
        <f t="shared" si="37"/>
        <v>2947.7000000000003</v>
      </c>
      <c r="O46" s="18">
        <f t="shared" si="37"/>
        <v>0</v>
      </c>
    </row>
    <row r="47" spans="1:15" s="16" customFormat="1" ht="62.4">
      <c r="A47" s="19">
        <v>2</v>
      </c>
      <c r="B47" s="37">
        <v>934</v>
      </c>
      <c r="C47" s="47" t="s">
        <v>203</v>
      </c>
      <c r="D47" s="39" t="s">
        <v>70</v>
      </c>
      <c r="E47" s="39" t="s">
        <v>71</v>
      </c>
      <c r="F47" s="39" t="s">
        <v>15</v>
      </c>
      <c r="G47" s="39" t="s">
        <v>72</v>
      </c>
      <c r="H47" s="40">
        <f t="shared" ref="H47:I47" si="38">SUMIFS(H48:H1077,$B48:$B1077,$B47,$D48:$D1077,$D48,$E48:$E1077,$E48,$F48:$F1077,$F48)</f>
        <v>0</v>
      </c>
      <c r="I47" s="40">
        <f t="shared" si="38"/>
        <v>0</v>
      </c>
      <c r="J47" s="40">
        <f t="shared" ref="H47:O47" si="39">SUMIFS(J48:J1077,$B48:$B1077,$B47,$D48:$D1077,$D48,$E48:$E1077,$E48,$F48:$F1077,$F48)</f>
        <v>0</v>
      </c>
      <c r="K47" s="40">
        <f t="shared" si="39"/>
        <v>0</v>
      </c>
      <c r="L47" s="40">
        <f t="shared" si="39"/>
        <v>0</v>
      </c>
      <c r="M47" s="40">
        <f t="shared" si="39"/>
        <v>0</v>
      </c>
      <c r="N47" s="40">
        <f t="shared" si="39"/>
        <v>0</v>
      </c>
      <c r="O47" s="40">
        <f t="shared" si="39"/>
        <v>0</v>
      </c>
    </row>
    <row r="48" spans="1:15" s="16" customFormat="1" ht="51.6" customHeight="1">
      <c r="A48" s="20">
        <v>3</v>
      </c>
      <c r="B48" s="31">
        <v>934</v>
      </c>
      <c r="C48" s="32" t="s">
        <v>12</v>
      </c>
      <c r="D48" s="33" t="s">
        <v>70</v>
      </c>
      <c r="E48" s="33" t="s">
        <v>71</v>
      </c>
      <c r="F48" s="33" t="s">
        <v>15</v>
      </c>
      <c r="G48" s="33" t="s">
        <v>74</v>
      </c>
      <c r="H48" s="24"/>
      <c r="I48" s="24"/>
      <c r="J48" s="24"/>
      <c r="K48" s="24"/>
      <c r="L48" s="24"/>
      <c r="M48" s="24"/>
      <c r="N48" s="24"/>
      <c r="O48" s="24"/>
    </row>
    <row r="49" spans="1:15" s="16" customFormat="1" ht="62.4">
      <c r="A49" s="19">
        <v>2</v>
      </c>
      <c r="B49" s="37">
        <v>934</v>
      </c>
      <c r="C49" s="47" t="s">
        <v>165</v>
      </c>
      <c r="D49" s="39" t="s">
        <v>70</v>
      </c>
      <c r="E49" s="39" t="s">
        <v>71</v>
      </c>
      <c r="F49" s="39" t="s">
        <v>42</v>
      </c>
      <c r="G49" s="39" t="s">
        <v>72</v>
      </c>
      <c r="H49" s="40">
        <f t="shared" ref="H49:I49" si="40">SUMIFS(H50:H1079,$B50:$B1079,$B49,$D50:$D1079,$D50,$E50:$E1079,$E50,$F50:$F1079,$F50)</f>
        <v>3.5</v>
      </c>
      <c r="I49" s="40">
        <f t="shared" si="40"/>
        <v>0</v>
      </c>
      <c r="J49" s="40">
        <f t="shared" ref="H49:O49" si="41">SUMIFS(J50:J1079,$B50:$B1079,$B49,$D50:$D1079,$D50,$E50:$E1079,$E50,$F50:$F1079,$F50)</f>
        <v>3.5</v>
      </c>
      <c r="K49" s="40">
        <f t="shared" si="41"/>
        <v>0</v>
      </c>
      <c r="L49" s="40">
        <f t="shared" si="41"/>
        <v>3.5</v>
      </c>
      <c r="M49" s="40">
        <f t="shared" si="41"/>
        <v>0</v>
      </c>
      <c r="N49" s="40">
        <f t="shared" si="41"/>
        <v>3.5</v>
      </c>
      <c r="O49" s="40">
        <f t="shared" si="41"/>
        <v>0</v>
      </c>
    </row>
    <row r="50" spans="1:15" s="16" customFormat="1" ht="51.6" customHeight="1">
      <c r="A50" s="20">
        <v>3</v>
      </c>
      <c r="B50" s="31">
        <v>934</v>
      </c>
      <c r="C50" s="32" t="s">
        <v>12</v>
      </c>
      <c r="D50" s="33" t="s">
        <v>70</v>
      </c>
      <c r="E50" s="33" t="s">
        <v>71</v>
      </c>
      <c r="F50" s="33" t="s">
        <v>42</v>
      </c>
      <c r="G50" s="33" t="s">
        <v>74</v>
      </c>
      <c r="H50" s="24">
        <v>3.5</v>
      </c>
      <c r="I50" s="24"/>
      <c r="J50" s="24">
        <v>3.5</v>
      </c>
      <c r="K50" s="24"/>
      <c r="L50" s="24">
        <v>3.5</v>
      </c>
      <c r="M50" s="24"/>
      <c r="N50" s="24">
        <v>3.5</v>
      </c>
      <c r="O50" s="24"/>
    </row>
    <row r="51" spans="1:15" s="16" customFormat="1" ht="62.4">
      <c r="A51" s="19">
        <v>2</v>
      </c>
      <c r="B51" s="37">
        <v>934</v>
      </c>
      <c r="C51" s="38" t="s">
        <v>9</v>
      </c>
      <c r="D51" s="39" t="s">
        <v>70</v>
      </c>
      <c r="E51" s="39" t="s">
        <v>71</v>
      </c>
      <c r="F51" s="39" t="s">
        <v>109</v>
      </c>
      <c r="G51" s="39" t="s">
        <v>72</v>
      </c>
      <c r="H51" s="40">
        <f t="shared" ref="H51:I51" si="42">SUMIFS(H52:H1081,$B52:$B1081,$B51,$D52:$D1081,$D52,$E52:$E1081,$E52,$F52:$F1081,$F52)</f>
        <v>2944.2000000000003</v>
      </c>
      <c r="I51" s="40">
        <f t="shared" si="42"/>
        <v>0</v>
      </c>
      <c r="J51" s="40">
        <f t="shared" ref="H51:O51" si="43">SUMIFS(J52:J1081,$B52:$B1081,$B51,$D52:$D1081,$D52,$E52:$E1081,$E52,$F52:$F1081,$F52)</f>
        <v>2944.2000000000003</v>
      </c>
      <c r="K51" s="40">
        <f t="shared" si="43"/>
        <v>0</v>
      </c>
      <c r="L51" s="40">
        <f t="shared" si="43"/>
        <v>2944.2000000000003</v>
      </c>
      <c r="M51" s="40">
        <f t="shared" si="43"/>
        <v>0</v>
      </c>
      <c r="N51" s="40">
        <f t="shared" si="43"/>
        <v>2944.2000000000003</v>
      </c>
      <c r="O51" s="40">
        <f t="shared" si="43"/>
        <v>0</v>
      </c>
    </row>
    <row r="52" spans="1:15" s="16" customFormat="1" ht="31.2">
      <c r="A52" s="20">
        <v>3</v>
      </c>
      <c r="B52" s="31">
        <v>934</v>
      </c>
      <c r="C52" s="32" t="s">
        <v>11</v>
      </c>
      <c r="D52" s="33" t="s">
        <v>70</v>
      </c>
      <c r="E52" s="33" t="s">
        <v>71</v>
      </c>
      <c r="F52" s="33" t="s">
        <v>109</v>
      </c>
      <c r="G52" s="33" t="s">
        <v>73</v>
      </c>
      <c r="H52" s="24">
        <v>2912.9</v>
      </c>
      <c r="I52" s="24"/>
      <c r="J52" s="24">
        <v>2912.9</v>
      </c>
      <c r="K52" s="24"/>
      <c r="L52" s="24">
        <v>2912.9</v>
      </c>
      <c r="M52" s="24"/>
      <c r="N52" s="24">
        <v>2912.9</v>
      </c>
      <c r="O52" s="24"/>
    </row>
    <row r="53" spans="1:15" s="16" customFormat="1" ht="46.8">
      <c r="A53" s="20">
        <v>3</v>
      </c>
      <c r="B53" s="31">
        <v>934</v>
      </c>
      <c r="C53" s="32" t="s">
        <v>12</v>
      </c>
      <c r="D53" s="33" t="s">
        <v>70</v>
      </c>
      <c r="E53" s="33" t="s">
        <v>71</v>
      </c>
      <c r="F53" s="33" t="s">
        <v>109</v>
      </c>
      <c r="G53" s="33" t="s">
        <v>74</v>
      </c>
      <c r="H53" s="24">
        <v>31.3</v>
      </c>
      <c r="I53" s="24"/>
      <c r="J53" s="24">
        <v>31.3</v>
      </c>
      <c r="K53" s="24"/>
      <c r="L53" s="24">
        <v>31.3</v>
      </c>
      <c r="M53" s="24"/>
      <c r="N53" s="24">
        <v>31.3</v>
      </c>
      <c r="O53" s="24"/>
    </row>
    <row r="54" spans="1:15" s="16" customFormat="1" ht="78" customHeight="1">
      <c r="A54" s="14">
        <v>0</v>
      </c>
      <c r="B54" s="26">
        <v>943</v>
      </c>
      <c r="C54" s="27" t="s">
        <v>142</v>
      </c>
      <c r="D54" s="34"/>
      <c r="E54" s="34"/>
      <c r="F54" s="34"/>
      <c r="G54" s="34"/>
      <c r="H54" s="15">
        <f t="shared" ref="H54:I54" si="44">SUMIFS(H55:H1124,$B55:$B1124,$B55)/3</f>
        <v>9929.9</v>
      </c>
      <c r="I54" s="15">
        <f t="shared" si="44"/>
        <v>9929.9</v>
      </c>
      <c r="J54" s="15">
        <f t="shared" ref="H54:O54" si="45">SUMIFS(J55:J1124,$B55:$B1124,$B55)/3</f>
        <v>9929.9</v>
      </c>
      <c r="K54" s="15">
        <f t="shared" si="45"/>
        <v>9929.9</v>
      </c>
      <c r="L54" s="15">
        <f t="shared" si="45"/>
        <v>9929.9</v>
      </c>
      <c r="M54" s="15">
        <f t="shared" si="45"/>
        <v>9929.9</v>
      </c>
      <c r="N54" s="15">
        <f t="shared" si="45"/>
        <v>9929.9</v>
      </c>
      <c r="O54" s="15">
        <f t="shared" si="45"/>
        <v>9929.9</v>
      </c>
    </row>
    <row r="55" spans="1:15" s="16" customFormat="1" ht="15.6">
      <c r="A55" s="17">
        <v>1</v>
      </c>
      <c r="B55" s="28">
        <v>943</v>
      </c>
      <c r="C55" s="29" t="s">
        <v>133</v>
      </c>
      <c r="D55" s="30" t="s">
        <v>85</v>
      </c>
      <c r="E55" s="30" t="s">
        <v>87</v>
      </c>
      <c r="F55" s="30" t="s">
        <v>7</v>
      </c>
      <c r="G55" s="30" t="s">
        <v>72</v>
      </c>
      <c r="H55" s="18">
        <f t="shared" ref="H55:I55" si="46">SUMIFS(H56:H1086,$B56:$B1086,$B56,$D56:$D1086,$D56,$E56:$E1086,$E56)/2</f>
        <v>6910.5</v>
      </c>
      <c r="I55" s="18">
        <f t="shared" si="46"/>
        <v>6910.5</v>
      </c>
      <c r="J55" s="18">
        <f t="shared" ref="H55:O55" si="47">SUMIFS(J56:J1086,$B56:$B1086,$B56,$D56:$D1086,$D56,$E56:$E1086,$E56)/2</f>
        <v>6910.5</v>
      </c>
      <c r="K55" s="18">
        <f t="shared" si="47"/>
        <v>6910.5</v>
      </c>
      <c r="L55" s="18">
        <f t="shared" si="47"/>
        <v>6910.5</v>
      </c>
      <c r="M55" s="18">
        <f t="shared" si="47"/>
        <v>6910.5</v>
      </c>
      <c r="N55" s="18">
        <f t="shared" si="47"/>
        <v>6910.5</v>
      </c>
      <c r="O55" s="18">
        <f t="shared" si="47"/>
        <v>6910.5</v>
      </c>
    </row>
    <row r="56" spans="1:15" s="16" customFormat="1" ht="62.4">
      <c r="A56" s="19">
        <v>2</v>
      </c>
      <c r="B56" s="37">
        <v>943</v>
      </c>
      <c r="C56" s="38" t="s">
        <v>211</v>
      </c>
      <c r="D56" s="39" t="s">
        <v>85</v>
      </c>
      <c r="E56" s="39" t="s">
        <v>87</v>
      </c>
      <c r="F56" s="39" t="s">
        <v>10</v>
      </c>
      <c r="G56" s="39"/>
      <c r="H56" s="40">
        <f t="shared" ref="H56:I56" si="48">SUMIFS(H57:H1086,$B57:$B1086,$B56,$D57:$D1086,$D57,$E57:$E1086,$E57,$F57:$F1086,$F57)</f>
        <v>6910.5</v>
      </c>
      <c r="I56" s="40">
        <f t="shared" si="48"/>
        <v>6910.5</v>
      </c>
      <c r="J56" s="40">
        <f t="shared" ref="H56:O56" si="49">SUMIFS(J57:J1086,$B57:$B1086,$B56,$D57:$D1086,$D57,$E57:$E1086,$E57,$F57:$F1086,$F57)</f>
        <v>6910.5</v>
      </c>
      <c r="K56" s="40">
        <f t="shared" si="49"/>
        <v>6910.5</v>
      </c>
      <c r="L56" s="40">
        <f t="shared" si="49"/>
        <v>6910.5</v>
      </c>
      <c r="M56" s="40">
        <f t="shared" si="49"/>
        <v>6910.5</v>
      </c>
      <c r="N56" s="40">
        <f t="shared" si="49"/>
        <v>6910.5</v>
      </c>
      <c r="O56" s="40">
        <f t="shared" si="49"/>
        <v>6910.5</v>
      </c>
    </row>
    <row r="57" spans="1:15" s="16" customFormat="1" ht="33.6" customHeight="1">
      <c r="A57" s="20">
        <v>3</v>
      </c>
      <c r="B57" s="31">
        <v>943</v>
      </c>
      <c r="C57" s="32" t="s">
        <v>21</v>
      </c>
      <c r="D57" s="33" t="s">
        <v>85</v>
      </c>
      <c r="E57" s="33" t="s">
        <v>87</v>
      </c>
      <c r="F57" s="33" t="s">
        <v>10</v>
      </c>
      <c r="G57" s="33" t="s">
        <v>81</v>
      </c>
      <c r="H57" s="24">
        <v>6910.5</v>
      </c>
      <c r="I57" s="24">
        <v>6910.5</v>
      </c>
      <c r="J57" s="24">
        <v>6910.5</v>
      </c>
      <c r="K57" s="24">
        <v>6910.5</v>
      </c>
      <c r="L57" s="24">
        <v>6910.5</v>
      </c>
      <c r="M57" s="24">
        <v>6910.5</v>
      </c>
      <c r="N57" s="24">
        <v>6910.5</v>
      </c>
      <c r="O57" s="24">
        <v>6910.5</v>
      </c>
    </row>
    <row r="58" spans="1:15" s="16" customFormat="1" ht="15.6">
      <c r="A58" s="17">
        <v>1</v>
      </c>
      <c r="B58" s="28">
        <v>943</v>
      </c>
      <c r="C58" s="29" t="s">
        <v>27</v>
      </c>
      <c r="D58" s="30" t="s">
        <v>85</v>
      </c>
      <c r="E58" s="30" t="s">
        <v>71</v>
      </c>
      <c r="F58" s="30"/>
      <c r="G58" s="30"/>
      <c r="H58" s="18">
        <f t="shared" ref="H58:I58" si="50">SUMIFS(H59:H1089,$B59:$B1089,$B59,$D59:$D1089,$D59,$E59:$E1089,$E59)/2</f>
        <v>3019.4</v>
      </c>
      <c r="I58" s="18">
        <f t="shared" si="50"/>
        <v>3019.4</v>
      </c>
      <c r="J58" s="18">
        <f t="shared" ref="H58:O58" si="51">SUMIFS(J59:J1089,$B59:$B1089,$B59,$D59:$D1089,$D59,$E59:$E1089,$E59)/2</f>
        <v>3019.4</v>
      </c>
      <c r="K58" s="18">
        <f t="shared" si="51"/>
        <v>3019.4</v>
      </c>
      <c r="L58" s="18">
        <f t="shared" si="51"/>
        <v>3019.4</v>
      </c>
      <c r="M58" s="18">
        <f t="shared" si="51"/>
        <v>3019.4</v>
      </c>
      <c r="N58" s="18">
        <f t="shared" si="51"/>
        <v>3019.4</v>
      </c>
      <c r="O58" s="18">
        <f t="shared" si="51"/>
        <v>3019.4</v>
      </c>
    </row>
    <row r="59" spans="1:15" s="16" customFormat="1" ht="62.4">
      <c r="A59" s="19">
        <v>2</v>
      </c>
      <c r="B59" s="37">
        <v>943</v>
      </c>
      <c r="C59" s="38" t="s">
        <v>211</v>
      </c>
      <c r="D59" s="39" t="s">
        <v>85</v>
      </c>
      <c r="E59" s="39" t="s">
        <v>71</v>
      </c>
      <c r="F59" s="39" t="s">
        <v>10</v>
      </c>
      <c r="G59" s="39"/>
      <c r="H59" s="40">
        <f t="shared" ref="H59:I59" si="52">SUMIFS(H60:H1089,$B60:$B1089,$B59,$D60:$D1089,$D60,$E60:$E1089,$E60,$F60:$F1089,$F60)</f>
        <v>3019.4</v>
      </c>
      <c r="I59" s="40">
        <f t="shared" si="52"/>
        <v>3019.4</v>
      </c>
      <c r="J59" s="40">
        <f t="shared" ref="H59:O59" si="53">SUMIFS(J60:J1089,$B60:$B1089,$B59,$D60:$D1089,$D60,$E60:$E1089,$E60,$F60:$F1089,$F60)</f>
        <v>3019.4</v>
      </c>
      <c r="K59" s="40">
        <f t="shared" si="53"/>
        <v>3019.4</v>
      </c>
      <c r="L59" s="40">
        <f t="shared" si="53"/>
        <v>3019.4</v>
      </c>
      <c r="M59" s="40">
        <f t="shared" si="53"/>
        <v>3019.4</v>
      </c>
      <c r="N59" s="40">
        <f t="shared" si="53"/>
        <v>3019.4</v>
      </c>
      <c r="O59" s="40">
        <f t="shared" si="53"/>
        <v>3019.4</v>
      </c>
    </row>
    <row r="60" spans="1:15" s="16" customFormat="1" ht="31.2">
      <c r="A60" s="20">
        <v>3</v>
      </c>
      <c r="B60" s="31">
        <v>943</v>
      </c>
      <c r="C60" s="32" t="s">
        <v>23</v>
      </c>
      <c r="D60" s="33" t="s">
        <v>85</v>
      </c>
      <c r="E60" s="33" t="s">
        <v>71</v>
      </c>
      <c r="F60" s="33" t="s">
        <v>10</v>
      </c>
      <c r="G60" s="33" t="s">
        <v>83</v>
      </c>
      <c r="H60" s="24">
        <v>2642.1</v>
      </c>
      <c r="I60" s="24">
        <v>2642.1</v>
      </c>
      <c r="J60" s="24">
        <v>2642.1</v>
      </c>
      <c r="K60" s="24">
        <v>2642.1</v>
      </c>
      <c r="L60" s="24">
        <v>2642.1</v>
      </c>
      <c r="M60" s="24">
        <v>2642.1</v>
      </c>
      <c r="N60" s="24">
        <v>2642.1</v>
      </c>
      <c r="O60" s="24">
        <v>2642.1</v>
      </c>
    </row>
    <row r="61" spans="1:15" s="16" customFormat="1" ht="46.8">
      <c r="A61" s="20">
        <v>3</v>
      </c>
      <c r="B61" s="31">
        <v>943</v>
      </c>
      <c r="C61" s="32" t="s">
        <v>12</v>
      </c>
      <c r="D61" s="33" t="s">
        <v>85</v>
      </c>
      <c r="E61" s="33" t="s">
        <v>71</v>
      </c>
      <c r="F61" s="33" t="s">
        <v>10</v>
      </c>
      <c r="G61" s="33" t="s">
        <v>74</v>
      </c>
      <c r="H61" s="24">
        <v>377.3</v>
      </c>
      <c r="I61" s="24">
        <v>377.3</v>
      </c>
      <c r="J61" s="24">
        <v>377.3</v>
      </c>
      <c r="K61" s="24">
        <v>377.3</v>
      </c>
      <c r="L61" s="24">
        <v>377.3</v>
      </c>
      <c r="M61" s="24">
        <v>377.3</v>
      </c>
      <c r="N61" s="24">
        <v>377.3</v>
      </c>
      <c r="O61" s="24">
        <v>377.3</v>
      </c>
    </row>
    <row r="62" spans="1:15" s="16" customFormat="1" ht="15.6">
      <c r="A62" s="20">
        <v>3</v>
      </c>
      <c r="B62" s="31">
        <v>943</v>
      </c>
      <c r="C62" s="32" t="s">
        <v>13</v>
      </c>
      <c r="D62" s="33" t="s">
        <v>85</v>
      </c>
      <c r="E62" s="33" t="s">
        <v>71</v>
      </c>
      <c r="F62" s="33" t="s">
        <v>10</v>
      </c>
      <c r="G62" s="33" t="s">
        <v>75</v>
      </c>
      <c r="H62" s="24"/>
      <c r="I62" s="24"/>
      <c r="J62" s="24"/>
      <c r="K62" s="24"/>
      <c r="L62" s="24"/>
      <c r="M62" s="24"/>
      <c r="N62" s="24"/>
      <c r="O62" s="24"/>
    </row>
    <row r="63" spans="1:15" s="16" customFormat="1" ht="46.8">
      <c r="A63" s="14">
        <v>0</v>
      </c>
      <c r="B63" s="26">
        <v>950</v>
      </c>
      <c r="C63" s="27" t="s">
        <v>141</v>
      </c>
      <c r="D63" s="34"/>
      <c r="E63" s="34"/>
      <c r="F63" s="34"/>
      <c r="G63" s="34"/>
      <c r="H63" s="15">
        <f t="shared" ref="H63:I63" si="54">SUMIFS(H64:H1133,$B64:$B1133,$B64)/3</f>
        <v>49847.299999999996</v>
      </c>
      <c r="I63" s="15">
        <f t="shared" si="54"/>
        <v>12888.799999999997</v>
      </c>
      <c r="J63" s="15">
        <f t="shared" ref="H63:O63" si="55">SUMIFS(J64:J1133,$B64:$B1133,$B64)/3</f>
        <v>49847.299999999996</v>
      </c>
      <c r="K63" s="15">
        <f t="shared" si="55"/>
        <v>12888.799999999997</v>
      </c>
      <c r="L63" s="15">
        <f t="shared" si="55"/>
        <v>49492.399999999994</v>
      </c>
      <c r="M63" s="15">
        <f t="shared" si="55"/>
        <v>11896.799999999997</v>
      </c>
      <c r="N63" s="15">
        <f t="shared" si="55"/>
        <v>49492.399999999994</v>
      </c>
      <c r="O63" s="15">
        <f t="shared" si="55"/>
        <v>11896.799999999997</v>
      </c>
    </row>
    <row r="64" spans="1:15" s="16" customFormat="1" ht="62.4">
      <c r="A64" s="17">
        <v>1</v>
      </c>
      <c r="B64" s="28">
        <v>950</v>
      </c>
      <c r="C64" s="29" t="s">
        <v>34</v>
      </c>
      <c r="D64" s="30" t="s">
        <v>70</v>
      </c>
      <c r="E64" s="30" t="s">
        <v>87</v>
      </c>
      <c r="F64" s="30" t="s">
        <v>7</v>
      </c>
      <c r="G64" s="30" t="s">
        <v>72</v>
      </c>
      <c r="H64" s="18">
        <f t="shared" ref="H64:I64" si="56">SUMIFS(H65:H1095,$B65:$B1095,$B65,$D65:$D1095,$D65,$E65:$E1095,$E65)/2</f>
        <v>8040.7</v>
      </c>
      <c r="I64" s="18">
        <f t="shared" si="56"/>
        <v>0</v>
      </c>
      <c r="J64" s="18">
        <f t="shared" ref="H64:O64" si="57">SUMIFS(J65:J1095,$B65:$B1095,$B65,$D65:$D1095,$D65,$E65:$E1095,$E65)/2</f>
        <v>8040.7</v>
      </c>
      <c r="K64" s="18">
        <f t="shared" si="57"/>
        <v>0</v>
      </c>
      <c r="L64" s="18">
        <f t="shared" si="57"/>
        <v>8040.7</v>
      </c>
      <c r="M64" s="18">
        <f t="shared" si="57"/>
        <v>0</v>
      </c>
      <c r="N64" s="18">
        <f t="shared" si="57"/>
        <v>8040.7</v>
      </c>
      <c r="O64" s="18">
        <f t="shared" si="57"/>
        <v>0</v>
      </c>
    </row>
    <row r="65" spans="1:15" s="16" customFormat="1" ht="62.4">
      <c r="A65" s="19">
        <v>2</v>
      </c>
      <c r="B65" s="37">
        <v>950</v>
      </c>
      <c r="C65" s="47" t="s">
        <v>203</v>
      </c>
      <c r="D65" s="39" t="s">
        <v>70</v>
      </c>
      <c r="E65" s="39" t="s">
        <v>87</v>
      </c>
      <c r="F65" s="39" t="s">
        <v>15</v>
      </c>
      <c r="G65" s="39" t="s">
        <v>72</v>
      </c>
      <c r="H65" s="40">
        <f t="shared" ref="H65:I65" si="58">SUMIFS(H66:H1095,$B66:$B1095,$B65,$D66:$D1095,$D66,$E66:$E1095,$E66,$F66:$F1095,$F66)</f>
        <v>18</v>
      </c>
      <c r="I65" s="40">
        <f t="shared" si="58"/>
        <v>0</v>
      </c>
      <c r="J65" s="40">
        <f t="shared" ref="H65:O65" si="59">SUMIFS(J66:J1095,$B66:$B1095,$B65,$D66:$D1095,$D66,$E66:$E1095,$E66,$F66:$F1095,$F66)</f>
        <v>18</v>
      </c>
      <c r="K65" s="40">
        <f t="shared" si="59"/>
        <v>0</v>
      </c>
      <c r="L65" s="40">
        <f t="shared" si="59"/>
        <v>18</v>
      </c>
      <c r="M65" s="40">
        <f t="shared" si="59"/>
        <v>0</v>
      </c>
      <c r="N65" s="40">
        <f t="shared" si="59"/>
        <v>18</v>
      </c>
      <c r="O65" s="40">
        <f t="shared" si="59"/>
        <v>0</v>
      </c>
    </row>
    <row r="66" spans="1:15" s="16" customFormat="1" ht="46.8">
      <c r="A66" s="20">
        <v>3</v>
      </c>
      <c r="B66" s="31">
        <v>950</v>
      </c>
      <c r="C66" s="32" t="s">
        <v>12</v>
      </c>
      <c r="D66" s="33" t="s">
        <v>70</v>
      </c>
      <c r="E66" s="33" t="s">
        <v>87</v>
      </c>
      <c r="F66" s="33" t="s">
        <v>15</v>
      </c>
      <c r="G66" s="33" t="s">
        <v>74</v>
      </c>
      <c r="H66" s="24">
        <v>18</v>
      </c>
      <c r="I66" s="24"/>
      <c r="J66" s="24">
        <v>18</v>
      </c>
      <c r="K66" s="24"/>
      <c r="L66" s="24">
        <v>18</v>
      </c>
      <c r="M66" s="24"/>
      <c r="N66" s="24">
        <v>18</v>
      </c>
      <c r="O66" s="24"/>
    </row>
    <row r="67" spans="1:15" s="16" customFormat="1" ht="62.4">
      <c r="A67" s="19">
        <v>2</v>
      </c>
      <c r="B67" s="37">
        <v>950</v>
      </c>
      <c r="C67" s="47" t="s">
        <v>165</v>
      </c>
      <c r="D67" s="39" t="s">
        <v>70</v>
      </c>
      <c r="E67" s="39" t="s">
        <v>87</v>
      </c>
      <c r="F67" s="39" t="s">
        <v>42</v>
      </c>
      <c r="G67" s="39" t="s">
        <v>72</v>
      </c>
      <c r="H67" s="40">
        <f t="shared" ref="H67:I67" si="60">SUMIFS(H68:H1097,$B68:$B1097,$B67,$D68:$D1097,$D68,$E68:$E1097,$E68,$F68:$F1097,$F68)</f>
        <v>19.5</v>
      </c>
      <c r="I67" s="40">
        <f t="shared" si="60"/>
        <v>0</v>
      </c>
      <c r="J67" s="40">
        <f t="shared" ref="H67:O67" si="61">SUMIFS(J68:J1097,$B68:$B1097,$B67,$D68:$D1097,$D68,$E68:$E1097,$E68,$F68:$F1097,$F68)</f>
        <v>19.5</v>
      </c>
      <c r="K67" s="40">
        <f t="shared" si="61"/>
        <v>0</v>
      </c>
      <c r="L67" s="40">
        <f t="shared" si="61"/>
        <v>19.5</v>
      </c>
      <c r="M67" s="40">
        <f t="shared" si="61"/>
        <v>0</v>
      </c>
      <c r="N67" s="40">
        <f t="shared" si="61"/>
        <v>19.5</v>
      </c>
      <c r="O67" s="40">
        <f t="shared" si="61"/>
        <v>0</v>
      </c>
    </row>
    <row r="68" spans="1:15" s="16" customFormat="1" ht="46.8">
      <c r="A68" s="20">
        <v>3</v>
      </c>
      <c r="B68" s="31">
        <v>950</v>
      </c>
      <c r="C68" s="32" t="s">
        <v>12</v>
      </c>
      <c r="D68" s="33" t="s">
        <v>70</v>
      </c>
      <c r="E68" s="33" t="s">
        <v>87</v>
      </c>
      <c r="F68" s="33" t="s">
        <v>42</v>
      </c>
      <c r="G68" s="33" t="s">
        <v>74</v>
      </c>
      <c r="H68" s="24">
        <v>19.5</v>
      </c>
      <c r="I68" s="24"/>
      <c r="J68" s="24">
        <v>19.5</v>
      </c>
      <c r="K68" s="24"/>
      <c r="L68" s="24">
        <v>19.5</v>
      </c>
      <c r="M68" s="24"/>
      <c r="N68" s="24">
        <v>19.5</v>
      </c>
      <c r="O68" s="24"/>
    </row>
    <row r="69" spans="1:15" s="16" customFormat="1" ht="62.4">
      <c r="A69" s="19">
        <v>2</v>
      </c>
      <c r="B69" s="37">
        <v>950</v>
      </c>
      <c r="C69" s="38" t="s">
        <v>9</v>
      </c>
      <c r="D69" s="39" t="s">
        <v>70</v>
      </c>
      <c r="E69" s="39" t="s">
        <v>87</v>
      </c>
      <c r="F69" s="39" t="s">
        <v>109</v>
      </c>
      <c r="G69" s="39" t="s">
        <v>72</v>
      </c>
      <c r="H69" s="40">
        <f t="shared" ref="H69:I69" si="62">SUMIFS(H70:H1099,$B70:$B1099,$B69,$D70:$D1099,$D70,$E70:$E1099,$E70,$F70:$F1099,$F70)</f>
        <v>8003.2</v>
      </c>
      <c r="I69" s="40">
        <f t="shared" si="62"/>
        <v>0</v>
      </c>
      <c r="J69" s="40">
        <f t="shared" ref="H69:O69" si="63">SUMIFS(J70:J1099,$B70:$B1099,$B69,$D70:$D1099,$D70,$E70:$E1099,$E70,$F70:$F1099,$F70)</f>
        <v>8003.2</v>
      </c>
      <c r="K69" s="40">
        <f t="shared" si="63"/>
        <v>0</v>
      </c>
      <c r="L69" s="40">
        <f t="shared" si="63"/>
        <v>8003.2</v>
      </c>
      <c r="M69" s="40">
        <f t="shared" si="63"/>
        <v>0</v>
      </c>
      <c r="N69" s="40">
        <f t="shared" si="63"/>
        <v>8003.2</v>
      </c>
      <c r="O69" s="40">
        <f t="shared" si="63"/>
        <v>0</v>
      </c>
    </row>
    <row r="70" spans="1:15" s="16" customFormat="1" ht="31.2">
      <c r="A70" s="20">
        <v>3</v>
      </c>
      <c r="B70" s="31">
        <v>950</v>
      </c>
      <c r="C70" s="32" t="s">
        <v>11</v>
      </c>
      <c r="D70" s="33" t="s">
        <v>70</v>
      </c>
      <c r="E70" s="33" t="s">
        <v>87</v>
      </c>
      <c r="F70" s="33" t="s">
        <v>109</v>
      </c>
      <c r="G70" s="33" t="s">
        <v>73</v>
      </c>
      <c r="H70" s="24">
        <v>7617.2</v>
      </c>
      <c r="I70" s="24"/>
      <c r="J70" s="24">
        <v>7617.2</v>
      </c>
      <c r="K70" s="24"/>
      <c r="L70" s="24">
        <v>7617.2</v>
      </c>
      <c r="M70" s="24"/>
      <c r="N70" s="24">
        <v>7617.2</v>
      </c>
      <c r="O70" s="24"/>
    </row>
    <row r="71" spans="1:15" s="16" customFormat="1" ht="46.8">
      <c r="A71" s="20">
        <v>3</v>
      </c>
      <c r="B71" s="31">
        <v>950</v>
      </c>
      <c r="C71" s="32" t="s">
        <v>12</v>
      </c>
      <c r="D71" s="33" t="s">
        <v>70</v>
      </c>
      <c r="E71" s="33" t="s">
        <v>87</v>
      </c>
      <c r="F71" s="33" t="s">
        <v>109</v>
      </c>
      <c r="G71" s="33" t="s">
        <v>74</v>
      </c>
      <c r="H71" s="24">
        <v>384.5</v>
      </c>
      <c r="I71" s="24"/>
      <c r="J71" s="24">
        <v>384.5</v>
      </c>
      <c r="K71" s="24"/>
      <c r="L71" s="24">
        <v>384.5</v>
      </c>
      <c r="M71" s="24"/>
      <c r="N71" s="24">
        <v>384.5</v>
      </c>
      <c r="O71" s="24"/>
    </row>
    <row r="72" spans="1:15" s="16" customFormat="1" ht="39" customHeight="1">
      <c r="A72" s="20">
        <v>3</v>
      </c>
      <c r="B72" s="31">
        <v>950</v>
      </c>
      <c r="C72" s="32" t="s">
        <v>21</v>
      </c>
      <c r="D72" s="33" t="s">
        <v>70</v>
      </c>
      <c r="E72" s="33" t="s">
        <v>87</v>
      </c>
      <c r="F72" s="33" t="s">
        <v>109</v>
      </c>
      <c r="G72" s="33" t="s">
        <v>81</v>
      </c>
      <c r="H72" s="24"/>
      <c r="I72" s="24"/>
      <c r="J72" s="24"/>
      <c r="K72" s="24"/>
      <c r="L72" s="24"/>
      <c r="M72" s="24"/>
      <c r="N72" s="24"/>
      <c r="O72" s="24"/>
    </row>
    <row r="73" spans="1:15" s="16" customFormat="1" ht="15.6">
      <c r="A73" s="20">
        <v>3</v>
      </c>
      <c r="B73" s="31">
        <v>950</v>
      </c>
      <c r="C73" s="32" t="s">
        <v>130</v>
      </c>
      <c r="D73" s="33" t="s">
        <v>70</v>
      </c>
      <c r="E73" s="33" t="s">
        <v>87</v>
      </c>
      <c r="F73" s="33" t="s">
        <v>109</v>
      </c>
      <c r="G73" s="33" t="s">
        <v>129</v>
      </c>
      <c r="H73" s="24"/>
      <c r="I73" s="24"/>
      <c r="J73" s="24"/>
      <c r="K73" s="24"/>
      <c r="L73" s="24"/>
      <c r="M73" s="24"/>
      <c r="N73" s="24"/>
      <c r="O73" s="24"/>
    </row>
    <row r="74" spans="1:15" s="16" customFormat="1" ht="21" customHeight="1">
      <c r="A74" s="20">
        <v>3</v>
      </c>
      <c r="B74" s="31">
        <v>950</v>
      </c>
      <c r="C74" s="32" t="s">
        <v>13</v>
      </c>
      <c r="D74" s="33" t="s">
        <v>70</v>
      </c>
      <c r="E74" s="33" t="s">
        <v>87</v>
      </c>
      <c r="F74" s="33" t="s">
        <v>109</v>
      </c>
      <c r="G74" s="33" t="s">
        <v>75</v>
      </c>
      <c r="H74" s="24">
        <v>1.5</v>
      </c>
      <c r="I74" s="25"/>
      <c r="J74" s="24">
        <v>1.5</v>
      </c>
      <c r="K74" s="25"/>
      <c r="L74" s="24">
        <v>1.5</v>
      </c>
      <c r="M74" s="25"/>
      <c r="N74" s="24">
        <v>1.5</v>
      </c>
      <c r="O74" s="25"/>
    </row>
    <row r="75" spans="1:15" s="16" customFormat="1" ht="15" customHeight="1">
      <c r="A75" s="17">
        <v>1</v>
      </c>
      <c r="B75" s="28">
        <v>950</v>
      </c>
      <c r="C75" s="29" t="s">
        <v>14</v>
      </c>
      <c r="D75" s="30" t="s">
        <v>70</v>
      </c>
      <c r="E75" s="30" t="s">
        <v>76</v>
      </c>
      <c r="F75" s="30"/>
      <c r="G75" s="30"/>
      <c r="H75" s="18">
        <f t="shared" ref="H75:I75" si="64">SUMIFS(H76:H1106,$B76:$B1106,$B76,$D76:$D1106,$D76,$E76:$E1106,$E76)/2</f>
        <v>500</v>
      </c>
      <c r="I75" s="18">
        <f t="shared" si="64"/>
        <v>0</v>
      </c>
      <c r="J75" s="18">
        <f t="shared" ref="H75:O75" si="65">SUMIFS(J76:J1106,$B76:$B1106,$B76,$D76:$D1106,$D76,$E76:$E1106,$E76)/2</f>
        <v>500</v>
      </c>
      <c r="K75" s="18">
        <f t="shared" si="65"/>
        <v>0</v>
      </c>
      <c r="L75" s="18">
        <f t="shared" si="65"/>
        <v>500</v>
      </c>
      <c r="M75" s="18">
        <f t="shared" si="65"/>
        <v>0</v>
      </c>
      <c r="N75" s="18">
        <f t="shared" si="65"/>
        <v>500</v>
      </c>
      <c r="O75" s="18">
        <f t="shared" si="65"/>
        <v>0</v>
      </c>
    </row>
    <row r="76" spans="1:15" s="16" customFormat="1" ht="62.4">
      <c r="A76" s="19">
        <v>2</v>
      </c>
      <c r="B76" s="37">
        <v>950</v>
      </c>
      <c r="C76" s="38" t="s">
        <v>174</v>
      </c>
      <c r="D76" s="39" t="s">
        <v>70</v>
      </c>
      <c r="E76" s="39" t="s">
        <v>76</v>
      </c>
      <c r="F76" s="39" t="s">
        <v>50</v>
      </c>
      <c r="G76" s="39" t="s">
        <v>72</v>
      </c>
      <c r="H76" s="40">
        <f t="shared" ref="H76:I76" si="66">SUMIFS(H77:H1106,$B77:$B1106,$B76,$D77:$D1106,$D77,$E77:$E1106,$E77,$F77:$F1106,$F77)</f>
        <v>500</v>
      </c>
      <c r="I76" s="40">
        <f t="shared" si="66"/>
        <v>0</v>
      </c>
      <c r="J76" s="40">
        <f t="shared" ref="H76:O76" si="67">SUMIFS(J77:J1106,$B77:$B1106,$B76,$D77:$D1106,$D77,$E77:$E1106,$E77,$F77:$F1106,$F77)</f>
        <v>500</v>
      </c>
      <c r="K76" s="40">
        <f t="shared" si="67"/>
        <v>0</v>
      </c>
      <c r="L76" s="40">
        <f t="shared" si="67"/>
        <v>500</v>
      </c>
      <c r="M76" s="40">
        <f t="shared" si="67"/>
        <v>0</v>
      </c>
      <c r="N76" s="40">
        <f t="shared" si="67"/>
        <v>500</v>
      </c>
      <c r="O76" s="40">
        <f t="shared" si="67"/>
        <v>0</v>
      </c>
    </row>
    <row r="77" spans="1:15" s="16" customFormat="1" ht="46.8">
      <c r="A77" s="20">
        <v>3</v>
      </c>
      <c r="B77" s="31">
        <v>950</v>
      </c>
      <c r="C77" s="32" t="s">
        <v>12</v>
      </c>
      <c r="D77" s="33" t="s">
        <v>70</v>
      </c>
      <c r="E77" s="33" t="s">
        <v>76</v>
      </c>
      <c r="F77" s="33" t="s">
        <v>50</v>
      </c>
      <c r="G77" s="33" t="s">
        <v>74</v>
      </c>
      <c r="H77" s="24">
        <v>500</v>
      </c>
      <c r="I77" s="24"/>
      <c r="J77" s="24">
        <v>500</v>
      </c>
      <c r="K77" s="24"/>
      <c r="L77" s="24">
        <v>500</v>
      </c>
      <c r="M77" s="24"/>
      <c r="N77" s="24">
        <v>500</v>
      </c>
      <c r="O77" s="24"/>
    </row>
    <row r="78" spans="1:15" s="16" customFormat="1" ht="15" customHeight="1">
      <c r="A78" s="17">
        <v>1</v>
      </c>
      <c r="B78" s="28">
        <v>950</v>
      </c>
      <c r="C78" s="29" t="s">
        <v>14</v>
      </c>
      <c r="D78" s="30" t="s">
        <v>79</v>
      </c>
      <c r="E78" s="30" t="s">
        <v>90</v>
      </c>
      <c r="F78" s="30"/>
      <c r="G78" s="30"/>
      <c r="H78" s="18">
        <f t="shared" ref="H78:I78" si="68">SUMIFS(H79:H1109,$B79:$B1109,$B79,$D79:$D1109,$D79,$E79:$E1109,$E79)/2</f>
        <v>15</v>
      </c>
      <c r="I78" s="18">
        <f t="shared" si="68"/>
        <v>0</v>
      </c>
      <c r="J78" s="18">
        <f t="shared" ref="H78:O78" si="69">SUMIFS(J79:J1109,$B79:$B1109,$B79,$D79:$D1109,$D79,$E79:$E1109,$E79)/2</f>
        <v>15</v>
      </c>
      <c r="K78" s="18">
        <f t="shared" si="69"/>
        <v>0</v>
      </c>
      <c r="L78" s="18">
        <f t="shared" si="69"/>
        <v>15</v>
      </c>
      <c r="M78" s="18">
        <f t="shared" si="69"/>
        <v>0</v>
      </c>
      <c r="N78" s="18">
        <f t="shared" si="69"/>
        <v>15</v>
      </c>
      <c r="O78" s="18">
        <f t="shared" si="69"/>
        <v>0</v>
      </c>
    </row>
    <row r="79" spans="1:15" s="16" customFormat="1" ht="62.4">
      <c r="A79" s="19">
        <v>2</v>
      </c>
      <c r="B79" s="37">
        <v>950</v>
      </c>
      <c r="C79" s="38" t="s">
        <v>174</v>
      </c>
      <c r="D79" s="39" t="s">
        <v>79</v>
      </c>
      <c r="E79" s="39" t="s">
        <v>90</v>
      </c>
      <c r="F79" s="39" t="s">
        <v>50</v>
      </c>
      <c r="G79" s="39" t="s">
        <v>72</v>
      </c>
      <c r="H79" s="40">
        <f t="shared" ref="H79:I79" si="70">SUMIFS(H80:H1109,$B80:$B1109,$B79,$D80:$D1109,$D80,$E80:$E1109,$E80,$F80:$F1109,$F80)</f>
        <v>15</v>
      </c>
      <c r="I79" s="40">
        <f t="shared" si="70"/>
        <v>0</v>
      </c>
      <c r="J79" s="40">
        <f t="shared" ref="H79:O79" si="71">SUMIFS(J80:J1109,$B80:$B1109,$B79,$D80:$D1109,$D80,$E80:$E1109,$E80,$F80:$F1109,$F80)</f>
        <v>15</v>
      </c>
      <c r="K79" s="40">
        <f t="shared" si="71"/>
        <v>0</v>
      </c>
      <c r="L79" s="40">
        <f t="shared" si="71"/>
        <v>15</v>
      </c>
      <c r="M79" s="40">
        <f t="shared" si="71"/>
        <v>0</v>
      </c>
      <c r="N79" s="40">
        <f t="shared" si="71"/>
        <v>15</v>
      </c>
      <c r="O79" s="40">
        <f t="shared" si="71"/>
        <v>0</v>
      </c>
    </row>
    <row r="80" spans="1:15" s="16" customFormat="1" ht="46.8">
      <c r="A80" s="20">
        <v>3</v>
      </c>
      <c r="B80" s="31">
        <v>950</v>
      </c>
      <c r="C80" s="32" t="s">
        <v>12</v>
      </c>
      <c r="D80" s="33" t="s">
        <v>79</v>
      </c>
      <c r="E80" s="33" t="s">
        <v>90</v>
      </c>
      <c r="F80" s="33" t="s">
        <v>50</v>
      </c>
      <c r="G80" s="33" t="s">
        <v>74</v>
      </c>
      <c r="H80" s="24">
        <v>15</v>
      </c>
      <c r="I80" s="24"/>
      <c r="J80" s="24">
        <v>15</v>
      </c>
      <c r="K80" s="24"/>
      <c r="L80" s="24">
        <v>15</v>
      </c>
      <c r="M80" s="24"/>
      <c r="N80" s="24">
        <v>15</v>
      </c>
      <c r="O80" s="24"/>
    </row>
    <row r="81" spans="1:15" s="16" customFormat="1" ht="15" customHeight="1">
      <c r="A81" s="17">
        <v>1</v>
      </c>
      <c r="B81" s="28">
        <v>950</v>
      </c>
      <c r="C81" s="54" t="s">
        <v>54</v>
      </c>
      <c r="D81" s="30" t="s">
        <v>87</v>
      </c>
      <c r="E81" s="30" t="s">
        <v>93</v>
      </c>
      <c r="F81" s="30"/>
      <c r="G81" s="30"/>
      <c r="H81" s="18">
        <f t="shared" ref="H81:I81" si="72">SUMIFS(H82:H1112,$B82:$B1112,$B82,$D82:$D1112,$D82,$E82:$E1112,$E82)/2</f>
        <v>0</v>
      </c>
      <c r="I81" s="18">
        <f t="shared" si="72"/>
        <v>0</v>
      </c>
      <c r="J81" s="18">
        <f t="shared" ref="H81:O81" si="73">SUMIFS(J82:J1112,$B82:$B1112,$B82,$D82:$D1112,$D82,$E82:$E1112,$E82)/2</f>
        <v>0</v>
      </c>
      <c r="K81" s="18">
        <f t="shared" si="73"/>
        <v>0</v>
      </c>
      <c r="L81" s="18">
        <f t="shared" si="73"/>
        <v>0</v>
      </c>
      <c r="M81" s="18">
        <f t="shared" si="73"/>
        <v>0</v>
      </c>
      <c r="N81" s="18">
        <f t="shared" si="73"/>
        <v>0</v>
      </c>
      <c r="O81" s="18">
        <f t="shared" si="73"/>
        <v>0</v>
      </c>
    </row>
    <row r="82" spans="1:15" s="16" customFormat="1" ht="62.4">
      <c r="A82" s="19">
        <v>2</v>
      </c>
      <c r="B82" s="37">
        <v>950</v>
      </c>
      <c r="C82" s="38" t="s">
        <v>174</v>
      </c>
      <c r="D82" s="39" t="s">
        <v>87</v>
      </c>
      <c r="E82" s="39" t="s">
        <v>93</v>
      </c>
      <c r="F82" s="39" t="s">
        <v>50</v>
      </c>
      <c r="G82" s="39" t="s">
        <v>72</v>
      </c>
      <c r="H82" s="40">
        <f t="shared" ref="H82:I82" si="74">SUMIFS(H83:H1112,$B83:$B1112,$B82,$D83:$D1112,$D83,$E83:$E1112,$E83,$F83:$F1112,$F83)</f>
        <v>0</v>
      </c>
      <c r="I82" s="40">
        <f t="shared" si="74"/>
        <v>0</v>
      </c>
      <c r="J82" s="40">
        <f t="shared" ref="H82:O82" si="75">SUMIFS(J83:J1112,$B83:$B1112,$B82,$D83:$D1112,$D83,$E83:$E1112,$E83,$F83:$F1112,$F83)</f>
        <v>0</v>
      </c>
      <c r="K82" s="40">
        <f t="shared" si="75"/>
        <v>0</v>
      </c>
      <c r="L82" s="40">
        <f t="shared" si="75"/>
        <v>0</v>
      </c>
      <c r="M82" s="40">
        <f t="shared" si="75"/>
        <v>0</v>
      </c>
      <c r="N82" s="40">
        <f t="shared" si="75"/>
        <v>0</v>
      </c>
      <c r="O82" s="40">
        <f t="shared" si="75"/>
        <v>0</v>
      </c>
    </row>
    <row r="83" spans="1:15" s="16" customFormat="1" ht="46.8">
      <c r="A83" s="20">
        <v>3</v>
      </c>
      <c r="B83" s="31">
        <v>950</v>
      </c>
      <c r="C83" s="32" t="s">
        <v>12</v>
      </c>
      <c r="D83" s="33" t="s">
        <v>87</v>
      </c>
      <c r="E83" s="33" t="s">
        <v>93</v>
      </c>
      <c r="F83" s="33" t="s">
        <v>50</v>
      </c>
      <c r="G83" s="33" t="s">
        <v>74</v>
      </c>
      <c r="H83" s="24"/>
      <c r="I83" s="24"/>
      <c r="J83" s="24"/>
      <c r="K83" s="24"/>
      <c r="L83" s="24"/>
      <c r="M83" s="24"/>
      <c r="N83" s="24"/>
      <c r="O83" s="24"/>
    </row>
    <row r="84" spans="1:15" s="16" customFormat="1" ht="31.2">
      <c r="A84" s="17">
        <v>1</v>
      </c>
      <c r="B84" s="28">
        <v>950</v>
      </c>
      <c r="C84" s="29" t="s">
        <v>37</v>
      </c>
      <c r="D84" s="30" t="s">
        <v>87</v>
      </c>
      <c r="E84" s="30" t="s">
        <v>88</v>
      </c>
      <c r="F84" s="30"/>
      <c r="G84" s="30"/>
      <c r="H84" s="18">
        <f t="shared" ref="H84:I84" si="76">SUMIFS(H85:H1115,$B85:$B1115,$B85,$D85:$D1115,$D85,$E85:$E1115,$E85)/2</f>
        <v>1002</v>
      </c>
      <c r="I84" s="18">
        <f t="shared" si="76"/>
        <v>992</v>
      </c>
      <c r="J84" s="18">
        <f t="shared" ref="H84:O84" si="77">SUMIFS(J85:J1115,$B85:$B1115,$B85,$D85:$D1115,$D85,$E85:$E1115,$E85)/2</f>
        <v>1002</v>
      </c>
      <c r="K84" s="18">
        <f t="shared" si="77"/>
        <v>992</v>
      </c>
      <c r="L84" s="18">
        <f t="shared" si="77"/>
        <v>677.1</v>
      </c>
      <c r="M84" s="18">
        <f t="shared" si="77"/>
        <v>0</v>
      </c>
      <c r="N84" s="18">
        <f t="shared" si="77"/>
        <v>677.1</v>
      </c>
      <c r="O84" s="18">
        <f t="shared" si="77"/>
        <v>0</v>
      </c>
    </row>
    <row r="85" spans="1:15" s="16" customFormat="1" ht="62.4">
      <c r="A85" s="19">
        <v>2</v>
      </c>
      <c r="B85" s="37">
        <v>950</v>
      </c>
      <c r="C85" s="38" t="s">
        <v>174</v>
      </c>
      <c r="D85" s="39" t="s">
        <v>87</v>
      </c>
      <c r="E85" s="39" t="s">
        <v>88</v>
      </c>
      <c r="F85" s="39" t="s">
        <v>50</v>
      </c>
      <c r="G85" s="39"/>
      <c r="H85" s="40">
        <f t="shared" ref="H85:I85" si="78">SUMIFS(H86:H1115,$B86:$B1115,$B85,$D86:$D1115,$D86,$E86:$E1115,$E86,$F86:$F1115,$F86)</f>
        <v>1002</v>
      </c>
      <c r="I85" s="40">
        <f t="shared" si="78"/>
        <v>992</v>
      </c>
      <c r="J85" s="40">
        <f t="shared" ref="H85:O85" si="79">SUMIFS(J86:J1115,$B86:$B1115,$B85,$D86:$D1115,$D86,$E86:$E1115,$E86,$F86:$F1115,$F86)</f>
        <v>1002</v>
      </c>
      <c r="K85" s="40">
        <f t="shared" si="79"/>
        <v>992</v>
      </c>
      <c r="L85" s="40">
        <f t="shared" si="79"/>
        <v>677.1</v>
      </c>
      <c r="M85" s="40">
        <f t="shared" si="79"/>
        <v>0</v>
      </c>
      <c r="N85" s="40">
        <f t="shared" si="79"/>
        <v>677.1</v>
      </c>
      <c r="O85" s="40">
        <f t="shared" si="79"/>
        <v>0</v>
      </c>
    </row>
    <row r="86" spans="1:15" s="16" customFormat="1" ht="46.8">
      <c r="A86" s="20">
        <v>3</v>
      </c>
      <c r="B86" s="31">
        <v>950</v>
      </c>
      <c r="C86" s="32" t="s">
        <v>12</v>
      </c>
      <c r="D86" s="33" t="s">
        <v>87</v>
      </c>
      <c r="E86" s="33" t="s">
        <v>88</v>
      </c>
      <c r="F86" s="33" t="s">
        <v>50</v>
      </c>
      <c r="G86" s="33" t="s">
        <v>74</v>
      </c>
      <c r="H86" s="24">
        <v>1002</v>
      </c>
      <c r="I86" s="24">
        <v>992</v>
      </c>
      <c r="J86" s="24">
        <v>1002</v>
      </c>
      <c r="K86" s="24">
        <v>992</v>
      </c>
      <c r="L86" s="24">
        <v>677.1</v>
      </c>
      <c r="M86" s="24"/>
      <c r="N86" s="24">
        <v>677.1</v>
      </c>
      <c r="O86" s="24"/>
    </row>
    <row r="87" spans="1:15" s="16" customFormat="1" ht="15.6">
      <c r="A87" s="17">
        <v>1</v>
      </c>
      <c r="B87" s="28">
        <v>950</v>
      </c>
      <c r="C87" s="29" t="s">
        <v>59</v>
      </c>
      <c r="D87" s="30" t="s">
        <v>93</v>
      </c>
      <c r="E87" s="30" t="s">
        <v>70</v>
      </c>
      <c r="F87" s="30"/>
      <c r="G87" s="30"/>
      <c r="H87" s="18">
        <f t="shared" ref="H87:I87" si="80">SUMIFS(H88:H1118,$B88:$B1118,$B88,$D88:$D1118,$D88,$E88:$E1118,$E88)/2</f>
        <v>560</v>
      </c>
      <c r="I87" s="18">
        <f t="shared" si="80"/>
        <v>0</v>
      </c>
      <c r="J87" s="18">
        <f t="shared" ref="H87:O87" si="81">SUMIFS(J88:J1118,$B88:$B1118,$B88,$D88:$D1118,$D88,$E88:$E1118,$E88)/2</f>
        <v>560</v>
      </c>
      <c r="K87" s="18">
        <f t="shared" si="81"/>
        <v>0</v>
      </c>
      <c r="L87" s="18">
        <f t="shared" si="81"/>
        <v>530</v>
      </c>
      <c r="M87" s="18">
        <f t="shared" si="81"/>
        <v>0</v>
      </c>
      <c r="N87" s="18">
        <f t="shared" si="81"/>
        <v>530</v>
      </c>
      <c r="O87" s="18">
        <f t="shared" si="81"/>
        <v>0</v>
      </c>
    </row>
    <row r="88" spans="1:15" s="16" customFormat="1" ht="62.4">
      <c r="A88" s="19">
        <v>2</v>
      </c>
      <c r="B88" s="37">
        <v>950</v>
      </c>
      <c r="C88" s="38" t="s">
        <v>174</v>
      </c>
      <c r="D88" s="39" t="s">
        <v>93</v>
      </c>
      <c r="E88" s="39" t="s">
        <v>70</v>
      </c>
      <c r="F88" s="39" t="s">
        <v>50</v>
      </c>
      <c r="G88" s="39"/>
      <c r="H88" s="40">
        <f t="shared" ref="H88:I88" si="82">SUMIFS(H89:H1118,$B89:$B1118,$B88,$D89:$D1118,$D89,$E89:$E1118,$E89,$F89:$F1118,$F89)</f>
        <v>530</v>
      </c>
      <c r="I88" s="40">
        <f t="shared" si="82"/>
        <v>0</v>
      </c>
      <c r="J88" s="40">
        <f t="shared" ref="H88:O88" si="83">SUMIFS(J89:J1118,$B89:$B1118,$B88,$D89:$D1118,$D89,$E89:$E1118,$E89,$F89:$F1118,$F89)</f>
        <v>530</v>
      </c>
      <c r="K88" s="40">
        <f t="shared" si="83"/>
        <v>0</v>
      </c>
      <c r="L88" s="40">
        <f t="shared" si="83"/>
        <v>530</v>
      </c>
      <c r="M88" s="40">
        <f t="shared" si="83"/>
        <v>0</v>
      </c>
      <c r="N88" s="40">
        <f t="shared" si="83"/>
        <v>530</v>
      </c>
      <c r="O88" s="40">
        <f t="shared" si="83"/>
        <v>0</v>
      </c>
    </row>
    <row r="89" spans="1:15" s="16" customFormat="1" ht="46.8">
      <c r="A89" s="20">
        <v>3</v>
      </c>
      <c r="B89" s="31">
        <v>950</v>
      </c>
      <c r="C89" s="32" t="s">
        <v>12</v>
      </c>
      <c r="D89" s="33" t="s">
        <v>93</v>
      </c>
      <c r="E89" s="33" t="s">
        <v>70</v>
      </c>
      <c r="F89" s="33" t="s">
        <v>50</v>
      </c>
      <c r="G89" s="33" t="s">
        <v>74</v>
      </c>
      <c r="H89" s="24">
        <v>530</v>
      </c>
      <c r="I89" s="24"/>
      <c r="J89" s="24">
        <v>530</v>
      </c>
      <c r="K89" s="24"/>
      <c r="L89" s="24">
        <v>530</v>
      </c>
      <c r="M89" s="24"/>
      <c r="N89" s="24">
        <v>530</v>
      </c>
      <c r="O89" s="24"/>
    </row>
    <row r="90" spans="1:15" s="16" customFormat="1" ht="62.4">
      <c r="A90" s="19">
        <v>2</v>
      </c>
      <c r="B90" s="37">
        <v>950</v>
      </c>
      <c r="C90" s="38" t="s">
        <v>160</v>
      </c>
      <c r="D90" s="39" t="s">
        <v>93</v>
      </c>
      <c r="E90" s="39" t="s">
        <v>70</v>
      </c>
      <c r="F90" s="39" t="s">
        <v>159</v>
      </c>
      <c r="G90" s="39"/>
      <c r="H90" s="40">
        <f t="shared" ref="H90:I90" si="84">SUMIFS(H91:H1120,$B91:$B1120,$B90,$D91:$D1120,$D91,$E91:$E1120,$E91,$F91:$F1120,$F91)</f>
        <v>30</v>
      </c>
      <c r="I90" s="40">
        <f t="shared" si="84"/>
        <v>0</v>
      </c>
      <c r="J90" s="40">
        <f t="shared" ref="H90:O90" si="85">SUMIFS(J91:J1120,$B91:$B1120,$B90,$D91:$D1120,$D91,$E91:$E1120,$E91,$F91:$F1120,$F91)</f>
        <v>30</v>
      </c>
      <c r="K90" s="40">
        <f t="shared" si="85"/>
        <v>0</v>
      </c>
      <c r="L90" s="40">
        <f t="shared" si="85"/>
        <v>0</v>
      </c>
      <c r="M90" s="40">
        <f t="shared" si="85"/>
        <v>0</v>
      </c>
      <c r="N90" s="40">
        <f t="shared" si="85"/>
        <v>0</v>
      </c>
      <c r="O90" s="40">
        <f t="shared" si="85"/>
        <v>0</v>
      </c>
    </row>
    <row r="91" spans="1:15" s="16" customFormat="1" ht="46.8">
      <c r="A91" s="20">
        <v>3</v>
      </c>
      <c r="B91" s="31">
        <v>950</v>
      </c>
      <c r="C91" s="32" t="s">
        <v>12</v>
      </c>
      <c r="D91" s="33" t="s">
        <v>93</v>
      </c>
      <c r="E91" s="33" t="s">
        <v>70</v>
      </c>
      <c r="F91" s="33" t="s">
        <v>159</v>
      </c>
      <c r="G91" s="33" t="s">
        <v>74</v>
      </c>
      <c r="H91" s="24">
        <v>30</v>
      </c>
      <c r="I91" s="24"/>
      <c r="J91" s="24">
        <v>30</v>
      </c>
      <c r="K91" s="24"/>
      <c r="L91" s="24"/>
      <c r="M91" s="24"/>
      <c r="N91" s="24"/>
      <c r="O91" s="24"/>
    </row>
    <row r="92" spans="1:15" s="16" customFormat="1" ht="31.2">
      <c r="A92" s="19">
        <v>2</v>
      </c>
      <c r="B92" s="37">
        <v>950</v>
      </c>
      <c r="C92" s="38" t="s">
        <v>171</v>
      </c>
      <c r="D92" s="39" t="s">
        <v>93</v>
      </c>
      <c r="E92" s="39" t="s">
        <v>70</v>
      </c>
      <c r="F92" s="39" t="s">
        <v>172</v>
      </c>
      <c r="G92" s="39"/>
      <c r="H92" s="40">
        <f t="shared" ref="H92:I92" si="86">SUMIFS(H93:H1122,$B93:$B1122,$B92,$D93:$D1122,$D93,$E93:$E1122,$E93,$F93:$F1122,$F93)</f>
        <v>0</v>
      </c>
      <c r="I92" s="40">
        <f t="shared" si="86"/>
        <v>0</v>
      </c>
      <c r="J92" s="40">
        <f t="shared" ref="H92:O92" si="87">SUMIFS(J93:J1122,$B93:$B1122,$B92,$D93:$D1122,$D93,$E93:$E1122,$E93,$F93:$F1122,$F93)</f>
        <v>0</v>
      </c>
      <c r="K92" s="40">
        <f t="shared" si="87"/>
        <v>0</v>
      </c>
      <c r="L92" s="40">
        <f t="shared" si="87"/>
        <v>0</v>
      </c>
      <c r="M92" s="40">
        <f t="shared" si="87"/>
        <v>0</v>
      </c>
      <c r="N92" s="40">
        <f t="shared" si="87"/>
        <v>0</v>
      </c>
      <c r="O92" s="40">
        <f t="shared" si="87"/>
        <v>0</v>
      </c>
    </row>
    <row r="93" spans="1:15" s="16" customFormat="1" ht="15.6">
      <c r="A93" s="20">
        <v>3</v>
      </c>
      <c r="B93" s="31">
        <v>950</v>
      </c>
      <c r="C93" s="32" t="s">
        <v>130</v>
      </c>
      <c r="D93" s="33" t="s">
        <v>93</v>
      </c>
      <c r="E93" s="33" t="s">
        <v>70</v>
      </c>
      <c r="F93" s="33" t="s">
        <v>172</v>
      </c>
      <c r="G93" s="33" t="s">
        <v>129</v>
      </c>
      <c r="H93" s="24"/>
      <c r="I93" s="24"/>
      <c r="J93" s="24"/>
      <c r="K93" s="24"/>
      <c r="L93" s="24"/>
      <c r="M93" s="24"/>
      <c r="N93" s="24"/>
      <c r="O93" s="24"/>
    </row>
    <row r="94" spans="1:15" s="16" customFormat="1" ht="15.6">
      <c r="A94" s="17">
        <v>1</v>
      </c>
      <c r="B94" s="28">
        <v>950</v>
      </c>
      <c r="C94" s="29" t="s">
        <v>38</v>
      </c>
      <c r="D94" s="30" t="s">
        <v>82</v>
      </c>
      <c r="E94" s="30" t="s">
        <v>89</v>
      </c>
      <c r="F94" s="30"/>
      <c r="G94" s="30"/>
      <c r="H94" s="18">
        <f t="shared" ref="H94:I94" si="88">SUMIFS(H95:H1125,$B95:$B1125,$B95,$D95:$D1125,$D95,$E95:$E1125,$E95)/2</f>
        <v>27832.799999999999</v>
      </c>
      <c r="I94" s="18">
        <f t="shared" si="88"/>
        <v>0</v>
      </c>
      <c r="J94" s="18">
        <f t="shared" ref="H94:O94" si="89">SUMIFS(J95:J1125,$B95:$B1125,$B95,$D95:$D1125,$D95,$E95:$E1125,$E95)/2</f>
        <v>27832.799999999999</v>
      </c>
      <c r="K94" s="18">
        <f t="shared" si="89"/>
        <v>0</v>
      </c>
      <c r="L94" s="18">
        <f t="shared" si="89"/>
        <v>27832.799999999999</v>
      </c>
      <c r="M94" s="18">
        <f t="shared" si="89"/>
        <v>0</v>
      </c>
      <c r="N94" s="18">
        <f t="shared" si="89"/>
        <v>27832.799999999999</v>
      </c>
      <c r="O94" s="18">
        <f t="shared" si="89"/>
        <v>0</v>
      </c>
    </row>
    <row r="95" spans="1:15" s="16" customFormat="1" ht="54.6" customHeight="1">
      <c r="A95" s="19">
        <v>2</v>
      </c>
      <c r="B95" s="37">
        <v>950</v>
      </c>
      <c r="C95" s="38" t="s">
        <v>194</v>
      </c>
      <c r="D95" s="39" t="s">
        <v>82</v>
      </c>
      <c r="E95" s="39" t="s">
        <v>89</v>
      </c>
      <c r="F95" s="39" t="s">
        <v>127</v>
      </c>
      <c r="G95" s="39"/>
      <c r="H95" s="40">
        <f t="shared" ref="H95:I95" si="90">SUMIFS(H96:H1125,$B96:$B1125,$B95,$D96:$D1125,$D96,$E96:$E1125,$E96,$F96:$F1125,$F96)</f>
        <v>280</v>
      </c>
      <c r="I95" s="40">
        <f t="shared" si="90"/>
        <v>0</v>
      </c>
      <c r="J95" s="40">
        <f t="shared" ref="H95:O95" si="91">SUMIFS(J96:J1125,$B96:$B1125,$B95,$D96:$D1125,$D96,$E96:$E1125,$E96,$F96:$F1125,$F96)</f>
        <v>280</v>
      </c>
      <c r="K95" s="40">
        <f t="shared" si="91"/>
        <v>0</v>
      </c>
      <c r="L95" s="40">
        <f t="shared" si="91"/>
        <v>280</v>
      </c>
      <c r="M95" s="40">
        <f t="shared" si="91"/>
        <v>0</v>
      </c>
      <c r="N95" s="40">
        <f t="shared" si="91"/>
        <v>280</v>
      </c>
      <c r="O95" s="40">
        <f t="shared" si="91"/>
        <v>0</v>
      </c>
    </row>
    <row r="96" spans="1:15" s="16" customFormat="1" ht="46.8">
      <c r="A96" s="20">
        <v>3</v>
      </c>
      <c r="B96" s="31">
        <v>950</v>
      </c>
      <c r="C96" s="32" t="s">
        <v>12</v>
      </c>
      <c r="D96" s="33" t="s">
        <v>82</v>
      </c>
      <c r="E96" s="33" t="s">
        <v>89</v>
      </c>
      <c r="F96" s="33" t="s">
        <v>127</v>
      </c>
      <c r="G96" s="33" t="s">
        <v>74</v>
      </c>
      <c r="H96" s="24">
        <v>280</v>
      </c>
      <c r="I96" s="24"/>
      <c r="J96" s="24">
        <v>280</v>
      </c>
      <c r="K96" s="24"/>
      <c r="L96" s="24">
        <v>280</v>
      </c>
      <c r="M96" s="24"/>
      <c r="N96" s="24">
        <v>280</v>
      </c>
      <c r="O96" s="24"/>
    </row>
    <row r="97" spans="1:15" s="16" customFormat="1" ht="62.4">
      <c r="A97" s="19">
        <v>2</v>
      </c>
      <c r="B97" s="37">
        <v>950</v>
      </c>
      <c r="C97" s="41" t="s">
        <v>168</v>
      </c>
      <c r="D97" s="39" t="s">
        <v>82</v>
      </c>
      <c r="E97" s="39" t="s">
        <v>89</v>
      </c>
      <c r="F97" s="39" t="s">
        <v>39</v>
      </c>
      <c r="G97" s="39"/>
      <c r="H97" s="40">
        <f t="shared" ref="H97:I97" si="92">SUMIFS(H98:H1127,$B98:$B1127,$B97,$D98:$D1127,$D98,$E98:$E1127,$E98,$F98:$F1127,$F98)</f>
        <v>10</v>
      </c>
      <c r="I97" s="40">
        <f t="shared" si="92"/>
        <v>0</v>
      </c>
      <c r="J97" s="40">
        <f t="shared" ref="H97:O97" si="93">SUMIFS(J98:J1127,$B98:$B1127,$B97,$D98:$D1127,$D98,$E98:$E1127,$E98,$F98:$F1127,$F98)</f>
        <v>10</v>
      </c>
      <c r="K97" s="40">
        <f t="shared" si="93"/>
        <v>0</v>
      </c>
      <c r="L97" s="40">
        <f t="shared" si="93"/>
        <v>10</v>
      </c>
      <c r="M97" s="40">
        <f t="shared" si="93"/>
        <v>0</v>
      </c>
      <c r="N97" s="40">
        <f t="shared" si="93"/>
        <v>10</v>
      </c>
      <c r="O97" s="40">
        <f t="shared" si="93"/>
        <v>0</v>
      </c>
    </row>
    <row r="98" spans="1:15" s="16" customFormat="1" ht="46.8">
      <c r="A98" s="20">
        <v>3</v>
      </c>
      <c r="B98" s="31">
        <v>950</v>
      </c>
      <c r="C98" s="32" t="s">
        <v>12</v>
      </c>
      <c r="D98" s="33" t="s">
        <v>82</v>
      </c>
      <c r="E98" s="33" t="s">
        <v>89</v>
      </c>
      <c r="F98" s="33" t="s">
        <v>39</v>
      </c>
      <c r="G98" s="33" t="s">
        <v>74</v>
      </c>
      <c r="H98" s="24">
        <v>10</v>
      </c>
      <c r="I98" s="24"/>
      <c r="J98" s="24">
        <v>10</v>
      </c>
      <c r="K98" s="24"/>
      <c r="L98" s="24">
        <v>10</v>
      </c>
      <c r="M98" s="24"/>
      <c r="N98" s="24">
        <v>10</v>
      </c>
      <c r="O98" s="24"/>
    </row>
    <row r="99" spans="1:15" s="16" customFormat="1" ht="62.4">
      <c r="A99" s="19">
        <v>2</v>
      </c>
      <c r="B99" s="37">
        <v>950</v>
      </c>
      <c r="C99" s="38" t="s">
        <v>174</v>
      </c>
      <c r="D99" s="39" t="s">
        <v>82</v>
      </c>
      <c r="E99" s="39" t="s">
        <v>89</v>
      </c>
      <c r="F99" s="39" t="s">
        <v>50</v>
      </c>
      <c r="G99" s="39"/>
      <c r="H99" s="40">
        <f t="shared" ref="H99:I99" si="94">SUMIFS(H100:H1129,$B100:$B1129,$B99,$D100:$D1129,$D100,$E100:$E1129,$E100,$F100:$F1129,$F100)</f>
        <v>27542.799999999999</v>
      </c>
      <c r="I99" s="40">
        <f t="shared" si="94"/>
        <v>0</v>
      </c>
      <c r="J99" s="40">
        <f t="shared" ref="H99:O99" si="95">SUMIFS(J100:J1129,$B100:$B1129,$B99,$D100:$D1129,$D100,$E100:$E1129,$E100,$F100:$F1129,$F100)</f>
        <v>27542.799999999999</v>
      </c>
      <c r="K99" s="40">
        <f t="shared" si="95"/>
        <v>0</v>
      </c>
      <c r="L99" s="40">
        <f t="shared" si="95"/>
        <v>27542.799999999999</v>
      </c>
      <c r="M99" s="40">
        <f t="shared" si="95"/>
        <v>0</v>
      </c>
      <c r="N99" s="40">
        <f t="shared" si="95"/>
        <v>27542.799999999999</v>
      </c>
      <c r="O99" s="40">
        <f t="shared" si="95"/>
        <v>0</v>
      </c>
    </row>
    <row r="100" spans="1:15" s="16" customFormat="1" ht="46.8">
      <c r="A100" s="20">
        <v>3</v>
      </c>
      <c r="B100" s="31">
        <v>950</v>
      </c>
      <c r="C100" s="32" t="s">
        <v>12</v>
      </c>
      <c r="D100" s="33" t="s">
        <v>82</v>
      </c>
      <c r="E100" s="33" t="s">
        <v>89</v>
      </c>
      <c r="F100" s="33" t="s">
        <v>50</v>
      </c>
      <c r="G100" s="33" t="s">
        <v>74</v>
      </c>
      <c r="H100" s="24">
        <v>27542.799999999999</v>
      </c>
      <c r="I100" s="24"/>
      <c r="J100" s="24">
        <v>27542.799999999999</v>
      </c>
      <c r="K100" s="24"/>
      <c r="L100" s="24">
        <v>27542.799999999999</v>
      </c>
      <c r="M100" s="24"/>
      <c r="N100" s="24">
        <v>27542.799999999999</v>
      </c>
      <c r="O100" s="24"/>
    </row>
    <row r="101" spans="1:15" s="16" customFormat="1" ht="46.8">
      <c r="A101" s="19">
        <v>2</v>
      </c>
      <c r="B101" s="37">
        <v>950</v>
      </c>
      <c r="C101" s="38" t="s">
        <v>156</v>
      </c>
      <c r="D101" s="39" t="s">
        <v>82</v>
      </c>
      <c r="E101" s="39" t="s">
        <v>89</v>
      </c>
      <c r="F101" s="39" t="s">
        <v>155</v>
      </c>
      <c r="G101" s="39"/>
      <c r="H101" s="40">
        <f t="shared" ref="H101:I101" si="96">SUMIFS(H102:H1131,$B102:$B1131,$B101,$D102:$D1131,$D102,$E102:$E1131,$E102,$F102:$F1131,$F102)</f>
        <v>0</v>
      </c>
      <c r="I101" s="40">
        <f t="shared" si="96"/>
        <v>0</v>
      </c>
      <c r="J101" s="40">
        <f t="shared" ref="H101:O101" si="97">SUMIFS(J102:J1131,$B102:$B1131,$B101,$D102:$D1131,$D102,$E102:$E1131,$E102,$F102:$F1131,$F102)</f>
        <v>0</v>
      </c>
      <c r="K101" s="40">
        <f t="shared" si="97"/>
        <v>0</v>
      </c>
      <c r="L101" s="40">
        <f t="shared" si="97"/>
        <v>0</v>
      </c>
      <c r="M101" s="40">
        <f t="shared" si="97"/>
        <v>0</v>
      </c>
      <c r="N101" s="40">
        <f t="shared" si="97"/>
        <v>0</v>
      </c>
      <c r="O101" s="40">
        <f t="shared" si="97"/>
        <v>0</v>
      </c>
    </row>
    <row r="102" spans="1:15" s="16" customFormat="1" ht="46.8">
      <c r="A102" s="20">
        <v>3</v>
      </c>
      <c r="B102" s="31">
        <v>950</v>
      </c>
      <c r="C102" s="32" t="s">
        <v>12</v>
      </c>
      <c r="D102" s="33" t="s">
        <v>82</v>
      </c>
      <c r="E102" s="33" t="s">
        <v>89</v>
      </c>
      <c r="F102" s="33" t="s">
        <v>155</v>
      </c>
      <c r="G102" s="33" t="s">
        <v>74</v>
      </c>
      <c r="H102" s="24"/>
      <c r="I102" s="24"/>
      <c r="J102" s="24"/>
      <c r="K102" s="24"/>
      <c r="L102" s="24"/>
      <c r="M102" s="24"/>
      <c r="N102" s="24"/>
      <c r="O102" s="24"/>
    </row>
    <row r="103" spans="1:15" s="16" customFormat="1" ht="15.6">
      <c r="A103" s="17">
        <v>1</v>
      </c>
      <c r="B103" s="28">
        <v>950</v>
      </c>
      <c r="C103" s="29" t="s">
        <v>133</v>
      </c>
      <c r="D103" s="30" t="s">
        <v>85</v>
      </c>
      <c r="E103" s="30" t="s">
        <v>87</v>
      </c>
      <c r="F103" s="30"/>
      <c r="G103" s="30"/>
      <c r="H103" s="18">
        <f t="shared" ref="H103:I103" si="98">SUMIFS(H104:H1134,$B104:$B1134,$B104,$D104:$D1134,$D104,$E104:$E1134,$E104)/2</f>
        <v>11896.8</v>
      </c>
      <c r="I103" s="18">
        <f t="shared" si="98"/>
        <v>11896.8</v>
      </c>
      <c r="J103" s="18">
        <f t="shared" ref="H103:O103" si="99">SUMIFS(J104:J1134,$B104:$B1134,$B104,$D104:$D1134,$D104,$E104:$E1134,$E104)/2</f>
        <v>11896.8</v>
      </c>
      <c r="K103" s="18">
        <f t="shared" si="99"/>
        <v>11896.8</v>
      </c>
      <c r="L103" s="18">
        <f t="shared" si="99"/>
        <v>11896.8</v>
      </c>
      <c r="M103" s="18">
        <f t="shared" si="99"/>
        <v>11896.8</v>
      </c>
      <c r="N103" s="18">
        <f t="shared" si="99"/>
        <v>11896.8</v>
      </c>
      <c r="O103" s="18">
        <f t="shared" si="99"/>
        <v>11896.8</v>
      </c>
    </row>
    <row r="104" spans="1:15" s="16" customFormat="1" ht="85.2" customHeight="1">
      <c r="A104" s="19">
        <v>2</v>
      </c>
      <c r="B104" s="37">
        <v>950</v>
      </c>
      <c r="C104" s="38" t="s">
        <v>204</v>
      </c>
      <c r="D104" s="39" t="s">
        <v>85</v>
      </c>
      <c r="E104" s="39" t="s">
        <v>87</v>
      </c>
      <c r="F104" s="39" t="s">
        <v>122</v>
      </c>
      <c r="G104" s="39"/>
      <c r="H104" s="40">
        <f t="shared" ref="H104:I104" si="100">SUMIFS(H105:H1134,$B105:$B1134,$B104,$D105:$D1134,$D105,$E105:$E1134,$E105,$F105:$F1134,$F105)</f>
        <v>11896.8</v>
      </c>
      <c r="I104" s="40">
        <f t="shared" si="100"/>
        <v>11896.8</v>
      </c>
      <c r="J104" s="40">
        <f t="shared" ref="H104:O104" si="101">SUMIFS(J105:J1134,$B105:$B1134,$B104,$D105:$D1134,$D105,$E105:$E1134,$E105,$F105:$F1134,$F105)</f>
        <v>11896.8</v>
      </c>
      <c r="K104" s="40">
        <f t="shared" si="101"/>
        <v>11896.8</v>
      </c>
      <c r="L104" s="40">
        <f t="shared" si="101"/>
        <v>11896.8</v>
      </c>
      <c r="M104" s="40">
        <f t="shared" si="101"/>
        <v>11896.8</v>
      </c>
      <c r="N104" s="40">
        <f t="shared" si="101"/>
        <v>11896.8</v>
      </c>
      <c r="O104" s="40">
        <f t="shared" si="101"/>
        <v>11896.8</v>
      </c>
    </row>
    <row r="105" spans="1:15" s="16" customFormat="1" ht="15.6">
      <c r="A105" s="20">
        <v>3</v>
      </c>
      <c r="B105" s="31">
        <v>950</v>
      </c>
      <c r="C105" s="32" t="s">
        <v>120</v>
      </c>
      <c r="D105" s="33" t="s">
        <v>85</v>
      </c>
      <c r="E105" s="33" t="s">
        <v>87</v>
      </c>
      <c r="F105" s="33" t="s">
        <v>122</v>
      </c>
      <c r="G105" s="33" t="s">
        <v>121</v>
      </c>
      <c r="H105" s="24">
        <v>11896.8</v>
      </c>
      <c r="I105" s="24">
        <v>11896.8</v>
      </c>
      <c r="J105" s="24">
        <v>11896.8</v>
      </c>
      <c r="K105" s="24">
        <v>11896.8</v>
      </c>
      <c r="L105" s="24">
        <v>11896.8</v>
      </c>
      <c r="M105" s="24">
        <v>11896.8</v>
      </c>
      <c r="N105" s="24">
        <v>11896.8</v>
      </c>
      <c r="O105" s="24">
        <v>11896.8</v>
      </c>
    </row>
    <row r="106" spans="1:15" s="16" customFormat="1" ht="31.2">
      <c r="A106" s="14">
        <v>0</v>
      </c>
      <c r="B106" s="26">
        <v>955</v>
      </c>
      <c r="C106" s="27" t="s">
        <v>40</v>
      </c>
      <c r="D106" s="34" t="s">
        <v>72</v>
      </c>
      <c r="E106" s="34" t="s">
        <v>72</v>
      </c>
      <c r="F106" s="34" t="s">
        <v>7</v>
      </c>
      <c r="G106" s="34" t="s">
        <v>72</v>
      </c>
      <c r="H106" s="15">
        <f t="shared" ref="H106:I106" si="102">SUMIFS(H107:H1176,$B107:$B1176,$B107)/3</f>
        <v>276719.09999999998</v>
      </c>
      <c r="I106" s="15">
        <f t="shared" si="102"/>
        <v>22869</v>
      </c>
      <c r="J106" s="15">
        <f t="shared" ref="H106:O106" si="103">SUMIFS(J107:J1176,$B107:$B1176,$B107)/3</f>
        <v>276719.10000000003</v>
      </c>
      <c r="K106" s="15">
        <f t="shared" si="103"/>
        <v>22869</v>
      </c>
      <c r="L106" s="15">
        <f t="shared" si="103"/>
        <v>432148.79999999964</v>
      </c>
      <c r="M106" s="15">
        <f t="shared" si="103"/>
        <v>177299.50000000003</v>
      </c>
      <c r="N106" s="15">
        <f t="shared" si="103"/>
        <v>432148.79999999964</v>
      </c>
      <c r="O106" s="15">
        <f t="shared" si="103"/>
        <v>177299.50000000003</v>
      </c>
    </row>
    <row r="107" spans="1:15" s="16" customFormat="1" ht="46.8">
      <c r="A107" s="17">
        <v>1</v>
      </c>
      <c r="B107" s="28">
        <v>955</v>
      </c>
      <c r="C107" s="29" t="s">
        <v>41</v>
      </c>
      <c r="D107" s="30" t="s">
        <v>70</v>
      </c>
      <c r="E107" s="30" t="s">
        <v>89</v>
      </c>
      <c r="F107" s="30" t="s">
        <v>7</v>
      </c>
      <c r="G107" s="30" t="s">
        <v>72</v>
      </c>
      <c r="H107" s="18">
        <f t="shared" ref="H107:I107" si="104">SUMIFS(H108:H1138,$B108:$B1138,$B108,$D108:$D1138,$D108,$E108:$E1138,$E108)/2</f>
        <v>3301.7</v>
      </c>
      <c r="I107" s="18">
        <f t="shared" si="104"/>
        <v>0</v>
      </c>
      <c r="J107" s="18">
        <f t="shared" ref="H107:O107" si="105">SUMIFS(J108:J1138,$B108:$B1138,$B108,$D108:$D1138,$D108,$E108:$E1138,$E108)/2</f>
        <v>3301.7</v>
      </c>
      <c r="K107" s="18">
        <f t="shared" si="105"/>
        <v>0</v>
      </c>
      <c r="L107" s="18">
        <f t="shared" si="105"/>
        <v>3301.7</v>
      </c>
      <c r="M107" s="18">
        <f t="shared" si="105"/>
        <v>0</v>
      </c>
      <c r="N107" s="18">
        <f t="shared" si="105"/>
        <v>3301.7</v>
      </c>
      <c r="O107" s="18">
        <f t="shared" si="105"/>
        <v>0</v>
      </c>
    </row>
    <row r="108" spans="1:15" s="16" customFormat="1" ht="62.4">
      <c r="A108" s="19">
        <v>2</v>
      </c>
      <c r="B108" s="37">
        <v>955</v>
      </c>
      <c r="C108" s="38" t="s">
        <v>9</v>
      </c>
      <c r="D108" s="39" t="s">
        <v>70</v>
      </c>
      <c r="E108" s="39" t="s">
        <v>89</v>
      </c>
      <c r="F108" s="39" t="s">
        <v>109</v>
      </c>
      <c r="G108" s="39" t="s">
        <v>72</v>
      </c>
      <c r="H108" s="40">
        <f t="shared" ref="H108:I108" si="106">SUMIFS(H109:H1138,$B109:$B1138,$B108,$D109:$D1138,$D109,$E109:$E1138,$E109,$F109:$F1138,$F109)</f>
        <v>3301.7</v>
      </c>
      <c r="I108" s="40">
        <f t="shared" si="106"/>
        <v>0</v>
      </c>
      <c r="J108" s="40">
        <f t="shared" ref="H108:O108" si="107">SUMIFS(J109:J1138,$B109:$B1138,$B108,$D109:$D1138,$D109,$E109:$E1138,$E109,$F109:$F1138,$F109)</f>
        <v>3301.7</v>
      </c>
      <c r="K108" s="40">
        <f t="shared" si="107"/>
        <v>0</v>
      </c>
      <c r="L108" s="40">
        <f t="shared" si="107"/>
        <v>3301.7</v>
      </c>
      <c r="M108" s="40">
        <f t="shared" si="107"/>
        <v>0</v>
      </c>
      <c r="N108" s="40">
        <f t="shared" si="107"/>
        <v>3301.7</v>
      </c>
      <c r="O108" s="40">
        <f t="shared" si="107"/>
        <v>0</v>
      </c>
    </row>
    <row r="109" spans="1:15" s="16" customFormat="1" ht="31.2">
      <c r="A109" s="20">
        <v>3</v>
      </c>
      <c r="B109" s="31">
        <v>955</v>
      </c>
      <c r="C109" s="32" t="s">
        <v>11</v>
      </c>
      <c r="D109" s="33" t="s">
        <v>70</v>
      </c>
      <c r="E109" s="33" t="s">
        <v>89</v>
      </c>
      <c r="F109" s="33" t="s">
        <v>109</v>
      </c>
      <c r="G109" s="33" t="s">
        <v>73</v>
      </c>
      <c r="H109" s="24">
        <v>3301.7</v>
      </c>
      <c r="I109" s="24"/>
      <c r="J109" s="24">
        <v>3301.7</v>
      </c>
      <c r="K109" s="24"/>
      <c r="L109" s="24">
        <v>3301.7</v>
      </c>
      <c r="M109" s="24"/>
      <c r="N109" s="24">
        <v>3301.7</v>
      </c>
      <c r="O109" s="24"/>
    </row>
    <row r="110" spans="1:15" s="16" customFormat="1" ht="46.8">
      <c r="A110" s="20">
        <v>3</v>
      </c>
      <c r="B110" s="31">
        <v>955</v>
      </c>
      <c r="C110" s="45" t="s">
        <v>12</v>
      </c>
      <c r="D110" s="33" t="s">
        <v>70</v>
      </c>
      <c r="E110" s="33" t="s">
        <v>89</v>
      </c>
      <c r="F110" s="33" t="s">
        <v>109</v>
      </c>
      <c r="G110" s="33" t="s">
        <v>74</v>
      </c>
      <c r="H110" s="24"/>
      <c r="I110" s="24"/>
      <c r="J110" s="24"/>
      <c r="K110" s="24"/>
      <c r="L110" s="24"/>
      <c r="M110" s="24"/>
      <c r="N110" s="24"/>
      <c r="O110" s="24"/>
    </row>
    <row r="111" spans="1:15" s="16" customFormat="1" ht="62.4">
      <c r="A111" s="17">
        <v>1</v>
      </c>
      <c r="B111" s="28">
        <v>955</v>
      </c>
      <c r="C111" s="29" t="s">
        <v>34</v>
      </c>
      <c r="D111" s="30" t="s">
        <v>70</v>
      </c>
      <c r="E111" s="30" t="s">
        <v>87</v>
      </c>
      <c r="F111" s="30" t="s">
        <v>7</v>
      </c>
      <c r="G111" s="30" t="s">
        <v>72</v>
      </c>
      <c r="H111" s="18">
        <f t="shared" ref="H111:I111" si="108">SUMIFS(H112:H1142,$B112:$B1142,$B112,$D112:$D1142,$D112,$E112:$E1142,$E112)/2</f>
        <v>31049.200000000001</v>
      </c>
      <c r="I111" s="18">
        <f t="shared" si="108"/>
        <v>1802.2</v>
      </c>
      <c r="J111" s="18">
        <f t="shared" ref="H111:O111" si="109">SUMIFS(J112:J1142,$B112:$B1142,$B112,$D112:$D1142,$D112,$E112:$E1142,$E112)/2</f>
        <v>31049.200000000001</v>
      </c>
      <c r="K111" s="18">
        <f t="shared" si="109"/>
        <v>1802.2</v>
      </c>
      <c r="L111" s="18">
        <f t="shared" si="109"/>
        <v>31049.200000000001</v>
      </c>
      <c r="M111" s="18">
        <f t="shared" si="109"/>
        <v>1802.2</v>
      </c>
      <c r="N111" s="18">
        <f t="shared" si="109"/>
        <v>31049.200000000001</v>
      </c>
      <c r="O111" s="18">
        <f t="shared" si="109"/>
        <v>1802.2</v>
      </c>
    </row>
    <row r="112" spans="1:15" s="16" customFormat="1" ht="62.4">
      <c r="A112" s="19">
        <v>2</v>
      </c>
      <c r="B112" s="37">
        <v>955</v>
      </c>
      <c r="C112" s="47" t="s">
        <v>203</v>
      </c>
      <c r="D112" s="39" t="s">
        <v>70</v>
      </c>
      <c r="E112" s="39" t="s">
        <v>87</v>
      </c>
      <c r="F112" s="39" t="s">
        <v>15</v>
      </c>
      <c r="G112" s="39" t="s">
        <v>72</v>
      </c>
      <c r="H112" s="40">
        <f t="shared" ref="H112:I112" si="110">SUMIFS(H113:H1142,$B113:$B1142,$B112,$D113:$D1142,$D113,$E113:$E1142,$E113,$F113:$F1142,$F113)</f>
        <v>278.10000000000002</v>
      </c>
      <c r="I112" s="40">
        <f t="shared" si="110"/>
        <v>0</v>
      </c>
      <c r="J112" s="40">
        <f t="shared" ref="H112:O112" si="111">SUMIFS(J113:J1142,$B113:$B1142,$B112,$D113:$D1142,$D113,$E113:$E1142,$E113,$F113:$F1142,$F113)</f>
        <v>278.10000000000002</v>
      </c>
      <c r="K112" s="40">
        <f t="shared" si="111"/>
        <v>0</v>
      </c>
      <c r="L112" s="40">
        <f t="shared" si="111"/>
        <v>278.10000000000002</v>
      </c>
      <c r="M112" s="40">
        <f t="shared" si="111"/>
        <v>0</v>
      </c>
      <c r="N112" s="40">
        <f t="shared" si="111"/>
        <v>278.10000000000002</v>
      </c>
      <c r="O112" s="40">
        <f t="shared" si="111"/>
        <v>0</v>
      </c>
    </row>
    <row r="113" spans="1:15" s="16" customFormat="1" ht="46.8">
      <c r="A113" s="20">
        <v>3</v>
      </c>
      <c r="B113" s="31">
        <v>955</v>
      </c>
      <c r="C113" s="45" t="s">
        <v>12</v>
      </c>
      <c r="D113" s="33" t="s">
        <v>70</v>
      </c>
      <c r="E113" s="33" t="s">
        <v>87</v>
      </c>
      <c r="F113" s="33" t="s">
        <v>15</v>
      </c>
      <c r="G113" s="33" t="s">
        <v>74</v>
      </c>
      <c r="H113" s="24">
        <v>278.10000000000002</v>
      </c>
      <c r="I113" s="24"/>
      <c r="J113" s="24">
        <v>278.10000000000002</v>
      </c>
      <c r="K113" s="24"/>
      <c r="L113" s="24">
        <v>278.10000000000002</v>
      </c>
      <c r="M113" s="24"/>
      <c r="N113" s="24">
        <v>278.10000000000002</v>
      </c>
      <c r="O113" s="24"/>
    </row>
    <row r="114" spans="1:15" s="16" customFormat="1" ht="62.4">
      <c r="A114" s="19">
        <v>2</v>
      </c>
      <c r="B114" s="43">
        <v>955</v>
      </c>
      <c r="C114" s="47" t="s">
        <v>165</v>
      </c>
      <c r="D114" s="44" t="s">
        <v>70</v>
      </c>
      <c r="E114" s="39" t="s">
        <v>87</v>
      </c>
      <c r="F114" s="39" t="s">
        <v>42</v>
      </c>
      <c r="G114" s="39" t="s">
        <v>72</v>
      </c>
      <c r="H114" s="40">
        <f t="shared" ref="H114:I114" si="112">SUMIFS(H115:H1144,$B115:$B1144,$B114,$D115:$D1144,$D115,$E115:$E1144,$E115,$F115:$F1144,$F115)</f>
        <v>79.5</v>
      </c>
      <c r="I114" s="40">
        <f t="shared" si="112"/>
        <v>0</v>
      </c>
      <c r="J114" s="40">
        <f t="shared" ref="H114:O114" si="113">SUMIFS(J115:J1144,$B115:$B1144,$B114,$D115:$D1144,$D115,$E115:$E1144,$E115,$F115:$F1144,$F115)</f>
        <v>79.5</v>
      </c>
      <c r="K114" s="40">
        <f t="shared" si="113"/>
        <v>0</v>
      </c>
      <c r="L114" s="40">
        <f t="shared" si="113"/>
        <v>79.5</v>
      </c>
      <c r="M114" s="40">
        <f t="shared" si="113"/>
        <v>0</v>
      </c>
      <c r="N114" s="40">
        <f t="shared" si="113"/>
        <v>79.5</v>
      </c>
      <c r="O114" s="40">
        <f t="shared" si="113"/>
        <v>0</v>
      </c>
    </row>
    <row r="115" spans="1:15" s="16" customFormat="1" ht="46.8">
      <c r="A115" s="20">
        <v>3</v>
      </c>
      <c r="B115" s="31">
        <v>955</v>
      </c>
      <c r="C115" s="46" t="s">
        <v>12</v>
      </c>
      <c r="D115" s="33" t="s">
        <v>70</v>
      </c>
      <c r="E115" s="33" t="s">
        <v>87</v>
      </c>
      <c r="F115" s="33" t="s">
        <v>42</v>
      </c>
      <c r="G115" s="33" t="s">
        <v>74</v>
      </c>
      <c r="H115" s="24">
        <v>79.5</v>
      </c>
      <c r="I115" s="24"/>
      <c r="J115" s="24">
        <v>79.5</v>
      </c>
      <c r="K115" s="24"/>
      <c r="L115" s="24">
        <v>79.5</v>
      </c>
      <c r="M115" s="24"/>
      <c r="N115" s="24">
        <v>79.5</v>
      </c>
      <c r="O115" s="24"/>
    </row>
    <row r="116" spans="1:15" s="16" customFormat="1" ht="62.4">
      <c r="A116" s="19">
        <v>2</v>
      </c>
      <c r="B116" s="37">
        <v>955</v>
      </c>
      <c r="C116" s="38" t="s">
        <v>9</v>
      </c>
      <c r="D116" s="39" t="s">
        <v>70</v>
      </c>
      <c r="E116" s="39" t="s">
        <v>87</v>
      </c>
      <c r="F116" s="39" t="s">
        <v>109</v>
      </c>
      <c r="G116" s="39" t="s">
        <v>72</v>
      </c>
      <c r="H116" s="40">
        <f t="shared" ref="H116:I116" si="114">SUMIFS(H117:H1146,$B117:$B1146,$B116,$D117:$D1146,$D117,$E117:$E1146,$E117,$F117:$F1146,$F117)</f>
        <v>30691.599999999999</v>
      </c>
      <c r="I116" s="40">
        <f t="shared" si="114"/>
        <v>1802.1999999999998</v>
      </c>
      <c r="J116" s="40">
        <f t="shared" ref="H116:O116" si="115">SUMIFS(J117:J1146,$B117:$B1146,$B116,$D117:$D1146,$D117,$E117:$E1146,$E117,$F117:$F1146,$F117)</f>
        <v>30691.599999999999</v>
      </c>
      <c r="K116" s="40">
        <f t="shared" si="115"/>
        <v>1802.1999999999998</v>
      </c>
      <c r="L116" s="40">
        <f t="shared" si="115"/>
        <v>30691.599999999999</v>
      </c>
      <c r="M116" s="40">
        <f t="shared" si="115"/>
        <v>1802.1999999999998</v>
      </c>
      <c r="N116" s="40">
        <f t="shared" si="115"/>
        <v>30691.599999999999</v>
      </c>
      <c r="O116" s="40">
        <f t="shared" si="115"/>
        <v>1802.1999999999998</v>
      </c>
    </row>
    <row r="117" spans="1:15" s="16" customFormat="1" ht="31.2">
      <c r="A117" s="20">
        <v>3</v>
      </c>
      <c r="B117" s="31">
        <v>955</v>
      </c>
      <c r="C117" s="32" t="s">
        <v>11</v>
      </c>
      <c r="D117" s="33" t="s">
        <v>70</v>
      </c>
      <c r="E117" s="33" t="s">
        <v>87</v>
      </c>
      <c r="F117" s="33" t="s">
        <v>109</v>
      </c>
      <c r="G117" s="33" t="s">
        <v>73</v>
      </c>
      <c r="H117" s="24">
        <v>28908.799999999999</v>
      </c>
      <c r="I117" s="24">
        <v>1520.3</v>
      </c>
      <c r="J117" s="24">
        <v>28908.799999999999</v>
      </c>
      <c r="K117" s="24">
        <v>1520.3</v>
      </c>
      <c r="L117" s="24">
        <v>28908.799999999999</v>
      </c>
      <c r="M117" s="24">
        <v>1520.3</v>
      </c>
      <c r="N117" s="24">
        <v>28908.799999999999</v>
      </c>
      <c r="O117" s="24">
        <v>1520.3</v>
      </c>
    </row>
    <row r="118" spans="1:15" s="16" customFormat="1" ht="46.8">
      <c r="A118" s="20">
        <v>3</v>
      </c>
      <c r="B118" s="31">
        <v>955</v>
      </c>
      <c r="C118" s="32" t="s">
        <v>12</v>
      </c>
      <c r="D118" s="33" t="s">
        <v>70</v>
      </c>
      <c r="E118" s="33" t="s">
        <v>87</v>
      </c>
      <c r="F118" s="33" t="s">
        <v>109</v>
      </c>
      <c r="G118" s="33" t="s">
        <v>74</v>
      </c>
      <c r="H118" s="24">
        <v>1722.8</v>
      </c>
      <c r="I118" s="24">
        <v>281.89999999999998</v>
      </c>
      <c r="J118" s="24">
        <v>1722.8</v>
      </c>
      <c r="K118" s="24">
        <v>281.89999999999998</v>
      </c>
      <c r="L118" s="24">
        <v>1722.8</v>
      </c>
      <c r="M118" s="24">
        <v>281.89999999999998</v>
      </c>
      <c r="N118" s="24">
        <v>1722.8</v>
      </c>
      <c r="O118" s="24">
        <v>281.89999999999998</v>
      </c>
    </row>
    <row r="119" spans="1:15" s="16" customFormat="1" ht="37.799999999999997" customHeight="1">
      <c r="A119" s="20">
        <v>3</v>
      </c>
      <c r="B119" s="31">
        <v>955</v>
      </c>
      <c r="C119" s="32" t="s">
        <v>21</v>
      </c>
      <c r="D119" s="33" t="s">
        <v>70</v>
      </c>
      <c r="E119" s="33" t="s">
        <v>87</v>
      </c>
      <c r="F119" s="33" t="s">
        <v>109</v>
      </c>
      <c r="G119" s="33" t="s">
        <v>81</v>
      </c>
      <c r="H119" s="24"/>
      <c r="I119" s="24"/>
      <c r="J119" s="24"/>
      <c r="K119" s="24"/>
      <c r="L119" s="24"/>
      <c r="M119" s="24"/>
      <c r="N119" s="24"/>
      <c r="O119" s="24"/>
    </row>
    <row r="120" spans="1:15" s="16" customFormat="1" ht="15.6">
      <c r="A120" s="20">
        <v>3</v>
      </c>
      <c r="B120" s="31">
        <v>955</v>
      </c>
      <c r="C120" s="32" t="s">
        <v>13</v>
      </c>
      <c r="D120" s="33" t="s">
        <v>70</v>
      </c>
      <c r="E120" s="33" t="s">
        <v>87</v>
      </c>
      <c r="F120" s="33" t="s">
        <v>109</v>
      </c>
      <c r="G120" s="33" t="s">
        <v>75</v>
      </c>
      <c r="H120" s="24">
        <v>60</v>
      </c>
      <c r="I120" s="24"/>
      <c r="J120" s="24">
        <v>60</v>
      </c>
      <c r="K120" s="24"/>
      <c r="L120" s="24">
        <v>60</v>
      </c>
      <c r="M120" s="24"/>
      <c r="N120" s="24">
        <v>60</v>
      </c>
      <c r="O120" s="24"/>
    </row>
    <row r="121" spans="1:15" s="16" customFormat="1" ht="15.6">
      <c r="A121" s="17">
        <v>1</v>
      </c>
      <c r="B121" s="28">
        <v>955</v>
      </c>
      <c r="C121" s="29" t="s">
        <v>137</v>
      </c>
      <c r="D121" s="30" t="s">
        <v>70</v>
      </c>
      <c r="E121" s="30" t="s">
        <v>93</v>
      </c>
      <c r="F121" s="30" t="s">
        <v>7</v>
      </c>
      <c r="G121" s="30" t="s">
        <v>72</v>
      </c>
      <c r="H121" s="18">
        <f t="shared" ref="H121:I121" si="116">SUMIFS(H122:H1152,$B122:$B1152,$B122,$D122:$D1152,$D122,$E122:$E1152,$E122)/2</f>
        <v>0</v>
      </c>
      <c r="I121" s="18">
        <f t="shared" si="116"/>
        <v>0</v>
      </c>
      <c r="J121" s="18">
        <f t="shared" ref="H121:O121" si="117">SUMIFS(J122:J1152,$B122:$B1152,$B122,$D122:$D1152,$D122,$E122:$E1152,$E122)/2</f>
        <v>0</v>
      </c>
      <c r="K121" s="18">
        <f t="shared" si="117"/>
        <v>0</v>
      </c>
      <c r="L121" s="18">
        <f t="shared" si="117"/>
        <v>0</v>
      </c>
      <c r="M121" s="18">
        <f t="shared" si="117"/>
        <v>0</v>
      </c>
      <c r="N121" s="18">
        <f t="shared" si="117"/>
        <v>0</v>
      </c>
      <c r="O121" s="18">
        <f t="shared" si="117"/>
        <v>0</v>
      </c>
    </row>
    <row r="122" spans="1:15" s="16" customFormat="1" ht="31.2">
      <c r="A122" s="19">
        <v>2</v>
      </c>
      <c r="B122" s="37">
        <v>955</v>
      </c>
      <c r="C122" s="47" t="s">
        <v>138</v>
      </c>
      <c r="D122" s="39" t="s">
        <v>70</v>
      </c>
      <c r="E122" s="39" t="s">
        <v>93</v>
      </c>
      <c r="F122" s="39" t="s">
        <v>139</v>
      </c>
      <c r="G122" s="39" t="s">
        <v>72</v>
      </c>
      <c r="H122" s="40">
        <f t="shared" ref="H122:I122" si="118">SUMIFS(H123:H1152,$B123:$B1152,$B122,$D123:$D1152,$D123,$E123:$E1152,$E123,$F123:$F1152,$F123)</f>
        <v>0</v>
      </c>
      <c r="I122" s="40">
        <f t="shared" si="118"/>
        <v>0</v>
      </c>
      <c r="J122" s="40">
        <f t="shared" ref="H122:O122" si="119">SUMIFS(J123:J1152,$B123:$B1152,$B122,$D123:$D1152,$D123,$E123:$E1152,$E123,$F123:$F1152,$F123)</f>
        <v>0</v>
      </c>
      <c r="K122" s="40">
        <f t="shared" si="119"/>
        <v>0</v>
      </c>
      <c r="L122" s="40">
        <f t="shared" si="119"/>
        <v>0</v>
      </c>
      <c r="M122" s="40">
        <f t="shared" si="119"/>
        <v>0</v>
      </c>
      <c r="N122" s="40">
        <f t="shared" si="119"/>
        <v>0</v>
      </c>
      <c r="O122" s="40">
        <f t="shared" si="119"/>
        <v>0</v>
      </c>
    </row>
    <row r="123" spans="1:15" s="16" customFormat="1" ht="46.8">
      <c r="A123" s="20">
        <v>3</v>
      </c>
      <c r="B123" s="31">
        <v>955</v>
      </c>
      <c r="C123" s="45" t="s">
        <v>12</v>
      </c>
      <c r="D123" s="33" t="s">
        <v>70</v>
      </c>
      <c r="E123" s="33" t="s">
        <v>93</v>
      </c>
      <c r="F123" s="33" t="s">
        <v>139</v>
      </c>
      <c r="G123" s="33" t="s">
        <v>74</v>
      </c>
      <c r="H123" s="24"/>
      <c r="I123" s="24"/>
      <c r="J123" s="24"/>
      <c r="K123" s="24"/>
      <c r="L123" s="24"/>
      <c r="M123" s="24"/>
      <c r="N123" s="24"/>
      <c r="O123" s="24"/>
    </row>
    <row r="124" spans="1:15" s="16" customFormat="1" ht="15.6">
      <c r="A124" s="17">
        <v>1</v>
      </c>
      <c r="B124" s="28">
        <v>955</v>
      </c>
      <c r="C124" s="29" t="s">
        <v>43</v>
      </c>
      <c r="D124" s="30" t="s">
        <v>70</v>
      </c>
      <c r="E124" s="30" t="s">
        <v>86</v>
      </c>
      <c r="F124" s="30" t="s">
        <v>7</v>
      </c>
      <c r="G124" s="30" t="s">
        <v>72</v>
      </c>
      <c r="H124" s="18">
        <f t="shared" ref="H124:I124" si="120">SUMIFS(H125:H1155,$B125:$B1155,$B125,$D125:$D1155,$D125,$E125:$E1155,$E125)/2</f>
        <v>100</v>
      </c>
      <c r="I124" s="18">
        <f t="shared" si="120"/>
        <v>0</v>
      </c>
      <c r="J124" s="18">
        <f t="shared" ref="H124:O124" si="121">SUMIFS(J125:J1155,$B125:$B1155,$B125,$D125:$D1155,$D125,$E125:$E1155,$E125)/2</f>
        <v>100</v>
      </c>
      <c r="K124" s="18">
        <f t="shared" si="121"/>
        <v>0</v>
      </c>
      <c r="L124" s="18">
        <f t="shared" si="121"/>
        <v>100</v>
      </c>
      <c r="M124" s="18">
        <f t="shared" si="121"/>
        <v>0</v>
      </c>
      <c r="N124" s="18">
        <f t="shared" si="121"/>
        <v>100</v>
      </c>
      <c r="O124" s="18">
        <f t="shared" si="121"/>
        <v>0</v>
      </c>
    </row>
    <row r="125" spans="1:15" s="16" customFormat="1" ht="39" customHeight="1">
      <c r="A125" s="19">
        <v>2</v>
      </c>
      <c r="B125" s="37">
        <v>955</v>
      </c>
      <c r="C125" s="38" t="s">
        <v>35</v>
      </c>
      <c r="D125" s="39" t="s">
        <v>70</v>
      </c>
      <c r="E125" s="39" t="s">
        <v>86</v>
      </c>
      <c r="F125" s="39" t="s">
        <v>111</v>
      </c>
      <c r="G125" s="39" t="s">
        <v>72</v>
      </c>
      <c r="H125" s="40">
        <f t="shared" ref="H125:I125" si="122">SUMIFS(H126:H1155,$B126:$B1155,$B125,$D126:$D1155,$D126,$E126:$E1155,$E126,$F126:$F1155,$F126)</f>
        <v>100</v>
      </c>
      <c r="I125" s="40">
        <f t="shared" si="122"/>
        <v>0</v>
      </c>
      <c r="J125" s="40">
        <f t="shared" ref="H125:O125" si="123">SUMIFS(J126:J1155,$B126:$B1155,$B125,$D126:$D1155,$D126,$E126:$E1155,$E126,$F126:$F1155,$F126)</f>
        <v>100</v>
      </c>
      <c r="K125" s="40">
        <f t="shared" si="123"/>
        <v>0</v>
      </c>
      <c r="L125" s="40">
        <f t="shared" si="123"/>
        <v>100</v>
      </c>
      <c r="M125" s="40">
        <f t="shared" si="123"/>
        <v>0</v>
      </c>
      <c r="N125" s="40">
        <f t="shared" si="123"/>
        <v>100</v>
      </c>
      <c r="O125" s="40">
        <f t="shared" si="123"/>
        <v>0</v>
      </c>
    </row>
    <row r="126" spans="1:15" s="16" customFormat="1" ht="15.6">
      <c r="A126" s="20">
        <v>3</v>
      </c>
      <c r="B126" s="31">
        <v>955</v>
      </c>
      <c r="C126" s="32" t="s">
        <v>44</v>
      </c>
      <c r="D126" s="33" t="s">
        <v>70</v>
      </c>
      <c r="E126" s="33" t="s">
        <v>86</v>
      </c>
      <c r="F126" s="33" t="s">
        <v>111</v>
      </c>
      <c r="G126" s="33" t="s">
        <v>91</v>
      </c>
      <c r="H126" s="24">
        <v>100</v>
      </c>
      <c r="I126" s="24"/>
      <c r="J126" s="24">
        <v>100</v>
      </c>
      <c r="K126" s="24"/>
      <c r="L126" s="24">
        <v>100</v>
      </c>
      <c r="M126" s="24"/>
      <c r="N126" s="24">
        <v>100</v>
      </c>
      <c r="O126" s="24"/>
    </row>
    <row r="127" spans="1:15" s="16" customFormat="1" ht="15.6">
      <c r="A127" s="17">
        <v>1</v>
      </c>
      <c r="B127" s="28">
        <v>955</v>
      </c>
      <c r="C127" s="29" t="s">
        <v>14</v>
      </c>
      <c r="D127" s="30" t="s">
        <v>70</v>
      </c>
      <c r="E127" s="30" t="s">
        <v>76</v>
      </c>
      <c r="F127" s="30"/>
      <c r="G127" s="30"/>
      <c r="H127" s="18">
        <f t="shared" ref="H127:I127" si="124">SUMIFS(H128:H1158,$B128:$B1158,$B128,$D128:$D1158,$D128,$E128:$E1158,$E128)/2</f>
        <v>23059.699999999997</v>
      </c>
      <c r="I127" s="18">
        <f t="shared" si="124"/>
        <v>656.8</v>
      </c>
      <c r="J127" s="18">
        <f t="shared" ref="H127:O127" si="125">SUMIFS(J128:J1158,$B128:$B1158,$B128,$D128:$D1158,$D128,$E128:$E1158,$E128)/2</f>
        <v>23059.699999999997</v>
      </c>
      <c r="K127" s="18">
        <f t="shared" si="125"/>
        <v>656.8</v>
      </c>
      <c r="L127" s="18">
        <f t="shared" si="125"/>
        <v>23059.699999999997</v>
      </c>
      <c r="M127" s="18">
        <f t="shared" si="125"/>
        <v>656.8</v>
      </c>
      <c r="N127" s="18">
        <f t="shared" si="125"/>
        <v>23059.699999999997</v>
      </c>
      <c r="O127" s="18">
        <f t="shared" si="125"/>
        <v>656.8</v>
      </c>
    </row>
    <row r="128" spans="1:15" s="16" customFormat="1" ht="46.8">
      <c r="A128" s="19">
        <v>2</v>
      </c>
      <c r="B128" s="37">
        <v>955</v>
      </c>
      <c r="C128" s="38" t="s">
        <v>186</v>
      </c>
      <c r="D128" s="39" t="s">
        <v>70</v>
      </c>
      <c r="E128" s="39" t="s">
        <v>76</v>
      </c>
      <c r="F128" s="39" t="s">
        <v>185</v>
      </c>
      <c r="G128" s="39"/>
      <c r="H128" s="40">
        <f t="shared" ref="H128:I128" si="126">SUMIFS(H129:H1158,$B129:$B1158,$B128,$D129:$D1158,$D129,$E129:$E1158,$E129,$F129:$F1158,$F129)</f>
        <v>0</v>
      </c>
      <c r="I128" s="40">
        <f t="shared" si="126"/>
        <v>0</v>
      </c>
      <c r="J128" s="40">
        <f t="shared" ref="H128:O128" si="127">SUMIFS(J129:J1158,$B129:$B1158,$B128,$D129:$D1158,$D129,$E129:$E1158,$E129,$F129:$F1158,$F129)</f>
        <v>0</v>
      </c>
      <c r="K128" s="40">
        <f t="shared" si="127"/>
        <v>0</v>
      </c>
      <c r="L128" s="40">
        <f t="shared" si="127"/>
        <v>0</v>
      </c>
      <c r="M128" s="40">
        <f t="shared" si="127"/>
        <v>0</v>
      </c>
      <c r="N128" s="40">
        <f t="shared" si="127"/>
        <v>0</v>
      </c>
      <c r="O128" s="40">
        <f t="shared" si="127"/>
        <v>0</v>
      </c>
    </row>
    <row r="129" spans="1:15" s="16" customFormat="1" ht="15.6">
      <c r="A129" s="20">
        <v>3</v>
      </c>
      <c r="B129" s="31">
        <v>955</v>
      </c>
      <c r="C129" s="32" t="s">
        <v>46</v>
      </c>
      <c r="D129" s="33" t="s">
        <v>70</v>
      </c>
      <c r="E129" s="33" t="s">
        <v>76</v>
      </c>
      <c r="F129" s="33" t="s">
        <v>185</v>
      </c>
      <c r="G129" s="33" t="s">
        <v>92</v>
      </c>
      <c r="H129" s="24"/>
      <c r="I129" s="24"/>
      <c r="J129" s="24"/>
      <c r="K129" s="24"/>
      <c r="L129" s="24"/>
      <c r="M129" s="24"/>
      <c r="N129" s="24"/>
      <c r="O129" s="24"/>
    </row>
    <row r="130" spans="1:15" s="16" customFormat="1" ht="62.4">
      <c r="A130" s="19">
        <v>2</v>
      </c>
      <c r="B130" s="37">
        <v>955</v>
      </c>
      <c r="C130" s="42" t="s">
        <v>176</v>
      </c>
      <c r="D130" s="39" t="s">
        <v>70</v>
      </c>
      <c r="E130" s="39" t="s">
        <v>76</v>
      </c>
      <c r="F130" s="39" t="s">
        <v>47</v>
      </c>
      <c r="G130" s="39"/>
      <c r="H130" s="40">
        <f t="shared" ref="H130:I130" si="128">SUMIFS(H131:H1160,$B131:$B1160,$B130,$D131:$D1160,$D131,$E131:$E1160,$E131,$F131:$F1160,$F131)</f>
        <v>8521.7999999999993</v>
      </c>
      <c r="I130" s="40">
        <f t="shared" si="128"/>
        <v>0</v>
      </c>
      <c r="J130" s="40">
        <f t="shared" ref="H130:O130" si="129">SUMIFS(J131:J1160,$B131:$B1160,$B130,$D131:$D1160,$D131,$E131:$E1160,$E131,$F131:$F1160,$F131)</f>
        <v>8521.7999999999993</v>
      </c>
      <c r="K130" s="40">
        <f t="shared" si="129"/>
        <v>0</v>
      </c>
      <c r="L130" s="40">
        <f t="shared" si="129"/>
        <v>8521.7999999999993</v>
      </c>
      <c r="M130" s="40">
        <f t="shared" si="129"/>
        <v>0</v>
      </c>
      <c r="N130" s="40">
        <f t="shared" si="129"/>
        <v>8521.7999999999993</v>
      </c>
      <c r="O130" s="40">
        <f t="shared" si="129"/>
        <v>0</v>
      </c>
    </row>
    <row r="131" spans="1:15" s="16" customFormat="1" ht="15.6">
      <c r="A131" s="20">
        <v>3</v>
      </c>
      <c r="B131" s="31">
        <v>955</v>
      </c>
      <c r="C131" s="32" t="s">
        <v>46</v>
      </c>
      <c r="D131" s="33" t="s">
        <v>70</v>
      </c>
      <c r="E131" s="33" t="s">
        <v>76</v>
      </c>
      <c r="F131" s="33" t="s">
        <v>47</v>
      </c>
      <c r="G131" s="33" t="s">
        <v>92</v>
      </c>
      <c r="H131" s="24">
        <v>8521.7999999999993</v>
      </c>
      <c r="I131" s="24"/>
      <c r="J131" s="24">
        <v>8521.7999999999993</v>
      </c>
      <c r="K131" s="24"/>
      <c r="L131" s="24">
        <v>8521.7999999999993</v>
      </c>
      <c r="M131" s="24"/>
      <c r="N131" s="24">
        <v>8521.7999999999993</v>
      </c>
      <c r="O131" s="24"/>
    </row>
    <row r="132" spans="1:15" s="16" customFormat="1" ht="78">
      <c r="A132" s="19">
        <v>2</v>
      </c>
      <c r="B132" s="37">
        <v>955</v>
      </c>
      <c r="C132" s="38" t="s">
        <v>177</v>
      </c>
      <c r="D132" s="39" t="s">
        <v>70</v>
      </c>
      <c r="E132" s="39" t="s">
        <v>76</v>
      </c>
      <c r="F132" s="39" t="s">
        <v>48</v>
      </c>
      <c r="G132" s="39"/>
      <c r="H132" s="40">
        <f t="shared" ref="H132:I132" si="130">SUMIFS(H133:H1162,$B133:$B1162,$B132,$D133:$D1162,$D133,$E133:$E1162,$E133,$F133:$F1162,$F133)</f>
        <v>3894.3</v>
      </c>
      <c r="I132" s="40">
        <f t="shared" si="130"/>
        <v>0</v>
      </c>
      <c r="J132" s="40">
        <f t="shared" ref="H132:O132" si="131">SUMIFS(J133:J1162,$B133:$B1162,$B132,$D133:$D1162,$D133,$E133:$E1162,$E133,$F133:$F1162,$F133)</f>
        <v>3894.3</v>
      </c>
      <c r="K132" s="40">
        <f t="shared" si="131"/>
        <v>0</v>
      </c>
      <c r="L132" s="40">
        <f t="shared" si="131"/>
        <v>3894.3</v>
      </c>
      <c r="M132" s="40">
        <f t="shared" si="131"/>
        <v>0</v>
      </c>
      <c r="N132" s="40">
        <f t="shared" si="131"/>
        <v>3894.3</v>
      </c>
      <c r="O132" s="40">
        <f t="shared" si="131"/>
        <v>0</v>
      </c>
    </row>
    <row r="133" spans="1:15" s="16" customFormat="1" ht="15.6">
      <c r="A133" s="20">
        <v>3</v>
      </c>
      <c r="B133" s="31">
        <v>955</v>
      </c>
      <c r="C133" s="32" t="s">
        <v>46</v>
      </c>
      <c r="D133" s="33" t="s">
        <v>70</v>
      </c>
      <c r="E133" s="33" t="s">
        <v>76</v>
      </c>
      <c r="F133" s="33" t="s">
        <v>48</v>
      </c>
      <c r="G133" s="33" t="s">
        <v>92</v>
      </c>
      <c r="H133" s="24">
        <v>3894.3</v>
      </c>
      <c r="I133" s="24"/>
      <c r="J133" s="24">
        <v>3894.3</v>
      </c>
      <c r="K133" s="24"/>
      <c r="L133" s="24">
        <v>3894.3</v>
      </c>
      <c r="M133" s="24"/>
      <c r="N133" s="24">
        <v>3894.3</v>
      </c>
      <c r="O133" s="24"/>
    </row>
    <row r="134" spans="1:15" s="16" customFormat="1" ht="79.95" customHeight="1">
      <c r="A134" s="19">
        <v>2</v>
      </c>
      <c r="B134" s="37">
        <v>955</v>
      </c>
      <c r="C134" s="42" t="s">
        <v>178</v>
      </c>
      <c r="D134" s="39" t="s">
        <v>70</v>
      </c>
      <c r="E134" s="39" t="s">
        <v>76</v>
      </c>
      <c r="F134" s="39" t="s">
        <v>49</v>
      </c>
      <c r="G134" s="39" t="s">
        <v>72</v>
      </c>
      <c r="H134" s="40">
        <f t="shared" ref="H134:I134" si="132">SUMIFS(H135:H1164,$B135:$B1164,$B134,$D135:$D1164,$D135,$E135:$E1164,$E135,$F135:$F1164,$F135)</f>
        <v>0</v>
      </c>
      <c r="I134" s="40">
        <f t="shared" si="132"/>
        <v>0</v>
      </c>
      <c r="J134" s="40">
        <f t="shared" ref="H134:O134" si="133">SUMIFS(J135:J1164,$B135:$B1164,$B134,$D135:$D1164,$D135,$E135:$E1164,$E135,$F135:$F1164,$F135)</f>
        <v>0</v>
      </c>
      <c r="K134" s="40">
        <f t="shared" si="133"/>
        <v>0</v>
      </c>
      <c r="L134" s="40">
        <f t="shared" si="133"/>
        <v>0</v>
      </c>
      <c r="M134" s="40">
        <f t="shared" si="133"/>
        <v>0</v>
      </c>
      <c r="N134" s="40">
        <f t="shared" si="133"/>
        <v>0</v>
      </c>
      <c r="O134" s="40">
        <f t="shared" si="133"/>
        <v>0</v>
      </c>
    </row>
    <row r="135" spans="1:15" s="16" customFormat="1" ht="15.6">
      <c r="A135" s="20">
        <v>3</v>
      </c>
      <c r="B135" s="31">
        <v>955</v>
      </c>
      <c r="C135" s="32" t="s">
        <v>46</v>
      </c>
      <c r="D135" s="33" t="s">
        <v>70</v>
      </c>
      <c r="E135" s="33" t="s">
        <v>76</v>
      </c>
      <c r="F135" s="33" t="s">
        <v>49</v>
      </c>
      <c r="G135" s="33" t="s">
        <v>92</v>
      </c>
      <c r="H135" s="24"/>
      <c r="I135" s="24"/>
      <c r="J135" s="24"/>
      <c r="K135" s="24"/>
      <c r="L135" s="24"/>
      <c r="M135" s="24"/>
      <c r="N135" s="24"/>
      <c r="O135" s="24"/>
    </row>
    <row r="136" spans="1:15" s="16" customFormat="1" ht="62.4">
      <c r="A136" s="19">
        <v>2</v>
      </c>
      <c r="B136" s="37">
        <v>955</v>
      </c>
      <c r="C136" s="38" t="s">
        <v>174</v>
      </c>
      <c r="D136" s="39" t="s">
        <v>70</v>
      </c>
      <c r="E136" s="39" t="s">
        <v>76</v>
      </c>
      <c r="F136" s="39" t="s">
        <v>50</v>
      </c>
      <c r="G136" s="39" t="s">
        <v>72</v>
      </c>
      <c r="H136" s="40">
        <f t="shared" ref="H136:I136" si="134">SUMIFS(H137:H1166,$B137:$B1166,$B136,$D137:$D1166,$D137,$E137:$E1166,$E137,$F137:$F1166,$F137)</f>
        <v>0</v>
      </c>
      <c r="I136" s="40">
        <f t="shared" si="134"/>
        <v>0</v>
      </c>
      <c r="J136" s="40">
        <f t="shared" ref="H136:O136" si="135">SUMIFS(J137:J1166,$B137:$B1166,$B136,$D137:$D1166,$D137,$E137:$E1166,$E137,$F137:$F1166,$F137)</f>
        <v>0</v>
      </c>
      <c r="K136" s="40">
        <f t="shared" si="135"/>
        <v>0</v>
      </c>
      <c r="L136" s="40">
        <f t="shared" si="135"/>
        <v>0</v>
      </c>
      <c r="M136" s="40">
        <f t="shared" si="135"/>
        <v>0</v>
      </c>
      <c r="N136" s="40">
        <f t="shared" si="135"/>
        <v>0</v>
      </c>
      <c r="O136" s="40">
        <f t="shared" si="135"/>
        <v>0</v>
      </c>
    </row>
    <row r="137" spans="1:15" s="16" customFormat="1" ht="15.6">
      <c r="A137" s="20">
        <v>3</v>
      </c>
      <c r="B137" s="31">
        <v>955</v>
      </c>
      <c r="C137" s="32" t="s">
        <v>46</v>
      </c>
      <c r="D137" s="33" t="s">
        <v>70</v>
      </c>
      <c r="E137" s="33" t="s">
        <v>76</v>
      </c>
      <c r="F137" s="33" t="s">
        <v>50</v>
      </c>
      <c r="G137" s="33" t="s">
        <v>92</v>
      </c>
      <c r="H137" s="24"/>
      <c r="I137" s="24"/>
      <c r="J137" s="24"/>
      <c r="K137" s="24"/>
      <c r="L137" s="24"/>
      <c r="M137" s="24"/>
      <c r="N137" s="24"/>
      <c r="O137" s="24"/>
    </row>
    <row r="138" spans="1:15" s="16" customFormat="1" ht="46.8">
      <c r="A138" s="19">
        <v>2</v>
      </c>
      <c r="B138" s="37">
        <v>955</v>
      </c>
      <c r="C138" s="38" t="s">
        <v>146</v>
      </c>
      <c r="D138" s="39" t="s">
        <v>70</v>
      </c>
      <c r="E138" s="39" t="s">
        <v>76</v>
      </c>
      <c r="F138" s="39" t="s">
        <v>145</v>
      </c>
      <c r="G138" s="39"/>
      <c r="H138" s="40">
        <f t="shared" ref="H138:I138" si="136">SUMIFS(H139:H1168,$B139:$B1168,$B138,$D139:$D1168,$D139,$E139:$E1168,$E139,$F139:$F1168,$F139)</f>
        <v>10643.599999999999</v>
      </c>
      <c r="I138" s="40">
        <f t="shared" si="136"/>
        <v>656.8</v>
      </c>
      <c r="J138" s="40">
        <f t="shared" ref="H138:O138" si="137">SUMIFS(J139:J1168,$B139:$B1168,$B138,$D139:$D1168,$D139,$E139:$E1168,$E139,$F139:$F1168,$F139)</f>
        <v>10643.599999999999</v>
      </c>
      <c r="K138" s="40">
        <f t="shared" si="137"/>
        <v>656.8</v>
      </c>
      <c r="L138" s="40">
        <f t="shared" si="137"/>
        <v>10643.599999999999</v>
      </c>
      <c r="M138" s="40">
        <f t="shared" si="137"/>
        <v>656.8</v>
      </c>
      <c r="N138" s="40">
        <f t="shared" si="137"/>
        <v>10643.599999999999</v>
      </c>
      <c r="O138" s="40">
        <f t="shared" si="137"/>
        <v>656.8</v>
      </c>
    </row>
    <row r="139" spans="1:15" s="16" customFormat="1" ht="31.2">
      <c r="A139" s="20">
        <v>3</v>
      </c>
      <c r="B139" s="31">
        <v>955</v>
      </c>
      <c r="C139" s="32" t="s">
        <v>23</v>
      </c>
      <c r="D139" s="33" t="s">
        <v>70</v>
      </c>
      <c r="E139" s="33" t="s">
        <v>76</v>
      </c>
      <c r="F139" s="33" t="s">
        <v>145</v>
      </c>
      <c r="G139" s="33" t="s">
        <v>83</v>
      </c>
      <c r="H139" s="24">
        <v>10085.799999999999</v>
      </c>
      <c r="I139" s="24">
        <v>656.8</v>
      </c>
      <c r="J139" s="24">
        <v>10085.799999999999</v>
      </c>
      <c r="K139" s="24">
        <v>656.8</v>
      </c>
      <c r="L139" s="24">
        <v>10085.799999999999</v>
      </c>
      <c r="M139" s="24">
        <v>656.8</v>
      </c>
      <c r="N139" s="24">
        <v>10085.799999999999</v>
      </c>
      <c r="O139" s="24">
        <v>656.8</v>
      </c>
    </row>
    <row r="140" spans="1:15" s="16" customFormat="1" ht="46.8">
      <c r="A140" s="20">
        <v>3</v>
      </c>
      <c r="B140" s="31">
        <v>955</v>
      </c>
      <c r="C140" s="32" t="s">
        <v>12</v>
      </c>
      <c r="D140" s="33" t="s">
        <v>70</v>
      </c>
      <c r="E140" s="33" t="s">
        <v>76</v>
      </c>
      <c r="F140" s="33" t="s">
        <v>145</v>
      </c>
      <c r="G140" s="33" t="s">
        <v>74</v>
      </c>
      <c r="H140" s="24">
        <v>557.79999999999995</v>
      </c>
      <c r="I140" s="24"/>
      <c r="J140" s="24">
        <v>557.79999999999995</v>
      </c>
      <c r="K140" s="24"/>
      <c r="L140" s="24">
        <v>557.79999999999995</v>
      </c>
      <c r="M140" s="24"/>
      <c r="N140" s="24">
        <v>557.79999999999995</v>
      </c>
      <c r="O140" s="24"/>
    </row>
    <row r="141" spans="1:15" s="16" customFormat="1" ht="46.8">
      <c r="A141" s="19">
        <v>2</v>
      </c>
      <c r="B141" s="37">
        <v>955</v>
      </c>
      <c r="C141" s="38" t="s">
        <v>35</v>
      </c>
      <c r="D141" s="39" t="s">
        <v>70</v>
      </c>
      <c r="E141" s="39" t="s">
        <v>76</v>
      </c>
      <c r="F141" s="39" t="s">
        <v>111</v>
      </c>
      <c r="G141" s="39"/>
      <c r="H141" s="40">
        <f t="shared" ref="H141:I141" si="138">SUMIFS(H142:H1171,$B142:$B1171,$B141,$D142:$D1171,$D142,$E142:$E1171,$E142,$F142:$F1171,$F142)</f>
        <v>0</v>
      </c>
      <c r="I141" s="40">
        <f t="shared" si="138"/>
        <v>0</v>
      </c>
      <c r="J141" s="40">
        <f t="shared" ref="H141:O141" si="139">SUMIFS(J142:J1171,$B142:$B1171,$B141,$D142:$D1171,$D142,$E142:$E1171,$E142,$F142:$F1171,$F142)</f>
        <v>0</v>
      </c>
      <c r="K141" s="40">
        <f t="shared" si="139"/>
        <v>0</v>
      </c>
      <c r="L141" s="40">
        <f t="shared" si="139"/>
        <v>0</v>
      </c>
      <c r="M141" s="40">
        <f t="shared" si="139"/>
        <v>0</v>
      </c>
      <c r="N141" s="40">
        <f t="shared" si="139"/>
        <v>0</v>
      </c>
      <c r="O141" s="40">
        <f t="shared" si="139"/>
        <v>0</v>
      </c>
    </row>
    <row r="142" spans="1:15" s="16" customFormat="1" ht="15.6">
      <c r="A142" s="20">
        <v>3</v>
      </c>
      <c r="B142" s="31">
        <v>955</v>
      </c>
      <c r="C142" s="32" t="s">
        <v>130</v>
      </c>
      <c r="D142" s="33" t="s">
        <v>70</v>
      </c>
      <c r="E142" s="33" t="s">
        <v>76</v>
      </c>
      <c r="F142" s="33" t="s">
        <v>111</v>
      </c>
      <c r="G142" s="33" t="s">
        <v>129</v>
      </c>
      <c r="H142" s="24"/>
      <c r="I142" s="24"/>
      <c r="J142" s="24"/>
      <c r="K142" s="24"/>
      <c r="L142" s="24"/>
      <c r="M142" s="24"/>
      <c r="N142" s="24"/>
      <c r="O142" s="24"/>
    </row>
    <row r="143" spans="1:15" s="16" customFormat="1" ht="15.6">
      <c r="A143" s="17">
        <v>1</v>
      </c>
      <c r="B143" s="28">
        <v>955</v>
      </c>
      <c r="C143" s="29" t="s">
        <v>51</v>
      </c>
      <c r="D143" s="30" t="s">
        <v>89</v>
      </c>
      <c r="E143" s="30" t="s">
        <v>87</v>
      </c>
      <c r="F143" s="30" t="s">
        <v>7</v>
      </c>
      <c r="G143" s="30" t="s">
        <v>72</v>
      </c>
      <c r="H143" s="18">
        <f t="shared" ref="H143:I143" si="140">SUMIFS(H144:H1174,$B144:$B1174,$B144,$D144:$D1174,$D144,$E144:$E1174,$E144)/2</f>
        <v>0</v>
      </c>
      <c r="I143" s="18">
        <f t="shared" si="140"/>
        <v>0</v>
      </c>
      <c r="J143" s="18">
        <f t="shared" ref="H143:O143" si="141">SUMIFS(J144:J1174,$B144:$B1174,$B144,$D144:$D1174,$D144,$E144:$E1174,$E144)/2</f>
        <v>0</v>
      </c>
      <c r="K143" s="18">
        <f t="shared" si="141"/>
        <v>0</v>
      </c>
      <c r="L143" s="18">
        <f t="shared" si="141"/>
        <v>0</v>
      </c>
      <c r="M143" s="18">
        <f t="shared" si="141"/>
        <v>0</v>
      </c>
      <c r="N143" s="18">
        <f t="shared" si="141"/>
        <v>0</v>
      </c>
      <c r="O143" s="18">
        <f t="shared" si="141"/>
        <v>0</v>
      </c>
    </row>
    <row r="144" spans="1:15" s="16" customFormat="1" ht="54" customHeight="1">
      <c r="A144" s="19">
        <v>2</v>
      </c>
      <c r="B144" s="37">
        <v>955</v>
      </c>
      <c r="C144" s="38" t="s">
        <v>166</v>
      </c>
      <c r="D144" s="39" t="s">
        <v>89</v>
      </c>
      <c r="E144" s="39" t="s">
        <v>87</v>
      </c>
      <c r="F144" s="39" t="s">
        <v>107</v>
      </c>
      <c r="G144" s="39" t="s">
        <v>72</v>
      </c>
      <c r="H144" s="40">
        <f t="shared" ref="H144:I144" si="142">SUMIFS(H145:H1174,$B145:$B1174,$B144,$D145:$D1174,$D145,$E145:$E1174,$E145,$F145:$F1174,$F145)</f>
        <v>0</v>
      </c>
      <c r="I144" s="40">
        <f t="shared" si="142"/>
        <v>0</v>
      </c>
      <c r="J144" s="40">
        <f t="shared" ref="H144:O144" si="143">SUMIFS(J145:J1174,$B145:$B1174,$B144,$D145:$D1174,$D145,$E145:$E1174,$E145,$F145:$F1174,$F145)</f>
        <v>0</v>
      </c>
      <c r="K144" s="40">
        <f t="shared" si="143"/>
        <v>0</v>
      </c>
      <c r="L144" s="40">
        <f t="shared" si="143"/>
        <v>0</v>
      </c>
      <c r="M144" s="40">
        <f t="shared" si="143"/>
        <v>0</v>
      </c>
      <c r="N144" s="40">
        <f t="shared" si="143"/>
        <v>0</v>
      </c>
      <c r="O144" s="40">
        <f t="shared" si="143"/>
        <v>0</v>
      </c>
    </row>
    <row r="145" spans="1:15" s="16" customFormat="1" ht="46.8">
      <c r="A145" s="20">
        <v>3</v>
      </c>
      <c r="B145" s="31">
        <v>955</v>
      </c>
      <c r="C145" s="32" t="s">
        <v>12</v>
      </c>
      <c r="D145" s="33" t="s">
        <v>89</v>
      </c>
      <c r="E145" s="33" t="s">
        <v>87</v>
      </c>
      <c r="F145" s="33" t="s">
        <v>107</v>
      </c>
      <c r="G145" s="33" t="s">
        <v>74</v>
      </c>
      <c r="H145" s="24"/>
      <c r="I145" s="24"/>
      <c r="J145" s="24"/>
      <c r="K145" s="24"/>
      <c r="L145" s="24"/>
      <c r="M145" s="24"/>
      <c r="N145" s="24"/>
      <c r="O145" s="24"/>
    </row>
    <row r="146" spans="1:15" s="16" customFormat="1" ht="15.6">
      <c r="A146" s="20">
        <v>3</v>
      </c>
      <c r="B146" s="31">
        <v>955</v>
      </c>
      <c r="C146" s="32" t="s">
        <v>46</v>
      </c>
      <c r="D146" s="33" t="s">
        <v>89</v>
      </c>
      <c r="E146" s="33" t="s">
        <v>87</v>
      </c>
      <c r="F146" s="33" t="s">
        <v>107</v>
      </c>
      <c r="G146" s="33" t="s">
        <v>92</v>
      </c>
      <c r="H146" s="24"/>
      <c r="I146" s="24"/>
      <c r="J146" s="24"/>
      <c r="K146" s="24"/>
      <c r="L146" s="24"/>
      <c r="M146" s="24"/>
      <c r="N146" s="24"/>
      <c r="O146" s="24"/>
    </row>
    <row r="147" spans="1:15" s="16" customFormat="1" ht="46.8">
      <c r="A147" s="17">
        <v>1</v>
      </c>
      <c r="B147" s="28">
        <v>955</v>
      </c>
      <c r="C147" s="29" t="s">
        <v>52</v>
      </c>
      <c r="D147" s="30" t="s">
        <v>79</v>
      </c>
      <c r="E147" s="30" t="s">
        <v>90</v>
      </c>
      <c r="F147" s="30" t="s">
        <v>7</v>
      </c>
      <c r="G147" s="30" t="s">
        <v>72</v>
      </c>
      <c r="H147" s="18">
        <f t="shared" ref="H147:I147" si="144">SUMIFS(H148:H1178,$B148:$B1178,$B148,$D148:$D1178,$D148,$E148:$E1178,$E148)/2</f>
        <v>1934</v>
      </c>
      <c r="I147" s="18">
        <f t="shared" si="144"/>
        <v>0</v>
      </c>
      <c r="J147" s="18">
        <f t="shared" ref="H147:O147" si="145">SUMIFS(J148:J1178,$B148:$B1178,$B148,$D148:$D1178,$D148,$E148:$E1178,$E148)/2</f>
        <v>1934</v>
      </c>
      <c r="K147" s="18">
        <f t="shared" si="145"/>
        <v>0</v>
      </c>
      <c r="L147" s="18">
        <f t="shared" si="145"/>
        <v>1934</v>
      </c>
      <c r="M147" s="18">
        <f t="shared" si="145"/>
        <v>0</v>
      </c>
      <c r="N147" s="18">
        <f t="shared" si="145"/>
        <v>1934</v>
      </c>
      <c r="O147" s="18">
        <f t="shared" si="145"/>
        <v>0</v>
      </c>
    </row>
    <row r="148" spans="1:15" s="16" customFormat="1" ht="46.8">
      <c r="A148" s="19">
        <v>2</v>
      </c>
      <c r="B148" s="37">
        <v>955</v>
      </c>
      <c r="C148" s="38" t="s">
        <v>186</v>
      </c>
      <c r="D148" s="39" t="s">
        <v>79</v>
      </c>
      <c r="E148" s="39" t="s">
        <v>90</v>
      </c>
      <c r="F148" s="39" t="s">
        <v>185</v>
      </c>
      <c r="G148" s="39"/>
      <c r="H148" s="40">
        <f t="shared" ref="H148:I148" si="146">SUMIFS(H149:H1178,$B149:$B1178,$B148,$D149:$D1178,$D149,$E149:$E1178,$E149,$F149:$F1178,$F149)</f>
        <v>1934</v>
      </c>
      <c r="I148" s="40">
        <f t="shared" si="146"/>
        <v>0</v>
      </c>
      <c r="J148" s="40">
        <f t="shared" ref="H148:O148" si="147">SUMIFS(J149:J1178,$B149:$B1178,$B148,$D149:$D1178,$D149,$E149:$E1178,$E149,$F149:$F1178,$F149)</f>
        <v>1934</v>
      </c>
      <c r="K148" s="40">
        <f t="shared" si="147"/>
        <v>0</v>
      </c>
      <c r="L148" s="40">
        <f t="shared" si="147"/>
        <v>1934</v>
      </c>
      <c r="M148" s="40">
        <f t="shared" si="147"/>
        <v>0</v>
      </c>
      <c r="N148" s="40">
        <f t="shared" si="147"/>
        <v>1934</v>
      </c>
      <c r="O148" s="40">
        <f t="shared" si="147"/>
        <v>0</v>
      </c>
    </row>
    <row r="149" spans="1:15" s="16" customFormat="1" ht="15.6">
      <c r="A149" s="20">
        <v>3</v>
      </c>
      <c r="B149" s="31">
        <v>955</v>
      </c>
      <c r="C149" s="32" t="s">
        <v>46</v>
      </c>
      <c r="D149" s="33" t="s">
        <v>79</v>
      </c>
      <c r="E149" s="33" t="s">
        <v>90</v>
      </c>
      <c r="F149" s="33" t="s">
        <v>185</v>
      </c>
      <c r="G149" s="33" t="s">
        <v>92</v>
      </c>
      <c r="H149" s="24">
        <v>1934</v>
      </c>
      <c r="I149" s="24"/>
      <c r="J149" s="24">
        <v>1934</v>
      </c>
      <c r="K149" s="24"/>
      <c r="L149" s="24">
        <v>1934</v>
      </c>
      <c r="M149" s="24"/>
      <c r="N149" s="24">
        <v>1934</v>
      </c>
      <c r="O149" s="24"/>
    </row>
    <row r="150" spans="1:15" s="16" customFormat="1" ht="78">
      <c r="A150" s="19">
        <v>2</v>
      </c>
      <c r="B150" s="37">
        <v>955</v>
      </c>
      <c r="C150" s="38" t="s">
        <v>167</v>
      </c>
      <c r="D150" s="39" t="s">
        <v>79</v>
      </c>
      <c r="E150" s="39" t="s">
        <v>90</v>
      </c>
      <c r="F150" s="39" t="s">
        <v>108</v>
      </c>
      <c r="G150" s="39" t="s">
        <v>72</v>
      </c>
      <c r="H150" s="40">
        <f t="shared" ref="H150:I150" si="148">SUMIFS(H151:H1180,$B151:$B1180,$B150,$D151:$D1180,$D151,$E151:$E1180,$E151,$F151:$F1180,$F151)</f>
        <v>0</v>
      </c>
      <c r="I150" s="40">
        <f t="shared" si="148"/>
        <v>0</v>
      </c>
      <c r="J150" s="40">
        <f t="shared" ref="H150:O150" si="149">SUMIFS(J151:J1180,$B151:$B1180,$B150,$D151:$D1180,$D151,$E151:$E1180,$E151,$F151:$F1180,$F151)</f>
        <v>0</v>
      </c>
      <c r="K150" s="40">
        <f t="shared" si="149"/>
        <v>0</v>
      </c>
      <c r="L150" s="40">
        <f t="shared" si="149"/>
        <v>0</v>
      </c>
      <c r="M150" s="40">
        <f t="shared" si="149"/>
        <v>0</v>
      </c>
      <c r="N150" s="40">
        <f t="shared" si="149"/>
        <v>0</v>
      </c>
      <c r="O150" s="40">
        <f t="shared" si="149"/>
        <v>0</v>
      </c>
    </row>
    <row r="151" spans="1:15" s="16" customFormat="1" ht="46.8">
      <c r="A151" s="20">
        <v>3</v>
      </c>
      <c r="B151" s="31">
        <v>955</v>
      </c>
      <c r="C151" s="32" t="s">
        <v>12</v>
      </c>
      <c r="D151" s="33" t="s">
        <v>79</v>
      </c>
      <c r="E151" s="33" t="s">
        <v>90</v>
      </c>
      <c r="F151" s="33" t="s">
        <v>108</v>
      </c>
      <c r="G151" s="33" t="s">
        <v>74</v>
      </c>
      <c r="H151" s="24"/>
      <c r="I151" s="24"/>
      <c r="J151" s="24"/>
      <c r="K151" s="24"/>
      <c r="L151" s="24"/>
      <c r="M151" s="24"/>
      <c r="N151" s="24"/>
      <c r="O151" s="24"/>
    </row>
    <row r="152" spans="1:15" s="16" customFormat="1" ht="46.8">
      <c r="A152" s="17">
        <v>1</v>
      </c>
      <c r="B152" s="28">
        <v>955</v>
      </c>
      <c r="C152" s="29" t="s">
        <v>36</v>
      </c>
      <c r="D152" s="30" t="s">
        <v>79</v>
      </c>
      <c r="E152" s="30" t="s">
        <v>77</v>
      </c>
      <c r="F152" s="30"/>
      <c r="G152" s="30"/>
      <c r="H152" s="18">
        <f t="shared" ref="H152:I152" si="150">SUMIFS(H153:H1183,$B153:$B1183,$B153,$D153:$D1183,$D153,$E153:$E1183,$E153)/2</f>
        <v>611</v>
      </c>
      <c r="I152" s="18">
        <f t="shared" si="150"/>
        <v>0</v>
      </c>
      <c r="J152" s="18">
        <f t="shared" ref="H152:O152" si="151">SUMIFS(J153:J1183,$B153:$B1183,$B153,$D153:$D1183,$D153,$E153:$E1183,$E153)/2</f>
        <v>611</v>
      </c>
      <c r="K152" s="18">
        <f t="shared" si="151"/>
        <v>0</v>
      </c>
      <c r="L152" s="18">
        <f t="shared" si="151"/>
        <v>611</v>
      </c>
      <c r="M152" s="18">
        <f t="shared" si="151"/>
        <v>0</v>
      </c>
      <c r="N152" s="18">
        <f t="shared" si="151"/>
        <v>611</v>
      </c>
      <c r="O152" s="18">
        <f t="shared" si="151"/>
        <v>0</v>
      </c>
    </row>
    <row r="153" spans="1:15" s="16" customFormat="1" ht="62.4">
      <c r="A153" s="19">
        <v>2</v>
      </c>
      <c r="B153" s="37">
        <v>955</v>
      </c>
      <c r="C153" s="38" t="s">
        <v>173</v>
      </c>
      <c r="D153" s="39" t="s">
        <v>79</v>
      </c>
      <c r="E153" s="39" t="s">
        <v>77</v>
      </c>
      <c r="F153" s="39" t="s">
        <v>53</v>
      </c>
      <c r="G153" s="39"/>
      <c r="H153" s="40">
        <f t="shared" ref="H153:I153" si="152">SUMIFS(H154:H1183,$B154:$B1183,$B153,$D154:$D1183,$D154,$E154:$E1183,$E154,$F154:$F1183,$F154)</f>
        <v>611</v>
      </c>
      <c r="I153" s="40">
        <f t="shared" si="152"/>
        <v>0</v>
      </c>
      <c r="J153" s="40">
        <f t="shared" ref="H153:O153" si="153">SUMIFS(J154:J1183,$B154:$B1183,$B153,$D154:$D1183,$D154,$E154:$E1183,$E154,$F154:$F1183,$F154)</f>
        <v>611</v>
      </c>
      <c r="K153" s="40">
        <f t="shared" si="153"/>
        <v>0</v>
      </c>
      <c r="L153" s="40">
        <f t="shared" si="153"/>
        <v>611</v>
      </c>
      <c r="M153" s="40">
        <f t="shared" si="153"/>
        <v>0</v>
      </c>
      <c r="N153" s="40">
        <f t="shared" si="153"/>
        <v>611</v>
      </c>
      <c r="O153" s="40">
        <f t="shared" si="153"/>
        <v>0</v>
      </c>
    </row>
    <row r="154" spans="1:15" s="16" customFormat="1" ht="15.6">
      <c r="A154" s="20">
        <v>3</v>
      </c>
      <c r="B154" s="31">
        <v>955</v>
      </c>
      <c r="C154" s="32" t="s">
        <v>46</v>
      </c>
      <c r="D154" s="33" t="s">
        <v>79</v>
      </c>
      <c r="E154" s="33" t="s">
        <v>77</v>
      </c>
      <c r="F154" s="33" t="s">
        <v>53</v>
      </c>
      <c r="G154" s="33" t="s">
        <v>92</v>
      </c>
      <c r="H154" s="24">
        <v>611</v>
      </c>
      <c r="I154" s="24"/>
      <c r="J154" s="24">
        <v>611</v>
      </c>
      <c r="K154" s="24"/>
      <c r="L154" s="24">
        <v>611</v>
      </c>
      <c r="M154" s="24"/>
      <c r="N154" s="24">
        <v>611</v>
      </c>
      <c r="O154" s="24"/>
    </row>
    <row r="155" spans="1:15" s="16" customFormat="1" ht="62.4">
      <c r="A155" s="19">
        <v>2</v>
      </c>
      <c r="B155" s="37">
        <v>955</v>
      </c>
      <c r="C155" s="38" t="s">
        <v>158</v>
      </c>
      <c r="D155" s="39" t="s">
        <v>79</v>
      </c>
      <c r="E155" s="39" t="s">
        <v>77</v>
      </c>
      <c r="F155" s="39" t="s">
        <v>157</v>
      </c>
      <c r="G155" s="39"/>
      <c r="H155" s="40">
        <f t="shared" ref="H155:I155" si="154">SUMIFS(H156:H1185,$B156:$B1185,$B155,$D156:$D1185,$D156,$E156:$E1185,$E156,$F156:$F1185,$F156)</f>
        <v>0</v>
      </c>
      <c r="I155" s="40">
        <f t="shared" si="154"/>
        <v>0</v>
      </c>
      <c r="J155" s="40">
        <f t="shared" ref="H155:O155" si="155">SUMIFS(J156:J1185,$B156:$B1185,$B155,$D156:$D1185,$D156,$E156:$E1185,$E156,$F156:$F1185,$F156)</f>
        <v>0</v>
      </c>
      <c r="K155" s="40">
        <f t="shared" si="155"/>
        <v>0</v>
      </c>
      <c r="L155" s="40">
        <f t="shared" si="155"/>
        <v>0</v>
      </c>
      <c r="M155" s="40">
        <f t="shared" si="155"/>
        <v>0</v>
      </c>
      <c r="N155" s="40">
        <f t="shared" si="155"/>
        <v>0</v>
      </c>
      <c r="O155" s="40">
        <f t="shared" si="155"/>
        <v>0</v>
      </c>
    </row>
    <row r="156" spans="1:15" s="16" customFormat="1" ht="62.4">
      <c r="A156" s="20">
        <v>3</v>
      </c>
      <c r="B156" s="31">
        <v>955</v>
      </c>
      <c r="C156" s="32" t="s">
        <v>149</v>
      </c>
      <c r="D156" s="33" t="s">
        <v>79</v>
      </c>
      <c r="E156" s="33" t="s">
        <v>77</v>
      </c>
      <c r="F156" s="33" t="s">
        <v>157</v>
      </c>
      <c r="G156" s="33" t="s">
        <v>95</v>
      </c>
      <c r="H156" s="24"/>
      <c r="I156" s="24"/>
      <c r="J156" s="24"/>
      <c r="K156" s="24"/>
      <c r="L156" s="24"/>
      <c r="M156" s="24"/>
      <c r="N156" s="24"/>
      <c r="O156" s="24"/>
    </row>
    <row r="157" spans="1:15" s="16" customFormat="1" ht="15.6">
      <c r="A157" s="17">
        <v>1</v>
      </c>
      <c r="B157" s="28">
        <v>955</v>
      </c>
      <c r="C157" s="29" t="s">
        <v>54</v>
      </c>
      <c r="D157" s="30" t="s">
        <v>87</v>
      </c>
      <c r="E157" s="30" t="s">
        <v>93</v>
      </c>
      <c r="F157" s="30"/>
      <c r="G157" s="30"/>
      <c r="H157" s="18">
        <f t="shared" ref="H157:I157" si="156">SUMIFS(H158:H1188,$B158:$B1188,$B158,$D158:$D1188,$D158,$E158:$E1188,$E158)/2</f>
        <v>737</v>
      </c>
      <c r="I157" s="18">
        <f t="shared" si="156"/>
        <v>0</v>
      </c>
      <c r="J157" s="18">
        <f t="shared" ref="H157:O157" si="157">SUMIFS(J158:J1188,$B158:$B1188,$B158,$D158:$D1188,$D158,$E158:$E1188,$E158)/2</f>
        <v>737</v>
      </c>
      <c r="K157" s="18">
        <f t="shared" si="157"/>
        <v>0</v>
      </c>
      <c r="L157" s="18">
        <f t="shared" si="157"/>
        <v>737</v>
      </c>
      <c r="M157" s="18">
        <f t="shared" si="157"/>
        <v>0</v>
      </c>
      <c r="N157" s="18">
        <f t="shared" si="157"/>
        <v>737</v>
      </c>
      <c r="O157" s="18">
        <f t="shared" si="157"/>
        <v>0</v>
      </c>
    </row>
    <row r="158" spans="1:15" s="16" customFormat="1" ht="62.4">
      <c r="A158" s="19">
        <v>2</v>
      </c>
      <c r="B158" s="37">
        <v>955</v>
      </c>
      <c r="C158" s="47" t="s">
        <v>203</v>
      </c>
      <c r="D158" s="39" t="s">
        <v>87</v>
      </c>
      <c r="E158" s="39" t="s">
        <v>93</v>
      </c>
      <c r="F158" s="39" t="s">
        <v>15</v>
      </c>
      <c r="G158" s="39" t="s">
        <v>72</v>
      </c>
      <c r="H158" s="40">
        <f t="shared" ref="H158:I158" si="158">SUMIFS(H159:H1188,$B159:$B1188,$B158,$D159:$D1188,$D159,$E159:$E1188,$E159,$F159:$F1188,$F159)</f>
        <v>0</v>
      </c>
      <c r="I158" s="40">
        <f t="shared" si="158"/>
        <v>0</v>
      </c>
      <c r="J158" s="40">
        <f t="shared" ref="H158:O158" si="159">SUMIFS(J159:J1188,$B159:$B1188,$B158,$D159:$D1188,$D159,$E159:$E1188,$E159,$F159:$F1188,$F159)</f>
        <v>0</v>
      </c>
      <c r="K158" s="40">
        <f t="shared" si="159"/>
        <v>0</v>
      </c>
      <c r="L158" s="40">
        <f t="shared" si="159"/>
        <v>0</v>
      </c>
      <c r="M158" s="40">
        <f t="shared" si="159"/>
        <v>0</v>
      </c>
      <c r="N158" s="40">
        <f t="shared" si="159"/>
        <v>0</v>
      </c>
      <c r="O158" s="40">
        <f t="shared" si="159"/>
        <v>0</v>
      </c>
    </row>
    <row r="159" spans="1:15" s="16" customFormat="1" ht="46.8">
      <c r="A159" s="20">
        <v>3</v>
      </c>
      <c r="B159" s="31">
        <v>955</v>
      </c>
      <c r="C159" s="45" t="s">
        <v>12</v>
      </c>
      <c r="D159" s="33" t="s">
        <v>87</v>
      </c>
      <c r="E159" s="33" t="s">
        <v>93</v>
      </c>
      <c r="F159" s="33" t="s">
        <v>15</v>
      </c>
      <c r="G159" s="33" t="s">
        <v>74</v>
      </c>
      <c r="H159" s="24"/>
      <c r="I159" s="24"/>
      <c r="J159" s="24"/>
      <c r="K159" s="24"/>
      <c r="L159" s="24"/>
      <c r="M159" s="24"/>
      <c r="N159" s="24"/>
      <c r="O159" s="24"/>
    </row>
    <row r="160" spans="1:15" s="16" customFormat="1" ht="78">
      <c r="A160" s="19">
        <v>2</v>
      </c>
      <c r="B160" s="37">
        <v>955</v>
      </c>
      <c r="C160" s="52" t="s">
        <v>192</v>
      </c>
      <c r="D160" s="39" t="s">
        <v>87</v>
      </c>
      <c r="E160" s="39" t="s">
        <v>93</v>
      </c>
      <c r="F160" s="39" t="s">
        <v>55</v>
      </c>
      <c r="G160" s="39"/>
      <c r="H160" s="40">
        <f t="shared" ref="H160:I160" si="160">SUMIFS(H161:H1190,$B161:$B1190,$B160,$D161:$D1190,$D161,$E161:$E1190,$E161,$F161:$F1190,$F161)</f>
        <v>737</v>
      </c>
      <c r="I160" s="40">
        <f t="shared" si="160"/>
        <v>0</v>
      </c>
      <c r="J160" s="40">
        <f t="shared" ref="H160:O160" si="161">SUMIFS(J161:J1190,$B161:$B1190,$B160,$D161:$D1190,$D161,$E161:$E1190,$E161,$F161:$F1190,$F161)</f>
        <v>737</v>
      </c>
      <c r="K160" s="40">
        <f t="shared" si="161"/>
        <v>0</v>
      </c>
      <c r="L160" s="40">
        <f t="shared" si="161"/>
        <v>737</v>
      </c>
      <c r="M160" s="40">
        <f t="shared" si="161"/>
        <v>0</v>
      </c>
      <c r="N160" s="40">
        <f t="shared" si="161"/>
        <v>737</v>
      </c>
      <c r="O160" s="40">
        <f t="shared" si="161"/>
        <v>0</v>
      </c>
    </row>
    <row r="161" spans="1:15" s="16" customFormat="1" ht="31.2">
      <c r="A161" s="20">
        <v>3</v>
      </c>
      <c r="B161" s="31">
        <v>955</v>
      </c>
      <c r="C161" s="32" t="s">
        <v>23</v>
      </c>
      <c r="D161" s="33" t="s">
        <v>87</v>
      </c>
      <c r="E161" s="33" t="s">
        <v>93</v>
      </c>
      <c r="F161" s="33" t="s">
        <v>55</v>
      </c>
      <c r="G161" s="33" t="s">
        <v>83</v>
      </c>
      <c r="H161" s="24">
        <v>710</v>
      </c>
      <c r="I161" s="24"/>
      <c r="J161" s="24">
        <v>710</v>
      </c>
      <c r="K161" s="24"/>
      <c r="L161" s="24">
        <v>710</v>
      </c>
      <c r="M161" s="24"/>
      <c r="N161" s="24">
        <v>710</v>
      </c>
      <c r="O161" s="24"/>
    </row>
    <row r="162" spans="1:15" s="16" customFormat="1" ht="46.8">
      <c r="A162" s="20">
        <v>3</v>
      </c>
      <c r="B162" s="31">
        <v>955</v>
      </c>
      <c r="C162" s="32" t="s">
        <v>12</v>
      </c>
      <c r="D162" s="33" t="s">
        <v>87</v>
      </c>
      <c r="E162" s="33" t="s">
        <v>93</v>
      </c>
      <c r="F162" s="33" t="s">
        <v>55</v>
      </c>
      <c r="G162" s="33" t="s">
        <v>74</v>
      </c>
      <c r="H162" s="24">
        <v>27</v>
      </c>
      <c r="I162" s="24"/>
      <c r="J162" s="24">
        <v>27</v>
      </c>
      <c r="K162" s="24"/>
      <c r="L162" s="24">
        <v>27</v>
      </c>
      <c r="M162" s="24"/>
      <c r="N162" s="24">
        <v>27</v>
      </c>
      <c r="O162" s="24"/>
    </row>
    <row r="163" spans="1:15" s="16" customFormat="1" ht="15.6">
      <c r="A163" s="20">
        <v>3</v>
      </c>
      <c r="B163" s="31">
        <v>955</v>
      </c>
      <c r="C163" s="32" t="s">
        <v>46</v>
      </c>
      <c r="D163" s="33" t="s">
        <v>87</v>
      </c>
      <c r="E163" s="33" t="s">
        <v>93</v>
      </c>
      <c r="F163" s="33" t="s">
        <v>55</v>
      </c>
      <c r="G163" s="33" t="s">
        <v>92</v>
      </c>
      <c r="H163" s="24"/>
      <c r="I163" s="24"/>
      <c r="J163" s="24"/>
      <c r="K163" s="24"/>
      <c r="L163" s="24"/>
      <c r="M163" s="24"/>
      <c r="N163" s="24"/>
      <c r="O163" s="24"/>
    </row>
    <row r="164" spans="1:15" s="16" customFormat="1" ht="62.4">
      <c r="A164" s="20">
        <v>3</v>
      </c>
      <c r="B164" s="31">
        <v>955</v>
      </c>
      <c r="C164" s="32" t="s">
        <v>135</v>
      </c>
      <c r="D164" s="33" t="s">
        <v>87</v>
      </c>
      <c r="E164" s="33" t="s">
        <v>93</v>
      </c>
      <c r="F164" s="33" t="s">
        <v>55</v>
      </c>
      <c r="G164" s="33" t="s">
        <v>94</v>
      </c>
      <c r="H164" s="24"/>
      <c r="I164" s="24"/>
      <c r="J164" s="24"/>
      <c r="K164" s="24"/>
      <c r="L164" s="24"/>
      <c r="M164" s="24"/>
      <c r="N164" s="24"/>
      <c r="O164" s="24"/>
    </row>
    <row r="165" spans="1:15" s="16" customFormat="1" ht="21" customHeight="1">
      <c r="A165" s="20">
        <v>3</v>
      </c>
      <c r="B165" s="31">
        <v>955</v>
      </c>
      <c r="C165" s="32" t="s">
        <v>13</v>
      </c>
      <c r="D165" s="33" t="s">
        <v>87</v>
      </c>
      <c r="E165" s="33" t="s">
        <v>93</v>
      </c>
      <c r="F165" s="33" t="s">
        <v>55</v>
      </c>
      <c r="G165" s="33" t="s">
        <v>75</v>
      </c>
      <c r="H165" s="24"/>
      <c r="I165" s="24"/>
      <c r="J165" s="24"/>
      <c r="K165" s="24"/>
      <c r="L165" s="24"/>
      <c r="M165" s="24"/>
      <c r="N165" s="24"/>
      <c r="O165" s="24"/>
    </row>
    <row r="166" spans="1:15" s="16" customFormat="1" ht="15.6">
      <c r="A166" s="17">
        <v>1</v>
      </c>
      <c r="B166" s="28">
        <v>955</v>
      </c>
      <c r="C166" s="29" t="s">
        <v>56</v>
      </c>
      <c r="D166" s="30" t="s">
        <v>87</v>
      </c>
      <c r="E166" s="30" t="s">
        <v>84</v>
      </c>
      <c r="F166" s="30" t="s">
        <v>7</v>
      </c>
      <c r="G166" s="30" t="s">
        <v>72</v>
      </c>
      <c r="H166" s="18">
        <f t="shared" ref="H166:I166" si="162">SUMIFS(H167:H1197,$B167:$B1197,$B167,$D167:$D1197,$D167,$E167:$E1197,$E167)/2</f>
        <v>0</v>
      </c>
      <c r="I166" s="18">
        <f t="shared" si="162"/>
        <v>0</v>
      </c>
      <c r="J166" s="18">
        <f t="shared" ref="H166:O166" si="163">SUMIFS(J167:J1197,$B167:$B1197,$B167,$D167:$D1197,$D167,$E167:$E1197,$E167)/2</f>
        <v>6861.6</v>
      </c>
      <c r="K166" s="18">
        <f t="shared" si="163"/>
        <v>0</v>
      </c>
      <c r="L166" s="18">
        <f t="shared" si="163"/>
        <v>0</v>
      </c>
      <c r="M166" s="18">
        <f t="shared" si="163"/>
        <v>0</v>
      </c>
      <c r="N166" s="18">
        <f t="shared" si="163"/>
        <v>0</v>
      </c>
      <c r="O166" s="18">
        <f t="shared" si="163"/>
        <v>0</v>
      </c>
    </row>
    <row r="167" spans="1:15" s="16" customFormat="1" ht="62.4">
      <c r="A167" s="19">
        <v>2</v>
      </c>
      <c r="B167" s="37">
        <v>955</v>
      </c>
      <c r="C167" s="38" t="s">
        <v>205</v>
      </c>
      <c r="D167" s="39" t="s">
        <v>87</v>
      </c>
      <c r="E167" s="39" t="s">
        <v>84</v>
      </c>
      <c r="F167" s="39" t="s">
        <v>124</v>
      </c>
      <c r="G167" s="39"/>
      <c r="H167" s="40">
        <f t="shared" ref="H167:I167" si="164">SUMIFS(H168:H1197,$B168:$B1197,$B167,$D168:$D1197,$D168,$E168:$E1197,$E168,$F168:$F1197,$F168)</f>
        <v>0</v>
      </c>
      <c r="I167" s="40">
        <f t="shared" si="164"/>
        <v>0</v>
      </c>
      <c r="J167" s="40">
        <f t="shared" ref="H167:O167" si="165">SUMIFS(J168:J1197,$B168:$B1197,$B167,$D168:$D1197,$D168,$E168:$E1197,$E168,$F168:$F1197,$F168)</f>
        <v>6861.6</v>
      </c>
      <c r="K167" s="40">
        <f t="shared" si="165"/>
        <v>0</v>
      </c>
      <c r="L167" s="40">
        <f t="shared" si="165"/>
        <v>0</v>
      </c>
      <c r="M167" s="40">
        <f t="shared" si="165"/>
        <v>0</v>
      </c>
      <c r="N167" s="40">
        <f t="shared" si="165"/>
        <v>0</v>
      </c>
      <c r="O167" s="40">
        <f t="shared" si="165"/>
        <v>0</v>
      </c>
    </row>
    <row r="168" spans="1:15" s="16" customFormat="1" ht="46.8">
      <c r="A168" s="20">
        <v>3</v>
      </c>
      <c r="B168" s="31">
        <v>955</v>
      </c>
      <c r="C168" s="32" t="s">
        <v>12</v>
      </c>
      <c r="D168" s="33" t="s">
        <v>87</v>
      </c>
      <c r="E168" s="33" t="s">
        <v>84</v>
      </c>
      <c r="F168" s="33" t="s">
        <v>124</v>
      </c>
      <c r="G168" s="33" t="s">
        <v>74</v>
      </c>
      <c r="H168" s="24"/>
      <c r="I168" s="24"/>
      <c r="J168" s="24">
        <v>6861.6</v>
      </c>
      <c r="K168" s="24"/>
      <c r="L168" s="24"/>
      <c r="M168" s="24"/>
      <c r="N168" s="24"/>
      <c r="O168" s="24"/>
    </row>
    <row r="169" spans="1:15" s="16" customFormat="1" ht="15.6">
      <c r="A169" s="17">
        <v>1</v>
      </c>
      <c r="B169" s="28">
        <v>955</v>
      </c>
      <c r="C169" s="29" t="s">
        <v>131</v>
      </c>
      <c r="D169" s="30" t="s">
        <v>87</v>
      </c>
      <c r="E169" s="30" t="s">
        <v>90</v>
      </c>
      <c r="F169" s="30"/>
      <c r="G169" s="30"/>
      <c r="H169" s="18">
        <f t="shared" ref="H169:I169" si="166">SUMIFS(H170:H1200,$B170:$B1200,$B170,$D170:$D1200,$D170,$E170:$E1200,$E170)/2</f>
        <v>0</v>
      </c>
      <c r="I169" s="18">
        <f t="shared" si="166"/>
        <v>0</v>
      </c>
      <c r="J169" s="18">
        <f t="shared" ref="H169:O169" si="167">SUMIFS(J170:J1200,$B170:$B1200,$B170,$D170:$D1200,$D170,$E170:$E1200,$E170)/2</f>
        <v>0</v>
      </c>
      <c r="K169" s="18">
        <f t="shared" si="167"/>
        <v>0</v>
      </c>
      <c r="L169" s="18">
        <f t="shared" si="167"/>
        <v>0</v>
      </c>
      <c r="M169" s="18">
        <f t="shared" si="167"/>
        <v>0</v>
      </c>
      <c r="N169" s="18">
        <f t="shared" si="167"/>
        <v>0</v>
      </c>
      <c r="O169" s="18">
        <f t="shared" si="167"/>
        <v>0</v>
      </c>
    </row>
    <row r="170" spans="1:15" s="16" customFormat="1" ht="62.4">
      <c r="A170" s="19">
        <v>2</v>
      </c>
      <c r="B170" s="37">
        <v>955</v>
      </c>
      <c r="C170" s="38" t="s">
        <v>188</v>
      </c>
      <c r="D170" s="39" t="s">
        <v>87</v>
      </c>
      <c r="E170" s="39" t="s">
        <v>90</v>
      </c>
      <c r="F170" s="39" t="s">
        <v>57</v>
      </c>
      <c r="G170" s="39"/>
      <c r="H170" s="40">
        <f t="shared" ref="H170:I170" si="168">SUMIFS(H171:H1200,$B171:$B1200,$B170,$D171:$D1200,$D171,$E171:$E1200,$E171,$F171:$F1200,$F171)</f>
        <v>0</v>
      </c>
      <c r="I170" s="40">
        <f t="shared" si="168"/>
        <v>0</v>
      </c>
      <c r="J170" s="40">
        <f t="shared" ref="H170:O170" si="169">SUMIFS(J171:J1200,$B171:$B1200,$B170,$D171:$D1200,$D171,$E171:$E1200,$E171,$F171:$F1200,$F171)</f>
        <v>0</v>
      </c>
      <c r="K170" s="40">
        <f t="shared" si="169"/>
        <v>0</v>
      </c>
      <c r="L170" s="40">
        <f t="shared" si="169"/>
        <v>0</v>
      </c>
      <c r="M170" s="40">
        <f t="shared" si="169"/>
        <v>0</v>
      </c>
      <c r="N170" s="40">
        <f t="shared" si="169"/>
        <v>0</v>
      </c>
      <c r="O170" s="40">
        <f t="shared" si="169"/>
        <v>0</v>
      </c>
    </row>
    <row r="171" spans="1:15" s="16" customFormat="1" ht="15.6">
      <c r="A171" s="20">
        <v>3</v>
      </c>
      <c r="B171" s="31">
        <v>955</v>
      </c>
      <c r="C171" s="32" t="s">
        <v>46</v>
      </c>
      <c r="D171" s="33" t="s">
        <v>87</v>
      </c>
      <c r="E171" s="33" t="s">
        <v>90</v>
      </c>
      <c r="F171" s="33" t="s">
        <v>57</v>
      </c>
      <c r="G171" s="33" t="s">
        <v>92</v>
      </c>
      <c r="H171" s="24"/>
      <c r="I171" s="24"/>
      <c r="J171" s="24"/>
      <c r="K171" s="24"/>
      <c r="L171" s="24"/>
      <c r="M171" s="24"/>
      <c r="N171" s="24"/>
      <c r="O171" s="24"/>
    </row>
    <row r="172" spans="1:15" s="16" customFormat="1" ht="127.8" customHeight="1">
      <c r="A172" s="20">
        <v>3</v>
      </c>
      <c r="B172" s="31">
        <v>955</v>
      </c>
      <c r="C172" s="32" t="s">
        <v>116</v>
      </c>
      <c r="D172" s="33" t="s">
        <v>87</v>
      </c>
      <c r="E172" s="33" t="s">
        <v>90</v>
      </c>
      <c r="F172" s="33" t="s">
        <v>57</v>
      </c>
      <c r="G172" s="33" t="s">
        <v>114</v>
      </c>
      <c r="H172" s="24"/>
      <c r="I172" s="24"/>
      <c r="J172" s="24"/>
      <c r="K172" s="24"/>
      <c r="L172" s="24"/>
      <c r="M172" s="24"/>
      <c r="N172" s="24"/>
      <c r="O172" s="24"/>
    </row>
    <row r="173" spans="1:15" s="16" customFormat="1" ht="46.8">
      <c r="A173" s="19">
        <v>2</v>
      </c>
      <c r="B173" s="37">
        <v>955</v>
      </c>
      <c r="C173" s="38" t="s">
        <v>140</v>
      </c>
      <c r="D173" s="39" t="s">
        <v>87</v>
      </c>
      <c r="E173" s="39" t="s">
        <v>90</v>
      </c>
      <c r="F173" s="39" t="s">
        <v>60</v>
      </c>
      <c r="G173" s="39"/>
      <c r="H173" s="40">
        <f t="shared" ref="H173:I173" si="170">SUMIFS(H174:H1203,$B174:$B1203,$B173,$D174:$D1203,$D174,$E174:$E1203,$E174,$F174:$F1203,$F174)</f>
        <v>0</v>
      </c>
      <c r="I173" s="40">
        <f t="shared" si="170"/>
        <v>0</v>
      </c>
      <c r="J173" s="40">
        <f t="shared" ref="H173:O173" si="171">SUMIFS(J174:J1203,$B174:$B1203,$B173,$D174:$D1203,$D174,$E174:$E1203,$E174,$F174:$F1203,$F174)</f>
        <v>0</v>
      </c>
      <c r="K173" s="40">
        <f t="shared" si="171"/>
        <v>0</v>
      </c>
      <c r="L173" s="40">
        <f t="shared" si="171"/>
        <v>0</v>
      </c>
      <c r="M173" s="40">
        <f t="shared" si="171"/>
        <v>0</v>
      </c>
      <c r="N173" s="40">
        <f t="shared" si="171"/>
        <v>0</v>
      </c>
      <c r="O173" s="40">
        <f t="shared" si="171"/>
        <v>0</v>
      </c>
    </row>
    <row r="174" spans="1:15" s="16" customFormat="1" ht="127.8" customHeight="1">
      <c r="A174" s="20">
        <v>3</v>
      </c>
      <c r="B174" s="31">
        <v>955</v>
      </c>
      <c r="C174" s="32" t="s">
        <v>116</v>
      </c>
      <c r="D174" s="33" t="s">
        <v>87</v>
      </c>
      <c r="E174" s="33" t="s">
        <v>90</v>
      </c>
      <c r="F174" s="33" t="s">
        <v>60</v>
      </c>
      <c r="G174" s="33" t="s">
        <v>114</v>
      </c>
      <c r="H174" s="24"/>
      <c r="I174" s="24"/>
      <c r="J174" s="24"/>
      <c r="K174" s="24"/>
      <c r="L174" s="24"/>
      <c r="M174" s="24"/>
      <c r="N174" s="24"/>
      <c r="O174" s="24"/>
    </row>
    <row r="175" spans="1:15" s="16" customFormat="1" ht="15.6">
      <c r="A175" s="20">
        <v>3</v>
      </c>
      <c r="B175" s="31">
        <v>955</v>
      </c>
      <c r="C175" s="32" t="s">
        <v>46</v>
      </c>
      <c r="D175" s="33" t="s">
        <v>87</v>
      </c>
      <c r="E175" s="33" t="s">
        <v>90</v>
      </c>
      <c r="F175" s="33" t="s">
        <v>60</v>
      </c>
      <c r="G175" s="33" t="s">
        <v>92</v>
      </c>
      <c r="H175" s="24"/>
      <c r="I175" s="24"/>
      <c r="J175" s="24"/>
      <c r="K175" s="24"/>
      <c r="L175" s="24"/>
      <c r="M175" s="24"/>
      <c r="N175" s="24"/>
      <c r="O175" s="24"/>
    </row>
    <row r="176" spans="1:15" s="16" customFormat="1" ht="46.8">
      <c r="A176" s="19">
        <v>2</v>
      </c>
      <c r="B176" s="37">
        <v>955</v>
      </c>
      <c r="C176" s="38" t="s">
        <v>156</v>
      </c>
      <c r="D176" s="39" t="s">
        <v>87</v>
      </c>
      <c r="E176" s="39" t="s">
        <v>90</v>
      </c>
      <c r="F176" s="39" t="s">
        <v>155</v>
      </c>
      <c r="G176" s="39"/>
      <c r="H176" s="40">
        <f t="shared" ref="H176:I176" si="172">SUMIFS(H177:H1206,$B177:$B1206,$B176,$D177:$D1206,$D177,$E177:$E1206,$E177,$F177:$F1206,$F177)</f>
        <v>0</v>
      </c>
      <c r="I176" s="40">
        <f t="shared" si="172"/>
        <v>0</v>
      </c>
      <c r="J176" s="40">
        <f t="shared" ref="H176:O176" si="173">SUMIFS(J177:J1206,$B177:$B1206,$B176,$D177:$D1206,$D177,$E177:$E1206,$E177,$F177:$F1206,$F177)</f>
        <v>0</v>
      </c>
      <c r="K176" s="40">
        <f t="shared" si="173"/>
        <v>0</v>
      </c>
      <c r="L176" s="40">
        <f t="shared" si="173"/>
        <v>0</v>
      </c>
      <c r="M176" s="40">
        <f t="shared" si="173"/>
        <v>0</v>
      </c>
      <c r="N176" s="40">
        <f t="shared" si="173"/>
        <v>0</v>
      </c>
      <c r="O176" s="40">
        <f t="shared" si="173"/>
        <v>0</v>
      </c>
    </row>
    <row r="177" spans="1:15" s="16" customFormat="1" ht="129.6" customHeight="1">
      <c r="A177" s="20">
        <v>3</v>
      </c>
      <c r="B177" s="31">
        <v>955</v>
      </c>
      <c r="C177" s="32" t="s">
        <v>116</v>
      </c>
      <c r="D177" s="33" t="s">
        <v>87</v>
      </c>
      <c r="E177" s="33" t="s">
        <v>90</v>
      </c>
      <c r="F177" s="33" t="s">
        <v>155</v>
      </c>
      <c r="G177" s="33" t="s">
        <v>114</v>
      </c>
      <c r="H177" s="24"/>
      <c r="I177" s="24"/>
      <c r="J177" s="24"/>
      <c r="K177" s="24"/>
      <c r="L177" s="24"/>
      <c r="M177" s="24"/>
      <c r="N177" s="24"/>
      <c r="O177" s="24"/>
    </row>
    <row r="178" spans="1:15" s="16" customFormat="1" ht="15.6">
      <c r="A178" s="17">
        <v>1</v>
      </c>
      <c r="B178" s="28">
        <v>955</v>
      </c>
      <c r="C178" s="29" t="s">
        <v>126</v>
      </c>
      <c r="D178" s="30" t="s">
        <v>87</v>
      </c>
      <c r="E178" s="30" t="s">
        <v>85</v>
      </c>
      <c r="F178" s="30" t="s">
        <v>7</v>
      </c>
      <c r="G178" s="30" t="s">
        <v>72</v>
      </c>
      <c r="H178" s="18">
        <f t="shared" ref="H178:I178" si="174">SUMIFS(H179:H1209,$B179:$B1209,$B179,$D179:$D1209,$D179,$E179:$E1209,$E179)/2</f>
        <v>0</v>
      </c>
      <c r="I178" s="18">
        <f t="shared" si="174"/>
        <v>0</v>
      </c>
      <c r="J178" s="18">
        <f t="shared" ref="H178:O178" si="175">SUMIFS(J179:J1209,$B179:$B1209,$B179,$D179:$D1209,$D179,$E179:$E1209,$E179)/2</f>
        <v>0</v>
      </c>
      <c r="K178" s="18">
        <f t="shared" si="175"/>
        <v>0</v>
      </c>
      <c r="L178" s="18">
        <f t="shared" si="175"/>
        <v>0</v>
      </c>
      <c r="M178" s="18">
        <f t="shared" si="175"/>
        <v>0</v>
      </c>
      <c r="N178" s="18">
        <f t="shared" si="175"/>
        <v>0</v>
      </c>
      <c r="O178" s="18">
        <f t="shared" si="175"/>
        <v>0</v>
      </c>
    </row>
    <row r="179" spans="1:15" s="16" customFormat="1" ht="62.4">
      <c r="A179" s="19">
        <v>2</v>
      </c>
      <c r="B179" s="37">
        <v>955</v>
      </c>
      <c r="C179" s="38" t="s">
        <v>174</v>
      </c>
      <c r="D179" s="39" t="s">
        <v>87</v>
      </c>
      <c r="E179" s="39" t="s">
        <v>85</v>
      </c>
      <c r="F179" s="39" t="s">
        <v>50</v>
      </c>
      <c r="G179" s="39"/>
      <c r="H179" s="40">
        <f t="shared" ref="H179:I179" si="176">SUMIFS(H180:H1209,$B180:$B1209,$B179,$D180:$D1209,$D180,$E180:$E1209,$E180,$F180:$F1209,$F180)</f>
        <v>0</v>
      </c>
      <c r="I179" s="40">
        <f t="shared" si="176"/>
        <v>0</v>
      </c>
      <c r="J179" s="40">
        <f t="shared" ref="H179:O179" si="177">SUMIFS(J180:J1209,$B180:$B1209,$B179,$D180:$D1209,$D180,$E180:$E1209,$E180,$F180:$F1209,$F180)</f>
        <v>0</v>
      </c>
      <c r="K179" s="40">
        <f t="shared" si="177"/>
        <v>0</v>
      </c>
      <c r="L179" s="40">
        <f t="shared" si="177"/>
        <v>0</v>
      </c>
      <c r="M179" s="40">
        <f t="shared" si="177"/>
        <v>0</v>
      </c>
      <c r="N179" s="40">
        <f t="shared" si="177"/>
        <v>0</v>
      </c>
      <c r="O179" s="40">
        <f t="shared" si="177"/>
        <v>0</v>
      </c>
    </row>
    <row r="180" spans="1:15" s="16" customFormat="1" ht="15.6">
      <c r="A180" s="20">
        <v>3</v>
      </c>
      <c r="B180" s="31">
        <v>955</v>
      </c>
      <c r="C180" s="32" t="s">
        <v>46</v>
      </c>
      <c r="D180" s="33" t="s">
        <v>87</v>
      </c>
      <c r="E180" s="33" t="s">
        <v>85</v>
      </c>
      <c r="F180" s="33" t="s">
        <v>50</v>
      </c>
      <c r="G180" s="33" t="s">
        <v>92</v>
      </c>
      <c r="H180" s="24"/>
      <c r="I180" s="24"/>
      <c r="J180" s="24"/>
      <c r="K180" s="24"/>
      <c r="L180" s="24"/>
      <c r="M180" s="24"/>
      <c r="N180" s="24"/>
      <c r="O180" s="24"/>
    </row>
    <row r="181" spans="1:15" s="16" customFormat="1" ht="31.2">
      <c r="A181" s="17">
        <v>1</v>
      </c>
      <c r="B181" s="28">
        <v>955</v>
      </c>
      <c r="C181" s="29" t="s">
        <v>37</v>
      </c>
      <c r="D181" s="30" t="s">
        <v>87</v>
      </c>
      <c r="E181" s="30" t="s">
        <v>88</v>
      </c>
      <c r="F181" s="30"/>
      <c r="G181" s="30"/>
      <c r="H181" s="18">
        <f t="shared" ref="H181:I181" si="178">SUMIFS(H182:H1212,$B182:$B1212,$B182,$D182:$D1212,$D182,$E182:$E1212,$E182)/2</f>
        <v>20891.099999999999</v>
      </c>
      <c r="I181" s="18">
        <f t="shared" si="178"/>
        <v>0</v>
      </c>
      <c r="J181" s="18">
        <f t="shared" ref="H181:O181" si="179">SUMIFS(J182:J1212,$B182:$B1212,$B182,$D182:$D1212,$D182,$E182:$E1212,$E182)/2</f>
        <v>20891.099999999999</v>
      </c>
      <c r="K181" s="18">
        <f t="shared" si="179"/>
        <v>0</v>
      </c>
      <c r="L181" s="18">
        <f t="shared" si="179"/>
        <v>20891.099999999999</v>
      </c>
      <c r="M181" s="18">
        <f t="shared" si="179"/>
        <v>0</v>
      </c>
      <c r="N181" s="18">
        <f t="shared" si="179"/>
        <v>20891.099999999999</v>
      </c>
      <c r="O181" s="18">
        <f t="shared" si="179"/>
        <v>0</v>
      </c>
    </row>
    <row r="182" spans="1:15" s="16" customFormat="1" ht="54" customHeight="1">
      <c r="A182" s="19">
        <v>2</v>
      </c>
      <c r="B182" s="37">
        <v>955</v>
      </c>
      <c r="C182" s="38" t="s">
        <v>170</v>
      </c>
      <c r="D182" s="39" t="s">
        <v>87</v>
      </c>
      <c r="E182" s="39" t="s">
        <v>88</v>
      </c>
      <c r="F182" s="39" t="s">
        <v>58</v>
      </c>
      <c r="G182" s="39"/>
      <c r="H182" s="40">
        <f t="shared" ref="H182:I182" si="180">SUMIFS(H183:H1212,$B183:$B1212,$B182,$D183:$D1212,$D183,$E183:$E1212,$E183,$F183:$F1212,$F183)</f>
        <v>4433.1000000000004</v>
      </c>
      <c r="I182" s="40">
        <f t="shared" si="180"/>
        <v>0</v>
      </c>
      <c r="J182" s="40">
        <f t="shared" ref="H182:O182" si="181">SUMIFS(J183:J1212,$B183:$B1212,$B182,$D183:$D1212,$D183,$E183:$E1212,$E183,$F183:$F1212,$F183)</f>
        <v>4433.1000000000004</v>
      </c>
      <c r="K182" s="40">
        <f t="shared" si="181"/>
        <v>0</v>
      </c>
      <c r="L182" s="40">
        <f t="shared" si="181"/>
        <v>4433.1000000000004</v>
      </c>
      <c r="M182" s="40">
        <f t="shared" si="181"/>
        <v>0</v>
      </c>
      <c r="N182" s="40">
        <f t="shared" si="181"/>
        <v>4433.1000000000004</v>
      </c>
      <c r="O182" s="40">
        <f t="shared" si="181"/>
        <v>0</v>
      </c>
    </row>
    <row r="183" spans="1:15" s="16" customFormat="1" ht="62.4">
      <c r="A183" s="20">
        <v>3</v>
      </c>
      <c r="B183" s="31">
        <v>955</v>
      </c>
      <c r="C183" s="32" t="s">
        <v>149</v>
      </c>
      <c r="D183" s="33" t="s">
        <v>87</v>
      </c>
      <c r="E183" s="33" t="s">
        <v>88</v>
      </c>
      <c r="F183" s="33" t="s">
        <v>58</v>
      </c>
      <c r="G183" s="33" t="s">
        <v>95</v>
      </c>
      <c r="H183" s="24">
        <v>4433.1000000000004</v>
      </c>
      <c r="I183" s="24"/>
      <c r="J183" s="24">
        <v>4433.1000000000004</v>
      </c>
      <c r="K183" s="24"/>
      <c r="L183" s="24">
        <v>4433.1000000000004</v>
      </c>
      <c r="M183" s="24"/>
      <c r="N183" s="24">
        <v>4433.1000000000004</v>
      </c>
      <c r="O183" s="24"/>
    </row>
    <row r="184" spans="1:15" s="16" customFormat="1" ht="82.2" customHeight="1">
      <c r="A184" s="19">
        <v>2</v>
      </c>
      <c r="B184" s="37">
        <v>955</v>
      </c>
      <c r="C184" s="42" t="s">
        <v>178</v>
      </c>
      <c r="D184" s="39" t="s">
        <v>87</v>
      </c>
      <c r="E184" s="39" t="s">
        <v>88</v>
      </c>
      <c r="F184" s="39" t="s">
        <v>49</v>
      </c>
      <c r="G184" s="39" t="s">
        <v>72</v>
      </c>
      <c r="H184" s="40">
        <f t="shared" ref="H184:I184" si="182">SUMIFS(H185:H1214,$B185:$B1214,$B184,$D185:$D1214,$D185,$E185:$E1214,$E185,$F185:$F1214,$F185)</f>
        <v>16458</v>
      </c>
      <c r="I184" s="40">
        <f t="shared" si="182"/>
        <v>0</v>
      </c>
      <c r="J184" s="40">
        <f t="shared" ref="H184:O184" si="183">SUMIFS(J185:J1214,$B185:$B1214,$B184,$D185:$D1214,$D185,$E185:$E1214,$E185,$F185:$F1214,$F185)</f>
        <v>16458</v>
      </c>
      <c r="K184" s="40">
        <f t="shared" si="183"/>
        <v>0</v>
      </c>
      <c r="L184" s="40">
        <f t="shared" si="183"/>
        <v>16458</v>
      </c>
      <c r="M184" s="40">
        <f t="shared" si="183"/>
        <v>0</v>
      </c>
      <c r="N184" s="40">
        <f t="shared" si="183"/>
        <v>16458</v>
      </c>
      <c r="O184" s="40">
        <f t="shared" si="183"/>
        <v>0</v>
      </c>
    </row>
    <row r="185" spans="1:15" s="16" customFormat="1" ht="15.6">
      <c r="A185" s="20">
        <v>3</v>
      </c>
      <c r="B185" s="31">
        <v>955</v>
      </c>
      <c r="C185" s="32" t="s">
        <v>46</v>
      </c>
      <c r="D185" s="33" t="s">
        <v>87</v>
      </c>
      <c r="E185" s="33" t="s">
        <v>88</v>
      </c>
      <c r="F185" s="33" t="s">
        <v>49</v>
      </c>
      <c r="G185" s="33" t="s">
        <v>92</v>
      </c>
      <c r="H185" s="24">
        <v>16458</v>
      </c>
      <c r="I185" s="24"/>
      <c r="J185" s="24">
        <v>16458</v>
      </c>
      <c r="K185" s="24"/>
      <c r="L185" s="24">
        <v>16458</v>
      </c>
      <c r="M185" s="24"/>
      <c r="N185" s="24">
        <v>16458</v>
      </c>
      <c r="O185" s="24"/>
    </row>
    <row r="186" spans="1:15" s="16" customFormat="1" ht="50.4" customHeight="1">
      <c r="A186" s="19">
        <v>2</v>
      </c>
      <c r="B186" s="37">
        <v>955</v>
      </c>
      <c r="C186" s="38" t="s">
        <v>35</v>
      </c>
      <c r="D186" s="39" t="s">
        <v>87</v>
      </c>
      <c r="E186" s="39" t="s">
        <v>88</v>
      </c>
      <c r="F186" s="39" t="s">
        <v>111</v>
      </c>
      <c r="G186" s="39"/>
      <c r="H186" s="40">
        <f t="shared" ref="H186:I186" si="184">SUMIFS(H187:H1216,$B187:$B1216,$B186,$D187:$D1216,$D187,$E187:$E1216,$E187,$F187:$F1216,$F187)</f>
        <v>0</v>
      </c>
      <c r="I186" s="40">
        <f t="shared" si="184"/>
        <v>0</v>
      </c>
      <c r="J186" s="40">
        <f t="shared" ref="H186:O186" si="185">SUMIFS(J187:J1216,$B187:$B1216,$B186,$D187:$D1216,$D187,$E187:$E1216,$E187,$F187:$F1216,$F187)</f>
        <v>0</v>
      </c>
      <c r="K186" s="40">
        <f t="shared" si="185"/>
        <v>0</v>
      </c>
      <c r="L186" s="40">
        <f t="shared" si="185"/>
        <v>0</v>
      </c>
      <c r="M186" s="40">
        <f t="shared" si="185"/>
        <v>0</v>
      </c>
      <c r="N186" s="40">
        <f t="shared" si="185"/>
        <v>0</v>
      </c>
      <c r="O186" s="40">
        <f t="shared" si="185"/>
        <v>0</v>
      </c>
    </row>
    <row r="187" spans="1:15" s="16" customFormat="1" ht="46.8">
      <c r="A187" s="20">
        <v>3</v>
      </c>
      <c r="B187" s="31">
        <v>955</v>
      </c>
      <c r="C187" s="32" t="s">
        <v>12</v>
      </c>
      <c r="D187" s="33" t="s">
        <v>87</v>
      </c>
      <c r="E187" s="33" t="s">
        <v>88</v>
      </c>
      <c r="F187" s="33" t="s">
        <v>111</v>
      </c>
      <c r="G187" s="33" t="s">
        <v>74</v>
      </c>
      <c r="H187" s="24"/>
      <c r="I187" s="24"/>
      <c r="J187" s="24"/>
      <c r="K187" s="24"/>
      <c r="L187" s="24"/>
      <c r="M187" s="24"/>
      <c r="N187" s="24"/>
      <c r="O187" s="24"/>
    </row>
    <row r="188" spans="1:15" s="16" customFormat="1" ht="15.6">
      <c r="A188" s="17">
        <v>1</v>
      </c>
      <c r="B188" s="28">
        <v>955</v>
      </c>
      <c r="C188" s="29" t="s">
        <v>59</v>
      </c>
      <c r="D188" s="30" t="s">
        <v>93</v>
      </c>
      <c r="E188" s="30" t="s">
        <v>70</v>
      </c>
      <c r="F188" s="30"/>
      <c r="G188" s="30"/>
      <c r="H188" s="18">
        <f t="shared" ref="H188:I188" si="186">SUMIFS(H189:H1219,$B189:$B1219,$B189,$D189:$D1219,$D189,$E189:$E1219,$E189)/2</f>
        <v>0</v>
      </c>
      <c r="I188" s="18">
        <f t="shared" si="186"/>
        <v>0</v>
      </c>
      <c r="J188" s="18">
        <f t="shared" ref="H188:O188" si="187">SUMIFS(J189:J1219,$B189:$B1219,$B189,$D189:$D1219,$D189,$E189:$E1219,$E189)/2</f>
        <v>0</v>
      </c>
      <c r="K188" s="18">
        <f t="shared" si="187"/>
        <v>0</v>
      </c>
      <c r="L188" s="18">
        <f t="shared" si="187"/>
        <v>0</v>
      </c>
      <c r="M188" s="18">
        <f t="shared" si="187"/>
        <v>0</v>
      </c>
      <c r="N188" s="18">
        <f t="shared" si="187"/>
        <v>0</v>
      </c>
      <c r="O188" s="18">
        <f t="shared" si="187"/>
        <v>0</v>
      </c>
    </row>
    <row r="189" spans="1:15" s="16" customFormat="1" ht="82.2" customHeight="1">
      <c r="A189" s="19">
        <v>2</v>
      </c>
      <c r="B189" s="37">
        <v>955</v>
      </c>
      <c r="C189" s="42" t="s">
        <v>178</v>
      </c>
      <c r="D189" s="39" t="s">
        <v>93</v>
      </c>
      <c r="E189" s="39" t="s">
        <v>70</v>
      </c>
      <c r="F189" s="39" t="s">
        <v>49</v>
      </c>
      <c r="G189" s="39" t="s">
        <v>72</v>
      </c>
      <c r="H189" s="40">
        <f t="shared" ref="H189:I189" si="188">SUMIFS(H190:H1219,$B190:$B1219,$B189,$D190:$D1219,$D190,$E190:$E1219,$E190,$F190:$F1219,$F190)</f>
        <v>0</v>
      </c>
      <c r="I189" s="40">
        <f t="shared" si="188"/>
        <v>0</v>
      </c>
      <c r="J189" s="40">
        <f t="shared" ref="H189:O189" si="189">SUMIFS(J190:J1219,$B190:$B1219,$B189,$D190:$D1219,$D190,$E190:$E1219,$E190,$F190:$F1219,$F190)</f>
        <v>0</v>
      </c>
      <c r="K189" s="40">
        <f t="shared" si="189"/>
        <v>0</v>
      </c>
      <c r="L189" s="40">
        <f t="shared" si="189"/>
        <v>0</v>
      </c>
      <c r="M189" s="40">
        <f t="shared" si="189"/>
        <v>0</v>
      </c>
      <c r="N189" s="40">
        <f t="shared" si="189"/>
        <v>0</v>
      </c>
      <c r="O189" s="40">
        <f t="shared" si="189"/>
        <v>0</v>
      </c>
    </row>
    <row r="190" spans="1:15" s="16" customFormat="1" ht="15.6">
      <c r="A190" s="20">
        <v>3</v>
      </c>
      <c r="B190" s="31">
        <v>955</v>
      </c>
      <c r="C190" s="32" t="s">
        <v>46</v>
      </c>
      <c r="D190" s="33" t="s">
        <v>93</v>
      </c>
      <c r="E190" s="33" t="s">
        <v>70</v>
      </c>
      <c r="F190" s="33" t="s">
        <v>49</v>
      </c>
      <c r="G190" s="33" t="s">
        <v>92</v>
      </c>
      <c r="H190" s="24"/>
      <c r="I190" s="24"/>
      <c r="J190" s="24"/>
      <c r="K190" s="24"/>
      <c r="L190" s="24"/>
      <c r="M190" s="24"/>
      <c r="N190" s="24"/>
      <c r="O190" s="24"/>
    </row>
    <row r="191" spans="1:15" s="16" customFormat="1" ht="82.2" customHeight="1">
      <c r="A191" s="19">
        <v>2</v>
      </c>
      <c r="B191" s="37">
        <v>955</v>
      </c>
      <c r="C191" s="38" t="s">
        <v>174</v>
      </c>
      <c r="D191" s="39" t="s">
        <v>93</v>
      </c>
      <c r="E191" s="39" t="s">
        <v>70</v>
      </c>
      <c r="F191" s="39" t="s">
        <v>50</v>
      </c>
      <c r="G191" s="39" t="s">
        <v>72</v>
      </c>
      <c r="H191" s="40">
        <f t="shared" ref="H191:I191" si="190">SUMIFS(H192:H1221,$B192:$B1221,$B191,$D192:$D1221,$D192,$E192:$E1221,$E192,$F192:$F1221,$F192)</f>
        <v>0</v>
      </c>
      <c r="I191" s="40">
        <f t="shared" si="190"/>
        <v>0</v>
      </c>
      <c r="J191" s="40">
        <f t="shared" ref="H191:O191" si="191">SUMIFS(J192:J1221,$B192:$B1221,$B191,$D192:$D1221,$D192,$E192:$E1221,$E192,$F192:$F1221,$F192)</f>
        <v>0</v>
      </c>
      <c r="K191" s="40">
        <f t="shared" si="191"/>
        <v>0</v>
      </c>
      <c r="L191" s="40">
        <f t="shared" si="191"/>
        <v>0</v>
      </c>
      <c r="M191" s="40">
        <f t="shared" si="191"/>
        <v>0</v>
      </c>
      <c r="N191" s="40">
        <f t="shared" si="191"/>
        <v>0</v>
      </c>
      <c r="O191" s="40">
        <f t="shared" si="191"/>
        <v>0</v>
      </c>
    </row>
    <row r="192" spans="1:15" s="16" customFormat="1" ht="15.6">
      <c r="A192" s="20">
        <v>3</v>
      </c>
      <c r="B192" s="31">
        <v>955</v>
      </c>
      <c r="C192" s="32" t="s">
        <v>46</v>
      </c>
      <c r="D192" s="33" t="s">
        <v>93</v>
      </c>
      <c r="E192" s="33" t="s">
        <v>70</v>
      </c>
      <c r="F192" s="33" t="s">
        <v>50</v>
      </c>
      <c r="G192" s="33" t="s">
        <v>92</v>
      </c>
      <c r="H192" s="24"/>
      <c r="I192" s="24"/>
      <c r="J192" s="24"/>
      <c r="K192" s="24"/>
      <c r="L192" s="24"/>
      <c r="M192" s="24"/>
      <c r="N192" s="24"/>
      <c r="O192" s="24"/>
    </row>
    <row r="193" spans="1:15" s="16" customFormat="1" ht="15.6">
      <c r="A193" s="17">
        <v>1</v>
      </c>
      <c r="B193" s="28">
        <v>955</v>
      </c>
      <c r="C193" s="29" t="s">
        <v>115</v>
      </c>
      <c r="D193" s="30" t="s">
        <v>93</v>
      </c>
      <c r="E193" s="30" t="s">
        <v>89</v>
      </c>
      <c r="F193" s="30" t="s">
        <v>7</v>
      </c>
      <c r="G193" s="30" t="s">
        <v>72</v>
      </c>
      <c r="H193" s="18">
        <f t="shared" ref="H193:I193" si="192">SUMIFS(H194:H1224,$B194:$B1224,$B194,$D194:$D1224,$D194,$E194:$E1224,$E194)/2</f>
        <v>0</v>
      </c>
      <c r="I193" s="18">
        <f t="shared" si="192"/>
        <v>0</v>
      </c>
      <c r="J193" s="18">
        <f t="shared" ref="H193:O193" si="193">SUMIFS(J194:J1224,$B194:$B1224,$B194,$D194:$D1224,$D194,$E194:$E1224,$E194)/2</f>
        <v>0</v>
      </c>
      <c r="K193" s="18">
        <f t="shared" si="193"/>
        <v>0</v>
      </c>
      <c r="L193" s="18">
        <f t="shared" si="193"/>
        <v>0</v>
      </c>
      <c r="M193" s="18">
        <f t="shared" si="193"/>
        <v>0</v>
      </c>
      <c r="N193" s="18">
        <f t="shared" si="193"/>
        <v>0</v>
      </c>
      <c r="O193" s="18">
        <f t="shared" si="193"/>
        <v>0</v>
      </c>
    </row>
    <row r="194" spans="1:15" s="16" customFormat="1" ht="46.8">
      <c r="A194" s="19">
        <v>2</v>
      </c>
      <c r="B194" s="37">
        <v>955</v>
      </c>
      <c r="C194" s="38" t="s">
        <v>140</v>
      </c>
      <c r="D194" s="39" t="s">
        <v>93</v>
      </c>
      <c r="E194" s="39" t="s">
        <v>89</v>
      </c>
      <c r="F194" s="39" t="s">
        <v>60</v>
      </c>
      <c r="G194" s="39" t="s">
        <v>72</v>
      </c>
      <c r="H194" s="40">
        <f t="shared" ref="H194:I194" si="194">SUMIFS(H195:H1224,$B195:$B1224,$B194,$D195:$D1224,$D195,$E195:$E1224,$E195,$F195:$F1224,$F195)</f>
        <v>0</v>
      </c>
      <c r="I194" s="40">
        <f t="shared" si="194"/>
        <v>0</v>
      </c>
      <c r="J194" s="40">
        <f t="shared" ref="H194:O194" si="195">SUMIFS(J195:J1224,$B195:$B1224,$B194,$D195:$D1224,$D195,$E195:$E1224,$E195,$F195:$F1224,$F195)</f>
        <v>0</v>
      </c>
      <c r="K194" s="40">
        <f t="shared" si="195"/>
        <v>0</v>
      </c>
      <c r="L194" s="40">
        <f t="shared" si="195"/>
        <v>0</v>
      </c>
      <c r="M194" s="40">
        <f t="shared" si="195"/>
        <v>0</v>
      </c>
      <c r="N194" s="40">
        <f t="shared" si="195"/>
        <v>0</v>
      </c>
      <c r="O194" s="40">
        <f t="shared" si="195"/>
        <v>0</v>
      </c>
    </row>
    <row r="195" spans="1:15" s="16" customFormat="1" ht="128.4" customHeight="1">
      <c r="A195" s="20">
        <v>3</v>
      </c>
      <c r="B195" s="31">
        <v>955</v>
      </c>
      <c r="C195" s="32" t="s">
        <v>116</v>
      </c>
      <c r="D195" s="33" t="s">
        <v>93</v>
      </c>
      <c r="E195" s="33" t="s">
        <v>89</v>
      </c>
      <c r="F195" s="33" t="s">
        <v>60</v>
      </c>
      <c r="G195" s="33" t="s">
        <v>114</v>
      </c>
      <c r="H195" s="24"/>
      <c r="I195" s="24"/>
      <c r="J195" s="24"/>
      <c r="K195" s="24"/>
      <c r="L195" s="24"/>
      <c r="M195" s="24"/>
      <c r="N195" s="24"/>
      <c r="O195" s="24"/>
    </row>
    <row r="196" spans="1:15" s="16" customFormat="1" ht="24.6" customHeight="1">
      <c r="A196" s="20">
        <v>3</v>
      </c>
      <c r="B196" s="31">
        <v>955</v>
      </c>
      <c r="C196" s="32" t="s">
        <v>46</v>
      </c>
      <c r="D196" s="33" t="s">
        <v>93</v>
      </c>
      <c r="E196" s="33" t="s">
        <v>89</v>
      </c>
      <c r="F196" s="33" t="s">
        <v>60</v>
      </c>
      <c r="G196" s="33" t="s">
        <v>92</v>
      </c>
      <c r="H196" s="24"/>
      <c r="I196" s="24"/>
      <c r="J196" s="24"/>
      <c r="K196" s="24"/>
      <c r="L196" s="24"/>
      <c r="M196" s="24"/>
      <c r="N196" s="24"/>
      <c r="O196" s="24"/>
    </row>
    <row r="197" spans="1:15" s="16" customFormat="1" ht="78">
      <c r="A197" s="19">
        <v>2</v>
      </c>
      <c r="B197" s="37">
        <v>955</v>
      </c>
      <c r="C197" s="38" t="s">
        <v>167</v>
      </c>
      <c r="D197" s="39" t="s">
        <v>93</v>
      </c>
      <c r="E197" s="39" t="s">
        <v>89</v>
      </c>
      <c r="F197" s="39" t="s">
        <v>108</v>
      </c>
      <c r="G197" s="39" t="s">
        <v>72</v>
      </c>
      <c r="H197" s="40">
        <f t="shared" ref="H197:I197" si="196">SUMIFS(H198:H1227,$B198:$B1227,$B197,$D198:$D1227,$D198,$E198:$E1227,$E198,$F198:$F1227,$F198)</f>
        <v>0</v>
      </c>
      <c r="I197" s="40">
        <f t="shared" si="196"/>
        <v>0</v>
      </c>
      <c r="J197" s="40">
        <f t="shared" ref="H197:O197" si="197">SUMIFS(J198:J1227,$B198:$B1227,$B197,$D198:$D1227,$D198,$E198:$E1227,$E198,$F198:$F1227,$F198)</f>
        <v>0</v>
      </c>
      <c r="K197" s="40">
        <f t="shared" si="197"/>
        <v>0</v>
      </c>
      <c r="L197" s="40">
        <f t="shared" si="197"/>
        <v>0</v>
      </c>
      <c r="M197" s="40">
        <f t="shared" si="197"/>
        <v>0</v>
      </c>
      <c r="N197" s="40">
        <f t="shared" si="197"/>
        <v>0</v>
      </c>
      <c r="O197" s="40">
        <f t="shared" si="197"/>
        <v>0</v>
      </c>
    </row>
    <row r="198" spans="1:15" s="16" customFormat="1" ht="15.6">
      <c r="A198" s="20">
        <v>3</v>
      </c>
      <c r="B198" s="31">
        <v>955</v>
      </c>
      <c r="C198" s="32" t="s">
        <v>46</v>
      </c>
      <c r="D198" s="33" t="s">
        <v>93</v>
      </c>
      <c r="E198" s="33" t="s">
        <v>89</v>
      </c>
      <c r="F198" s="33" t="s">
        <v>108</v>
      </c>
      <c r="G198" s="33" t="s">
        <v>92</v>
      </c>
      <c r="H198" s="24"/>
      <c r="I198" s="24"/>
      <c r="J198" s="24"/>
      <c r="K198" s="24"/>
      <c r="L198" s="24"/>
      <c r="M198" s="24"/>
      <c r="N198" s="24"/>
      <c r="O198" s="24"/>
    </row>
    <row r="199" spans="1:15" s="16" customFormat="1" ht="62.4">
      <c r="A199" s="19">
        <v>2</v>
      </c>
      <c r="B199" s="37">
        <v>955</v>
      </c>
      <c r="C199" s="38" t="s">
        <v>174</v>
      </c>
      <c r="D199" s="39" t="s">
        <v>93</v>
      </c>
      <c r="E199" s="39" t="s">
        <v>89</v>
      </c>
      <c r="F199" s="39" t="s">
        <v>50</v>
      </c>
      <c r="G199" s="39" t="s">
        <v>72</v>
      </c>
      <c r="H199" s="40">
        <f t="shared" ref="H199:I199" si="198">SUMIFS(H200:H1229,$B200:$B1229,$B199,$D200:$D1229,$D200,$E200:$E1229,$E200,$F200:$F1229,$F200)</f>
        <v>0</v>
      </c>
      <c r="I199" s="40">
        <f t="shared" si="198"/>
        <v>0</v>
      </c>
      <c r="J199" s="40">
        <f t="shared" ref="H199:O199" si="199">SUMIFS(J200:J1229,$B200:$B1229,$B199,$D200:$D1229,$D200,$E200:$E1229,$E200,$F200:$F1229,$F200)</f>
        <v>0</v>
      </c>
      <c r="K199" s="40">
        <f t="shared" si="199"/>
        <v>0</v>
      </c>
      <c r="L199" s="40">
        <f t="shared" si="199"/>
        <v>0</v>
      </c>
      <c r="M199" s="40">
        <f t="shared" si="199"/>
        <v>0</v>
      </c>
      <c r="N199" s="40">
        <f t="shared" si="199"/>
        <v>0</v>
      </c>
      <c r="O199" s="40">
        <f t="shared" si="199"/>
        <v>0</v>
      </c>
    </row>
    <row r="200" spans="1:15" s="16" customFormat="1" ht="18" customHeight="1">
      <c r="A200" s="20">
        <v>3</v>
      </c>
      <c r="B200" s="31">
        <v>955</v>
      </c>
      <c r="C200" s="32" t="s">
        <v>46</v>
      </c>
      <c r="D200" s="33" t="s">
        <v>93</v>
      </c>
      <c r="E200" s="33" t="s">
        <v>89</v>
      </c>
      <c r="F200" s="33" t="s">
        <v>50</v>
      </c>
      <c r="G200" s="33" t="s">
        <v>92</v>
      </c>
      <c r="H200" s="24"/>
      <c r="I200" s="24"/>
      <c r="J200" s="24"/>
      <c r="K200" s="24"/>
      <c r="L200" s="24"/>
      <c r="M200" s="24"/>
      <c r="N200" s="24"/>
      <c r="O200" s="24"/>
    </row>
    <row r="201" spans="1:15" s="16" customFormat="1" ht="15.6">
      <c r="A201" s="17">
        <v>1</v>
      </c>
      <c r="B201" s="28">
        <v>955</v>
      </c>
      <c r="C201" s="29" t="s">
        <v>119</v>
      </c>
      <c r="D201" s="30" t="s">
        <v>93</v>
      </c>
      <c r="E201" s="30" t="s">
        <v>79</v>
      </c>
      <c r="F201" s="30" t="s">
        <v>7</v>
      </c>
      <c r="G201" s="30" t="s">
        <v>72</v>
      </c>
      <c r="H201" s="18">
        <f t="shared" ref="H201:I201" si="200">SUMIFS(H202:H1232,$B202:$B1232,$B202,$D202:$D1232,$D202,$E202:$E1232,$E202)/2</f>
        <v>0</v>
      </c>
      <c r="I201" s="18">
        <f t="shared" si="200"/>
        <v>0</v>
      </c>
      <c r="J201" s="18">
        <f t="shared" ref="H201:O201" si="201">SUMIFS(J202:J1232,$B202:$B1232,$B202,$D202:$D1232,$D202,$E202:$E1232,$E202)/2</f>
        <v>0</v>
      </c>
      <c r="K201" s="18">
        <f t="shared" si="201"/>
        <v>0</v>
      </c>
      <c r="L201" s="18">
        <f t="shared" si="201"/>
        <v>0</v>
      </c>
      <c r="M201" s="18">
        <f t="shared" si="201"/>
        <v>0</v>
      </c>
      <c r="N201" s="18">
        <f t="shared" si="201"/>
        <v>0</v>
      </c>
      <c r="O201" s="18">
        <f t="shared" si="201"/>
        <v>0</v>
      </c>
    </row>
    <row r="202" spans="1:15" s="16" customFormat="1" ht="52.8" customHeight="1">
      <c r="A202" s="19">
        <v>2</v>
      </c>
      <c r="B202" s="37">
        <v>955</v>
      </c>
      <c r="C202" s="38" t="s">
        <v>140</v>
      </c>
      <c r="D202" s="39" t="s">
        <v>93</v>
      </c>
      <c r="E202" s="39" t="s">
        <v>79</v>
      </c>
      <c r="F202" s="39" t="s">
        <v>60</v>
      </c>
      <c r="G202" s="39" t="s">
        <v>72</v>
      </c>
      <c r="H202" s="40">
        <f t="shared" ref="H202:I202" si="202">SUMIFS(H203:H1232,$B203:$B1232,$B202,$D203:$D1232,$D203,$E203:$E1232,$E203,$F203:$F1232,$F203)</f>
        <v>0</v>
      </c>
      <c r="I202" s="40">
        <f t="shared" si="202"/>
        <v>0</v>
      </c>
      <c r="J202" s="40">
        <f t="shared" ref="H202:O202" si="203">SUMIFS(J203:J1232,$B203:$B1232,$B202,$D203:$D1232,$D203,$E203:$E1232,$E203,$F203:$F1232,$F203)</f>
        <v>0</v>
      </c>
      <c r="K202" s="40">
        <f t="shared" si="203"/>
        <v>0</v>
      </c>
      <c r="L202" s="40">
        <f t="shared" si="203"/>
        <v>0</v>
      </c>
      <c r="M202" s="40">
        <f t="shared" si="203"/>
        <v>0</v>
      </c>
      <c r="N202" s="40">
        <f t="shared" si="203"/>
        <v>0</v>
      </c>
      <c r="O202" s="40">
        <f t="shared" si="203"/>
        <v>0</v>
      </c>
    </row>
    <row r="203" spans="1:15" s="16" customFormat="1" ht="15.6">
      <c r="A203" s="20">
        <v>3</v>
      </c>
      <c r="B203" s="31">
        <v>955</v>
      </c>
      <c r="C203" s="32" t="s">
        <v>46</v>
      </c>
      <c r="D203" s="33" t="s">
        <v>93</v>
      </c>
      <c r="E203" s="33" t="s">
        <v>79</v>
      </c>
      <c r="F203" s="33" t="s">
        <v>60</v>
      </c>
      <c r="G203" s="33" t="s">
        <v>92</v>
      </c>
      <c r="H203" s="24"/>
      <c r="I203" s="24"/>
      <c r="J203" s="24"/>
      <c r="K203" s="24"/>
      <c r="L203" s="24"/>
      <c r="M203" s="24"/>
      <c r="N203" s="24"/>
      <c r="O203" s="24"/>
    </row>
    <row r="204" spans="1:15" s="16" customFormat="1" ht="72.599999999999994" customHeight="1">
      <c r="A204" s="19">
        <v>2</v>
      </c>
      <c r="B204" s="37">
        <v>955</v>
      </c>
      <c r="C204" s="38" t="s">
        <v>207</v>
      </c>
      <c r="D204" s="39" t="s">
        <v>93</v>
      </c>
      <c r="E204" s="39" t="s">
        <v>79</v>
      </c>
      <c r="F204" s="39" t="s">
        <v>118</v>
      </c>
      <c r="G204" s="39" t="s">
        <v>72</v>
      </c>
      <c r="H204" s="40">
        <f t="shared" ref="H204:I204" si="204">SUMIFS(H205:H1234,$B205:$B1234,$B204,$D205:$D1234,$D205,$E205:$E1234,$E205,$F205:$F1234,$F205)</f>
        <v>0</v>
      </c>
      <c r="I204" s="40">
        <f t="shared" si="204"/>
        <v>0</v>
      </c>
      <c r="J204" s="40">
        <f t="shared" ref="H204:O204" si="205">SUMIFS(J205:J1234,$B205:$B1234,$B204,$D205:$D1234,$D205,$E205:$E1234,$E205,$F205:$F1234,$F205)</f>
        <v>0</v>
      </c>
      <c r="K204" s="40">
        <f t="shared" si="205"/>
        <v>0</v>
      </c>
      <c r="L204" s="40">
        <f t="shared" si="205"/>
        <v>0</v>
      </c>
      <c r="M204" s="40">
        <f t="shared" si="205"/>
        <v>0</v>
      </c>
      <c r="N204" s="40">
        <f t="shared" si="205"/>
        <v>0</v>
      </c>
      <c r="O204" s="40">
        <f t="shared" si="205"/>
        <v>0</v>
      </c>
    </row>
    <row r="205" spans="1:15" s="16" customFormat="1" ht="15.6">
      <c r="A205" s="20">
        <v>3</v>
      </c>
      <c r="B205" s="31">
        <v>955</v>
      </c>
      <c r="C205" s="32" t="s">
        <v>46</v>
      </c>
      <c r="D205" s="33" t="s">
        <v>93</v>
      </c>
      <c r="E205" s="33" t="s">
        <v>79</v>
      </c>
      <c r="F205" s="33" t="s">
        <v>118</v>
      </c>
      <c r="G205" s="33" t="s">
        <v>92</v>
      </c>
      <c r="H205" s="24"/>
      <c r="I205" s="24"/>
      <c r="J205" s="24"/>
      <c r="K205" s="24"/>
      <c r="L205" s="24"/>
      <c r="M205" s="24"/>
      <c r="N205" s="24"/>
      <c r="O205" s="24"/>
    </row>
    <row r="206" spans="1:15" s="16" customFormat="1" ht="52.8" customHeight="1">
      <c r="A206" s="19">
        <v>2</v>
      </c>
      <c r="B206" s="37">
        <v>955</v>
      </c>
      <c r="C206" s="38" t="s">
        <v>209</v>
      </c>
      <c r="D206" s="39" t="s">
        <v>93</v>
      </c>
      <c r="E206" s="39" t="s">
        <v>79</v>
      </c>
      <c r="F206" s="39" t="s">
        <v>193</v>
      </c>
      <c r="G206" s="39" t="s">
        <v>72</v>
      </c>
      <c r="H206" s="40">
        <f t="shared" ref="H206:I206" si="206">SUMIFS(H207:H1236,$B207:$B1236,$B206,$D207:$D1236,$D207,$E207:$E1236,$E207,$F207:$F1236,$F207)</f>
        <v>0</v>
      </c>
      <c r="I206" s="40">
        <f t="shared" si="206"/>
        <v>0</v>
      </c>
      <c r="J206" s="40">
        <f t="shared" ref="H206:O206" si="207">SUMIFS(J207:J1236,$B207:$B1236,$B206,$D207:$D1236,$D207,$E207:$E1236,$E207,$F207:$F1236,$F207)</f>
        <v>0</v>
      </c>
      <c r="K206" s="40">
        <f t="shared" si="207"/>
        <v>0</v>
      </c>
      <c r="L206" s="40">
        <f t="shared" si="207"/>
        <v>0</v>
      </c>
      <c r="M206" s="40">
        <f t="shared" si="207"/>
        <v>0</v>
      </c>
      <c r="N206" s="40">
        <f t="shared" si="207"/>
        <v>0</v>
      </c>
      <c r="O206" s="40">
        <f t="shared" si="207"/>
        <v>0</v>
      </c>
    </row>
    <row r="207" spans="1:15" s="16" customFormat="1" ht="15.6">
      <c r="A207" s="20">
        <v>3</v>
      </c>
      <c r="B207" s="31">
        <v>955</v>
      </c>
      <c r="C207" s="32" t="s">
        <v>46</v>
      </c>
      <c r="D207" s="33" t="s">
        <v>93</v>
      </c>
      <c r="E207" s="33" t="s">
        <v>79</v>
      </c>
      <c r="F207" s="33" t="s">
        <v>193</v>
      </c>
      <c r="G207" s="33" t="s">
        <v>92</v>
      </c>
      <c r="H207" s="24"/>
      <c r="I207" s="24"/>
      <c r="J207" s="24"/>
      <c r="K207" s="24"/>
      <c r="L207" s="24"/>
      <c r="M207" s="24"/>
      <c r="N207" s="24"/>
      <c r="O207" s="24"/>
    </row>
    <row r="208" spans="1:15" s="16" customFormat="1" ht="55.2" customHeight="1">
      <c r="A208" s="19">
        <v>2</v>
      </c>
      <c r="B208" s="37">
        <v>955</v>
      </c>
      <c r="C208" s="38" t="s">
        <v>156</v>
      </c>
      <c r="D208" s="39" t="s">
        <v>93</v>
      </c>
      <c r="E208" s="39" t="s">
        <v>79</v>
      </c>
      <c r="F208" s="39" t="s">
        <v>155</v>
      </c>
      <c r="G208" s="39" t="s">
        <v>72</v>
      </c>
      <c r="H208" s="40">
        <f t="shared" ref="H208:I208" si="208">SUMIFS(H209:H1238,$B209:$B1238,$B208,$D209:$D1238,$D209,$E209:$E1238,$E209,$F209:$F1238,$F209)</f>
        <v>0</v>
      </c>
      <c r="I208" s="40">
        <f t="shared" si="208"/>
        <v>0</v>
      </c>
      <c r="J208" s="40">
        <f t="shared" ref="H208:O208" si="209">SUMIFS(J209:J1238,$B209:$B1238,$B208,$D209:$D1238,$D209,$E209:$E1238,$E209,$F209:$F1238,$F209)</f>
        <v>0</v>
      </c>
      <c r="K208" s="40">
        <f t="shared" si="209"/>
        <v>0</v>
      </c>
      <c r="L208" s="40">
        <f t="shared" si="209"/>
        <v>0</v>
      </c>
      <c r="M208" s="40">
        <f t="shared" si="209"/>
        <v>0</v>
      </c>
      <c r="N208" s="40">
        <f t="shared" si="209"/>
        <v>0</v>
      </c>
      <c r="O208" s="40">
        <f t="shared" si="209"/>
        <v>0</v>
      </c>
    </row>
    <row r="209" spans="1:15" s="16" customFormat="1" ht="15.6">
      <c r="A209" s="20">
        <v>3</v>
      </c>
      <c r="B209" s="31">
        <v>955</v>
      </c>
      <c r="C209" s="32" t="s">
        <v>46</v>
      </c>
      <c r="D209" s="33" t="s">
        <v>93</v>
      </c>
      <c r="E209" s="33" t="s">
        <v>79</v>
      </c>
      <c r="F209" s="33" t="s">
        <v>155</v>
      </c>
      <c r="G209" s="33" t="s">
        <v>92</v>
      </c>
      <c r="H209" s="24"/>
      <c r="I209" s="24"/>
      <c r="J209" s="24"/>
      <c r="K209" s="24"/>
      <c r="L209" s="24"/>
      <c r="M209" s="24"/>
      <c r="N209" s="24"/>
      <c r="O209" s="24"/>
    </row>
    <row r="210" spans="1:15" s="16" customFormat="1" ht="31.2">
      <c r="A210" s="17">
        <v>1</v>
      </c>
      <c r="B210" s="28">
        <v>955</v>
      </c>
      <c r="C210" s="29" t="s">
        <v>190</v>
      </c>
      <c r="D210" s="30" t="s">
        <v>93</v>
      </c>
      <c r="E210" s="30" t="s">
        <v>93</v>
      </c>
      <c r="F210" s="30" t="s">
        <v>72</v>
      </c>
      <c r="G210" s="30" t="s">
        <v>72</v>
      </c>
      <c r="H210" s="18">
        <f t="shared" ref="H210:I210" si="210">SUMIFS(H211:H1241,$B211:$B1241,$B211,$D211:$D1241,$D211,$E211:$E1241,$E211)/2</f>
        <v>57197.5</v>
      </c>
      <c r="I210" s="18">
        <f t="shared" si="210"/>
        <v>0</v>
      </c>
      <c r="J210" s="18">
        <f t="shared" ref="H210:O210" si="211">SUMIFS(J211:J1241,$B211:$B1241,$B211,$D211:$D1241,$D211,$E211:$E1241,$E211)/2</f>
        <v>50335.9</v>
      </c>
      <c r="K210" s="18">
        <f t="shared" si="211"/>
        <v>0</v>
      </c>
      <c r="L210" s="18">
        <f t="shared" si="211"/>
        <v>56663.5</v>
      </c>
      <c r="M210" s="18">
        <f t="shared" si="211"/>
        <v>0</v>
      </c>
      <c r="N210" s="18">
        <f t="shared" si="211"/>
        <v>56663.5</v>
      </c>
      <c r="O210" s="18">
        <f t="shared" si="211"/>
        <v>0</v>
      </c>
    </row>
    <row r="211" spans="1:15" s="16" customFormat="1" ht="46.8">
      <c r="A211" s="19">
        <v>2</v>
      </c>
      <c r="B211" s="37">
        <v>955</v>
      </c>
      <c r="C211" s="38" t="s">
        <v>186</v>
      </c>
      <c r="D211" s="39" t="s">
        <v>93</v>
      </c>
      <c r="E211" s="39" t="s">
        <v>93</v>
      </c>
      <c r="F211" s="39" t="s">
        <v>185</v>
      </c>
      <c r="G211" s="39"/>
      <c r="H211" s="40">
        <f t="shared" ref="H211:I211" si="212">SUMIFS(H212:H1241,$B212:$B1241,$B211,$D212:$D1241,$D212,$E212:$E1241,$E212,$F212:$F1241,$F212)</f>
        <v>57197.5</v>
      </c>
      <c r="I211" s="40">
        <f t="shared" si="212"/>
        <v>0</v>
      </c>
      <c r="J211" s="40">
        <f t="shared" ref="H211:O211" si="213">SUMIFS(J212:J1241,$B212:$B1241,$B211,$D212:$D1241,$D212,$E212:$E1241,$E212,$F212:$F1241,$F212)</f>
        <v>50335.9</v>
      </c>
      <c r="K211" s="40">
        <f t="shared" si="213"/>
        <v>0</v>
      </c>
      <c r="L211" s="40">
        <f t="shared" si="213"/>
        <v>56663.5</v>
      </c>
      <c r="M211" s="40">
        <f t="shared" si="213"/>
        <v>0</v>
      </c>
      <c r="N211" s="40">
        <f t="shared" si="213"/>
        <v>56663.5</v>
      </c>
      <c r="O211" s="40">
        <f t="shared" si="213"/>
        <v>0</v>
      </c>
    </row>
    <row r="212" spans="1:15" s="16" customFormat="1" ht="15.6">
      <c r="A212" s="20">
        <v>3</v>
      </c>
      <c r="B212" s="31">
        <v>955</v>
      </c>
      <c r="C212" s="32" t="s">
        <v>46</v>
      </c>
      <c r="D212" s="33" t="s">
        <v>93</v>
      </c>
      <c r="E212" s="33" t="s">
        <v>93</v>
      </c>
      <c r="F212" s="33" t="s">
        <v>185</v>
      </c>
      <c r="G212" s="33" t="s">
        <v>92</v>
      </c>
      <c r="H212" s="24">
        <v>57197.5</v>
      </c>
      <c r="I212" s="24"/>
      <c r="J212" s="24">
        <v>50335.9</v>
      </c>
      <c r="K212" s="24"/>
      <c r="L212" s="24">
        <v>56663.5</v>
      </c>
      <c r="M212" s="24"/>
      <c r="N212" s="24">
        <v>56663.5</v>
      </c>
      <c r="O212" s="24"/>
    </row>
    <row r="213" spans="1:15" s="16" customFormat="1" ht="31.2">
      <c r="A213" s="17">
        <v>1</v>
      </c>
      <c r="B213" s="28">
        <v>955</v>
      </c>
      <c r="C213" s="29" t="s">
        <v>61</v>
      </c>
      <c r="D213" s="30" t="s">
        <v>71</v>
      </c>
      <c r="E213" s="30" t="s">
        <v>93</v>
      </c>
      <c r="F213" s="30" t="s">
        <v>72</v>
      </c>
      <c r="G213" s="30" t="s">
        <v>72</v>
      </c>
      <c r="H213" s="18">
        <f t="shared" ref="H213:I213" si="214">SUMIFS(H214:H1244,$B214:$B1244,$B214,$D214:$D1244,$D214,$E214:$E1244,$E214)/2</f>
        <v>48721</v>
      </c>
      <c r="I213" s="18">
        <f t="shared" si="214"/>
        <v>0</v>
      </c>
      <c r="J213" s="18">
        <f t="shared" ref="H213:O213" si="215">SUMIFS(J214:J1244,$B214:$B1244,$B214,$D214:$D1244,$D214,$E214:$E1244,$E214)/2</f>
        <v>48721</v>
      </c>
      <c r="K213" s="18">
        <f t="shared" si="215"/>
        <v>0</v>
      </c>
      <c r="L213" s="18">
        <f t="shared" si="215"/>
        <v>50292.3</v>
      </c>
      <c r="M213" s="18">
        <f t="shared" si="215"/>
        <v>0</v>
      </c>
      <c r="N213" s="18">
        <f t="shared" si="215"/>
        <v>50292.3</v>
      </c>
      <c r="O213" s="18">
        <f t="shared" si="215"/>
        <v>0</v>
      </c>
    </row>
    <row r="214" spans="1:15" s="16" customFormat="1" ht="46.8">
      <c r="A214" s="19">
        <v>2</v>
      </c>
      <c r="B214" s="37">
        <v>955</v>
      </c>
      <c r="C214" s="38" t="s">
        <v>162</v>
      </c>
      <c r="D214" s="39" t="s">
        <v>71</v>
      </c>
      <c r="E214" s="39" t="s">
        <v>93</v>
      </c>
      <c r="F214" s="39" t="s">
        <v>163</v>
      </c>
      <c r="G214" s="39"/>
      <c r="H214" s="40">
        <f t="shared" ref="H214:I214" si="216">SUMIFS(H215:H1244,$B215:$B1244,$B214,$D215:$D1244,$D215,$E215:$E1244,$E215,$F215:$F1244,$F215)</f>
        <v>48721</v>
      </c>
      <c r="I214" s="40">
        <f t="shared" si="216"/>
        <v>0</v>
      </c>
      <c r="J214" s="40">
        <f t="shared" ref="H214:O214" si="217">SUMIFS(J215:J1244,$B215:$B1244,$B214,$D215:$D1244,$D215,$E215:$E1244,$E215,$F215:$F1244,$F215)</f>
        <v>48721</v>
      </c>
      <c r="K214" s="40">
        <f t="shared" si="217"/>
        <v>0</v>
      </c>
      <c r="L214" s="40">
        <f t="shared" si="217"/>
        <v>50292.3</v>
      </c>
      <c r="M214" s="40">
        <f t="shared" si="217"/>
        <v>0</v>
      </c>
      <c r="N214" s="40">
        <f t="shared" si="217"/>
        <v>50292.3</v>
      </c>
      <c r="O214" s="40">
        <f t="shared" si="217"/>
        <v>0</v>
      </c>
    </row>
    <row r="215" spans="1:15" s="16" customFormat="1" ht="15.6">
      <c r="A215" s="20">
        <v>3</v>
      </c>
      <c r="B215" s="31">
        <v>955</v>
      </c>
      <c r="C215" s="32" t="s">
        <v>46</v>
      </c>
      <c r="D215" s="33" t="s">
        <v>71</v>
      </c>
      <c r="E215" s="33" t="s">
        <v>93</v>
      </c>
      <c r="F215" s="33" t="s">
        <v>163</v>
      </c>
      <c r="G215" s="33" t="s">
        <v>92</v>
      </c>
      <c r="H215" s="24">
        <v>48721</v>
      </c>
      <c r="I215" s="24"/>
      <c r="J215" s="24">
        <v>48721</v>
      </c>
      <c r="K215" s="24"/>
      <c r="L215" s="24">
        <v>50292.3</v>
      </c>
      <c r="M215" s="24"/>
      <c r="N215" s="24">
        <v>50292.3</v>
      </c>
      <c r="O215" s="24"/>
    </row>
    <row r="216" spans="1:15" s="16" customFormat="1" ht="15.6">
      <c r="A216" s="17">
        <v>1</v>
      </c>
      <c r="B216" s="28">
        <v>955</v>
      </c>
      <c r="C216" s="29" t="s">
        <v>38</v>
      </c>
      <c r="D216" s="30" t="s">
        <v>82</v>
      </c>
      <c r="E216" s="30" t="s">
        <v>89</v>
      </c>
      <c r="F216" s="30"/>
      <c r="G216" s="30"/>
      <c r="H216" s="18">
        <f t="shared" ref="H216:I216" si="218">SUMIFS(H217:H1247,$B217:$B1247,$B217,$D217:$D1247,$D217,$E217:$E1247,$E217)/2</f>
        <v>19596.099999999999</v>
      </c>
      <c r="I216" s="18">
        <f t="shared" si="218"/>
        <v>13792</v>
      </c>
      <c r="J216" s="18">
        <f t="shared" ref="H216:O216" si="219">SUMIFS(J217:J1247,$B217:$B1247,$B217,$D217:$D1247,$D217,$E217:$E1247,$E217)/2</f>
        <v>19596.099999999999</v>
      </c>
      <c r="K216" s="18">
        <f t="shared" si="219"/>
        <v>13792</v>
      </c>
      <c r="L216" s="18">
        <f t="shared" si="219"/>
        <v>173970.7</v>
      </c>
      <c r="M216" s="18">
        <f t="shared" si="219"/>
        <v>168226.6</v>
      </c>
      <c r="N216" s="18">
        <f t="shared" si="219"/>
        <v>173970.7</v>
      </c>
      <c r="O216" s="18">
        <f t="shared" si="219"/>
        <v>168226.6</v>
      </c>
    </row>
    <row r="217" spans="1:15" s="16" customFormat="1" ht="61.2" customHeight="1">
      <c r="A217" s="19">
        <v>2</v>
      </c>
      <c r="B217" s="37">
        <v>955</v>
      </c>
      <c r="C217" s="38" t="s">
        <v>194</v>
      </c>
      <c r="D217" s="39" t="s">
        <v>82</v>
      </c>
      <c r="E217" s="39" t="s">
        <v>89</v>
      </c>
      <c r="F217" s="39" t="s">
        <v>127</v>
      </c>
      <c r="G217" s="39"/>
      <c r="H217" s="40">
        <f t="shared" ref="H217:I217" si="220">SUMIFS(H218:H1247,$B218:$B1247,$B217,$D218:$D1247,$D218,$E218:$E1247,$E218,$F218:$F1247,$F218)</f>
        <v>0</v>
      </c>
      <c r="I217" s="40">
        <f t="shared" si="220"/>
        <v>0</v>
      </c>
      <c r="J217" s="40">
        <f t="shared" ref="H217:O217" si="221">SUMIFS(J218:J1247,$B218:$B1247,$B217,$D218:$D1247,$D218,$E218:$E1247,$E218,$F218:$F1247,$F218)</f>
        <v>0</v>
      </c>
      <c r="K217" s="40">
        <f t="shared" si="221"/>
        <v>0</v>
      </c>
      <c r="L217" s="40">
        <f t="shared" si="221"/>
        <v>0</v>
      </c>
      <c r="M217" s="40">
        <f t="shared" si="221"/>
        <v>0</v>
      </c>
      <c r="N217" s="40">
        <f t="shared" si="221"/>
        <v>0</v>
      </c>
      <c r="O217" s="40">
        <f t="shared" si="221"/>
        <v>0</v>
      </c>
    </row>
    <row r="218" spans="1:15" s="16" customFormat="1" ht="15.6">
      <c r="A218" s="20">
        <v>3</v>
      </c>
      <c r="B218" s="31">
        <v>955</v>
      </c>
      <c r="C218" s="32" t="s">
        <v>46</v>
      </c>
      <c r="D218" s="33" t="s">
        <v>82</v>
      </c>
      <c r="E218" s="33" t="s">
        <v>89</v>
      </c>
      <c r="F218" s="33" t="s">
        <v>127</v>
      </c>
      <c r="G218" s="33" t="s">
        <v>92</v>
      </c>
      <c r="H218" s="24"/>
      <c r="I218" s="24"/>
      <c r="J218" s="24"/>
      <c r="K218" s="24"/>
      <c r="L218" s="24"/>
      <c r="M218" s="24"/>
      <c r="N218" s="24"/>
      <c r="O218" s="24"/>
    </row>
    <row r="219" spans="1:15" s="16" customFormat="1" ht="54" customHeight="1">
      <c r="A219" s="19">
        <v>2</v>
      </c>
      <c r="B219" s="37">
        <v>955</v>
      </c>
      <c r="C219" s="38" t="s">
        <v>186</v>
      </c>
      <c r="D219" s="39" t="s">
        <v>82</v>
      </c>
      <c r="E219" s="39" t="s">
        <v>89</v>
      </c>
      <c r="F219" s="39" t="s">
        <v>185</v>
      </c>
      <c r="G219" s="39"/>
      <c r="H219" s="40">
        <f t="shared" ref="H219:I219" si="222">SUMIFS(H220:H1249,$B220:$B1249,$B219,$D220:$D1249,$D220,$E220:$E1249,$E220,$F220:$F1249,$F220)</f>
        <v>0</v>
      </c>
      <c r="I219" s="40">
        <f t="shared" si="222"/>
        <v>0</v>
      </c>
      <c r="J219" s="40">
        <f t="shared" ref="H219:O219" si="223">SUMIFS(J220:J1249,$B220:$B1249,$B219,$D220:$D1249,$D220,$E220:$E1249,$E220,$F220:$F1249,$F220)</f>
        <v>0</v>
      </c>
      <c r="K219" s="40">
        <f t="shared" si="223"/>
        <v>0</v>
      </c>
      <c r="L219" s="40">
        <f t="shared" si="223"/>
        <v>0</v>
      </c>
      <c r="M219" s="40">
        <f t="shared" si="223"/>
        <v>0</v>
      </c>
      <c r="N219" s="40">
        <f t="shared" si="223"/>
        <v>0</v>
      </c>
      <c r="O219" s="40">
        <f t="shared" si="223"/>
        <v>0</v>
      </c>
    </row>
    <row r="220" spans="1:15" s="16" customFormat="1" ht="15.6">
      <c r="A220" s="20">
        <v>3</v>
      </c>
      <c r="B220" s="31">
        <v>955</v>
      </c>
      <c r="C220" s="32" t="s">
        <v>46</v>
      </c>
      <c r="D220" s="33" t="s">
        <v>82</v>
      </c>
      <c r="E220" s="33" t="s">
        <v>89</v>
      </c>
      <c r="F220" s="33" t="s">
        <v>185</v>
      </c>
      <c r="G220" s="33" t="s">
        <v>92</v>
      </c>
      <c r="H220" s="24"/>
      <c r="I220" s="24"/>
      <c r="J220" s="24"/>
      <c r="K220" s="24"/>
      <c r="L220" s="24"/>
      <c r="M220" s="24"/>
      <c r="N220" s="24"/>
      <c r="O220" s="24"/>
    </row>
    <row r="221" spans="1:15" s="16" customFormat="1" ht="62.4">
      <c r="A221" s="19">
        <v>2</v>
      </c>
      <c r="B221" s="37">
        <v>955</v>
      </c>
      <c r="C221" s="41" t="s">
        <v>168</v>
      </c>
      <c r="D221" s="39" t="s">
        <v>82</v>
      </c>
      <c r="E221" s="39" t="s">
        <v>89</v>
      </c>
      <c r="F221" s="39" t="s">
        <v>39</v>
      </c>
      <c r="G221" s="39"/>
      <c r="H221" s="40">
        <f t="shared" ref="H221:I221" si="224">SUMIFS(H222:H1251,$B222:$B1251,$B221,$D222:$D1251,$D222,$E222:$E1251,$E222,$F222:$F1251,$F222)</f>
        <v>18096.099999999999</v>
      </c>
      <c r="I221" s="40">
        <f t="shared" si="224"/>
        <v>13792</v>
      </c>
      <c r="J221" s="40">
        <f t="shared" ref="H221:O221" si="225">SUMIFS(J222:J1251,$B222:$B1251,$B221,$D222:$D1251,$D222,$E222:$E1251,$E222,$F222:$F1251,$F222)</f>
        <v>18096.099999999999</v>
      </c>
      <c r="K221" s="40">
        <f t="shared" si="225"/>
        <v>13792</v>
      </c>
      <c r="L221" s="40">
        <f t="shared" si="225"/>
        <v>173470.7</v>
      </c>
      <c r="M221" s="40">
        <f t="shared" si="225"/>
        <v>168226.6</v>
      </c>
      <c r="N221" s="40">
        <f t="shared" si="225"/>
        <v>173470.7</v>
      </c>
      <c r="O221" s="40">
        <f t="shared" si="225"/>
        <v>168226.6</v>
      </c>
    </row>
    <row r="222" spans="1:15" s="16" customFormat="1" ht="15.6">
      <c r="A222" s="20">
        <v>3</v>
      </c>
      <c r="B222" s="31">
        <v>955</v>
      </c>
      <c r="C222" s="32" t="s">
        <v>46</v>
      </c>
      <c r="D222" s="33" t="s">
        <v>82</v>
      </c>
      <c r="E222" s="33" t="s">
        <v>89</v>
      </c>
      <c r="F222" s="33" t="s">
        <v>39</v>
      </c>
      <c r="G222" s="33" t="s">
        <v>92</v>
      </c>
      <c r="H222" s="24">
        <v>18096.099999999999</v>
      </c>
      <c r="I222" s="24">
        <v>13792</v>
      </c>
      <c r="J222" s="24">
        <v>18096.099999999999</v>
      </c>
      <c r="K222" s="24">
        <v>13792</v>
      </c>
      <c r="L222" s="24">
        <v>173470.7</v>
      </c>
      <c r="M222" s="24">
        <v>168226.6</v>
      </c>
      <c r="N222" s="24">
        <v>173470.7</v>
      </c>
      <c r="O222" s="24">
        <v>168226.6</v>
      </c>
    </row>
    <row r="223" spans="1:15" s="16" customFormat="1" ht="52.8" customHeight="1">
      <c r="A223" s="19">
        <v>2</v>
      </c>
      <c r="B223" s="37">
        <v>955</v>
      </c>
      <c r="C223" s="38" t="s">
        <v>140</v>
      </c>
      <c r="D223" s="39" t="s">
        <v>82</v>
      </c>
      <c r="E223" s="39" t="s">
        <v>89</v>
      </c>
      <c r="F223" s="39" t="s">
        <v>60</v>
      </c>
      <c r="G223" s="39" t="s">
        <v>72</v>
      </c>
      <c r="H223" s="40">
        <f t="shared" ref="H223:I223" si="226">SUMIFS(H224:H1253,$B224:$B1253,$B223,$D224:$D1253,$D224,$E224:$E1253,$E224,$F224:$F1253,$F224)</f>
        <v>0</v>
      </c>
      <c r="I223" s="40">
        <f t="shared" si="226"/>
        <v>0</v>
      </c>
      <c r="J223" s="40">
        <f t="shared" ref="H223:O223" si="227">SUMIFS(J224:J1253,$B224:$B1253,$B223,$D224:$D1253,$D224,$E224:$E1253,$E224,$F224:$F1253,$F224)</f>
        <v>0</v>
      </c>
      <c r="K223" s="40">
        <f t="shared" si="227"/>
        <v>0</v>
      </c>
      <c r="L223" s="40">
        <f t="shared" si="227"/>
        <v>0</v>
      </c>
      <c r="M223" s="40">
        <f t="shared" si="227"/>
        <v>0</v>
      </c>
      <c r="N223" s="40">
        <f t="shared" si="227"/>
        <v>0</v>
      </c>
      <c r="O223" s="40">
        <f t="shared" si="227"/>
        <v>0</v>
      </c>
    </row>
    <row r="224" spans="1:15" s="16" customFormat="1" ht="15.6">
      <c r="A224" s="20">
        <v>3</v>
      </c>
      <c r="B224" s="31">
        <v>955</v>
      </c>
      <c r="C224" s="32" t="s">
        <v>46</v>
      </c>
      <c r="D224" s="33" t="s">
        <v>82</v>
      </c>
      <c r="E224" s="33" t="s">
        <v>89</v>
      </c>
      <c r="F224" s="33" t="s">
        <v>60</v>
      </c>
      <c r="G224" s="33" t="s">
        <v>92</v>
      </c>
      <c r="H224" s="24"/>
      <c r="I224" s="24"/>
      <c r="J224" s="24"/>
      <c r="K224" s="24"/>
      <c r="L224" s="24"/>
      <c r="M224" s="24"/>
      <c r="N224" s="24"/>
      <c r="O224" s="24"/>
    </row>
    <row r="225" spans="1:15" s="16" customFormat="1" ht="85.2" customHeight="1">
      <c r="A225" s="19">
        <v>2</v>
      </c>
      <c r="B225" s="37">
        <v>955</v>
      </c>
      <c r="C225" s="38" t="s">
        <v>175</v>
      </c>
      <c r="D225" s="39" t="s">
        <v>82</v>
      </c>
      <c r="E225" s="39" t="s">
        <v>89</v>
      </c>
      <c r="F225" s="39" t="s">
        <v>45</v>
      </c>
      <c r="G225" s="39"/>
      <c r="H225" s="40">
        <f t="shared" ref="H225:I225" si="228">SUMIFS(H226:H1255,$B226:$B1255,$B225,$D226:$D1255,$D226,$E226:$E1255,$E226,$F226:$F1255,$F226)</f>
        <v>500</v>
      </c>
      <c r="I225" s="40">
        <f t="shared" si="228"/>
        <v>0</v>
      </c>
      <c r="J225" s="40">
        <f t="shared" ref="H225:O225" si="229">SUMIFS(J226:J1255,$B226:$B1255,$B225,$D226:$D1255,$D226,$E226:$E1255,$E226,$F226:$F1255,$F226)</f>
        <v>500</v>
      </c>
      <c r="K225" s="40">
        <f t="shared" si="229"/>
        <v>0</v>
      </c>
      <c r="L225" s="40">
        <f t="shared" si="229"/>
        <v>500</v>
      </c>
      <c r="M225" s="40">
        <f t="shared" si="229"/>
        <v>0</v>
      </c>
      <c r="N225" s="40">
        <f t="shared" si="229"/>
        <v>500</v>
      </c>
      <c r="O225" s="40">
        <f t="shared" si="229"/>
        <v>0</v>
      </c>
    </row>
    <row r="226" spans="1:15" s="16" customFormat="1" ht="15.6">
      <c r="A226" s="20">
        <v>3</v>
      </c>
      <c r="B226" s="31">
        <v>955</v>
      </c>
      <c r="C226" s="32" t="s">
        <v>46</v>
      </c>
      <c r="D226" s="33" t="s">
        <v>82</v>
      </c>
      <c r="E226" s="33" t="s">
        <v>89</v>
      </c>
      <c r="F226" s="33" t="s">
        <v>45</v>
      </c>
      <c r="G226" s="33" t="s">
        <v>92</v>
      </c>
      <c r="H226" s="24">
        <v>500</v>
      </c>
      <c r="I226" s="24"/>
      <c r="J226" s="24">
        <v>500</v>
      </c>
      <c r="K226" s="24"/>
      <c r="L226" s="24">
        <v>500</v>
      </c>
      <c r="M226" s="24"/>
      <c r="N226" s="24">
        <v>500</v>
      </c>
      <c r="O226" s="24"/>
    </row>
    <row r="227" spans="1:15" s="16" customFormat="1" ht="46.8">
      <c r="A227" s="19">
        <v>2</v>
      </c>
      <c r="B227" s="37">
        <v>955</v>
      </c>
      <c r="C227" s="38" t="s">
        <v>156</v>
      </c>
      <c r="D227" s="39" t="s">
        <v>82</v>
      </c>
      <c r="E227" s="39" t="s">
        <v>89</v>
      </c>
      <c r="F227" s="39" t="s">
        <v>155</v>
      </c>
      <c r="G227" s="39"/>
      <c r="H227" s="40">
        <f t="shared" ref="H227:I227" si="230">SUMIFS(H228:H1257,$B228:$B1257,$B227,$D228:$D1257,$D228,$E228:$E1257,$E228,$F228:$F1257,$F228)</f>
        <v>1000</v>
      </c>
      <c r="I227" s="40">
        <f t="shared" si="230"/>
        <v>0</v>
      </c>
      <c r="J227" s="40">
        <f t="shared" ref="H227:O227" si="231">SUMIFS(J228:J1257,$B228:$B1257,$B227,$D228:$D1257,$D228,$E228:$E1257,$E228,$F228:$F1257,$F228)</f>
        <v>1000</v>
      </c>
      <c r="K227" s="40">
        <f t="shared" si="231"/>
        <v>0</v>
      </c>
      <c r="L227" s="40">
        <f t="shared" si="231"/>
        <v>0</v>
      </c>
      <c r="M227" s="40">
        <f t="shared" si="231"/>
        <v>0</v>
      </c>
      <c r="N227" s="40">
        <f t="shared" si="231"/>
        <v>0</v>
      </c>
      <c r="O227" s="40">
        <f t="shared" si="231"/>
        <v>0</v>
      </c>
    </row>
    <row r="228" spans="1:15" s="16" customFormat="1" ht="15.6">
      <c r="A228" s="20">
        <v>3</v>
      </c>
      <c r="B228" s="31">
        <v>955</v>
      </c>
      <c r="C228" s="32" t="s">
        <v>46</v>
      </c>
      <c r="D228" s="33" t="s">
        <v>82</v>
      </c>
      <c r="E228" s="33" t="s">
        <v>89</v>
      </c>
      <c r="F228" s="33" t="s">
        <v>155</v>
      </c>
      <c r="G228" s="33" t="s">
        <v>92</v>
      </c>
      <c r="H228" s="24">
        <v>1000</v>
      </c>
      <c r="I228" s="24"/>
      <c r="J228" s="24">
        <v>1000</v>
      </c>
      <c r="K228" s="24"/>
      <c r="L228" s="24"/>
      <c r="M228" s="24"/>
      <c r="N228" s="24"/>
      <c r="O228" s="24"/>
    </row>
    <row r="229" spans="1:15" s="16" customFormat="1" ht="15.6">
      <c r="A229" s="17">
        <v>1</v>
      </c>
      <c r="B229" s="28">
        <v>955</v>
      </c>
      <c r="C229" s="29" t="s">
        <v>63</v>
      </c>
      <c r="D229" s="30" t="s">
        <v>82</v>
      </c>
      <c r="E229" s="30" t="s">
        <v>79</v>
      </c>
      <c r="F229" s="30"/>
      <c r="G229" s="30"/>
      <c r="H229" s="18">
        <f t="shared" ref="H229:I229" si="232">SUMIFS(H230:H1260,$B230:$B1260,$B230,$D230:$D1260,$D230,$E230:$E1260,$E230)/2</f>
        <v>12097.7</v>
      </c>
      <c r="I229" s="18">
        <f t="shared" si="232"/>
        <v>0</v>
      </c>
      <c r="J229" s="18">
        <f t="shared" ref="H229:O229" si="233">SUMIFS(J230:J1260,$B230:$B1260,$B230,$D230:$D1260,$D230,$E230:$E1260,$E230)/2</f>
        <v>12097.7</v>
      </c>
      <c r="K229" s="18">
        <f t="shared" si="233"/>
        <v>0</v>
      </c>
      <c r="L229" s="18">
        <f t="shared" si="233"/>
        <v>12097.7</v>
      </c>
      <c r="M229" s="18">
        <f t="shared" si="233"/>
        <v>0</v>
      </c>
      <c r="N229" s="18">
        <f t="shared" si="233"/>
        <v>12097.7</v>
      </c>
      <c r="O229" s="18">
        <f t="shared" si="233"/>
        <v>0</v>
      </c>
    </row>
    <row r="230" spans="1:15" s="16" customFormat="1" ht="49.8" customHeight="1">
      <c r="A230" s="19">
        <v>2</v>
      </c>
      <c r="B230" s="37">
        <v>955</v>
      </c>
      <c r="C230" s="38" t="s">
        <v>179</v>
      </c>
      <c r="D230" s="39" t="s">
        <v>82</v>
      </c>
      <c r="E230" s="39" t="s">
        <v>79</v>
      </c>
      <c r="F230" s="39" t="s">
        <v>112</v>
      </c>
      <c r="G230" s="39"/>
      <c r="H230" s="40">
        <f t="shared" ref="H230:I230" si="234">SUMIFS(H231:H1260,$B231:$B1260,$B230,$D231:$D1260,$D231,$E231:$E1260,$E231,$F231:$F1260,$F231)</f>
        <v>12097.7</v>
      </c>
      <c r="I230" s="40">
        <f t="shared" si="234"/>
        <v>0</v>
      </c>
      <c r="J230" s="40">
        <f t="shared" ref="H230:O230" si="235">SUMIFS(J231:J1260,$B231:$B1260,$B230,$D231:$D1260,$D231,$E231:$E1260,$E231,$F231:$F1260,$F231)</f>
        <v>12097.7</v>
      </c>
      <c r="K230" s="40">
        <f t="shared" si="235"/>
        <v>0</v>
      </c>
      <c r="L230" s="40">
        <f t="shared" si="235"/>
        <v>12097.7</v>
      </c>
      <c r="M230" s="40">
        <f t="shared" si="235"/>
        <v>0</v>
      </c>
      <c r="N230" s="40">
        <f t="shared" si="235"/>
        <v>12097.7</v>
      </c>
      <c r="O230" s="40">
        <f t="shared" si="235"/>
        <v>0</v>
      </c>
    </row>
    <row r="231" spans="1:15" s="16" customFormat="1" ht="15.6">
      <c r="A231" s="20">
        <v>3</v>
      </c>
      <c r="B231" s="31">
        <v>955</v>
      </c>
      <c r="C231" s="32" t="s">
        <v>46</v>
      </c>
      <c r="D231" s="33" t="s">
        <v>82</v>
      </c>
      <c r="E231" s="33" t="s">
        <v>79</v>
      </c>
      <c r="F231" s="33" t="s">
        <v>112</v>
      </c>
      <c r="G231" s="33" t="s">
        <v>92</v>
      </c>
      <c r="H231" s="24">
        <v>12097.7</v>
      </c>
      <c r="I231" s="24"/>
      <c r="J231" s="24">
        <v>12097.7</v>
      </c>
      <c r="K231" s="24"/>
      <c r="L231" s="24">
        <v>12097.7</v>
      </c>
      <c r="M231" s="24"/>
      <c r="N231" s="24">
        <v>12097.7</v>
      </c>
      <c r="O231" s="24"/>
    </row>
    <row r="232" spans="1:15" s="16" customFormat="1" ht="127.8" customHeight="1">
      <c r="A232" s="20">
        <v>3</v>
      </c>
      <c r="B232" s="31">
        <v>955</v>
      </c>
      <c r="C232" s="32" t="s">
        <v>116</v>
      </c>
      <c r="D232" s="33" t="s">
        <v>82</v>
      </c>
      <c r="E232" s="33" t="s">
        <v>79</v>
      </c>
      <c r="F232" s="33" t="s">
        <v>112</v>
      </c>
      <c r="G232" s="33" t="s">
        <v>114</v>
      </c>
      <c r="H232" s="24"/>
      <c r="I232" s="24"/>
      <c r="J232" s="24"/>
      <c r="K232" s="24"/>
      <c r="L232" s="24"/>
      <c r="M232" s="24"/>
      <c r="N232" s="24"/>
      <c r="O232" s="24"/>
    </row>
    <row r="233" spans="1:15" s="16" customFormat="1" ht="15.6">
      <c r="A233" s="17">
        <v>1</v>
      </c>
      <c r="B233" s="28">
        <v>955</v>
      </c>
      <c r="C233" s="29" t="s">
        <v>132</v>
      </c>
      <c r="D233" s="30" t="s">
        <v>82</v>
      </c>
      <c r="E233" s="30" t="s">
        <v>82</v>
      </c>
      <c r="F233" s="30"/>
      <c r="G233" s="30"/>
      <c r="H233" s="18">
        <f t="shared" ref="H233:I233" si="236">SUMIFS(H234:H1264,$B234:$B1264,$B234,$D234:$D1264,$D234,$E234:$E1264,$E234)/2</f>
        <v>8212.6</v>
      </c>
      <c r="I233" s="18">
        <f t="shared" si="236"/>
        <v>2800.5</v>
      </c>
      <c r="J233" s="18">
        <f t="shared" ref="H233:O233" si="237">SUMIFS(J234:J1264,$B234:$B1264,$B234,$D234:$D1264,$D234,$E234:$E1264,$E234)/2</f>
        <v>8212.6</v>
      </c>
      <c r="K233" s="18">
        <f t="shared" si="237"/>
        <v>2800.5</v>
      </c>
      <c r="L233" s="18">
        <f t="shared" si="237"/>
        <v>8212.6</v>
      </c>
      <c r="M233" s="18">
        <f t="shared" si="237"/>
        <v>2800.5</v>
      </c>
      <c r="N233" s="18">
        <f t="shared" si="237"/>
        <v>8212.6</v>
      </c>
      <c r="O233" s="18">
        <f t="shared" si="237"/>
        <v>2800.5</v>
      </c>
    </row>
    <row r="234" spans="1:15" s="16" customFormat="1" ht="31.2">
      <c r="A234" s="19">
        <v>2</v>
      </c>
      <c r="B234" s="37">
        <v>955</v>
      </c>
      <c r="C234" s="38" t="s">
        <v>195</v>
      </c>
      <c r="D234" s="39" t="s">
        <v>82</v>
      </c>
      <c r="E234" s="39" t="s">
        <v>82</v>
      </c>
      <c r="F234" s="39" t="s">
        <v>22</v>
      </c>
      <c r="G234" s="39"/>
      <c r="H234" s="40">
        <f t="shared" ref="H234:I234" si="238">SUMIFS(H235:H1264,$B235:$B1264,$B234,$D235:$D1264,$D235,$E235:$E1264,$E235,$F235:$F1264,$F235)</f>
        <v>3652.4</v>
      </c>
      <c r="I234" s="40">
        <f t="shared" si="238"/>
        <v>0</v>
      </c>
      <c r="J234" s="40">
        <f t="shared" ref="H234:O234" si="239">SUMIFS(J235:J1264,$B235:$B1264,$B234,$D235:$D1264,$D235,$E235:$E1264,$E235,$F235:$F1264,$F235)</f>
        <v>3652.4</v>
      </c>
      <c r="K234" s="40">
        <f t="shared" si="239"/>
        <v>0</v>
      </c>
      <c r="L234" s="40">
        <f t="shared" si="239"/>
        <v>3652.4</v>
      </c>
      <c r="M234" s="40">
        <f t="shared" si="239"/>
        <v>0</v>
      </c>
      <c r="N234" s="40">
        <f t="shared" si="239"/>
        <v>3652.4</v>
      </c>
      <c r="O234" s="40">
        <f t="shared" si="239"/>
        <v>0</v>
      </c>
    </row>
    <row r="235" spans="1:15" s="16" customFormat="1" ht="15.6">
      <c r="A235" s="20">
        <v>3</v>
      </c>
      <c r="B235" s="31">
        <v>955</v>
      </c>
      <c r="C235" s="32" t="s">
        <v>46</v>
      </c>
      <c r="D235" s="33" t="s">
        <v>82</v>
      </c>
      <c r="E235" s="33" t="s">
        <v>82</v>
      </c>
      <c r="F235" s="33" t="s">
        <v>22</v>
      </c>
      <c r="G235" s="33" t="s">
        <v>92</v>
      </c>
      <c r="H235" s="24">
        <v>3652.4</v>
      </c>
      <c r="I235" s="24"/>
      <c r="J235" s="24">
        <v>3652.4</v>
      </c>
      <c r="K235" s="24"/>
      <c r="L235" s="24">
        <v>3652.4</v>
      </c>
      <c r="M235" s="24"/>
      <c r="N235" s="24">
        <v>3652.4</v>
      </c>
      <c r="O235" s="24"/>
    </row>
    <row r="236" spans="1:15" s="16" customFormat="1" ht="46.8">
      <c r="A236" s="19">
        <v>2</v>
      </c>
      <c r="B236" s="37">
        <v>955</v>
      </c>
      <c r="C236" s="42" t="s">
        <v>182</v>
      </c>
      <c r="D236" s="39" t="s">
        <v>82</v>
      </c>
      <c r="E236" s="39" t="s">
        <v>82</v>
      </c>
      <c r="F236" s="39" t="s">
        <v>64</v>
      </c>
      <c r="G236" s="39"/>
      <c r="H236" s="40">
        <f t="shared" ref="H236:I236" si="240">SUMIFS(H237:H1266,$B237:$B1266,$B236,$D237:$D1266,$D237,$E237:$E1266,$E237,$F237:$F1266,$F237)</f>
        <v>1759.7</v>
      </c>
      <c r="I236" s="40">
        <f t="shared" si="240"/>
        <v>0</v>
      </c>
      <c r="J236" s="40">
        <f t="shared" ref="H236:O236" si="241">SUMIFS(J237:J1266,$B237:$B1266,$B236,$D237:$D1266,$D237,$E237:$E1266,$E237,$F237:$F1266,$F237)</f>
        <v>1759.7</v>
      </c>
      <c r="K236" s="40">
        <f t="shared" si="241"/>
        <v>0</v>
      </c>
      <c r="L236" s="40">
        <f t="shared" si="241"/>
        <v>1759.7</v>
      </c>
      <c r="M236" s="40">
        <f t="shared" si="241"/>
        <v>0</v>
      </c>
      <c r="N236" s="40">
        <f t="shared" si="241"/>
        <v>1759.7</v>
      </c>
      <c r="O236" s="40">
        <f t="shared" si="241"/>
        <v>0</v>
      </c>
    </row>
    <row r="237" spans="1:15" s="16" customFormat="1" ht="15.6">
      <c r="A237" s="20">
        <v>3</v>
      </c>
      <c r="B237" s="31">
        <v>955</v>
      </c>
      <c r="C237" s="32" t="s">
        <v>46</v>
      </c>
      <c r="D237" s="33" t="s">
        <v>82</v>
      </c>
      <c r="E237" s="33" t="s">
        <v>82</v>
      </c>
      <c r="F237" s="33" t="s">
        <v>64</v>
      </c>
      <c r="G237" s="33" t="s">
        <v>92</v>
      </c>
      <c r="H237" s="24">
        <v>1759.7</v>
      </c>
      <c r="I237" s="24"/>
      <c r="J237" s="24">
        <v>1759.7</v>
      </c>
      <c r="K237" s="24"/>
      <c r="L237" s="24">
        <v>1759.7</v>
      </c>
      <c r="M237" s="24"/>
      <c r="N237" s="24">
        <v>1759.7</v>
      </c>
      <c r="O237" s="24"/>
    </row>
    <row r="238" spans="1:15" s="16" customFormat="1" ht="31.2">
      <c r="A238" s="19">
        <v>2</v>
      </c>
      <c r="B238" s="37">
        <v>955</v>
      </c>
      <c r="C238" s="38" t="s">
        <v>62</v>
      </c>
      <c r="D238" s="39" t="s">
        <v>82</v>
      </c>
      <c r="E238" s="39" t="s">
        <v>82</v>
      </c>
      <c r="F238" s="39" t="s">
        <v>113</v>
      </c>
      <c r="G238" s="39"/>
      <c r="H238" s="40">
        <f t="shared" ref="H238:I238" si="242">SUMIFS(H239:H1268,$B239:$B1268,$B238,$D239:$D1268,$D239,$E239:$E1268,$E239,$F239:$F1268,$F239)</f>
        <v>2800.5</v>
      </c>
      <c r="I238" s="40">
        <f t="shared" si="242"/>
        <v>2800.5</v>
      </c>
      <c r="J238" s="40">
        <f t="shared" ref="H238:O238" si="243">SUMIFS(J239:J1268,$B239:$B1268,$B238,$D239:$D1268,$D239,$E239:$E1268,$E239,$F239:$F1268,$F239)</f>
        <v>2800.5</v>
      </c>
      <c r="K238" s="40">
        <f t="shared" si="243"/>
        <v>2800.5</v>
      </c>
      <c r="L238" s="40">
        <f t="shared" si="243"/>
        <v>2800.5</v>
      </c>
      <c r="M238" s="40">
        <f t="shared" si="243"/>
        <v>2800.5</v>
      </c>
      <c r="N238" s="40">
        <f t="shared" si="243"/>
        <v>2800.5</v>
      </c>
      <c r="O238" s="40">
        <f t="shared" si="243"/>
        <v>2800.5</v>
      </c>
    </row>
    <row r="239" spans="1:15" s="16" customFormat="1" ht="46.8">
      <c r="A239" s="20">
        <v>3</v>
      </c>
      <c r="B239" s="31">
        <v>955</v>
      </c>
      <c r="C239" s="32" t="s">
        <v>12</v>
      </c>
      <c r="D239" s="33" t="s">
        <v>82</v>
      </c>
      <c r="E239" s="33" t="s">
        <v>82</v>
      </c>
      <c r="F239" s="33" t="s">
        <v>113</v>
      </c>
      <c r="G239" s="33" t="s">
        <v>74</v>
      </c>
      <c r="H239" s="24">
        <v>2800.5</v>
      </c>
      <c r="I239" s="24">
        <v>2800.5</v>
      </c>
      <c r="J239" s="24">
        <v>2800.5</v>
      </c>
      <c r="K239" s="24">
        <v>2800.5</v>
      </c>
      <c r="L239" s="24">
        <v>2800.5</v>
      </c>
      <c r="M239" s="24">
        <v>2800.5</v>
      </c>
      <c r="N239" s="24">
        <v>2800.5</v>
      </c>
      <c r="O239" s="24">
        <v>2800.5</v>
      </c>
    </row>
    <row r="240" spans="1:15" s="16" customFormat="1" ht="15.6">
      <c r="A240" s="17">
        <v>1</v>
      </c>
      <c r="B240" s="28">
        <v>955</v>
      </c>
      <c r="C240" s="29" t="s">
        <v>24</v>
      </c>
      <c r="D240" s="30" t="s">
        <v>84</v>
      </c>
      <c r="E240" s="30" t="s">
        <v>70</v>
      </c>
      <c r="F240" s="30" t="s">
        <v>7</v>
      </c>
      <c r="G240" s="30" t="s">
        <v>72</v>
      </c>
      <c r="H240" s="18">
        <f t="shared" ref="H240:I240" si="244">SUMIFS(H241:H1271,$B241:$B1271,$B241,$D241:$D1271,$D241,$E241:$E1271,$E241)/2</f>
        <v>30582.799999999999</v>
      </c>
      <c r="I240" s="18">
        <f t="shared" si="244"/>
        <v>0</v>
      </c>
      <c r="J240" s="18">
        <f t="shared" ref="H240:O240" si="245">SUMIFS(J241:J1271,$B241:$B1271,$B241,$D241:$D1271,$D241,$E241:$E1271,$E241)/2</f>
        <v>30582.799999999999</v>
      </c>
      <c r="K240" s="18">
        <f t="shared" si="245"/>
        <v>0</v>
      </c>
      <c r="L240" s="18">
        <f t="shared" si="245"/>
        <v>31034.799999999999</v>
      </c>
      <c r="M240" s="18">
        <f t="shared" si="245"/>
        <v>0</v>
      </c>
      <c r="N240" s="18">
        <f t="shared" si="245"/>
        <v>31034.799999999999</v>
      </c>
      <c r="O240" s="18">
        <f t="shared" si="245"/>
        <v>0</v>
      </c>
    </row>
    <row r="241" spans="1:15" s="16" customFormat="1" ht="39" customHeight="1">
      <c r="A241" s="19">
        <v>2</v>
      </c>
      <c r="B241" s="37">
        <v>955</v>
      </c>
      <c r="C241" s="38" t="s">
        <v>183</v>
      </c>
      <c r="D241" s="39" t="s">
        <v>84</v>
      </c>
      <c r="E241" s="39" t="s">
        <v>70</v>
      </c>
      <c r="F241" s="39" t="s">
        <v>25</v>
      </c>
      <c r="G241" s="39"/>
      <c r="H241" s="40">
        <f t="shared" ref="H241:I241" si="246">SUMIFS(H242:H1271,$B242:$B1271,$B241,$D242:$D1271,$D242,$E242:$E1271,$E242,$F242:$F1271,$F242)</f>
        <v>23979.8</v>
      </c>
      <c r="I241" s="40">
        <f t="shared" si="246"/>
        <v>0</v>
      </c>
      <c r="J241" s="40">
        <f t="shared" ref="H241:O241" si="247">SUMIFS(J242:J1271,$B242:$B1271,$B241,$D242:$D1271,$D242,$E242:$E1271,$E242,$F242:$F1271,$F242)</f>
        <v>23979.8</v>
      </c>
      <c r="K241" s="40">
        <f t="shared" si="247"/>
        <v>0</v>
      </c>
      <c r="L241" s="40">
        <f t="shared" si="247"/>
        <v>24356.799999999999</v>
      </c>
      <c r="M241" s="40">
        <f t="shared" si="247"/>
        <v>0</v>
      </c>
      <c r="N241" s="40">
        <f t="shared" si="247"/>
        <v>24356.799999999999</v>
      </c>
      <c r="O241" s="40">
        <f t="shared" si="247"/>
        <v>0</v>
      </c>
    </row>
    <row r="242" spans="1:15" s="16" customFormat="1" ht="15.6">
      <c r="A242" s="20">
        <v>3</v>
      </c>
      <c r="B242" s="31">
        <v>955</v>
      </c>
      <c r="C242" s="32" t="s">
        <v>46</v>
      </c>
      <c r="D242" s="33" t="s">
        <v>84</v>
      </c>
      <c r="E242" s="33" t="s">
        <v>70</v>
      </c>
      <c r="F242" s="33" t="s">
        <v>25</v>
      </c>
      <c r="G242" s="33" t="s">
        <v>92</v>
      </c>
      <c r="H242" s="24">
        <v>23979.8</v>
      </c>
      <c r="I242" s="24"/>
      <c r="J242" s="24">
        <v>23979.8</v>
      </c>
      <c r="K242" s="24"/>
      <c r="L242" s="24">
        <v>24356.799999999999</v>
      </c>
      <c r="M242" s="24"/>
      <c r="N242" s="24">
        <v>24356.799999999999</v>
      </c>
      <c r="O242" s="24"/>
    </row>
    <row r="243" spans="1:15" s="16" customFormat="1" ht="46.8">
      <c r="A243" s="19">
        <v>2</v>
      </c>
      <c r="B243" s="37">
        <v>955</v>
      </c>
      <c r="C243" s="38" t="s">
        <v>184</v>
      </c>
      <c r="D243" s="39" t="s">
        <v>84</v>
      </c>
      <c r="E243" s="39" t="s">
        <v>70</v>
      </c>
      <c r="F243" s="39" t="s">
        <v>26</v>
      </c>
      <c r="G243" s="39"/>
      <c r="H243" s="40">
        <f t="shared" ref="H243:I243" si="248">SUMIFS(H244:H1273,$B244:$B1273,$B243,$D244:$D1273,$D244,$E244:$E1273,$E244,$F244:$F1273,$F244)</f>
        <v>6583</v>
      </c>
      <c r="I243" s="40">
        <f t="shared" si="248"/>
        <v>0</v>
      </c>
      <c r="J243" s="40">
        <f t="shared" ref="H243:O243" si="249">SUMIFS(J244:J1273,$B244:$B1273,$B243,$D244:$D1273,$D244,$E244:$E1273,$E244,$F244:$F1273,$F244)</f>
        <v>6583</v>
      </c>
      <c r="K243" s="40">
        <f t="shared" si="249"/>
        <v>0</v>
      </c>
      <c r="L243" s="40">
        <f t="shared" si="249"/>
        <v>6678</v>
      </c>
      <c r="M243" s="40">
        <f t="shared" si="249"/>
        <v>0</v>
      </c>
      <c r="N243" s="40">
        <f t="shared" si="249"/>
        <v>6678</v>
      </c>
      <c r="O243" s="40">
        <f t="shared" si="249"/>
        <v>0</v>
      </c>
    </row>
    <row r="244" spans="1:15" s="16" customFormat="1" ht="15.6">
      <c r="A244" s="20">
        <v>3</v>
      </c>
      <c r="B244" s="31">
        <v>955</v>
      </c>
      <c r="C244" s="32" t="s">
        <v>46</v>
      </c>
      <c r="D244" s="33" t="s">
        <v>84</v>
      </c>
      <c r="E244" s="33" t="s">
        <v>70</v>
      </c>
      <c r="F244" s="33" t="s">
        <v>26</v>
      </c>
      <c r="G244" s="33" t="s">
        <v>92</v>
      </c>
      <c r="H244" s="24">
        <v>6583</v>
      </c>
      <c r="I244" s="24"/>
      <c r="J244" s="24">
        <v>6583</v>
      </c>
      <c r="K244" s="24"/>
      <c r="L244" s="24">
        <v>6678</v>
      </c>
      <c r="M244" s="24"/>
      <c r="N244" s="24">
        <v>6678</v>
      </c>
      <c r="O244" s="24"/>
    </row>
    <row r="245" spans="1:15" s="16" customFormat="1" ht="52.2" customHeight="1">
      <c r="A245" s="19">
        <v>2</v>
      </c>
      <c r="B245" s="37">
        <v>955</v>
      </c>
      <c r="C245" s="38" t="s">
        <v>186</v>
      </c>
      <c r="D245" s="39" t="s">
        <v>84</v>
      </c>
      <c r="E245" s="39" t="s">
        <v>70</v>
      </c>
      <c r="F245" s="39" t="s">
        <v>185</v>
      </c>
      <c r="G245" s="39"/>
      <c r="H245" s="40">
        <f t="shared" ref="H245:I245" si="250">SUMIFS(H246:H1275,$B246:$B1275,$B245,$D246:$D1275,$D246,$E246:$E1275,$E246,$F246:$F1275,$F246)</f>
        <v>0</v>
      </c>
      <c r="I245" s="40">
        <f t="shared" si="250"/>
        <v>0</v>
      </c>
      <c r="J245" s="40">
        <f t="shared" ref="H245:O245" si="251">SUMIFS(J246:J1275,$B246:$B1275,$B245,$D246:$D1275,$D246,$E246:$E1275,$E246,$F246:$F1275,$F246)</f>
        <v>0</v>
      </c>
      <c r="K245" s="40">
        <f t="shared" si="251"/>
        <v>0</v>
      </c>
      <c r="L245" s="40">
        <f t="shared" si="251"/>
        <v>0</v>
      </c>
      <c r="M245" s="40">
        <f t="shared" si="251"/>
        <v>0</v>
      </c>
      <c r="N245" s="40">
        <f t="shared" si="251"/>
        <v>0</v>
      </c>
      <c r="O245" s="40">
        <f t="shared" si="251"/>
        <v>0</v>
      </c>
    </row>
    <row r="246" spans="1:15" s="16" customFormat="1" ht="15.6">
      <c r="A246" s="20">
        <v>3</v>
      </c>
      <c r="B246" s="31">
        <v>955</v>
      </c>
      <c r="C246" s="32" t="s">
        <v>46</v>
      </c>
      <c r="D246" s="33" t="s">
        <v>84</v>
      </c>
      <c r="E246" s="33" t="s">
        <v>70</v>
      </c>
      <c r="F246" s="33" t="s">
        <v>185</v>
      </c>
      <c r="G246" s="33" t="s">
        <v>92</v>
      </c>
      <c r="H246" s="24"/>
      <c r="I246" s="24"/>
      <c r="J246" s="24"/>
      <c r="K246" s="24"/>
      <c r="L246" s="24"/>
      <c r="M246" s="24"/>
      <c r="N246" s="24"/>
      <c r="O246" s="24"/>
    </row>
    <row r="247" spans="1:15" s="16" customFormat="1" ht="54.6" customHeight="1">
      <c r="A247" s="19">
        <v>2</v>
      </c>
      <c r="B247" s="37">
        <v>955</v>
      </c>
      <c r="C247" s="38" t="s">
        <v>205</v>
      </c>
      <c r="D247" s="39" t="s">
        <v>84</v>
      </c>
      <c r="E247" s="39" t="s">
        <v>70</v>
      </c>
      <c r="F247" s="39" t="s">
        <v>124</v>
      </c>
      <c r="G247" s="39"/>
      <c r="H247" s="40">
        <f t="shared" ref="H247:I247" si="252">SUMIFS(H248:H1277,$B248:$B1277,$B247,$D248:$D1277,$D248,$E248:$E1277,$E248,$F248:$F1277,$F248)</f>
        <v>0</v>
      </c>
      <c r="I247" s="40">
        <f t="shared" si="252"/>
        <v>0</v>
      </c>
      <c r="J247" s="40">
        <f t="shared" ref="H247:O247" si="253">SUMIFS(J248:J1277,$B248:$B1277,$B247,$D248:$D1277,$D248,$E248:$E1277,$E248,$F248:$F1277,$F248)</f>
        <v>0</v>
      </c>
      <c r="K247" s="40">
        <f t="shared" si="253"/>
        <v>0</v>
      </c>
      <c r="L247" s="40">
        <f t="shared" si="253"/>
        <v>0</v>
      </c>
      <c r="M247" s="40">
        <f t="shared" si="253"/>
        <v>0</v>
      </c>
      <c r="N247" s="40">
        <f t="shared" si="253"/>
        <v>0</v>
      </c>
      <c r="O247" s="40">
        <f t="shared" si="253"/>
        <v>0</v>
      </c>
    </row>
    <row r="248" spans="1:15" s="16" customFormat="1" ht="15.6">
      <c r="A248" s="20">
        <v>3</v>
      </c>
      <c r="B248" s="31">
        <v>955</v>
      </c>
      <c r="C248" s="32" t="s">
        <v>46</v>
      </c>
      <c r="D248" s="33" t="s">
        <v>84</v>
      </c>
      <c r="E248" s="33" t="s">
        <v>70</v>
      </c>
      <c r="F248" s="33" t="s">
        <v>124</v>
      </c>
      <c r="G248" s="33" t="s">
        <v>92</v>
      </c>
      <c r="H248" s="24"/>
      <c r="I248" s="24"/>
      <c r="J248" s="24"/>
      <c r="K248" s="24"/>
      <c r="L248" s="24"/>
      <c r="M248" s="24"/>
      <c r="N248" s="24"/>
      <c r="O248" s="24"/>
    </row>
    <row r="249" spans="1:15" s="16" customFormat="1" ht="68.400000000000006" customHeight="1">
      <c r="A249" s="19">
        <v>2</v>
      </c>
      <c r="B249" s="37">
        <v>955</v>
      </c>
      <c r="C249" s="38" t="s">
        <v>160</v>
      </c>
      <c r="D249" s="39" t="s">
        <v>84</v>
      </c>
      <c r="E249" s="39" t="s">
        <v>70</v>
      </c>
      <c r="F249" s="39" t="s">
        <v>159</v>
      </c>
      <c r="G249" s="39"/>
      <c r="H249" s="40">
        <f t="shared" ref="H249:I249" si="254">SUMIFS(H250:H1279,$B250:$B1279,$B249,$D250:$D1279,$D250,$E250:$E1279,$E250,$F250:$F1279,$F250)</f>
        <v>20</v>
      </c>
      <c r="I249" s="40">
        <f t="shared" si="254"/>
        <v>0</v>
      </c>
      <c r="J249" s="40">
        <f t="shared" ref="H249:O249" si="255">SUMIFS(J250:J1279,$B250:$B1279,$B249,$D250:$D1279,$D250,$E250:$E1279,$E250,$F250:$F1279,$F250)</f>
        <v>20</v>
      </c>
      <c r="K249" s="40">
        <f t="shared" si="255"/>
        <v>0</v>
      </c>
      <c r="L249" s="40">
        <f t="shared" si="255"/>
        <v>0</v>
      </c>
      <c r="M249" s="40">
        <f t="shared" si="255"/>
        <v>0</v>
      </c>
      <c r="N249" s="40">
        <f t="shared" si="255"/>
        <v>0</v>
      </c>
      <c r="O249" s="40">
        <f t="shared" si="255"/>
        <v>0</v>
      </c>
    </row>
    <row r="250" spans="1:15" s="16" customFormat="1" ht="15.6">
      <c r="A250" s="20">
        <v>3</v>
      </c>
      <c r="B250" s="31">
        <v>955</v>
      </c>
      <c r="C250" s="32" t="s">
        <v>46</v>
      </c>
      <c r="D250" s="33" t="s">
        <v>84</v>
      </c>
      <c r="E250" s="33" t="s">
        <v>70</v>
      </c>
      <c r="F250" s="33" t="s">
        <v>159</v>
      </c>
      <c r="G250" s="33" t="s">
        <v>92</v>
      </c>
      <c r="H250" s="24">
        <v>20</v>
      </c>
      <c r="I250" s="24"/>
      <c r="J250" s="24">
        <v>20</v>
      </c>
      <c r="K250" s="24"/>
      <c r="L250" s="24"/>
      <c r="M250" s="24"/>
      <c r="N250" s="24"/>
      <c r="O250" s="24"/>
    </row>
    <row r="251" spans="1:15" s="16" customFormat="1" ht="15.6">
      <c r="A251" s="17">
        <v>1</v>
      </c>
      <c r="B251" s="28">
        <v>955</v>
      </c>
      <c r="C251" s="55" t="s">
        <v>136</v>
      </c>
      <c r="D251" s="30" t="s">
        <v>85</v>
      </c>
      <c r="E251" s="30" t="s">
        <v>70</v>
      </c>
      <c r="F251" s="30" t="s">
        <v>7</v>
      </c>
      <c r="G251" s="30" t="s">
        <v>72</v>
      </c>
      <c r="H251" s="18">
        <f t="shared" ref="H251:I251" si="256">SUMIFS(H252:H1282,$B252:$B1282,$B252,$D252:$D1282,$D252,$E252:$E1282,$E252)/2</f>
        <v>1504.4</v>
      </c>
      <c r="I251" s="18">
        <f t="shared" si="256"/>
        <v>0</v>
      </c>
      <c r="J251" s="18">
        <f t="shared" ref="H251:O251" si="257">SUMIFS(J252:J1282,$B252:$B1282,$B252,$D252:$D1282,$D252,$E252:$E1282,$E252)/2</f>
        <v>1504.4</v>
      </c>
      <c r="K251" s="18">
        <f t="shared" si="257"/>
        <v>0</v>
      </c>
      <c r="L251" s="18">
        <f t="shared" si="257"/>
        <v>1504.4</v>
      </c>
      <c r="M251" s="18">
        <f t="shared" si="257"/>
        <v>0</v>
      </c>
      <c r="N251" s="18">
        <f t="shared" si="257"/>
        <v>1504.4</v>
      </c>
      <c r="O251" s="18">
        <f t="shared" si="257"/>
        <v>0</v>
      </c>
    </row>
    <row r="252" spans="1:15" s="16" customFormat="1" ht="31.2">
      <c r="A252" s="19">
        <v>2</v>
      </c>
      <c r="B252" s="37">
        <v>955</v>
      </c>
      <c r="C252" s="52" t="s">
        <v>32</v>
      </c>
      <c r="D252" s="39" t="s">
        <v>85</v>
      </c>
      <c r="E252" s="39" t="s">
        <v>70</v>
      </c>
      <c r="F252" s="53" t="s">
        <v>117</v>
      </c>
      <c r="G252" s="39"/>
      <c r="H252" s="40">
        <f t="shared" ref="H252:I252" si="258">SUMIFS(H253:H1282,$B253:$B1282,$B252,$D253:$D1282,$D253,$E253:$E1282,$E253,$F253:$F1282,$F253)</f>
        <v>1504.4</v>
      </c>
      <c r="I252" s="40">
        <f t="shared" si="258"/>
        <v>0</v>
      </c>
      <c r="J252" s="40">
        <f t="shared" ref="H252:O252" si="259">SUMIFS(J253:J1282,$B253:$B1282,$B252,$D253:$D1282,$D253,$E253:$E1282,$E253,$F253:$F1282,$F253)</f>
        <v>1504.4</v>
      </c>
      <c r="K252" s="40">
        <f t="shared" si="259"/>
        <v>0</v>
      </c>
      <c r="L252" s="40">
        <f t="shared" si="259"/>
        <v>1504.4</v>
      </c>
      <c r="M252" s="40">
        <f t="shared" si="259"/>
        <v>0</v>
      </c>
      <c r="N252" s="40">
        <f t="shared" si="259"/>
        <v>1504.4</v>
      </c>
      <c r="O252" s="40">
        <f t="shared" si="259"/>
        <v>0</v>
      </c>
    </row>
    <row r="253" spans="1:15" s="16" customFormat="1" ht="37.950000000000003" customHeight="1">
      <c r="A253" s="20">
        <v>3</v>
      </c>
      <c r="B253" s="31">
        <v>955</v>
      </c>
      <c r="C253" s="32" t="s">
        <v>215</v>
      </c>
      <c r="D253" s="33" t="s">
        <v>85</v>
      </c>
      <c r="E253" s="33" t="s">
        <v>70</v>
      </c>
      <c r="F253" s="33" t="s">
        <v>117</v>
      </c>
      <c r="G253" s="33" t="s">
        <v>214</v>
      </c>
      <c r="H253" s="24">
        <v>1504.4</v>
      </c>
      <c r="I253" s="24"/>
      <c r="J253" s="24">
        <v>1504.4</v>
      </c>
      <c r="K253" s="24"/>
      <c r="L253" s="24">
        <v>1504.4</v>
      </c>
      <c r="M253" s="24"/>
      <c r="N253" s="24">
        <v>1504.4</v>
      </c>
      <c r="O253" s="24"/>
    </row>
    <row r="254" spans="1:15" s="16" customFormat="1" ht="37.950000000000003" customHeight="1">
      <c r="A254" s="20">
        <v>3</v>
      </c>
      <c r="B254" s="31">
        <v>955</v>
      </c>
      <c r="C254" s="32" t="s">
        <v>21</v>
      </c>
      <c r="D254" s="33" t="s">
        <v>85</v>
      </c>
      <c r="E254" s="33" t="s">
        <v>70</v>
      </c>
      <c r="F254" s="33" t="s">
        <v>117</v>
      </c>
      <c r="G254" s="33" t="s">
        <v>81</v>
      </c>
      <c r="H254" s="24"/>
      <c r="I254" s="24"/>
      <c r="J254" s="24"/>
      <c r="K254" s="24"/>
      <c r="L254" s="24"/>
      <c r="M254" s="24"/>
      <c r="N254" s="24"/>
      <c r="O254" s="24"/>
    </row>
    <row r="255" spans="1:15" s="16" customFormat="1" ht="15.6">
      <c r="A255" s="17">
        <v>1</v>
      </c>
      <c r="B255" s="28">
        <v>955</v>
      </c>
      <c r="C255" s="29" t="s">
        <v>65</v>
      </c>
      <c r="D255" s="30" t="s">
        <v>85</v>
      </c>
      <c r="E255" s="30" t="s">
        <v>79</v>
      </c>
      <c r="F255" s="30" t="s">
        <v>7</v>
      </c>
      <c r="G255" s="30" t="s">
        <v>72</v>
      </c>
      <c r="H255" s="18">
        <f t="shared" ref="H255:I255" si="260">SUMIFS(H256:H1286,$B256:$B1286,$B256,$D256:$D1286,$D256,$E256:$E1286,$E256)/2</f>
        <v>419</v>
      </c>
      <c r="I255" s="18">
        <f t="shared" si="260"/>
        <v>0</v>
      </c>
      <c r="J255" s="18">
        <f t="shared" ref="H255:O255" si="261">SUMIFS(J256:J1286,$B256:$B1286,$B256,$D256:$D1286,$D256,$E256:$E1286,$E256)/2</f>
        <v>419</v>
      </c>
      <c r="K255" s="18">
        <f t="shared" si="261"/>
        <v>0</v>
      </c>
      <c r="L255" s="18">
        <f t="shared" si="261"/>
        <v>0</v>
      </c>
      <c r="M255" s="18">
        <f t="shared" si="261"/>
        <v>0</v>
      </c>
      <c r="N255" s="18">
        <f t="shared" si="261"/>
        <v>0</v>
      </c>
      <c r="O255" s="18">
        <f t="shared" si="261"/>
        <v>0</v>
      </c>
    </row>
    <row r="256" spans="1:15" s="16" customFormat="1" ht="46.8">
      <c r="A256" s="19">
        <v>2</v>
      </c>
      <c r="B256" s="37">
        <v>955</v>
      </c>
      <c r="C256" s="38" t="s">
        <v>140</v>
      </c>
      <c r="D256" s="39" t="s">
        <v>85</v>
      </c>
      <c r="E256" s="39" t="s">
        <v>79</v>
      </c>
      <c r="F256" s="39" t="s">
        <v>60</v>
      </c>
      <c r="G256" s="39"/>
      <c r="H256" s="40">
        <f t="shared" ref="H256:I256" si="262">SUMIFS(H257:H1286,$B257:$B1286,$B256,$D257:$D1286,$D257,$E257:$E1286,$E257,$F257:$F1286,$F257)</f>
        <v>269</v>
      </c>
      <c r="I256" s="40">
        <f t="shared" si="262"/>
        <v>0</v>
      </c>
      <c r="J256" s="40">
        <f t="shared" ref="H256:O256" si="263">SUMIFS(J257:J1286,$B257:$B1286,$B256,$D257:$D1286,$D257,$E257:$E1286,$E257,$F257:$F1286,$F257)</f>
        <v>269</v>
      </c>
      <c r="K256" s="40">
        <f t="shared" si="263"/>
        <v>0</v>
      </c>
      <c r="L256" s="40">
        <f t="shared" si="263"/>
        <v>0</v>
      </c>
      <c r="M256" s="40">
        <f t="shared" si="263"/>
        <v>0</v>
      </c>
      <c r="N256" s="40">
        <f t="shared" si="263"/>
        <v>0</v>
      </c>
      <c r="O256" s="40">
        <f t="shared" si="263"/>
        <v>0</v>
      </c>
    </row>
    <row r="257" spans="1:15" s="16" customFormat="1" ht="39.6" customHeight="1">
      <c r="A257" s="20">
        <v>3</v>
      </c>
      <c r="B257" s="31">
        <v>955</v>
      </c>
      <c r="C257" s="32" t="s">
        <v>21</v>
      </c>
      <c r="D257" s="33" t="s">
        <v>85</v>
      </c>
      <c r="E257" s="33" t="s">
        <v>79</v>
      </c>
      <c r="F257" s="33" t="s">
        <v>60</v>
      </c>
      <c r="G257" s="33" t="s">
        <v>81</v>
      </c>
      <c r="H257" s="24">
        <v>269</v>
      </c>
      <c r="I257" s="24"/>
      <c r="J257" s="24">
        <v>269</v>
      </c>
      <c r="K257" s="24"/>
      <c r="L257" s="24"/>
      <c r="M257" s="24"/>
      <c r="N257" s="24"/>
      <c r="O257" s="24"/>
    </row>
    <row r="258" spans="1:15" s="16" customFormat="1" ht="46.8">
      <c r="A258" s="19">
        <v>2</v>
      </c>
      <c r="B258" s="37">
        <v>955</v>
      </c>
      <c r="C258" s="38" t="s">
        <v>208</v>
      </c>
      <c r="D258" s="39" t="s">
        <v>85</v>
      </c>
      <c r="E258" s="39" t="s">
        <v>79</v>
      </c>
      <c r="F258" s="39" t="s">
        <v>123</v>
      </c>
      <c r="G258" s="39"/>
      <c r="H258" s="40">
        <f t="shared" ref="H258:I258" si="264">SUMIFS(H259:H1288,$B259:$B1288,$B258,$D259:$D1288,$D259,$E259:$E1288,$E259,$F259:$F1288,$F259)</f>
        <v>0</v>
      </c>
      <c r="I258" s="40">
        <f t="shared" si="264"/>
        <v>0</v>
      </c>
      <c r="J258" s="40">
        <f t="shared" ref="H258:O258" si="265">SUMIFS(J259:J1288,$B259:$B1288,$B258,$D259:$D1288,$D259,$E259:$E1288,$E259,$F259:$F1288,$F259)</f>
        <v>0</v>
      </c>
      <c r="K258" s="40">
        <f t="shared" si="265"/>
        <v>0</v>
      </c>
      <c r="L258" s="40">
        <f t="shared" si="265"/>
        <v>0</v>
      </c>
      <c r="M258" s="40">
        <f t="shared" si="265"/>
        <v>0</v>
      </c>
      <c r="N258" s="40">
        <f t="shared" si="265"/>
        <v>0</v>
      </c>
      <c r="O258" s="40">
        <f t="shared" si="265"/>
        <v>0</v>
      </c>
    </row>
    <row r="259" spans="1:15" s="16" customFormat="1" ht="37.950000000000003" customHeight="1">
      <c r="A259" s="20">
        <v>3</v>
      </c>
      <c r="B259" s="31">
        <v>955</v>
      </c>
      <c r="C259" s="32" t="s">
        <v>21</v>
      </c>
      <c r="D259" s="33" t="s">
        <v>85</v>
      </c>
      <c r="E259" s="33" t="s">
        <v>79</v>
      </c>
      <c r="F259" s="33" t="s">
        <v>123</v>
      </c>
      <c r="G259" s="33" t="s">
        <v>81</v>
      </c>
      <c r="H259" s="24"/>
      <c r="I259" s="24"/>
      <c r="J259" s="24"/>
      <c r="K259" s="24"/>
      <c r="L259" s="24"/>
      <c r="M259" s="24"/>
      <c r="N259" s="24"/>
      <c r="O259" s="24"/>
    </row>
    <row r="260" spans="1:15" s="16" customFormat="1" ht="15.6">
      <c r="A260" s="20">
        <v>3</v>
      </c>
      <c r="B260" s="31">
        <v>955</v>
      </c>
      <c r="C260" s="32" t="s">
        <v>46</v>
      </c>
      <c r="D260" s="33" t="s">
        <v>85</v>
      </c>
      <c r="E260" s="33" t="s">
        <v>79</v>
      </c>
      <c r="F260" s="33" t="s">
        <v>123</v>
      </c>
      <c r="G260" s="33" t="s">
        <v>92</v>
      </c>
      <c r="H260" s="24"/>
      <c r="I260" s="24"/>
      <c r="J260" s="24"/>
      <c r="K260" s="24"/>
      <c r="L260" s="24"/>
      <c r="M260" s="24"/>
      <c r="N260" s="24"/>
      <c r="O260" s="24"/>
    </row>
    <row r="261" spans="1:15" s="16" customFormat="1" ht="67.8" customHeight="1">
      <c r="A261" s="19">
        <v>2</v>
      </c>
      <c r="B261" s="37">
        <v>955</v>
      </c>
      <c r="C261" s="38" t="s">
        <v>160</v>
      </c>
      <c r="D261" s="39" t="s">
        <v>85</v>
      </c>
      <c r="E261" s="39" t="s">
        <v>79</v>
      </c>
      <c r="F261" s="39" t="s">
        <v>159</v>
      </c>
      <c r="G261" s="39"/>
      <c r="H261" s="40">
        <f t="shared" ref="H261:I261" si="266">SUMIFS(H262:H1291,$B262:$B1291,$B261,$D262:$D1291,$D262,$E262:$E1291,$E262,$F262:$F1291,$F262)</f>
        <v>150</v>
      </c>
      <c r="I261" s="40">
        <f t="shared" si="266"/>
        <v>0</v>
      </c>
      <c r="J261" s="40">
        <f t="shared" ref="H261:O261" si="267">SUMIFS(J262:J1291,$B262:$B1291,$B261,$D262:$D1291,$D262,$E262:$E1291,$E262,$F262:$F1291,$F262)</f>
        <v>150</v>
      </c>
      <c r="K261" s="40">
        <f t="shared" si="267"/>
        <v>0</v>
      </c>
      <c r="L261" s="40">
        <f t="shared" si="267"/>
        <v>0</v>
      </c>
      <c r="M261" s="40">
        <f t="shared" si="267"/>
        <v>0</v>
      </c>
      <c r="N261" s="40">
        <f t="shared" si="267"/>
        <v>0</v>
      </c>
      <c r="O261" s="40">
        <f t="shared" si="267"/>
        <v>0</v>
      </c>
    </row>
    <row r="262" spans="1:15" s="16" customFormat="1" ht="37.799999999999997" customHeight="1">
      <c r="A262" s="20">
        <v>3</v>
      </c>
      <c r="B262" s="31">
        <v>955</v>
      </c>
      <c r="C262" s="32" t="s">
        <v>21</v>
      </c>
      <c r="D262" s="33" t="s">
        <v>85</v>
      </c>
      <c r="E262" s="33" t="s">
        <v>79</v>
      </c>
      <c r="F262" s="33" t="s">
        <v>159</v>
      </c>
      <c r="G262" s="33" t="s">
        <v>81</v>
      </c>
      <c r="H262" s="24">
        <v>150</v>
      </c>
      <c r="I262" s="25"/>
      <c r="J262" s="24">
        <v>150</v>
      </c>
      <c r="K262" s="25"/>
      <c r="L262" s="24"/>
      <c r="M262" s="25"/>
      <c r="N262" s="24"/>
      <c r="O262" s="25"/>
    </row>
    <row r="263" spans="1:15" s="16" customFormat="1" ht="46.8">
      <c r="A263" s="19">
        <v>2</v>
      </c>
      <c r="B263" s="37">
        <v>955</v>
      </c>
      <c r="C263" s="52" t="s">
        <v>35</v>
      </c>
      <c r="D263" s="39" t="s">
        <v>85</v>
      </c>
      <c r="E263" s="39" t="s">
        <v>79</v>
      </c>
      <c r="F263" s="39" t="s">
        <v>111</v>
      </c>
      <c r="G263" s="39"/>
      <c r="H263" s="40">
        <f t="shared" ref="H263:I263" si="268">SUMIFS(H264:H1293,$B264:$B1293,$B263,$D264:$D1293,$D264,$E264:$E1293,$E264,$F264:$F1293,$F264)</f>
        <v>0</v>
      </c>
      <c r="I263" s="40">
        <f t="shared" si="268"/>
        <v>0</v>
      </c>
      <c r="J263" s="40">
        <f t="shared" ref="H263:O263" si="269">SUMIFS(J264:J1293,$B264:$B1293,$B263,$D264:$D1293,$D264,$E264:$E1293,$E264,$F264:$F1293,$F264)</f>
        <v>0</v>
      </c>
      <c r="K263" s="40">
        <f t="shared" si="269"/>
        <v>0</v>
      </c>
      <c r="L263" s="40">
        <f t="shared" si="269"/>
        <v>0</v>
      </c>
      <c r="M263" s="40">
        <f t="shared" si="269"/>
        <v>0</v>
      </c>
      <c r="N263" s="40">
        <f t="shared" si="269"/>
        <v>0</v>
      </c>
      <c r="O263" s="40">
        <f t="shared" si="269"/>
        <v>0</v>
      </c>
    </row>
    <row r="264" spans="1:15" s="16" customFormat="1" ht="24" customHeight="1">
      <c r="A264" s="20">
        <v>3</v>
      </c>
      <c r="B264" s="31">
        <v>955</v>
      </c>
      <c r="C264" s="32" t="s">
        <v>161</v>
      </c>
      <c r="D264" s="33" t="s">
        <v>85</v>
      </c>
      <c r="E264" s="33" t="s">
        <v>79</v>
      </c>
      <c r="F264" s="33" t="s">
        <v>111</v>
      </c>
      <c r="G264" s="33" t="s">
        <v>128</v>
      </c>
      <c r="H264" s="24"/>
      <c r="I264" s="24"/>
      <c r="J264" s="24"/>
      <c r="K264" s="24"/>
      <c r="L264" s="24"/>
      <c r="M264" s="24"/>
      <c r="N264" s="24"/>
      <c r="O264" s="24"/>
    </row>
    <row r="265" spans="1:15" s="16" customFormat="1" ht="15.6">
      <c r="A265" s="17">
        <v>1</v>
      </c>
      <c r="B265" s="28">
        <v>955</v>
      </c>
      <c r="C265" s="29" t="s">
        <v>133</v>
      </c>
      <c r="D265" s="30" t="s">
        <v>85</v>
      </c>
      <c r="E265" s="30" t="s">
        <v>87</v>
      </c>
      <c r="F265" s="30"/>
      <c r="G265" s="30"/>
      <c r="H265" s="18">
        <f t="shared" ref="H265:I265" si="270">SUMIFS(H266:H1296,$B266:$B1296,$B266,$D266:$D1296,$D266,$E266:$E1296,$E266)/2</f>
        <v>6260.2</v>
      </c>
      <c r="I265" s="18">
        <f t="shared" si="270"/>
        <v>3817.5</v>
      </c>
      <c r="J265" s="18">
        <f t="shared" ref="H265:O265" si="271">SUMIFS(J266:J1296,$B266:$B1296,$B266,$D266:$D1296,$D266,$E266:$E1296,$E266)/2</f>
        <v>6260.2</v>
      </c>
      <c r="K265" s="18">
        <f t="shared" si="271"/>
        <v>3817.5</v>
      </c>
      <c r="L265" s="18">
        <f t="shared" si="271"/>
        <v>6245</v>
      </c>
      <c r="M265" s="18">
        <f t="shared" si="271"/>
        <v>3813.4</v>
      </c>
      <c r="N265" s="18">
        <f t="shared" si="271"/>
        <v>6245</v>
      </c>
      <c r="O265" s="18">
        <f t="shared" si="271"/>
        <v>3813.4</v>
      </c>
    </row>
    <row r="266" spans="1:15" s="16" customFormat="1" ht="31.2">
      <c r="A266" s="19">
        <v>2</v>
      </c>
      <c r="B266" s="37">
        <v>955</v>
      </c>
      <c r="C266" s="38" t="s">
        <v>210</v>
      </c>
      <c r="D266" s="39" t="s">
        <v>85</v>
      </c>
      <c r="E266" s="39" t="s">
        <v>87</v>
      </c>
      <c r="F266" s="39" t="s">
        <v>66</v>
      </c>
      <c r="G266" s="39"/>
      <c r="H266" s="40">
        <f t="shared" ref="H266:I266" si="272">SUMIFS(H267:H1296,$B267:$B1296,$B266,$D267:$D1296,$D267,$E267:$E1296,$E267,$F267:$F1296,$F267)</f>
        <v>6022.2</v>
      </c>
      <c r="I266" s="40">
        <f t="shared" si="272"/>
        <v>3579.5</v>
      </c>
      <c r="J266" s="40">
        <f t="shared" ref="H266:O266" si="273">SUMIFS(J267:J1296,$B267:$B1296,$B266,$D267:$D1296,$D267,$E267:$E1296,$E267,$F267:$F1296,$F267)</f>
        <v>6022.2</v>
      </c>
      <c r="K266" s="40">
        <f t="shared" si="273"/>
        <v>3579.5</v>
      </c>
      <c r="L266" s="40">
        <f t="shared" si="273"/>
        <v>6007</v>
      </c>
      <c r="M266" s="40">
        <f t="shared" si="273"/>
        <v>3575.4</v>
      </c>
      <c r="N266" s="40">
        <f t="shared" si="273"/>
        <v>6007</v>
      </c>
      <c r="O266" s="40">
        <f t="shared" si="273"/>
        <v>3575.4</v>
      </c>
    </row>
    <row r="267" spans="1:15" s="16" customFormat="1" ht="37.200000000000003" customHeight="1">
      <c r="A267" s="20">
        <v>3</v>
      </c>
      <c r="B267" s="31">
        <v>955</v>
      </c>
      <c r="C267" s="32" t="s">
        <v>21</v>
      </c>
      <c r="D267" s="33" t="s">
        <v>85</v>
      </c>
      <c r="E267" s="33" t="s">
        <v>87</v>
      </c>
      <c r="F267" s="33" t="s">
        <v>66</v>
      </c>
      <c r="G267" s="33" t="s">
        <v>81</v>
      </c>
      <c r="H267" s="24">
        <v>6022.2</v>
      </c>
      <c r="I267" s="24">
        <v>3579.5</v>
      </c>
      <c r="J267" s="24">
        <v>6022.2</v>
      </c>
      <c r="K267" s="24">
        <v>3579.5</v>
      </c>
      <c r="L267" s="24">
        <v>6007</v>
      </c>
      <c r="M267" s="24">
        <v>3575.4</v>
      </c>
      <c r="N267" s="24">
        <v>6007</v>
      </c>
      <c r="O267" s="24">
        <v>3575.4</v>
      </c>
    </row>
    <row r="268" spans="1:15" s="16" customFormat="1" ht="62.4">
      <c r="A268" s="19">
        <v>2</v>
      </c>
      <c r="B268" s="37">
        <v>955</v>
      </c>
      <c r="C268" s="38" t="s">
        <v>211</v>
      </c>
      <c r="D268" s="39" t="s">
        <v>85</v>
      </c>
      <c r="E268" s="39" t="s">
        <v>87</v>
      </c>
      <c r="F268" s="39" t="s">
        <v>10</v>
      </c>
      <c r="G268" s="39"/>
      <c r="H268" s="40">
        <f t="shared" ref="H268:I268" si="274">SUMIFS(H269:H1298,$B269:$B1298,$B268,$D269:$D1298,$D269,$E269:$E1298,$E269,$F269:$F1298,$F269)</f>
        <v>238</v>
      </c>
      <c r="I268" s="40">
        <f t="shared" si="274"/>
        <v>238</v>
      </c>
      <c r="J268" s="40">
        <f t="shared" ref="H268:O268" si="275">SUMIFS(J269:J1298,$B269:$B1298,$B268,$D269:$D1298,$D269,$E269:$E1298,$E269,$F269:$F1298,$F269)</f>
        <v>238</v>
      </c>
      <c r="K268" s="40">
        <f t="shared" si="275"/>
        <v>238</v>
      </c>
      <c r="L268" s="40">
        <f t="shared" si="275"/>
        <v>238</v>
      </c>
      <c r="M268" s="40">
        <f t="shared" si="275"/>
        <v>238</v>
      </c>
      <c r="N268" s="40">
        <f t="shared" si="275"/>
        <v>238</v>
      </c>
      <c r="O268" s="40">
        <f t="shared" si="275"/>
        <v>238</v>
      </c>
    </row>
    <row r="269" spans="1:15" s="16" customFormat="1" ht="46.8">
      <c r="A269" s="20">
        <v>3</v>
      </c>
      <c r="B269" s="31">
        <v>955</v>
      </c>
      <c r="C269" s="32" t="s">
        <v>12</v>
      </c>
      <c r="D269" s="33" t="s">
        <v>85</v>
      </c>
      <c r="E269" s="33" t="s">
        <v>87</v>
      </c>
      <c r="F269" s="33" t="s">
        <v>10</v>
      </c>
      <c r="G269" s="33" t="s">
        <v>74</v>
      </c>
      <c r="H269" s="24">
        <v>238</v>
      </c>
      <c r="I269" s="24">
        <v>238</v>
      </c>
      <c r="J269" s="24">
        <v>238</v>
      </c>
      <c r="K269" s="24">
        <v>238</v>
      </c>
      <c r="L269" s="24">
        <v>238</v>
      </c>
      <c r="M269" s="24">
        <v>238</v>
      </c>
      <c r="N269" s="24">
        <v>238</v>
      </c>
      <c r="O269" s="24">
        <v>238</v>
      </c>
    </row>
    <row r="270" spans="1:15" s="16" customFormat="1" ht="33.6" customHeight="1">
      <c r="A270" s="20">
        <v>3</v>
      </c>
      <c r="B270" s="31">
        <v>955</v>
      </c>
      <c r="C270" s="32" t="s">
        <v>21</v>
      </c>
      <c r="D270" s="33" t="s">
        <v>85</v>
      </c>
      <c r="E270" s="33" t="s">
        <v>87</v>
      </c>
      <c r="F270" s="33" t="s">
        <v>10</v>
      </c>
      <c r="G270" s="33" t="s">
        <v>81</v>
      </c>
      <c r="H270" s="24"/>
      <c r="I270" s="24"/>
      <c r="J270" s="24"/>
      <c r="K270" s="24"/>
      <c r="L270" s="24"/>
      <c r="M270" s="24"/>
      <c r="N270" s="24"/>
      <c r="O270" s="24"/>
    </row>
    <row r="271" spans="1:15" s="16" customFormat="1" ht="15.6">
      <c r="A271" s="17">
        <v>1</v>
      </c>
      <c r="B271" s="28">
        <v>955</v>
      </c>
      <c r="C271" s="29" t="s">
        <v>27</v>
      </c>
      <c r="D271" s="30" t="s">
        <v>85</v>
      </c>
      <c r="E271" s="30" t="s">
        <v>71</v>
      </c>
      <c r="F271" s="30"/>
      <c r="G271" s="30"/>
      <c r="H271" s="18">
        <f t="shared" ref="H271:I271" si="276">SUMIFS(H272:H1302,$B272:$B1302,$B272,$D272:$D1302,$D272,$E272:$E1302,$E272)/2</f>
        <v>1527.4</v>
      </c>
      <c r="I271" s="18">
        <f t="shared" si="276"/>
        <v>0</v>
      </c>
      <c r="J271" s="18">
        <f t="shared" ref="H271:O271" si="277">SUMIFS(J272:J1302,$B272:$B1302,$B272,$D272:$D1302,$D272,$E272:$E1302,$E272)/2</f>
        <v>1527.4</v>
      </c>
      <c r="K271" s="18">
        <f t="shared" si="277"/>
        <v>0</v>
      </c>
      <c r="L271" s="18">
        <f t="shared" si="277"/>
        <v>1527.4</v>
      </c>
      <c r="M271" s="18">
        <f t="shared" si="277"/>
        <v>0</v>
      </c>
      <c r="N271" s="18">
        <f t="shared" si="277"/>
        <v>1527.4</v>
      </c>
      <c r="O271" s="18">
        <f t="shared" si="277"/>
        <v>0</v>
      </c>
    </row>
    <row r="272" spans="1:15" s="16" customFormat="1" ht="62.4">
      <c r="A272" s="19">
        <v>2</v>
      </c>
      <c r="B272" s="37">
        <v>955</v>
      </c>
      <c r="C272" s="38" t="s">
        <v>164</v>
      </c>
      <c r="D272" s="39" t="s">
        <v>85</v>
      </c>
      <c r="E272" s="39" t="s">
        <v>71</v>
      </c>
      <c r="F272" s="39" t="s">
        <v>28</v>
      </c>
      <c r="G272" s="39"/>
      <c r="H272" s="40">
        <f t="shared" ref="H272:I272" si="278">SUMIFS(H273:H1302,$B273:$B1302,$B272,$D273:$D1302,$D273,$E273:$E1302,$E273,$F273:$F1302,$F273)</f>
        <v>911</v>
      </c>
      <c r="I272" s="40">
        <f t="shared" si="278"/>
        <v>0</v>
      </c>
      <c r="J272" s="40">
        <f t="shared" ref="H272:O272" si="279">SUMIFS(J273:J1302,$B273:$B1302,$B272,$D273:$D1302,$D273,$E273:$E1302,$E273,$F273:$F1302,$F273)</f>
        <v>911</v>
      </c>
      <c r="K272" s="40">
        <f t="shared" si="279"/>
        <v>0</v>
      </c>
      <c r="L272" s="40">
        <f t="shared" si="279"/>
        <v>911</v>
      </c>
      <c r="M272" s="40">
        <f t="shared" si="279"/>
        <v>0</v>
      </c>
      <c r="N272" s="40">
        <f t="shared" si="279"/>
        <v>911</v>
      </c>
      <c r="O272" s="40">
        <f t="shared" si="279"/>
        <v>0</v>
      </c>
    </row>
    <row r="273" spans="1:15" s="16" customFormat="1" ht="15.6">
      <c r="A273" s="20">
        <v>3</v>
      </c>
      <c r="B273" s="31">
        <v>955</v>
      </c>
      <c r="C273" s="32" t="s">
        <v>46</v>
      </c>
      <c r="D273" s="33" t="s">
        <v>85</v>
      </c>
      <c r="E273" s="33" t="s">
        <v>71</v>
      </c>
      <c r="F273" s="33" t="s">
        <v>28</v>
      </c>
      <c r="G273" s="33" t="s">
        <v>92</v>
      </c>
      <c r="H273" s="24">
        <v>911</v>
      </c>
      <c r="I273" s="24"/>
      <c r="J273" s="24">
        <v>911</v>
      </c>
      <c r="K273" s="24"/>
      <c r="L273" s="24">
        <v>911</v>
      </c>
      <c r="M273" s="24"/>
      <c r="N273" s="24">
        <v>911</v>
      </c>
      <c r="O273" s="24"/>
    </row>
    <row r="274" spans="1:15" s="16" customFormat="1" ht="93.6">
      <c r="A274" s="19">
        <v>2</v>
      </c>
      <c r="B274" s="37">
        <v>955</v>
      </c>
      <c r="C274" s="38" t="s">
        <v>187</v>
      </c>
      <c r="D274" s="39" t="s">
        <v>85</v>
      </c>
      <c r="E274" s="39" t="s">
        <v>71</v>
      </c>
      <c r="F274" s="39" t="s">
        <v>29</v>
      </c>
      <c r="G274" s="39"/>
      <c r="H274" s="40">
        <f t="shared" ref="H274:I274" si="280">SUMIFS(H275:H1304,$B275:$B1304,$B274,$D275:$D1304,$D275,$E275:$E1304,$E275,$F275:$F1304,$F275)</f>
        <v>384</v>
      </c>
      <c r="I274" s="40">
        <f t="shared" si="280"/>
        <v>0</v>
      </c>
      <c r="J274" s="40">
        <f t="shared" ref="H274:O274" si="281">SUMIFS(J275:J1304,$B275:$B1304,$B274,$D275:$D1304,$D275,$E275:$E1304,$E275,$F275:$F1304,$F275)</f>
        <v>384</v>
      </c>
      <c r="K274" s="40">
        <f t="shared" si="281"/>
        <v>0</v>
      </c>
      <c r="L274" s="40">
        <f t="shared" si="281"/>
        <v>384</v>
      </c>
      <c r="M274" s="40">
        <f t="shared" si="281"/>
        <v>0</v>
      </c>
      <c r="N274" s="40">
        <f t="shared" si="281"/>
        <v>384</v>
      </c>
      <c r="O274" s="40">
        <f t="shared" si="281"/>
        <v>0</v>
      </c>
    </row>
    <row r="275" spans="1:15" s="16" customFormat="1" ht="62.4">
      <c r="A275" s="20">
        <v>3</v>
      </c>
      <c r="B275" s="31">
        <v>955</v>
      </c>
      <c r="C275" s="32" t="s">
        <v>149</v>
      </c>
      <c r="D275" s="33" t="s">
        <v>85</v>
      </c>
      <c r="E275" s="33" t="s">
        <v>71</v>
      </c>
      <c r="F275" s="33" t="s">
        <v>29</v>
      </c>
      <c r="G275" s="33" t="s">
        <v>95</v>
      </c>
      <c r="H275" s="24">
        <v>384</v>
      </c>
      <c r="I275" s="24"/>
      <c r="J275" s="24">
        <v>384</v>
      </c>
      <c r="K275" s="24"/>
      <c r="L275" s="24">
        <v>384</v>
      </c>
      <c r="M275" s="24"/>
      <c r="N275" s="24">
        <v>384</v>
      </c>
      <c r="O275" s="24"/>
    </row>
    <row r="276" spans="1:15" s="16" customFormat="1" ht="62.4">
      <c r="A276" s="19">
        <v>2</v>
      </c>
      <c r="B276" s="37">
        <v>955</v>
      </c>
      <c r="C276" s="38" t="s">
        <v>206</v>
      </c>
      <c r="D276" s="39" t="s">
        <v>85</v>
      </c>
      <c r="E276" s="39" t="s">
        <v>71</v>
      </c>
      <c r="F276" s="39" t="s">
        <v>33</v>
      </c>
      <c r="G276" s="39"/>
      <c r="H276" s="40">
        <f t="shared" ref="H276:I276" si="282">SUMIFS(H277:H1306,$B277:$B1306,$B276,$D277:$D1306,$D277,$E277:$E1306,$E277,$F277:$F1306,$F277)</f>
        <v>232.4</v>
      </c>
      <c r="I276" s="40">
        <f t="shared" si="282"/>
        <v>0</v>
      </c>
      <c r="J276" s="40">
        <f t="shared" ref="H276:O276" si="283">SUMIFS(J277:J1306,$B277:$B1306,$B276,$D277:$D1306,$D277,$E277:$E1306,$E277,$F277:$F1306,$F277)</f>
        <v>232.4</v>
      </c>
      <c r="K276" s="40">
        <f t="shared" si="283"/>
        <v>0</v>
      </c>
      <c r="L276" s="40">
        <f t="shared" si="283"/>
        <v>232.4</v>
      </c>
      <c r="M276" s="40">
        <f t="shared" si="283"/>
        <v>0</v>
      </c>
      <c r="N276" s="40">
        <f t="shared" si="283"/>
        <v>232.4</v>
      </c>
      <c r="O276" s="40">
        <f t="shared" si="283"/>
        <v>0</v>
      </c>
    </row>
    <row r="277" spans="1:15" s="16" customFormat="1" ht="33.6" customHeight="1">
      <c r="A277" s="20">
        <v>3</v>
      </c>
      <c r="B277" s="31">
        <v>955</v>
      </c>
      <c r="C277" s="32" t="s">
        <v>11</v>
      </c>
      <c r="D277" s="33" t="s">
        <v>85</v>
      </c>
      <c r="E277" s="33" t="s">
        <v>71</v>
      </c>
      <c r="F277" s="33" t="s">
        <v>33</v>
      </c>
      <c r="G277" s="33" t="s">
        <v>73</v>
      </c>
      <c r="H277" s="24">
        <v>232.4</v>
      </c>
      <c r="I277" s="24"/>
      <c r="J277" s="24">
        <v>232.4</v>
      </c>
      <c r="K277" s="24"/>
      <c r="L277" s="24">
        <v>232.4</v>
      </c>
      <c r="M277" s="24"/>
      <c r="N277" s="24">
        <v>232.4</v>
      </c>
      <c r="O277" s="24"/>
    </row>
    <row r="278" spans="1:15" s="16" customFormat="1" ht="46.8">
      <c r="A278" s="20">
        <v>3</v>
      </c>
      <c r="B278" s="31">
        <v>955</v>
      </c>
      <c r="C278" s="32" t="s">
        <v>12</v>
      </c>
      <c r="D278" s="33" t="s">
        <v>85</v>
      </c>
      <c r="E278" s="33" t="s">
        <v>71</v>
      </c>
      <c r="F278" s="33" t="s">
        <v>33</v>
      </c>
      <c r="G278" s="33" t="s">
        <v>74</v>
      </c>
      <c r="H278" s="24"/>
      <c r="I278" s="24"/>
      <c r="J278" s="24"/>
      <c r="K278" s="24"/>
      <c r="L278" s="24"/>
      <c r="M278" s="24"/>
      <c r="N278" s="24"/>
      <c r="O278" s="24"/>
    </row>
    <row r="279" spans="1:15" s="16" customFormat="1" ht="46.8">
      <c r="A279" s="19">
        <v>2</v>
      </c>
      <c r="B279" s="37">
        <v>955</v>
      </c>
      <c r="C279" s="38" t="s">
        <v>156</v>
      </c>
      <c r="D279" s="39" t="s">
        <v>85</v>
      </c>
      <c r="E279" s="39" t="s">
        <v>71</v>
      </c>
      <c r="F279" s="39" t="s">
        <v>155</v>
      </c>
      <c r="G279" s="39"/>
      <c r="H279" s="40">
        <f t="shared" ref="H279:I279" si="284">SUMIFS(H280:H1309,$B280:$B1309,$B279,$D280:$D1309,$D280,$E280:$E1309,$E280,$F280:$F1309,$F280)</f>
        <v>0</v>
      </c>
      <c r="I279" s="40">
        <f t="shared" si="284"/>
        <v>0</v>
      </c>
      <c r="J279" s="40">
        <f t="shared" ref="H279:O279" si="285">SUMIFS(J280:J1309,$B280:$B1309,$B279,$D280:$D1309,$D280,$E280:$E1309,$E280,$F280:$F1309,$F280)</f>
        <v>0</v>
      </c>
      <c r="K279" s="40">
        <f t="shared" si="285"/>
        <v>0</v>
      </c>
      <c r="L279" s="40">
        <f t="shared" si="285"/>
        <v>0</v>
      </c>
      <c r="M279" s="40">
        <f t="shared" si="285"/>
        <v>0</v>
      </c>
      <c r="N279" s="40">
        <f t="shared" si="285"/>
        <v>0</v>
      </c>
      <c r="O279" s="40">
        <f t="shared" si="285"/>
        <v>0</v>
      </c>
    </row>
    <row r="280" spans="1:15" s="16" customFormat="1" ht="15.6">
      <c r="A280" s="20">
        <v>3</v>
      </c>
      <c r="B280" s="31">
        <v>955</v>
      </c>
      <c r="C280" s="32" t="s">
        <v>46</v>
      </c>
      <c r="D280" s="33" t="s">
        <v>85</v>
      </c>
      <c r="E280" s="33" t="s">
        <v>71</v>
      </c>
      <c r="F280" s="33" t="s">
        <v>155</v>
      </c>
      <c r="G280" s="33" t="s">
        <v>92</v>
      </c>
      <c r="H280" s="24"/>
      <c r="I280" s="24"/>
      <c r="J280" s="24"/>
      <c r="K280" s="24"/>
      <c r="L280" s="24"/>
      <c r="M280" s="24"/>
      <c r="N280" s="24"/>
      <c r="O280" s="24"/>
    </row>
    <row r="281" spans="1:15" s="16" customFormat="1" ht="15.6">
      <c r="A281" s="17">
        <v>1</v>
      </c>
      <c r="B281" s="28">
        <v>955</v>
      </c>
      <c r="C281" s="29" t="s">
        <v>30</v>
      </c>
      <c r="D281" s="30" t="s">
        <v>86</v>
      </c>
      <c r="E281" s="30" t="s">
        <v>70</v>
      </c>
      <c r="F281" s="30" t="s">
        <v>7</v>
      </c>
      <c r="G281" s="30" t="s">
        <v>72</v>
      </c>
      <c r="H281" s="18">
        <f t="shared" ref="H281:I281" si="286">SUMIFS(H282:H1312,$B282:$B1312,$B282,$D282:$D1312,$D282,$E282:$E1312,$E282)/2</f>
        <v>2899</v>
      </c>
      <c r="I281" s="18">
        <f t="shared" si="286"/>
        <v>0</v>
      </c>
      <c r="J281" s="18">
        <f t="shared" ref="H281:O281" si="287">SUMIFS(J282:J1312,$B282:$B1312,$B282,$D282:$D1312,$D282,$E282:$E1312,$E282)/2</f>
        <v>2899</v>
      </c>
      <c r="K281" s="18">
        <f t="shared" si="287"/>
        <v>0</v>
      </c>
      <c r="L281" s="18">
        <f t="shared" si="287"/>
        <v>2899</v>
      </c>
      <c r="M281" s="18">
        <f t="shared" si="287"/>
        <v>0</v>
      </c>
      <c r="N281" s="18">
        <f t="shared" si="287"/>
        <v>2899</v>
      </c>
      <c r="O281" s="18">
        <f t="shared" si="287"/>
        <v>0</v>
      </c>
    </row>
    <row r="282" spans="1:15" s="16" customFormat="1" ht="46.8">
      <c r="A282" s="19">
        <v>2</v>
      </c>
      <c r="B282" s="37">
        <v>955</v>
      </c>
      <c r="C282" s="38" t="s">
        <v>191</v>
      </c>
      <c r="D282" s="39" t="s">
        <v>86</v>
      </c>
      <c r="E282" s="39" t="s">
        <v>70</v>
      </c>
      <c r="F282" s="39" t="s">
        <v>31</v>
      </c>
      <c r="G282" s="39"/>
      <c r="H282" s="40">
        <f t="shared" ref="H282:I282" si="288">SUMIFS(H283:H1312,$B283:$B1312,$B282,$D283:$D1312,$D283,$E283:$E1312,$E283,$F283:$F1312,$F283)</f>
        <v>2899</v>
      </c>
      <c r="I282" s="40">
        <f t="shared" si="288"/>
        <v>0</v>
      </c>
      <c r="J282" s="40">
        <f t="shared" ref="H282:O282" si="289">SUMIFS(J283:J1312,$B283:$B1312,$B282,$D283:$D1312,$D283,$E283:$E1312,$E283,$F283:$F1312,$F283)</f>
        <v>2899</v>
      </c>
      <c r="K282" s="40">
        <f t="shared" si="289"/>
        <v>0</v>
      </c>
      <c r="L282" s="40">
        <f t="shared" si="289"/>
        <v>2899</v>
      </c>
      <c r="M282" s="40">
        <f t="shared" si="289"/>
        <v>0</v>
      </c>
      <c r="N282" s="40">
        <f t="shared" si="289"/>
        <v>2899</v>
      </c>
      <c r="O282" s="40">
        <f t="shared" si="289"/>
        <v>0</v>
      </c>
    </row>
    <row r="283" spans="1:15" s="16" customFormat="1" ht="15.6">
      <c r="A283" s="20">
        <v>3</v>
      </c>
      <c r="B283" s="31">
        <v>955</v>
      </c>
      <c r="C283" s="32" t="s">
        <v>46</v>
      </c>
      <c r="D283" s="33" t="s">
        <v>86</v>
      </c>
      <c r="E283" s="33" t="s">
        <v>70</v>
      </c>
      <c r="F283" s="33" t="s">
        <v>31</v>
      </c>
      <c r="G283" s="33" t="s">
        <v>92</v>
      </c>
      <c r="H283" s="24">
        <v>2899</v>
      </c>
      <c r="I283" s="25"/>
      <c r="J283" s="24">
        <v>2899</v>
      </c>
      <c r="K283" s="25"/>
      <c r="L283" s="24">
        <v>2899</v>
      </c>
      <c r="M283" s="25"/>
      <c r="N283" s="24">
        <v>2899</v>
      </c>
      <c r="O283" s="25"/>
    </row>
    <row r="284" spans="1:15" s="16" customFormat="1" ht="46.8">
      <c r="A284" s="19">
        <v>2</v>
      </c>
      <c r="B284" s="37">
        <v>955</v>
      </c>
      <c r="C284" s="38" t="s">
        <v>186</v>
      </c>
      <c r="D284" s="39" t="s">
        <v>86</v>
      </c>
      <c r="E284" s="39" t="s">
        <v>70</v>
      </c>
      <c r="F284" s="39" t="s">
        <v>185</v>
      </c>
      <c r="G284" s="39"/>
      <c r="H284" s="40">
        <f t="shared" ref="H284:I284" si="290">SUMIFS(H285:H1314,$B285:$B1314,$B284,$D285:$D1314,$D285,$E285:$E1314,$E285,$F285:$F1314,$F285)</f>
        <v>0</v>
      </c>
      <c r="I284" s="40">
        <f t="shared" si="290"/>
        <v>0</v>
      </c>
      <c r="J284" s="40">
        <f t="shared" ref="H284:O284" si="291">SUMIFS(J285:J1314,$B285:$B1314,$B284,$D285:$D1314,$D285,$E285:$E1314,$E285,$F285:$F1314,$F285)</f>
        <v>0</v>
      </c>
      <c r="K284" s="40">
        <f t="shared" si="291"/>
        <v>0</v>
      </c>
      <c r="L284" s="40">
        <f t="shared" si="291"/>
        <v>0</v>
      </c>
      <c r="M284" s="40">
        <f t="shared" si="291"/>
        <v>0</v>
      </c>
      <c r="N284" s="40">
        <f t="shared" si="291"/>
        <v>0</v>
      </c>
      <c r="O284" s="40">
        <f t="shared" si="291"/>
        <v>0</v>
      </c>
    </row>
    <row r="285" spans="1:15" s="16" customFormat="1" ht="15.6">
      <c r="A285" s="20">
        <v>3</v>
      </c>
      <c r="B285" s="31">
        <v>955</v>
      </c>
      <c r="C285" s="32" t="s">
        <v>46</v>
      </c>
      <c r="D285" s="33" t="s">
        <v>86</v>
      </c>
      <c r="E285" s="33" t="s">
        <v>70</v>
      </c>
      <c r="F285" s="33" t="s">
        <v>185</v>
      </c>
      <c r="G285" s="33" t="s">
        <v>92</v>
      </c>
      <c r="H285" s="24"/>
      <c r="I285" s="25"/>
      <c r="J285" s="24"/>
      <c r="K285" s="25"/>
      <c r="L285" s="24"/>
      <c r="M285" s="25"/>
      <c r="N285" s="24"/>
      <c r="O285" s="25"/>
    </row>
    <row r="286" spans="1:15" s="16" customFormat="1" ht="46.8">
      <c r="A286" s="19">
        <v>2</v>
      </c>
      <c r="B286" s="37">
        <v>955</v>
      </c>
      <c r="C286" s="38" t="s">
        <v>140</v>
      </c>
      <c r="D286" s="39" t="s">
        <v>86</v>
      </c>
      <c r="E286" s="39" t="s">
        <v>70</v>
      </c>
      <c r="F286" s="39" t="s">
        <v>60</v>
      </c>
      <c r="G286" s="39"/>
      <c r="H286" s="40">
        <f t="shared" ref="H286:I286" si="292">SUMIFS(H287:H1316,$B287:$B1316,$B286,$D287:$D1316,$D287,$E287:$E1316,$E287,$F287:$F1316,$F287)</f>
        <v>0</v>
      </c>
      <c r="I286" s="40">
        <f t="shared" si="292"/>
        <v>0</v>
      </c>
      <c r="J286" s="40">
        <f t="shared" ref="H286:O286" si="293">SUMIFS(J287:J1316,$B287:$B1316,$B286,$D287:$D1316,$D287,$E287:$E1316,$E287,$F287:$F1316,$F287)</f>
        <v>0</v>
      </c>
      <c r="K286" s="40">
        <f t="shared" si="293"/>
        <v>0</v>
      </c>
      <c r="L286" s="40">
        <f t="shared" si="293"/>
        <v>0</v>
      </c>
      <c r="M286" s="40">
        <f t="shared" si="293"/>
        <v>0</v>
      </c>
      <c r="N286" s="40">
        <f t="shared" si="293"/>
        <v>0</v>
      </c>
      <c r="O286" s="40">
        <f t="shared" si="293"/>
        <v>0</v>
      </c>
    </row>
    <row r="287" spans="1:15" s="16" customFormat="1" ht="125.4" customHeight="1">
      <c r="A287" s="20">
        <v>3</v>
      </c>
      <c r="B287" s="31">
        <v>955</v>
      </c>
      <c r="C287" s="32" t="s">
        <v>116</v>
      </c>
      <c r="D287" s="33" t="s">
        <v>86</v>
      </c>
      <c r="E287" s="33" t="s">
        <v>70</v>
      </c>
      <c r="F287" s="33" t="s">
        <v>60</v>
      </c>
      <c r="G287" s="33" t="s">
        <v>114</v>
      </c>
      <c r="H287" s="24"/>
      <c r="I287" s="24"/>
      <c r="J287" s="24"/>
      <c r="K287" s="24"/>
      <c r="L287" s="24"/>
      <c r="M287" s="24"/>
      <c r="N287" s="24"/>
      <c r="O287" s="24"/>
    </row>
    <row r="288" spans="1:15" s="16" customFormat="1" ht="46.8">
      <c r="A288" s="19">
        <v>2</v>
      </c>
      <c r="B288" s="37">
        <v>955</v>
      </c>
      <c r="C288" s="38" t="s">
        <v>148</v>
      </c>
      <c r="D288" s="39" t="s">
        <v>86</v>
      </c>
      <c r="E288" s="39" t="s">
        <v>70</v>
      </c>
      <c r="F288" s="39" t="s">
        <v>147</v>
      </c>
      <c r="G288" s="39"/>
      <c r="H288" s="40">
        <f t="shared" ref="H288:I288" si="294">SUMIFS(H289:H1318,$B289:$B1318,$B288,$D289:$D1318,$D289,$E289:$E1318,$E289,$F289:$F1318,$F289)</f>
        <v>0</v>
      </c>
      <c r="I288" s="40">
        <f t="shared" si="294"/>
        <v>0</v>
      </c>
      <c r="J288" s="40">
        <f t="shared" ref="H288:O288" si="295">SUMIFS(J289:J1318,$B289:$B1318,$B288,$D289:$D1318,$D289,$E289:$E1318,$E289,$F289:$F1318,$F289)</f>
        <v>0</v>
      </c>
      <c r="K288" s="40">
        <f t="shared" si="295"/>
        <v>0</v>
      </c>
      <c r="L288" s="40">
        <f t="shared" si="295"/>
        <v>0</v>
      </c>
      <c r="M288" s="40">
        <f t="shared" si="295"/>
        <v>0</v>
      </c>
      <c r="N288" s="40">
        <f t="shared" si="295"/>
        <v>0</v>
      </c>
      <c r="O288" s="40">
        <f t="shared" si="295"/>
        <v>0</v>
      </c>
    </row>
    <row r="289" spans="1:15" s="16" customFormat="1" ht="15.6">
      <c r="A289" s="20">
        <v>3</v>
      </c>
      <c r="B289" s="31">
        <v>955</v>
      </c>
      <c r="C289" s="32" t="s">
        <v>46</v>
      </c>
      <c r="D289" s="33" t="s">
        <v>86</v>
      </c>
      <c r="E289" s="33" t="s">
        <v>70</v>
      </c>
      <c r="F289" s="33" t="s">
        <v>147</v>
      </c>
      <c r="G289" s="33" t="s">
        <v>92</v>
      </c>
      <c r="H289" s="24"/>
      <c r="I289" s="25"/>
      <c r="J289" s="24"/>
      <c r="K289" s="25"/>
      <c r="L289" s="24"/>
      <c r="M289" s="25"/>
      <c r="N289" s="24"/>
      <c r="O289" s="25"/>
    </row>
    <row r="290" spans="1:15" s="16" customFormat="1" ht="15.6">
      <c r="A290" s="17">
        <v>1</v>
      </c>
      <c r="B290" s="28">
        <v>955</v>
      </c>
      <c r="C290" s="29" t="s">
        <v>67</v>
      </c>
      <c r="D290" s="30" t="s">
        <v>88</v>
      </c>
      <c r="E290" s="30" t="s">
        <v>89</v>
      </c>
      <c r="F290" s="30" t="s">
        <v>7</v>
      </c>
      <c r="G290" s="30" t="s">
        <v>72</v>
      </c>
      <c r="H290" s="18">
        <f t="shared" ref="H290:I290" si="296">SUMIFS(H291:H1321,$B291:$B1321,$B291,$D291:$D1321,$D291,$E291:$E1321,$E291)/2</f>
        <v>6017.6999999999989</v>
      </c>
      <c r="I290" s="18">
        <f t="shared" si="296"/>
        <v>0</v>
      </c>
      <c r="J290" s="18">
        <f t="shared" ref="H290:O290" si="297">SUMIFS(J291:J1321,$B291:$B1321,$B291,$D291:$D1321,$D291,$E291:$E1321,$E291)/2</f>
        <v>6017.6999999999989</v>
      </c>
      <c r="K290" s="18">
        <f t="shared" si="297"/>
        <v>0</v>
      </c>
      <c r="L290" s="18">
        <f t="shared" si="297"/>
        <v>6017.6999999999989</v>
      </c>
      <c r="M290" s="18">
        <f t="shared" si="297"/>
        <v>0</v>
      </c>
      <c r="N290" s="18">
        <f t="shared" si="297"/>
        <v>6017.6999999999989</v>
      </c>
      <c r="O290" s="18">
        <f t="shared" si="297"/>
        <v>0</v>
      </c>
    </row>
    <row r="291" spans="1:15" s="16" customFormat="1" ht="46.8">
      <c r="A291" s="19">
        <v>2</v>
      </c>
      <c r="B291" s="37">
        <v>955</v>
      </c>
      <c r="C291" s="42" t="s">
        <v>180</v>
      </c>
      <c r="D291" s="39" t="s">
        <v>88</v>
      </c>
      <c r="E291" s="39" t="s">
        <v>89</v>
      </c>
      <c r="F291" s="39" t="s">
        <v>68</v>
      </c>
      <c r="G291" s="39"/>
      <c r="H291" s="40">
        <f t="shared" ref="H291:I291" si="298">SUMIFS(H292:H1321,$B292:$B1321,$B291,$D292:$D1321,$D292,$E292:$E1321,$E292,$F292:$F1321,$F292)</f>
        <v>4570.8999999999996</v>
      </c>
      <c r="I291" s="40">
        <f t="shared" si="298"/>
        <v>0</v>
      </c>
      <c r="J291" s="40">
        <f t="shared" ref="H291:O291" si="299">SUMIFS(J292:J1321,$B292:$B1321,$B291,$D292:$D1321,$D292,$E292:$E1321,$E292,$F292:$F1321,$F292)</f>
        <v>4570.8999999999996</v>
      </c>
      <c r="K291" s="40">
        <f t="shared" si="299"/>
        <v>0</v>
      </c>
      <c r="L291" s="40">
        <f t="shared" si="299"/>
        <v>4570.8999999999996</v>
      </c>
      <c r="M291" s="40">
        <f t="shared" si="299"/>
        <v>0</v>
      </c>
      <c r="N291" s="40">
        <f t="shared" si="299"/>
        <v>4570.8999999999996</v>
      </c>
      <c r="O291" s="40">
        <f t="shared" si="299"/>
        <v>0</v>
      </c>
    </row>
    <row r="292" spans="1:15" s="16" customFormat="1" ht="15.6">
      <c r="A292" s="20">
        <v>3</v>
      </c>
      <c r="B292" s="31">
        <v>955</v>
      </c>
      <c r="C292" s="32" t="s">
        <v>46</v>
      </c>
      <c r="D292" s="33" t="s">
        <v>88</v>
      </c>
      <c r="E292" s="33" t="s">
        <v>89</v>
      </c>
      <c r="F292" s="33" t="s">
        <v>68</v>
      </c>
      <c r="G292" s="33" t="s">
        <v>92</v>
      </c>
      <c r="H292" s="24">
        <v>4570.8999999999996</v>
      </c>
      <c r="I292" s="25"/>
      <c r="J292" s="24">
        <v>4570.8999999999996</v>
      </c>
      <c r="K292" s="25"/>
      <c r="L292" s="24">
        <v>4570.8999999999996</v>
      </c>
      <c r="M292" s="25"/>
      <c r="N292" s="24">
        <v>4570.8999999999996</v>
      </c>
      <c r="O292" s="25"/>
    </row>
    <row r="293" spans="1:15" s="16" customFormat="1" ht="93.6">
      <c r="A293" s="19">
        <v>2</v>
      </c>
      <c r="B293" s="37">
        <v>955</v>
      </c>
      <c r="C293" s="42" t="s">
        <v>181</v>
      </c>
      <c r="D293" s="39" t="s">
        <v>88</v>
      </c>
      <c r="E293" s="39" t="s">
        <v>89</v>
      </c>
      <c r="F293" s="39" t="s">
        <v>125</v>
      </c>
      <c r="G293" s="39" t="s">
        <v>72</v>
      </c>
      <c r="H293" s="40">
        <f t="shared" ref="H293:I293" si="300">SUMIFS(H294:H1323,$B294:$B1323,$B293,$D294:$D1323,$D294,$E294:$E1323,$E294,$F294:$F1323,$F294)</f>
        <v>1446.8</v>
      </c>
      <c r="I293" s="40">
        <f t="shared" si="300"/>
        <v>0</v>
      </c>
      <c r="J293" s="40">
        <f t="shared" ref="H293:O293" si="301">SUMIFS(J294:J1323,$B294:$B1323,$B293,$D294:$D1323,$D294,$E294:$E1323,$E294,$F294:$F1323,$F294)</f>
        <v>1446.8</v>
      </c>
      <c r="K293" s="40">
        <f t="shared" si="301"/>
        <v>0</v>
      </c>
      <c r="L293" s="40">
        <f t="shared" si="301"/>
        <v>1446.8</v>
      </c>
      <c r="M293" s="40">
        <f t="shared" si="301"/>
        <v>0</v>
      </c>
      <c r="N293" s="40">
        <f t="shared" si="301"/>
        <v>1446.8</v>
      </c>
      <c r="O293" s="40">
        <f t="shared" si="301"/>
        <v>0</v>
      </c>
    </row>
    <row r="294" spans="1:15" s="16" customFormat="1" ht="15.6">
      <c r="A294" s="20">
        <v>3</v>
      </c>
      <c r="B294" s="31">
        <v>955</v>
      </c>
      <c r="C294" s="32" t="s">
        <v>46</v>
      </c>
      <c r="D294" s="33" t="s">
        <v>88</v>
      </c>
      <c r="E294" s="33" t="s">
        <v>89</v>
      </c>
      <c r="F294" s="33" t="s">
        <v>125</v>
      </c>
      <c r="G294" s="33" t="s">
        <v>92</v>
      </c>
      <c r="H294" s="24">
        <v>1446.8</v>
      </c>
      <c r="I294" s="25"/>
      <c r="J294" s="24">
        <v>1446.8</v>
      </c>
      <c r="K294" s="25"/>
      <c r="L294" s="24">
        <v>1446.8</v>
      </c>
      <c r="M294" s="25"/>
      <c r="N294" s="24">
        <v>1446.8</v>
      </c>
      <c r="O294" s="25"/>
    </row>
    <row r="295" spans="1:15" s="16" customFormat="1" ht="62.4">
      <c r="A295" s="19">
        <v>2</v>
      </c>
      <c r="B295" s="37">
        <v>955</v>
      </c>
      <c r="C295" s="38" t="s">
        <v>205</v>
      </c>
      <c r="D295" s="39" t="s">
        <v>88</v>
      </c>
      <c r="E295" s="39" t="s">
        <v>89</v>
      </c>
      <c r="F295" s="39" t="s">
        <v>124</v>
      </c>
      <c r="G295" s="39"/>
      <c r="H295" s="40">
        <f t="shared" ref="H295:I295" si="302">SUMIFS(H296:H1325,$B296:$B1325,$B295,$D296:$D1325,$D296,$E296:$E1325,$E296,$F296:$F1325,$F296)</f>
        <v>0</v>
      </c>
      <c r="I295" s="40">
        <f t="shared" si="302"/>
        <v>0</v>
      </c>
      <c r="J295" s="40">
        <f t="shared" ref="H295:O295" si="303">SUMIFS(J296:J1325,$B296:$B1325,$B295,$D296:$D1325,$D296,$E296:$E1325,$E296,$F296:$F1325,$F296)</f>
        <v>0</v>
      </c>
      <c r="K295" s="40">
        <f t="shared" si="303"/>
        <v>0</v>
      </c>
      <c r="L295" s="40">
        <f t="shared" si="303"/>
        <v>0</v>
      </c>
      <c r="M295" s="40">
        <f t="shared" si="303"/>
        <v>0</v>
      </c>
      <c r="N295" s="40">
        <f t="shared" si="303"/>
        <v>0</v>
      </c>
      <c r="O295" s="40">
        <f t="shared" si="303"/>
        <v>0</v>
      </c>
    </row>
    <row r="296" spans="1:15" s="16" customFormat="1" ht="15.6">
      <c r="A296" s="20">
        <v>3</v>
      </c>
      <c r="B296" s="31">
        <v>955</v>
      </c>
      <c r="C296" s="32" t="s">
        <v>46</v>
      </c>
      <c r="D296" s="33" t="s">
        <v>88</v>
      </c>
      <c r="E296" s="33" t="s">
        <v>89</v>
      </c>
      <c r="F296" s="33" t="s">
        <v>124</v>
      </c>
      <c r="G296" s="33" t="s">
        <v>92</v>
      </c>
      <c r="H296" s="24"/>
      <c r="I296" s="25"/>
      <c r="J296" s="24"/>
      <c r="K296" s="25"/>
      <c r="L296" s="24"/>
      <c r="M296" s="25"/>
      <c r="N296" s="24"/>
      <c r="O296" s="25"/>
    </row>
    <row r="297" spans="1:15" s="16" customFormat="1" ht="15.6">
      <c r="A297" s="21"/>
      <c r="B297" s="35"/>
      <c r="C297" s="35" t="s">
        <v>69</v>
      </c>
      <c r="D297" s="36"/>
      <c r="E297" s="36"/>
      <c r="F297" s="36" t="s">
        <v>7</v>
      </c>
      <c r="G297" s="36"/>
      <c r="H297" s="22">
        <f t="shared" ref="H297:I297" si="304">SUMIF($A14:$A297,$A14,H14:H297)</f>
        <v>358779</v>
      </c>
      <c r="I297" s="22">
        <f t="shared" si="304"/>
        <v>45687.7</v>
      </c>
      <c r="J297" s="22">
        <f t="shared" ref="H297:O297" si="305">SUMIF($A14:$A297,$A14,J14:J297)</f>
        <v>358779</v>
      </c>
      <c r="K297" s="22">
        <f t="shared" si="305"/>
        <v>45687.7</v>
      </c>
      <c r="L297" s="22">
        <f t="shared" si="305"/>
        <v>514015.79999999964</v>
      </c>
      <c r="M297" s="22">
        <f t="shared" si="305"/>
        <v>199126.2</v>
      </c>
      <c r="N297" s="22">
        <f t="shared" si="305"/>
        <v>514015.79999999964</v>
      </c>
      <c r="O297" s="22">
        <f t="shared" si="305"/>
        <v>199126.2</v>
      </c>
    </row>
    <row r="298" spans="1:15" ht="22.5" customHeight="1">
      <c r="B298" s="59"/>
      <c r="C298" s="60" t="s">
        <v>201</v>
      </c>
      <c r="D298" s="61"/>
      <c r="E298" s="61"/>
      <c r="F298" s="61"/>
      <c r="G298" s="61"/>
      <c r="H298" s="62">
        <v>9199.5</v>
      </c>
      <c r="I298" s="62"/>
      <c r="J298" s="62">
        <v>9199.5</v>
      </c>
      <c r="K298" s="62"/>
      <c r="L298" s="62">
        <v>27053.5</v>
      </c>
      <c r="M298" s="62"/>
      <c r="N298" s="62">
        <v>27053.5</v>
      </c>
      <c r="O298" s="62"/>
    </row>
    <row r="299" spans="1:15" ht="33.75" customHeight="1">
      <c r="B299" s="59"/>
      <c r="C299" s="60" t="s">
        <v>202</v>
      </c>
      <c r="D299" s="61"/>
      <c r="E299" s="61"/>
      <c r="F299" s="61"/>
      <c r="G299" s="61"/>
      <c r="H299" s="62">
        <f t="shared" ref="H299:I299" si="306">SUM(H297:H298)</f>
        <v>367978.5</v>
      </c>
      <c r="I299" s="62">
        <f t="shared" si="306"/>
        <v>45687.7</v>
      </c>
      <c r="J299" s="62">
        <f t="shared" ref="J299:M299" si="307">SUM(J297:J298)</f>
        <v>367978.5</v>
      </c>
      <c r="K299" s="62">
        <f t="shared" si="307"/>
        <v>45687.7</v>
      </c>
      <c r="L299" s="62">
        <f t="shared" si="307"/>
        <v>541069.29999999958</v>
      </c>
      <c r="M299" s="62">
        <f t="shared" si="307"/>
        <v>199126.2</v>
      </c>
      <c r="N299" s="62">
        <f t="shared" ref="N299:O299" si="308">SUM(N297:N298)</f>
        <v>541069.29999999958</v>
      </c>
      <c r="O299" s="62">
        <f t="shared" si="308"/>
        <v>199126.2</v>
      </c>
    </row>
    <row r="301" spans="1:15">
      <c r="H301" s="23"/>
      <c r="J301" s="23"/>
      <c r="L301" s="23"/>
      <c r="N301" s="23"/>
    </row>
  </sheetData>
  <autoFilter ref="A6:I299">
    <filterColumn colId="7" showButton="0"/>
  </autoFilter>
  <mergeCells count="24">
    <mergeCell ref="I10:I13"/>
    <mergeCell ref="C6:C13"/>
    <mergeCell ref="D6:D13"/>
    <mergeCell ref="E6:E13"/>
    <mergeCell ref="F6:F13"/>
    <mergeCell ref="G6:G13"/>
    <mergeCell ref="H10:H13"/>
    <mergeCell ref="H6:I9"/>
    <mergeCell ref="J1:K1"/>
    <mergeCell ref="J6:K9"/>
    <mergeCell ref="J10:J13"/>
    <mergeCell ref="K10:K13"/>
    <mergeCell ref="N1:O1"/>
    <mergeCell ref="N6:O9"/>
    <mergeCell ref="N10:N13"/>
    <mergeCell ref="O10:O13"/>
    <mergeCell ref="L2:O2"/>
    <mergeCell ref="B4:O4"/>
    <mergeCell ref="L1:M1"/>
    <mergeCell ref="L6:M9"/>
    <mergeCell ref="L10:L13"/>
    <mergeCell ref="M10:M13"/>
    <mergeCell ref="B6:B13"/>
    <mergeCell ref="H1:I1"/>
  </mergeCells>
  <pageMargins left="0.31496062992125984" right="0.31496062992125984" top="0.31496062992125984" bottom="0.31496062992125984" header="0" footer="0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G17"/>
  <sheetViews>
    <sheetView zoomScale="115" zoomScaleNormal="115" workbookViewId="0">
      <selection activeCell="H3" sqref="H3"/>
    </sheetView>
  </sheetViews>
  <sheetFormatPr defaultColWidth="9.109375" defaultRowHeight="14.4"/>
  <cols>
    <col min="1" max="1" width="9.109375" style="5"/>
    <col min="2" max="2" width="24.88671875" style="5" customWidth="1"/>
    <col min="3" max="3" width="9.44140625" style="5" customWidth="1"/>
    <col min="4" max="4" width="19.5546875" style="5" customWidth="1"/>
    <col min="5" max="5" width="20" style="5" customWidth="1"/>
    <col min="6" max="6" width="17.33203125" style="5" customWidth="1"/>
    <col min="7" max="7" width="18.33203125" style="5" customWidth="1"/>
    <col min="8" max="16384" width="9.109375" style="5"/>
  </cols>
  <sheetData>
    <row r="3" spans="2:7" ht="15" customHeight="1">
      <c r="B3" s="77" t="s">
        <v>105</v>
      </c>
      <c r="C3" s="77" t="s">
        <v>103</v>
      </c>
      <c r="D3" s="80" t="s">
        <v>97</v>
      </c>
      <c r="E3" s="80"/>
      <c r="F3" s="80" t="s">
        <v>98</v>
      </c>
      <c r="G3" s="80"/>
    </row>
    <row r="4" spans="2:7">
      <c r="B4" s="78"/>
      <c r="C4" s="78"/>
      <c r="D4" s="80"/>
      <c r="E4" s="80"/>
      <c r="F4" s="80"/>
      <c r="G4" s="80"/>
    </row>
    <row r="5" spans="2:7" ht="0.75" customHeight="1">
      <c r="B5" s="78"/>
      <c r="C5" s="78"/>
      <c r="D5" s="80"/>
      <c r="E5" s="80"/>
      <c r="F5" s="80"/>
      <c r="G5" s="80"/>
    </row>
    <row r="6" spans="2:7" ht="15" hidden="1" customHeight="1">
      <c r="B6" s="78"/>
      <c r="C6" s="78"/>
      <c r="D6" s="80"/>
      <c r="E6" s="80"/>
      <c r="F6" s="80"/>
      <c r="G6" s="80"/>
    </row>
    <row r="7" spans="2:7">
      <c r="B7" s="78"/>
      <c r="C7" s="78"/>
      <c r="D7" s="80" t="s">
        <v>6</v>
      </c>
      <c r="E7" s="80" t="s">
        <v>96</v>
      </c>
      <c r="F7" s="80" t="s">
        <v>6</v>
      </c>
      <c r="G7" s="80" t="s">
        <v>96</v>
      </c>
    </row>
    <row r="8" spans="2:7">
      <c r="B8" s="78"/>
      <c r="C8" s="78"/>
      <c r="D8" s="80"/>
      <c r="E8" s="80"/>
      <c r="F8" s="80"/>
      <c r="G8" s="80"/>
    </row>
    <row r="9" spans="2:7">
      <c r="B9" s="78"/>
      <c r="C9" s="78"/>
      <c r="D9" s="80"/>
      <c r="E9" s="80"/>
      <c r="F9" s="80"/>
      <c r="G9" s="80"/>
    </row>
    <row r="10" spans="2:7" ht="2.25" customHeight="1">
      <c r="B10" s="79"/>
      <c r="C10" s="79"/>
      <c r="D10" s="80"/>
      <c r="E10" s="80"/>
      <c r="F10" s="80"/>
      <c r="G10" s="80"/>
    </row>
    <row r="11" spans="2:7">
      <c r="B11" s="1">
        <v>0</v>
      </c>
      <c r="C11" s="1" t="s">
        <v>100</v>
      </c>
      <c r="D11" s="4">
        <f>SUMIF('Приложение №4'!$A$14:$A1063,0,'Приложение №4'!$H$14:$H1063)</f>
        <v>358779</v>
      </c>
      <c r="E11" s="4">
        <f>SUMIF('Приложение №4'!$A$14:$A1063,0,'Приложение №4'!$I$14:$I1063)</f>
        <v>45687.7</v>
      </c>
      <c r="F11" s="4" t="e">
        <f>SUMIF('Приложение №4'!$A$14:$A1063,0,'Приложение №4'!#REF!)</f>
        <v>#REF!</v>
      </c>
      <c r="G11" s="4" t="e">
        <f>SUMIF('Приложение №4'!$A$14:$A1063,0,'Приложение №4'!#REF!)</f>
        <v>#REF!</v>
      </c>
    </row>
    <row r="12" spans="2:7">
      <c r="B12" s="2">
        <v>1</v>
      </c>
      <c r="C12" s="2" t="s">
        <v>101</v>
      </c>
      <c r="D12" s="6">
        <f>SUMIF('Приложение №4'!$A$14:$A1064,1,'Приложение №4'!$H$14:$H1064)</f>
        <v>358779</v>
      </c>
      <c r="E12" s="6">
        <f>SUMIF('Приложение №4'!$A$14:$A1064,1,'Приложение №4'!$I$14:$I1064)</f>
        <v>45687.7</v>
      </c>
      <c r="F12" s="6" t="e">
        <f>SUMIF('Приложение №4'!$A$14:$A1064,1,'Приложение №4'!#REF!)</f>
        <v>#REF!</v>
      </c>
      <c r="G12" s="6" t="e">
        <f>SUMIF('Приложение №4'!$A$14:$A1064,1,'Приложение №4'!#REF!)</f>
        <v>#REF!</v>
      </c>
    </row>
    <row r="13" spans="2:7">
      <c r="B13" s="3">
        <v>2</v>
      </c>
      <c r="C13" s="3" t="s">
        <v>104</v>
      </c>
      <c r="D13" s="7">
        <f>SUMIF('Приложение №4'!$A$14:$A1065,2,'Приложение №4'!$H$14:$H1065)</f>
        <v>358779.00000000012</v>
      </c>
      <c r="E13" s="7">
        <f>SUMIF('Приложение №4'!$A$14:$A1065,2,'Приложение №4'!$I$14:$I1065)</f>
        <v>45687.7</v>
      </c>
      <c r="F13" s="7" t="e">
        <f>SUMIF('Приложение №4'!$A$14:$A1065,2,'Приложение №4'!#REF!)</f>
        <v>#REF!</v>
      </c>
      <c r="G13" s="7" t="e">
        <f>SUMIF('Приложение №4'!$A$14:$A1065,2,'Приложение №4'!#REF!)</f>
        <v>#REF!</v>
      </c>
    </row>
    <row r="14" spans="2:7" s="51" customFormat="1" ht="78" customHeight="1">
      <c r="B14" s="49" t="s">
        <v>106</v>
      </c>
      <c r="C14" s="49" t="s">
        <v>102</v>
      </c>
      <c r="D14" s="50">
        <f>SUMIF('Приложение №4'!$A$14:$A1066,3,'Приложение №4'!$H$14:$H1066)</f>
        <v>358779.00000000006</v>
      </c>
      <c r="E14" s="50">
        <f>SUMIF('Приложение №4'!$A$14:$A1066,3,'Приложение №4'!$I$14:$I1066)</f>
        <v>45687.7</v>
      </c>
      <c r="F14" s="50" t="e">
        <f>SUMIF('Приложение №4'!$A$14:$A1066,3,'Приложение №4'!#REF!)</f>
        <v>#REF!</v>
      </c>
      <c r="G14" s="50" t="e">
        <f>SUMIF('Приложение №4'!$A$14:$A1066,3,'Приложение №4'!#REF!)</f>
        <v>#REF!</v>
      </c>
    </row>
    <row r="15" spans="2:7">
      <c r="B15" s="8">
        <v>0</v>
      </c>
      <c r="C15" s="8" t="s">
        <v>100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>
      <c r="B16" s="8">
        <v>1</v>
      </c>
      <c r="C16" s="8" t="s">
        <v>101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>
      <c r="B17" s="8">
        <v>2</v>
      </c>
      <c r="C17" s="8" t="s">
        <v>104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2017-09-28T05:41:57Z</cp:lastPrinted>
  <dcterms:created xsi:type="dcterms:W3CDTF">2017-09-27T09:31:38Z</dcterms:created>
  <dcterms:modified xsi:type="dcterms:W3CDTF">2024-10-16T08:55:41Z</dcterms:modified>
</cp:coreProperties>
</file>