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№6'!$A$6:$H$255</definedName>
  </definedNames>
  <calcPr calcId="145621" refMode="R1C1"/>
</workbook>
</file>

<file path=xl/calcChain.xml><?xml version="1.0" encoding="utf-8"?>
<calcChain xmlns="http://schemas.openxmlformats.org/spreadsheetml/2006/main">
  <c r="J251" i="1" l="1"/>
  <c r="I251" i="1"/>
  <c r="J249" i="1"/>
  <c r="I249" i="1"/>
  <c r="J246" i="1"/>
  <c r="J245" i="1" s="1"/>
  <c r="I246" i="1"/>
  <c r="I245" i="1" s="1"/>
  <c r="J242" i="1"/>
  <c r="J241" i="1" s="1"/>
  <c r="J240" i="1" s="1"/>
  <c r="I242" i="1"/>
  <c r="I241" i="1" s="1"/>
  <c r="I240" i="1" s="1"/>
  <c r="J238" i="1"/>
  <c r="I238" i="1"/>
  <c r="J236" i="1"/>
  <c r="I236" i="1"/>
  <c r="J234" i="1"/>
  <c r="I234" i="1"/>
  <c r="J230" i="1"/>
  <c r="I230" i="1"/>
  <c r="J228" i="1"/>
  <c r="I228" i="1"/>
  <c r="J224" i="1"/>
  <c r="I224" i="1"/>
  <c r="J221" i="1"/>
  <c r="I221" i="1"/>
  <c r="J217" i="1"/>
  <c r="I217" i="1"/>
  <c r="J215" i="1"/>
  <c r="I215" i="1"/>
  <c r="J212" i="1"/>
  <c r="I212" i="1"/>
  <c r="J209" i="1"/>
  <c r="I209" i="1"/>
  <c r="J206" i="1"/>
  <c r="I206" i="1"/>
  <c r="J204" i="1"/>
  <c r="I204" i="1"/>
  <c r="J201" i="1"/>
  <c r="I201" i="1"/>
  <c r="J199" i="1"/>
  <c r="I199" i="1"/>
  <c r="J196" i="1"/>
  <c r="I196" i="1"/>
  <c r="J194" i="1"/>
  <c r="I194" i="1"/>
  <c r="J191" i="1"/>
  <c r="J190" i="1" s="1"/>
  <c r="I191" i="1"/>
  <c r="I190" i="1" s="1"/>
  <c r="J187" i="1"/>
  <c r="I187" i="1"/>
  <c r="J185" i="1"/>
  <c r="I185" i="1"/>
  <c r="J183" i="1"/>
  <c r="I183" i="1"/>
  <c r="J180" i="1"/>
  <c r="I180" i="1"/>
  <c r="J176" i="1"/>
  <c r="I176" i="1"/>
  <c r="J174" i="1"/>
  <c r="I174" i="1"/>
  <c r="J171" i="1"/>
  <c r="J170" i="1" s="1"/>
  <c r="I171" i="1"/>
  <c r="I170" i="1" s="1"/>
  <c r="J167" i="1"/>
  <c r="I167" i="1"/>
  <c r="J165" i="1"/>
  <c r="I165" i="1"/>
  <c r="J163" i="1"/>
  <c r="I163" i="1"/>
  <c r="J161" i="1"/>
  <c r="I161" i="1"/>
  <c r="J158" i="1"/>
  <c r="I158" i="1"/>
  <c r="J155" i="1"/>
  <c r="I155" i="1"/>
  <c r="J151" i="1"/>
  <c r="J150" i="1" s="1"/>
  <c r="J149" i="1" s="1"/>
  <c r="I151" i="1"/>
  <c r="I150" i="1" s="1"/>
  <c r="I149" i="1" s="1"/>
  <c r="J147" i="1"/>
  <c r="J146" i="1" s="1"/>
  <c r="I147" i="1"/>
  <c r="I146" i="1" s="1"/>
  <c r="J144" i="1"/>
  <c r="I144" i="1"/>
  <c r="J142" i="1"/>
  <c r="I142" i="1"/>
  <c r="J140" i="1"/>
  <c r="I140" i="1"/>
  <c r="J138" i="1"/>
  <c r="I138" i="1"/>
  <c r="J134" i="1"/>
  <c r="I134" i="1"/>
  <c r="J132" i="1"/>
  <c r="I132" i="1"/>
  <c r="J129" i="1"/>
  <c r="I129" i="1"/>
  <c r="J126" i="1"/>
  <c r="I126" i="1"/>
  <c r="J123" i="1"/>
  <c r="I123" i="1"/>
  <c r="J121" i="1"/>
  <c r="I121" i="1"/>
  <c r="J117" i="1"/>
  <c r="I117" i="1"/>
  <c r="J115" i="1"/>
  <c r="I115" i="1"/>
  <c r="J113" i="1"/>
  <c r="I113" i="1"/>
  <c r="J111" i="1"/>
  <c r="I111" i="1"/>
  <c r="J108" i="1"/>
  <c r="J107" i="1" s="1"/>
  <c r="I108" i="1"/>
  <c r="I107" i="1" s="1"/>
  <c r="J105" i="1"/>
  <c r="J104" i="1" s="1"/>
  <c r="I105" i="1"/>
  <c r="I104" i="1" s="1"/>
  <c r="J102" i="1"/>
  <c r="J101" i="1" s="1"/>
  <c r="I102" i="1"/>
  <c r="I101" i="1" s="1"/>
  <c r="J99" i="1"/>
  <c r="I99" i="1"/>
  <c r="J93" i="1"/>
  <c r="I93" i="1"/>
  <c r="J91" i="1"/>
  <c r="I91" i="1"/>
  <c r="J87" i="1"/>
  <c r="I87" i="1"/>
  <c r="J85" i="1"/>
  <c r="I85" i="1"/>
  <c r="J83" i="1"/>
  <c r="I83" i="1"/>
  <c r="J80" i="1"/>
  <c r="I80" i="1"/>
  <c r="J78" i="1"/>
  <c r="I78" i="1"/>
  <c r="J76" i="1"/>
  <c r="I76" i="1"/>
  <c r="J74" i="1"/>
  <c r="I74" i="1"/>
  <c r="J69" i="1"/>
  <c r="J68" i="1" s="1"/>
  <c r="J67" i="1" s="1"/>
  <c r="I69" i="1"/>
  <c r="I68" i="1" s="1"/>
  <c r="I67" i="1" s="1"/>
  <c r="J64" i="1"/>
  <c r="I64" i="1"/>
  <c r="J61" i="1"/>
  <c r="I61" i="1"/>
  <c r="J58" i="1"/>
  <c r="I58" i="1"/>
  <c r="J56" i="1"/>
  <c r="I56" i="1"/>
  <c r="J54" i="1"/>
  <c r="I54" i="1"/>
  <c r="J52" i="1"/>
  <c r="I52" i="1"/>
  <c r="J49" i="1"/>
  <c r="J48" i="1" s="1"/>
  <c r="I49" i="1"/>
  <c r="I48" i="1" s="1"/>
  <c r="J46" i="1"/>
  <c r="J45" i="1" s="1"/>
  <c r="I46" i="1"/>
  <c r="I45" i="1" s="1"/>
  <c r="J41" i="1"/>
  <c r="I41" i="1"/>
  <c r="J39" i="1"/>
  <c r="I39" i="1"/>
  <c r="J37" i="1"/>
  <c r="I37" i="1"/>
  <c r="J34" i="1"/>
  <c r="J33" i="1" s="1"/>
  <c r="I34" i="1"/>
  <c r="I33" i="1" s="1"/>
  <c r="J28" i="1"/>
  <c r="I28" i="1"/>
  <c r="J26" i="1"/>
  <c r="I26" i="1"/>
  <c r="J24" i="1"/>
  <c r="I24" i="1"/>
  <c r="J20" i="1"/>
  <c r="J19" i="1" s="1"/>
  <c r="I20" i="1"/>
  <c r="I19" i="1" s="1"/>
  <c r="J16" i="1"/>
  <c r="J15" i="1" s="1"/>
  <c r="I16" i="1"/>
  <c r="I15" i="1" s="1"/>
  <c r="H187" i="1"/>
  <c r="G187" i="1"/>
  <c r="H185" i="1"/>
  <c r="G185" i="1"/>
  <c r="I173" i="1" l="1"/>
  <c r="I227" i="1"/>
  <c r="I226" i="1" s="1"/>
  <c r="J248" i="1"/>
  <c r="J244" i="1" s="1"/>
  <c r="I179" i="1"/>
  <c r="I178" i="1" s="1"/>
  <c r="I120" i="1"/>
  <c r="J227" i="1"/>
  <c r="J226" i="1" s="1"/>
  <c r="J51" i="1"/>
  <c r="J73" i="1"/>
  <c r="I233" i="1"/>
  <c r="I232" i="1" s="1"/>
  <c r="J36" i="1"/>
  <c r="I51" i="1"/>
  <c r="I73" i="1"/>
  <c r="I82" i="1"/>
  <c r="J173" i="1"/>
  <c r="J179" i="1"/>
  <c r="J178" i="1" s="1"/>
  <c r="J203" i="1"/>
  <c r="J90" i="1"/>
  <c r="I203" i="1"/>
  <c r="I128" i="1"/>
  <c r="I90" i="1"/>
  <c r="J233" i="1"/>
  <c r="J232" i="1" s="1"/>
  <c r="I23" i="1"/>
  <c r="J120" i="1"/>
  <c r="I137" i="1"/>
  <c r="J193" i="1"/>
  <c r="J82" i="1"/>
  <c r="J110" i="1"/>
  <c r="I248" i="1"/>
  <c r="I244" i="1" s="1"/>
  <c r="I110" i="1"/>
  <c r="J211" i="1"/>
  <c r="J128" i="1"/>
  <c r="J137" i="1"/>
  <c r="J154" i="1"/>
  <c r="I193" i="1"/>
  <c r="I211" i="1"/>
  <c r="J23" i="1"/>
  <c r="I36" i="1"/>
  <c r="I154" i="1"/>
  <c r="I153" i="1" s="1"/>
  <c r="H201" i="1"/>
  <c r="G201" i="1"/>
  <c r="H251" i="1"/>
  <c r="G251" i="1"/>
  <c r="H249" i="1"/>
  <c r="G249" i="1"/>
  <c r="H246" i="1"/>
  <c r="H245" i="1" s="1"/>
  <c r="G246" i="1"/>
  <c r="G245" i="1" s="1"/>
  <c r="H242" i="1"/>
  <c r="H241" i="1" s="1"/>
  <c r="H240" i="1" s="1"/>
  <c r="G242" i="1"/>
  <c r="G241" i="1" s="1"/>
  <c r="G240" i="1" s="1"/>
  <c r="H238" i="1"/>
  <c r="G238" i="1"/>
  <c r="H236" i="1"/>
  <c r="G236" i="1"/>
  <c r="H234" i="1"/>
  <c r="G234" i="1"/>
  <c r="H230" i="1"/>
  <c r="G230" i="1"/>
  <c r="H228" i="1"/>
  <c r="G228" i="1"/>
  <c r="H224" i="1"/>
  <c r="G224" i="1"/>
  <c r="H221" i="1"/>
  <c r="G221" i="1"/>
  <c r="H217" i="1"/>
  <c r="G217" i="1"/>
  <c r="H215" i="1"/>
  <c r="G215" i="1"/>
  <c r="H212" i="1"/>
  <c r="G212" i="1"/>
  <c r="H209" i="1"/>
  <c r="G209" i="1"/>
  <c r="H206" i="1"/>
  <c r="G206" i="1"/>
  <c r="H204" i="1"/>
  <c r="G204" i="1"/>
  <c r="H199" i="1"/>
  <c r="G199" i="1"/>
  <c r="H196" i="1"/>
  <c r="G196" i="1"/>
  <c r="H194" i="1"/>
  <c r="H191" i="1"/>
  <c r="H190" i="1" s="1"/>
  <c r="G191" i="1"/>
  <c r="G190" i="1" s="1"/>
  <c r="H183" i="1"/>
  <c r="G183" i="1"/>
  <c r="H180" i="1"/>
  <c r="G180" i="1"/>
  <c r="H176" i="1"/>
  <c r="G176" i="1"/>
  <c r="H174" i="1"/>
  <c r="G174" i="1"/>
  <c r="H171" i="1"/>
  <c r="H170" i="1" s="1"/>
  <c r="G171" i="1"/>
  <c r="G170" i="1" s="1"/>
  <c r="H167" i="1"/>
  <c r="G167" i="1"/>
  <c r="H165" i="1"/>
  <c r="G165" i="1"/>
  <c r="H163" i="1"/>
  <c r="G163" i="1"/>
  <c r="H161" i="1"/>
  <c r="G161" i="1"/>
  <c r="H158" i="1"/>
  <c r="G158" i="1"/>
  <c r="H155" i="1"/>
  <c r="G155" i="1"/>
  <c r="H151" i="1"/>
  <c r="H150" i="1" s="1"/>
  <c r="H149" i="1" s="1"/>
  <c r="G151" i="1"/>
  <c r="G150" i="1" s="1"/>
  <c r="G149" i="1" s="1"/>
  <c r="H147" i="1"/>
  <c r="H146" i="1" s="1"/>
  <c r="G147" i="1"/>
  <c r="G146" i="1" s="1"/>
  <c r="H144" i="1"/>
  <c r="G144" i="1"/>
  <c r="H142" i="1"/>
  <c r="G142" i="1"/>
  <c r="H140" i="1"/>
  <c r="G140" i="1"/>
  <c r="H138" i="1"/>
  <c r="G138" i="1"/>
  <c r="H134" i="1"/>
  <c r="G134" i="1"/>
  <c r="H132" i="1"/>
  <c r="G132" i="1"/>
  <c r="H129" i="1"/>
  <c r="G129" i="1"/>
  <c r="H126" i="1"/>
  <c r="G126" i="1"/>
  <c r="H123" i="1"/>
  <c r="G123" i="1"/>
  <c r="H121" i="1"/>
  <c r="G121" i="1"/>
  <c r="H117" i="1"/>
  <c r="G117" i="1"/>
  <c r="H115" i="1"/>
  <c r="G115" i="1"/>
  <c r="H113" i="1"/>
  <c r="G113" i="1"/>
  <c r="H111" i="1"/>
  <c r="G111" i="1"/>
  <c r="H108" i="1"/>
  <c r="H107" i="1" s="1"/>
  <c r="G108" i="1"/>
  <c r="G107" i="1" s="1"/>
  <c r="H105" i="1"/>
  <c r="H104" i="1" s="1"/>
  <c r="G105" i="1"/>
  <c r="G104" i="1" s="1"/>
  <c r="H102" i="1"/>
  <c r="H101" i="1" s="1"/>
  <c r="G102" i="1"/>
  <c r="G101" i="1" s="1"/>
  <c r="H99" i="1"/>
  <c r="G99" i="1"/>
  <c r="H93" i="1"/>
  <c r="G93" i="1"/>
  <c r="H91" i="1"/>
  <c r="G91" i="1"/>
  <c r="H87" i="1"/>
  <c r="G87" i="1"/>
  <c r="H85" i="1"/>
  <c r="G85" i="1"/>
  <c r="H83" i="1"/>
  <c r="G83" i="1"/>
  <c r="H80" i="1"/>
  <c r="G80" i="1"/>
  <c r="H78" i="1"/>
  <c r="G78" i="1"/>
  <c r="H76" i="1"/>
  <c r="G76" i="1"/>
  <c r="H74" i="1"/>
  <c r="G74" i="1"/>
  <c r="H69" i="1"/>
  <c r="H68" i="1" s="1"/>
  <c r="H67" i="1" s="1"/>
  <c r="G69" i="1"/>
  <c r="G68" i="1" s="1"/>
  <c r="G67" i="1" s="1"/>
  <c r="H64" i="1"/>
  <c r="G64" i="1"/>
  <c r="H61" i="1"/>
  <c r="G61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6" i="1"/>
  <c r="H45" i="1" s="1"/>
  <c r="G46" i="1"/>
  <c r="G45" i="1" s="1"/>
  <c r="H41" i="1"/>
  <c r="G41" i="1"/>
  <c r="H39" i="1"/>
  <c r="G39" i="1"/>
  <c r="H37" i="1"/>
  <c r="G37" i="1"/>
  <c r="H34" i="1"/>
  <c r="H33" i="1" s="1"/>
  <c r="G34" i="1"/>
  <c r="G33" i="1" s="1"/>
  <c r="H28" i="1"/>
  <c r="G28" i="1"/>
  <c r="H26" i="1"/>
  <c r="G26" i="1"/>
  <c r="H24" i="1"/>
  <c r="G24" i="1"/>
  <c r="H20" i="1"/>
  <c r="H19" i="1" s="1"/>
  <c r="G20" i="1"/>
  <c r="G19" i="1" s="1"/>
  <c r="H16" i="1"/>
  <c r="H15" i="1" s="1"/>
  <c r="G16" i="1"/>
  <c r="G15" i="1" s="1"/>
  <c r="I89" i="1" l="1"/>
  <c r="J119" i="1"/>
  <c r="J153" i="1"/>
  <c r="J72" i="1"/>
  <c r="J89" i="1"/>
  <c r="I72" i="1"/>
  <c r="J189" i="1"/>
  <c r="J14" i="1"/>
  <c r="I14" i="1"/>
  <c r="I189" i="1"/>
  <c r="I119" i="1"/>
  <c r="H248" i="1"/>
  <c r="H244" i="1" s="1"/>
  <c r="H128" i="1"/>
  <c r="G211" i="1"/>
  <c r="G248" i="1"/>
  <c r="G244" i="1" s="1"/>
  <c r="G233" i="1"/>
  <c r="G232" i="1" s="1"/>
  <c r="G82" i="1"/>
  <c r="H154" i="1"/>
  <c r="G36" i="1"/>
  <c r="H193" i="1"/>
  <c r="H36" i="1"/>
  <c r="G194" i="1"/>
  <c r="G193" i="1" s="1"/>
  <c r="G137" i="1"/>
  <c r="H173" i="1"/>
  <c r="H23" i="1"/>
  <c r="H82" i="1"/>
  <c r="H90" i="1"/>
  <c r="H120" i="1"/>
  <c r="G154" i="1"/>
  <c r="H227" i="1"/>
  <c r="H226" i="1" s="1"/>
  <c r="H73" i="1"/>
  <c r="G23" i="1"/>
  <c r="G73" i="1"/>
  <c r="G90" i="1"/>
  <c r="G120" i="1"/>
  <c r="H179" i="1"/>
  <c r="H178" i="1" s="1"/>
  <c r="H203" i="1"/>
  <c r="G227" i="1"/>
  <c r="G226" i="1" s="1"/>
  <c r="H51" i="1"/>
  <c r="H110" i="1"/>
  <c r="H137" i="1"/>
  <c r="G179" i="1"/>
  <c r="G178" i="1" s="1"/>
  <c r="G203" i="1"/>
  <c r="H211" i="1"/>
  <c r="H233" i="1"/>
  <c r="H232" i="1" s="1"/>
  <c r="G173" i="1"/>
  <c r="G51" i="1"/>
  <c r="G110" i="1"/>
  <c r="G128" i="1"/>
  <c r="J253" i="1" l="1"/>
  <c r="J255" i="1" s="1"/>
  <c r="I253" i="1"/>
  <c r="I255" i="1" s="1"/>
  <c r="G189" i="1"/>
  <c r="H89" i="1"/>
  <c r="G72" i="1"/>
  <c r="G89" i="1"/>
  <c r="G14" i="1"/>
  <c r="H153" i="1"/>
  <c r="H119" i="1"/>
  <c r="G153" i="1"/>
  <c r="H14" i="1"/>
  <c r="H189" i="1"/>
  <c r="G119" i="1"/>
  <c r="H72" i="1"/>
  <c r="G253" i="1" l="1"/>
  <c r="G255" i="1" s="1"/>
  <c r="H253" i="1"/>
  <c r="H255" i="1" s="1"/>
  <c r="G14" i="2" l="1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<sst xmlns="http://schemas.openxmlformats.org/spreadsheetml/2006/main" count="1122" uniqueCount="220">
  <si>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</si>
  <si>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</si>
  <si>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</si>
  <si>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</si>
  <si>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</si>
  <si>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</si>
  <si>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</si>
  <si>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</si>
  <si>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</si>
  <si>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</si>
  <si>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</si>
  <si>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</si>
  <si>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</si>
  <si>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</si>
  <si>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</si>
  <si>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</si>
  <si>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</si>
  <si>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</si>
  <si>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</si>
  <si>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</si>
  <si>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</si>
  <si>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</si>
  <si>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</si>
  <si>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</si>
  <si>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</si>
  <si>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</si>
  <si>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</si>
  <si>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</si>
  <si>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</si>
  <si>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</si>
  <si>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</si>
  <si>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</si>
  <si>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</si>
  <si>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</si>
  <si>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</si>
  <si>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</si>
  <si>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</si>
  <si>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</si>
  <si>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</si>
  <si>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</si>
  <si>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</si>
  <si>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</si>
  <si>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</si>
  <si>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</si>
  <si>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</si>
  <si>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</si>
  <si>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</si>
  <si>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</si>
  <si>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</si>
  <si>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</si>
  <si>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</si>
  <si>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</si>
  <si>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</si>
  <si>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</si>
  <si>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</si>
  <si>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</si>
  <si>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</si>
  <si>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</si>
  <si>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</si>
  <si>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</si>
  <si>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</si>
  <si>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</si>
  <si>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</si>
  <si>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</si>
  <si>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</si>
  <si>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</si>
  <si>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</si>
  <si>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</si>
  <si>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</si>
  <si>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</si>
  <si>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</si>
  <si>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</si>
  <si>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</si>
  <si>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</si>
  <si>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</si>
  <si>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</si>
  <si>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</si>
  <si>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</si>
  <si>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</si>
  <si>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</si>
  <si>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</si>
  <si>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</si>
  <si>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</si>
  <si>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</si>
  <si>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</si>
  <si>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</si>
  <si>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</si>
  <si>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</si>
  <si>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</si>
  <si>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</si>
  <si>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</si>
  <si>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</si>
  <si>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</si>
  <si>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</si>
  <si>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</si>
  <si>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</si>
  <si>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</si>
  <si>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</si>
  <si>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</si>
  <si>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</si>
  <si>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</si>
  <si>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</si>
  <si>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</si>
  <si>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</si>
  <si>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</si>
  <si>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</si>
  <si>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</si>
  <si>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</si>
  <si>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</si>
  <si>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</si>
  <si>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</si>
  <si>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</si>
  <si>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</si>
  <si>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</si>
  <si>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</si>
  <si>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</si>
  <si>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</si>
  <si>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</si>
  <si>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</si>
  <si>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</si>
  <si>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</si>
  <si>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</si>
  <si>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</si>
  <si>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</si>
  <si>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</si>
  <si>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</si>
  <si>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</si>
  <si>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</si>
  <si>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</si>
  <si>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</si>
  <si>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</si>
  <si>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</si>
  <si>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</si>
  <si>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</si>
  <si>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</si>
  <si>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</si>
  <si>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</si>
  <si>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</si>
  <si>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</si>
  <si>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</si>
  <si>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</si>
  <si>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</si>
  <si>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</si>
  <si>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</si>
  <si>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</si>
  <si>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</si>
  <si>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</si>
  <si>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</si>
  <si>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</si>
  <si>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</si>
  <si>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</si>
  <si>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</si>
  <si>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</si>
  <si>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</si>
  <si>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</si>
  <si>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</si>
  <si>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</si>
  <si>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</si>
  <si>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</si>
  <si>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</si>
  <si>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</si>
  <si>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</si>
  <si>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</si>
  <si>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</si>
  <si>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</si>
  <si>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</si>
  <si>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</si>
  <si>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</si>
  <si>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</si>
  <si>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</si>
  <si>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</si>
  <si>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</si>
  <si>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</si>
  <si>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</si>
  <si>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</si>
  <si>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</si>
  <si>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</si>
  <si>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</si>
  <si>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</si>
  <si>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</si>
  <si>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</si>
  <si>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</si>
  <si>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</si>
  <si>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</si>
  <si>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</si>
  <si>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</si>
  <si>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</si>
  <si>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</si>
  <si>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</si>
  <si>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</si>
  <si>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</si>
  <si>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</si>
  <si>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>Приложение 5</t>
  </si>
  <si>
    <t>Сумма на 2026 год,
  тыс.  рублей</t>
  </si>
  <si>
    <t>Условно утвержденные расходы</t>
  </si>
  <si>
    <t>ВСЕГО с учетом условно утвержденных расходов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</si>
  <si>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2026 и  2027 годов.
</t>
  </si>
  <si>
    <t>Сумма на 2027 год,
  тыс.  рублей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</si>
  <si>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</si>
  <si>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</si>
  <si>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</si>
  <si>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</si>
  <si>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</si>
  <si>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</si>
  <si>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>МП «Развитие мобилизационной подготовки на территории муниципального района Кинельский на 2018-2027 годы»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</si>
  <si>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</si>
  <si>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</si>
  <si>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</si>
  <si>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</si>
  <si>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</si>
  <si>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</si>
  <si>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</si>
  <si>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</si>
  <si>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</si>
  <si>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</si>
  <si>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</si>
  <si>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</si>
  <si>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"Поддержка местных инициатив в муниципальном районе Кинельский Самарской области на 2021-2027 годы"</t>
  </si>
  <si>
    <t>МП "Укрепление общественного здоровья населения муниципального района Кинельский на 2020-2027 годы"</t>
  </si>
  <si>
    <t>МП "Благоустройство территории муниципального района Кинельский Самарской области на 2024 -2027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</si>
</sst>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5"/>
  <sheetViews>
    <sheetView tabSelected="1" topLeftCell="B237" zoomScale="75" zoomScaleNormal="75" zoomScaleSheetLayoutView="85" zoomScalePageLayoutView="85" workbookViewId="0">
      <selection activeCell="B1" sqref="B1:J255"/>
    </sheetView>
  </sheetViews>
  <sheetFormatPr defaultColWidth="9.140625" defaultRowHeight="15" x14ac:dyDescent="0.25"/>
  <cols>
    <col min="1" max="1" width="5" style="20" hidden="1" customWidth="1"/>
    <col min="2" max="2" width="57.710937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3" style="21" customWidth="1"/>
    <col min="8" max="8" width="14.7109375" style="21" customWidth="1"/>
    <col min="9" max="9" width="13" style="21" customWidth="1"/>
    <col min="10" max="10" width="14.7109375" style="21" customWidth="1"/>
    <col min="11" max="11" width="13.7109375" style="21" customWidth="1"/>
    <col min="12" max="12" width="15.7109375" style="21" customWidth="1"/>
    <col min="13" max="13" width="13.28515625" style="21" customWidth="1"/>
    <col min="14" max="16384" width="9.140625" style="21"/>
  </cols>
  <sheetData>
    <row r="1" spans="1:10" s="19" customFormat="1" ht="38.25" customHeight="1" x14ac:dyDescent="0.3">
      <c r="A1" s="18"/>
      <c r="G1" s="53"/>
      <c r="H1" s="53"/>
      <c r="I1" s="53" t="s">
        <v>192</v>
      </c>
      <c r="J1" s="53"/>
    </row>
    <row r="2" spans="1:10" ht="115.9" customHeight="1" x14ac:dyDescent="0.25">
      <c r="E2" s="49"/>
      <c r="F2" s="49"/>
      <c r="G2" s="65" t="s">
        <v>191</v>
      </c>
      <c r="H2" s="65"/>
      <c r="I2" s="65"/>
      <c r="J2" s="65"/>
    </row>
    <row r="3" spans="1:10" ht="21.6" customHeight="1" x14ac:dyDescent="0.25">
      <c r="E3" s="46"/>
      <c r="F3" s="46"/>
      <c r="G3" s="46"/>
      <c r="H3" s="46"/>
      <c r="I3" s="46"/>
      <c r="J3" s="46"/>
    </row>
    <row r="4" spans="1:10" s="20" customFormat="1" ht="65.25" customHeight="1" x14ac:dyDescent="0.2">
      <c r="B4" s="66" t="s">
        <v>196</v>
      </c>
      <c r="C4" s="66"/>
      <c r="D4" s="66"/>
      <c r="E4" s="66"/>
      <c r="F4" s="66"/>
      <c r="G4" s="66"/>
      <c r="H4" s="66"/>
      <c r="I4" s="66"/>
      <c r="J4" s="66"/>
    </row>
    <row r="6" spans="1:10" ht="15" customHeight="1" x14ac:dyDescent="0.25">
      <c r="B6" s="67" t="s">
        <v>0</v>
      </c>
      <c r="C6" s="67" t="s">
        <v>1</v>
      </c>
      <c r="D6" s="67" t="s">
        <v>2</v>
      </c>
      <c r="E6" s="67" t="s">
        <v>3</v>
      </c>
      <c r="F6" s="67" t="s">
        <v>4</v>
      </c>
      <c r="G6" s="54" t="s">
        <v>193</v>
      </c>
      <c r="H6" s="55"/>
      <c r="I6" s="54" t="s">
        <v>197</v>
      </c>
      <c r="J6" s="55"/>
    </row>
    <row r="7" spans="1:10" x14ac:dyDescent="0.25">
      <c r="B7" s="67"/>
      <c r="C7" s="67"/>
      <c r="D7" s="67"/>
      <c r="E7" s="67"/>
      <c r="F7" s="67"/>
      <c r="G7" s="56"/>
      <c r="H7" s="57"/>
      <c r="I7" s="56"/>
      <c r="J7" s="57"/>
    </row>
    <row r="8" spans="1:10" x14ac:dyDescent="0.25">
      <c r="B8" s="67"/>
      <c r="C8" s="67"/>
      <c r="D8" s="67"/>
      <c r="E8" s="67"/>
      <c r="F8" s="67"/>
      <c r="G8" s="56"/>
      <c r="H8" s="57"/>
      <c r="I8" s="56"/>
      <c r="J8" s="57"/>
    </row>
    <row r="9" spans="1:10" x14ac:dyDescent="0.25">
      <c r="B9" s="67"/>
      <c r="C9" s="67"/>
      <c r="D9" s="67"/>
      <c r="E9" s="67"/>
      <c r="F9" s="67"/>
      <c r="G9" s="58"/>
      <c r="H9" s="59"/>
      <c r="I9" s="58"/>
      <c r="J9" s="59"/>
    </row>
    <row r="10" spans="1:10" ht="15" customHeight="1" x14ac:dyDescent="0.25">
      <c r="B10" s="67"/>
      <c r="C10" s="67"/>
      <c r="D10" s="67"/>
      <c r="E10" s="67"/>
      <c r="F10" s="67"/>
      <c r="G10" s="60" t="s">
        <v>5</v>
      </c>
      <c r="H10" s="62" t="s">
        <v>182</v>
      </c>
      <c r="I10" s="60" t="s">
        <v>5</v>
      </c>
      <c r="J10" s="62" t="s">
        <v>182</v>
      </c>
    </row>
    <row r="11" spans="1:10" x14ac:dyDescent="0.25">
      <c r="B11" s="67"/>
      <c r="C11" s="67"/>
      <c r="D11" s="67"/>
      <c r="E11" s="67"/>
      <c r="F11" s="67"/>
      <c r="G11" s="61"/>
      <c r="H11" s="63"/>
      <c r="I11" s="61"/>
      <c r="J11" s="63"/>
    </row>
    <row r="12" spans="1:10" x14ac:dyDescent="0.25">
      <c r="B12" s="67"/>
      <c r="C12" s="67"/>
      <c r="D12" s="67"/>
      <c r="E12" s="67"/>
      <c r="F12" s="67"/>
      <c r="G12" s="61"/>
      <c r="H12" s="63"/>
      <c r="I12" s="61"/>
      <c r="J12" s="63"/>
    </row>
    <row r="13" spans="1:10" ht="50.45" customHeight="1" x14ac:dyDescent="0.25">
      <c r="B13" s="60"/>
      <c r="C13" s="60"/>
      <c r="D13" s="60"/>
      <c r="E13" s="60"/>
      <c r="F13" s="60"/>
      <c r="G13" s="61"/>
      <c r="H13" s="64"/>
      <c r="I13" s="61"/>
      <c r="J13" s="64"/>
    </row>
    <row r="14" spans="1:10" s="13" customFormat="1" ht="15.75" x14ac:dyDescent="0.25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SUMIFS(G15:G1058,$C15:$C1058,$C15)/3</f>
        <v>98010.39999999998</v>
      </c>
      <c r="H14" s="28">
        <f>SUMIFS(H15:H1048,$C15:$C1048,$C15)/3</f>
        <v>0</v>
      </c>
      <c r="I14" s="28">
        <f>SUMIFS(I15:I1058,$C15:$C1058,$C15)/3</f>
        <v>98010.39999999998</v>
      </c>
      <c r="J14" s="28">
        <f>SUMIFS(J15:J1048,$C15:$C1048,$C15)/3</f>
        <v>0</v>
      </c>
    </row>
    <row r="15" spans="1:10" s="13" customFormat="1" ht="47.25" x14ac:dyDescent="0.25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SUMIFS(G16:G1048,$C16:$C1048,$C16,$D16:$D1048,$D16)/2</f>
        <v>3817.2</v>
      </c>
      <c r="H15" s="31">
        <f>SUMIFS(H16:H1048,$C16:$C1048,$C16,$D16:$D1048,$D16)/2</f>
        <v>0</v>
      </c>
      <c r="I15" s="31">
        <f>SUMIFS(I16:I1048,$C16:$C1048,$C16,$D16:$D1048,$D16)/2</f>
        <v>3817.2</v>
      </c>
      <c r="J15" s="31">
        <f>SUMIFS(J16:J1048,$C16:$C1048,$C16,$D16:$D1048,$D16)/2</f>
        <v>0</v>
      </c>
    </row>
    <row r="16" spans="1:10" s="13" customFormat="1" ht="63" x14ac:dyDescent="0.25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SUMIFS(G17:G1045,$C17:$C1045,$C17,$D17:$D1045,$D17,$E17:$E1045,$E17)</f>
        <v>3817.2</v>
      </c>
      <c r="H16" s="34">
        <f>SUMIFS(H17:H1045,$C17:$C1045,$C17,$D17:$D1045,$D17,$E17:$E1045,$E17)</f>
        <v>0</v>
      </c>
      <c r="I16" s="34">
        <f>SUMIFS(I17:I1045,$C17:$C1045,$C17,$D17:$D1045,$D17,$E17:$E1045,$E17)</f>
        <v>3817.2</v>
      </c>
      <c r="J16" s="34">
        <f>SUMIFS(J17:J1045,$C17:$C1045,$C17,$D17:$D1045,$D17,$E17:$E1045,$E17)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  <c r="I17" s="24">
        <v>3817.2</v>
      </c>
      <c r="J17" s="24"/>
    </row>
    <row r="18" spans="1:10" s="13" customFormat="1" ht="31.5" x14ac:dyDescent="0.25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</row>
    <row r="19" spans="1:10" s="13" customFormat="1" ht="63" x14ac:dyDescent="0.25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SUMIFS(G20:G1052,$C20:$C1052,$C20,$D20:$D1052,$D20)/2</f>
        <v>945</v>
      </c>
      <c r="H19" s="31">
        <f>SUMIFS(H20:H1052,$C20:$C1052,$C20,$D20:$D1052,$D20)/2</f>
        <v>0</v>
      </c>
      <c r="I19" s="31">
        <f>SUMIFS(I20:I1052,$C20:$C1052,$C20,$D20:$D1052,$D20)/2</f>
        <v>945</v>
      </c>
      <c r="J19" s="31">
        <f>SUMIFS(J20:J1052,$C20:$C1052,$C20,$D20:$D1052,$D20)/2</f>
        <v>0</v>
      </c>
    </row>
    <row r="20" spans="1:10" s="13" customFormat="1" ht="63" x14ac:dyDescent="0.25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SUMIFS(G21:G1049,$C21:$C1049,$C21,$D21:$D1049,$D21,$E21:$E1049,$E21)</f>
        <v>945</v>
      </c>
      <c r="H20" s="34">
        <f>SUMIFS(H21:H1049,$C21:$C1049,$C21,$D21:$D1049,$D21,$E21:$E1049,$E21)</f>
        <v>0</v>
      </c>
      <c r="I20" s="34">
        <f>SUMIFS(I21:I1049,$C21:$C1049,$C21,$D21:$D1049,$D21,$E21:$E1049,$E21)</f>
        <v>945</v>
      </c>
      <c r="J20" s="34">
        <f>SUMIFS(J21:J1049,$C21:$C1049,$C21,$D21:$D1049,$D21,$E21:$E1049,$E21)</f>
        <v>0</v>
      </c>
    </row>
    <row r="21" spans="1:10" s="13" customFormat="1" ht="31.5" x14ac:dyDescent="0.25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814.2</v>
      </c>
      <c r="H21" s="24"/>
      <c r="I21" s="24">
        <v>814.2</v>
      </c>
      <c r="J21" s="24"/>
    </row>
    <row r="22" spans="1:10" s="13" customFormat="1" ht="31.5" x14ac:dyDescent="0.25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</row>
    <row r="23" spans="1:10" s="13" customFormat="1" ht="63" x14ac:dyDescent="0.25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SUMIFS(G24:G1058,$C24:$C1058,$C24,$D24:$D1058,$D24)/2</f>
        <v>44308.5</v>
      </c>
      <c r="H23" s="31">
        <f>SUMIFS(H24:H1058,$C24:$C1058,$C24,$D24:$D1058,$D24)/2</f>
        <v>0</v>
      </c>
      <c r="I23" s="31">
        <f>SUMIFS(I24:I1058,$C24:$C1058,$C24,$D24:$D1058,$D24)/2</f>
        <v>44308.5</v>
      </c>
      <c r="J23" s="31">
        <f>SUMIFS(J24:J1058,$C24:$C1058,$C24,$D24:$D1058,$D24)/2</f>
        <v>0</v>
      </c>
    </row>
    <row r="24" spans="1:10" s="13" customFormat="1" ht="47.25" x14ac:dyDescent="0.25">
      <c r="A24" s="16">
        <v>2</v>
      </c>
      <c r="B24" s="39" t="s">
        <v>183</v>
      </c>
      <c r="C24" s="33" t="s">
        <v>69</v>
      </c>
      <c r="D24" s="33" t="s">
        <v>86</v>
      </c>
      <c r="E24" s="33" t="s">
        <v>14</v>
      </c>
      <c r="F24" s="33"/>
      <c r="G24" s="34">
        <f>SUMIFS(G25:G1055,$C25:$C1055,$C25,$D25:$D1055,$D25,$E25:$E1055,$E25)</f>
        <v>396.1</v>
      </c>
      <c r="H24" s="34">
        <f>SUMIFS(H25:H1055,$C25:$C1055,$C25,$D25:$D1055,$D25,$E25:$E1055,$E25)</f>
        <v>0</v>
      </c>
      <c r="I24" s="34">
        <f>SUMIFS(I25:I1055,$C25:$C1055,$C25,$D25:$D1055,$D25,$E25:$E1055,$E25)</f>
        <v>396.1</v>
      </c>
      <c r="J24" s="34">
        <f>SUMIFS(J25:J1055,$C25:$C1055,$C25,$D25:$D1055,$D25,$E25:$E1055,$E25)</f>
        <v>0</v>
      </c>
    </row>
    <row r="25" spans="1:10" s="13" customFormat="1" ht="31.5" x14ac:dyDescent="0.25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</row>
    <row r="26" spans="1:10" s="13" customFormat="1" ht="47.25" x14ac:dyDescent="0.25">
      <c r="A26" s="16">
        <v>2</v>
      </c>
      <c r="B26" s="39" t="s">
        <v>203</v>
      </c>
      <c r="C26" s="33" t="s">
        <v>69</v>
      </c>
      <c r="D26" s="33" t="s">
        <v>86</v>
      </c>
      <c r="E26" s="33" t="s">
        <v>42</v>
      </c>
      <c r="F26" s="33"/>
      <c r="G26" s="34">
        <f>SUMIFS(G27:G1057,$C27:$C1057,$C27,$D27:$D1057,$D27,$E27:$E1057,$E27)</f>
        <v>100</v>
      </c>
      <c r="H26" s="34">
        <f>SUMIFS(H27:H1057,$C27:$C1057,$C27,$D27:$D1057,$D27,$E27:$E1057,$E27)</f>
        <v>0</v>
      </c>
      <c r="I26" s="34">
        <f>SUMIFS(I27:I1057,$C27:$C1057,$C27,$D27:$D1057,$D27,$E27:$E1057,$E27)</f>
        <v>100</v>
      </c>
      <c r="J26" s="34">
        <f>SUMIFS(J27:J1057,$C27:$C1057,$C27,$D27:$D1057,$D27,$E27:$E1057,$E27)</f>
        <v>0</v>
      </c>
    </row>
    <row r="27" spans="1:10" s="13" customFormat="1" ht="31.5" x14ac:dyDescent="0.25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</row>
    <row r="28" spans="1:10" s="13" customFormat="1" ht="63" x14ac:dyDescent="0.25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SUMIFS(G29:G1059,$C29:$C1059,$C29,$D29:$D1059,$D29,$E29:$E1059,$E29)</f>
        <v>43812.4</v>
      </c>
      <c r="H28" s="34">
        <f>SUMIFS(H29:H1059,$C29:$C1059,$C29,$D29:$D1059,$D29,$E29:$E1059,$E29)</f>
        <v>0</v>
      </c>
      <c r="I28" s="34">
        <f>SUMIFS(I29:I1059,$C29:$C1059,$C29,$D29:$D1059,$D29,$E29:$E1059,$E29)</f>
        <v>43812.4</v>
      </c>
      <c r="J28" s="34">
        <f>SUMIFS(J29:J1059,$C29:$C1059,$C29,$D29:$D1059,$D29,$E29:$E1059,$E29)</f>
        <v>0</v>
      </c>
    </row>
    <row r="29" spans="1:10" s="13" customFormat="1" ht="31.5" x14ac:dyDescent="0.25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41335.1</v>
      </c>
      <c r="H29" s="24"/>
      <c r="I29" s="24">
        <v>41335.1</v>
      </c>
      <c r="J29" s="24"/>
    </row>
    <row r="30" spans="1:10" s="13" customFormat="1" ht="31.5" x14ac:dyDescent="0.25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2372.8000000000002</v>
      </c>
      <c r="H30" s="24"/>
      <c r="I30" s="24">
        <v>2372.8000000000002</v>
      </c>
      <c r="J30" s="24"/>
    </row>
    <row r="31" spans="1:10" s="13" customFormat="1" ht="15.75" x14ac:dyDescent="0.25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</row>
    <row r="32" spans="1:10" s="13" customFormat="1" ht="15.75" x14ac:dyDescent="0.25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104.5</v>
      </c>
      <c r="J32" s="24"/>
    </row>
    <row r="33" spans="1:10" s="13" customFormat="1" ht="15.75" x14ac:dyDescent="0.25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SUMIFS(G34:G1069,$C34:$C1069,$C34,$D34:$D1069,$D34)/2</f>
        <v>0</v>
      </c>
      <c r="H33" s="31">
        <f>SUMIFS(H34:H1069,$C34:$C1069,$C34,$D34:$D1069,$D34)/2</f>
        <v>0</v>
      </c>
      <c r="I33" s="31">
        <f>SUMIFS(I34:I1069,$C34:$C1069,$C34,$D34:$D1069,$D34)/2</f>
        <v>0</v>
      </c>
      <c r="J33" s="31">
        <f>SUMIFS(J34:J1069,$C34:$C1069,$C34,$D34:$D1069,$D34)/2</f>
        <v>0</v>
      </c>
    </row>
    <row r="34" spans="1:10" s="13" customFormat="1" ht="31.5" x14ac:dyDescent="0.25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SUMIFS(G35:G1066,$C35:$C1066,$C35,$D35:$D1066,$D35,$E35:$E1066,$E35)</f>
        <v>0</v>
      </c>
      <c r="H34" s="34">
        <f>SUMIFS(H35:H1066,$C35:$C1066,$C35,$D35:$D1066,$D35,$E35:$E1066,$E35)</f>
        <v>0</v>
      </c>
      <c r="I34" s="34">
        <f>SUMIFS(I35:I1066,$C35:$C1066,$C35,$D35:$D1066,$D35,$E35:$E1066,$E35)</f>
        <v>0</v>
      </c>
      <c r="J34" s="34">
        <f>SUMIFS(J35:J1066,$C35:$C1066,$C35,$D35:$D1066,$D35,$E35:$E1066,$E35)</f>
        <v>0</v>
      </c>
    </row>
    <row r="35" spans="1:10" s="13" customFormat="1" ht="31.5" x14ac:dyDescent="0.25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  <c r="I35" s="24"/>
      <c r="J35" s="24"/>
    </row>
    <row r="36" spans="1:10" s="13" customFormat="1" ht="47.25" x14ac:dyDescent="0.25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SUMIFS(G37:G1072,$C37:$C1072,$C37,$D37:$D1072,$D37)/2</f>
        <v>22261.599999999999</v>
      </c>
      <c r="H36" s="31">
        <f>SUMIFS(H37:H1072,$C37:$C1072,$C37,$D37:$D1072,$D37)/2</f>
        <v>0</v>
      </c>
      <c r="I36" s="31">
        <f>SUMIFS(I37:I1072,$C37:$C1072,$C37,$D37:$D1072,$D37)/2</f>
        <v>22261.599999999999</v>
      </c>
      <c r="J36" s="31">
        <f>SUMIFS(J37:J1072,$C37:$C1072,$C37,$D37:$D1072,$D37)/2</f>
        <v>0</v>
      </c>
    </row>
    <row r="37" spans="1:10" s="13" customFormat="1" ht="47.25" x14ac:dyDescent="0.25">
      <c r="A37" s="16">
        <v>2</v>
      </c>
      <c r="B37" s="39" t="s">
        <v>183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SUMIFS(G38:G1069,$C38:$C1069,$C38,$D38:$D1069,$D38,$E38:$E1069,$E38)</f>
        <v>20</v>
      </c>
      <c r="H37" s="34">
        <f>SUMIFS(H38:H1069,$C38:$C1069,$C38,$D38:$D1069,$D38,$E38:$E1069,$E38)</f>
        <v>0</v>
      </c>
      <c r="I37" s="34">
        <f>SUMIFS(I38:I1069,$C38:$C1069,$C38,$D38:$D1069,$D38,$E38:$E1069,$E38)</f>
        <v>20</v>
      </c>
      <c r="J37" s="34">
        <f>SUMIFS(J38:J1069,$C38:$C1069,$C38,$D38:$D1069,$D38,$E38:$E1069,$E38)</f>
        <v>0</v>
      </c>
    </row>
    <row r="38" spans="1:10" s="13" customFormat="1" ht="31.5" x14ac:dyDescent="0.25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  <c r="I38" s="24">
        <v>20</v>
      </c>
      <c r="J38" s="24"/>
    </row>
    <row r="39" spans="1:10" s="13" customFormat="1" ht="47.25" x14ac:dyDescent="0.25">
      <c r="A39" s="16">
        <v>2</v>
      </c>
      <c r="B39" s="39" t="s">
        <v>203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SUMIFS(G40:G1071,$C40:$C1071,$C40,$D40:$D1071,$D40,$E40:$E1071,$E40)</f>
        <v>21</v>
      </c>
      <c r="H39" s="34">
        <f>SUMIFS(H40:H1071,$C40:$C1071,$C40,$D40:$D1071,$D40,$E40:$E1071,$E40)</f>
        <v>0</v>
      </c>
      <c r="I39" s="34">
        <f>SUMIFS(I40:I1071,$C40:$C1071,$C40,$D40:$D1071,$D40,$E40:$E1071,$E40)</f>
        <v>21</v>
      </c>
      <c r="J39" s="34">
        <f>SUMIFS(J40:J1071,$C40:$C1071,$C40,$D40:$D1071,$D40,$E40:$E1071,$E40)</f>
        <v>0</v>
      </c>
    </row>
    <row r="40" spans="1:10" s="13" customFormat="1" ht="31.5" x14ac:dyDescent="0.25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</row>
    <row r="41" spans="1:10" s="13" customFormat="1" ht="63" x14ac:dyDescent="0.25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SUMIFS(G42:G1073,$C42:$C1073,$C42,$D42:$D1073,$D42,$E42:$E1073,$E42)</f>
        <v>22220.600000000002</v>
      </c>
      <c r="H41" s="34">
        <f>SUMIFS(H42:H1073,$C42:$C1073,$C42,$D42:$D1073,$D42,$E42:$E1073,$E42)</f>
        <v>0</v>
      </c>
      <c r="I41" s="34">
        <f>SUMIFS(I42:I1073,$C42:$C1073,$C42,$D42:$D1073,$D42,$E42:$E1073,$E42)</f>
        <v>22220.600000000002</v>
      </c>
      <c r="J41" s="34">
        <f>SUMIFS(J42:J1073,$C42:$C1073,$C42,$D42:$D1073,$D42,$E42:$E1073,$E42)</f>
        <v>0</v>
      </c>
    </row>
    <row r="42" spans="1:10" s="13" customFormat="1" ht="31.5" x14ac:dyDescent="0.25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21762.400000000001</v>
      </c>
      <c r="H42" s="24"/>
      <c r="I42" s="24">
        <v>21762.400000000001</v>
      </c>
      <c r="J42" s="24"/>
    </row>
    <row r="43" spans="1:10" s="13" customFormat="1" ht="31.5" x14ac:dyDescent="0.25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458.2</v>
      </c>
      <c r="H43" s="24"/>
      <c r="I43" s="24">
        <v>458.2</v>
      </c>
      <c r="J43" s="24"/>
    </row>
    <row r="44" spans="1:10" s="13" customFormat="1" ht="15.75" x14ac:dyDescent="0.25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</row>
    <row r="45" spans="1:10" s="13" customFormat="1" ht="15.75" x14ac:dyDescent="0.25">
      <c r="A45" s="15">
        <v>1</v>
      </c>
      <c r="B45" s="40" t="s">
        <v>188</v>
      </c>
      <c r="C45" s="30" t="s">
        <v>69</v>
      </c>
      <c r="D45" s="30" t="s">
        <v>81</v>
      </c>
      <c r="E45" s="30"/>
      <c r="F45" s="30" t="s">
        <v>71</v>
      </c>
      <c r="G45" s="31">
        <f>SUMIFS(G46:G1081,$C46:$C1081,$C46,$D46:$D1081,$D46)/2</f>
        <v>0</v>
      </c>
      <c r="H45" s="31">
        <f>SUMIFS(H46:H1081,$C46:$C1081,$C46,$D46:$D1081,$D46)/2</f>
        <v>0</v>
      </c>
      <c r="I45" s="31">
        <f>SUMIFS(I46:I1081,$C46:$C1081,$C46,$D46:$D1081,$D46)/2</f>
        <v>0</v>
      </c>
      <c r="J45" s="31">
        <f>SUMIFS(J46:J1081,$C46:$C1081,$C46,$D46:$D1081,$D46)/2</f>
        <v>0</v>
      </c>
    </row>
    <row r="46" spans="1:10" s="13" customFormat="1" ht="47.25" x14ac:dyDescent="0.25">
      <c r="A46" s="16">
        <v>2</v>
      </c>
      <c r="B46" s="39" t="s">
        <v>189</v>
      </c>
      <c r="C46" s="33" t="s">
        <v>69</v>
      </c>
      <c r="D46" s="33" t="s">
        <v>81</v>
      </c>
      <c r="E46" s="33" t="s">
        <v>187</v>
      </c>
      <c r="F46" s="33" t="s">
        <v>71</v>
      </c>
      <c r="G46" s="34">
        <f>SUMIFS(G47:G1078,$C47:$C1078,$C47,$D47:$D1078,$D47,$E47:$E1078,$E47)</f>
        <v>0</v>
      </c>
      <c r="H46" s="34">
        <f>SUMIFS(H47:H1078,$C47:$C1078,$C47,$D47:$D1078,$D47,$E47:$E1078,$E47)</f>
        <v>0</v>
      </c>
      <c r="I46" s="34">
        <f>SUMIFS(I47:I1078,$C47:$C1078,$C47,$D47:$D1078,$D47,$E47:$E1078,$E47)</f>
        <v>0</v>
      </c>
      <c r="J46" s="34">
        <f>SUMIFS(J47:J1078,$C47:$C1078,$C47,$D47:$D1078,$D47,$E47:$E1078,$E47)</f>
        <v>0</v>
      </c>
    </row>
    <row r="47" spans="1:10" s="13" customFormat="1" ht="15.75" x14ac:dyDescent="0.25">
      <c r="A47" s="17">
        <v>3</v>
      </c>
      <c r="B47" s="47" t="s">
        <v>190</v>
      </c>
      <c r="C47" s="23" t="s">
        <v>69</v>
      </c>
      <c r="D47" s="23" t="s">
        <v>81</v>
      </c>
      <c r="E47" s="23" t="s">
        <v>187</v>
      </c>
      <c r="F47" s="23" t="s">
        <v>186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SUMIFS(G49:G1081,$C49:$C1081,$C49,$D49:$D1081,$D49)/2</f>
        <v>1000</v>
      </c>
      <c r="H48" s="31">
        <f>SUMIFS(H49:H1081,$C49:$C1081,$C49,$D49:$D1081,$D49)/2</f>
        <v>0</v>
      </c>
      <c r="I48" s="31">
        <f>SUMIFS(I49:I1081,$C49:$C1081,$C49,$D49:$D1081,$D49)/2</f>
        <v>1000</v>
      </c>
      <c r="J48" s="31">
        <f>SUMIFS(J49:J1081,$C49:$C1081,$C49,$D49:$D1081,$D49)/2</f>
        <v>0</v>
      </c>
    </row>
    <row r="49" spans="1:10" s="13" customFormat="1" ht="31.5" x14ac:dyDescent="0.25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SUMIFS(G50:G1078,$C50:$C1078,$C50,$D50:$D1078,$D50,$E50:$E1078,$E50)</f>
        <v>1000</v>
      </c>
      <c r="H49" s="34">
        <f>SUMIFS(H50:H1078,$C50:$C1078,$C50,$D50:$D1078,$D50,$E50:$E1078,$E50)</f>
        <v>0</v>
      </c>
      <c r="I49" s="34">
        <f>SUMIFS(I50:I1078,$C50:$C1078,$C50,$D50:$D1078,$D50,$E50:$E1078,$E50)</f>
        <v>1000</v>
      </c>
      <c r="J49" s="34">
        <f>SUMIFS(J50:J1078,$C50:$C1078,$C50,$D50:$D1078,$D50,$E50:$E1078,$E50)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  <c r="I50" s="24">
        <v>1000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SUMIFS(G52:G1084,$C52:$C1084,$C52,$D52:$D1084,$D52)/2</f>
        <v>25678.1</v>
      </c>
      <c r="H51" s="31">
        <f>SUMIFS(H52:H1084,$C52:$C1084,$C52,$D52:$D1084,$D52)/2</f>
        <v>0</v>
      </c>
      <c r="I51" s="31">
        <f>SUMIFS(I52:I1084,$C52:$C1084,$C52,$D52:$D1084,$D52)/2</f>
        <v>25678.1</v>
      </c>
      <c r="J51" s="31">
        <f>SUMIFS(J52:J1084,$C52:$C1084,$C52,$D52:$D1084,$D52)/2</f>
        <v>0</v>
      </c>
    </row>
    <row r="52" spans="1:10" s="13" customFormat="1" ht="42" customHeight="1" x14ac:dyDescent="0.25">
      <c r="A52" s="16">
        <v>2</v>
      </c>
      <c r="B52" s="41" t="s">
        <v>174</v>
      </c>
      <c r="C52" s="33" t="s">
        <v>69</v>
      </c>
      <c r="D52" s="33" t="s">
        <v>75</v>
      </c>
      <c r="E52" s="33" t="s">
        <v>173</v>
      </c>
      <c r="F52" s="33"/>
      <c r="G52" s="34">
        <f>SUMIFS(G53:G1081,$C53:$C1081,$C53,$D53:$D1081,$D53,$E53:$E1081,$E53)</f>
        <v>0</v>
      </c>
      <c r="H52" s="34">
        <f>SUMIFS(H53:H1081,$C53:$C1081,$C53,$D53:$D1081,$D53,$E53:$E1081,$E53)</f>
        <v>0</v>
      </c>
      <c r="I52" s="34">
        <f>SUMIFS(I53:I1081,$C53:$C1081,$C53,$D53:$D1081,$D53,$E53:$E1081,$E53)</f>
        <v>0</v>
      </c>
      <c r="J52" s="34">
        <f>SUMIFS(J53:J1081,$C53:$C1081,$C53,$D53:$D1081,$D53,$E53:$E1081,$E53)</f>
        <v>0</v>
      </c>
    </row>
    <row r="53" spans="1:10" s="13" customFormat="1" ht="15.75" x14ac:dyDescent="0.25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173</v>
      </c>
      <c r="F53" s="23" t="s">
        <v>91</v>
      </c>
      <c r="G53" s="24"/>
      <c r="H53" s="24"/>
      <c r="I53" s="24"/>
      <c r="J53" s="24"/>
    </row>
    <row r="54" spans="1:10" s="13" customFormat="1" ht="63" x14ac:dyDescent="0.25">
      <c r="A54" s="16">
        <v>2</v>
      </c>
      <c r="B54" s="35" t="s">
        <v>206</v>
      </c>
      <c r="C54" s="33" t="s">
        <v>69</v>
      </c>
      <c r="D54" s="33" t="s">
        <v>75</v>
      </c>
      <c r="E54" s="33" t="s">
        <v>47</v>
      </c>
      <c r="F54" s="33"/>
      <c r="G54" s="34">
        <f>SUMIFS(G55:G1083,$C55:$C1083,$C55,$D55:$D1083,$D55,$E55:$E1083,$E55)</f>
        <v>14372.4</v>
      </c>
      <c r="H54" s="34">
        <f>SUMIFS(H55:H1083,$C55:$C1083,$C55,$D55:$D1083,$D55,$E55:$E1083,$E55)</f>
        <v>0</v>
      </c>
      <c r="I54" s="34">
        <f>SUMIFS(I55:I1083,$C55:$C1083,$C55,$D55:$D1083,$D55,$E55:$E1083,$E55)</f>
        <v>14372.4</v>
      </c>
      <c r="J54" s="34">
        <f>SUMIFS(J55:J1083,$C55:$C1083,$C55,$D55:$D1083,$D55,$E55:$E1083,$E55)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  <c r="I55" s="24">
        <v>14372.4</v>
      </c>
      <c r="J55" s="24"/>
    </row>
    <row r="56" spans="1:10" s="13" customFormat="1" ht="68.45" customHeight="1" x14ac:dyDescent="0.25">
      <c r="A56" s="16">
        <v>2</v>
      </c>
      <c r="B56" s="35" t="s">
        <v>207</v>
      </c>
      <c r="C56" s="33" t="s">
        <v>69</v>
      </c>
      <c r="D56" s="33" t="s">
        <v>75</v>
      </c>
      <c r="E56" s="33" t="s">
        <v>48</v>
      </c>
      <c r="F56" s="33" t="s">
        <v>71</v>
      </c>
      <c r="G56" s="34">
        <f>SUMIFS(G57:G1087,$C57:$C1087,$C57,$D57:$D1087,$D57,$E57:$E1087,$E57)</f>
        <v>0</v>
      </c>
      <c r="H56" s="34">
        <f>SUMIFS(H57:H1087,$C57:$C1087,$C57,$D57:$D1087,$D57,$E57:$E1087,$E57)</f>
        <v>0</v>
      </c>
      <c r="I56" s="34">
        <f>SUMIFS(I57:I1087,$C57:$C1087,$C57,$D57:$D1087,$D57,$E57:$E1087,$E57)</f>
        <v>0</v>
      </c>
      <c r="J56" s="34">
        <f>SUMIFS(J57:J1087,$C57:$C1087,$C57,$D57:$D1087,$D57,$E57:$E1087,$E57)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69</v>
      </c>
      <c r="D57" s="23" t="s">
        <v>75</v>
      </c>
      <c r="E57" s="23" t="s">
        <v>48</v>
      </c>
      <c r="F57" s="23" t="s">
        <v>91</v>
      </c>
      <c r="G57" s="24"/>
      <c r="H57" s="24"/>
      <c r="I57" s="24"/>
      <c r="J57" s="24"/>
    </row>
    <row r="58" spans="1:10" s="13" customFormat="1" ht="63" x14ac:dyDescent="0.25">
      <c r="A58" s="16">
        <v>2</v>
      </c>
      <c r="B58" s="41" t="s">
        <v>167</v>
      </c>
      <c r="C58" s="33" t="s">
        <v>69</v>
      </c>
      <c r="D58" s="33" t="s">
        <v>75</v>
      </c>
      <c r="E58" s="33" t="s">
        <v>49</v>
      </c>
      <c r="F58" s="33" t="s">
        <v>71</v>
      </c>
      <c r="G58" s="34">
        <f>SUMIFS(G59:G1089,$C59:$C1089,$C59,$D59:$D1089,$D59,$E59:$E1089,$E59)</f>
        <v>0</v>
      </c>
      <c r="H58" s="34">
        <f>SUMIFS(H59:H1089,$C59:$C1089,$C59,$D59:$D1089,$D59,$E59:$E1089,$E59)</f>
        <v>0</v>
      </c>
      <c r="I58" s="34">
        <f>SUMIFS(I59:I1089,$C59:$C1089,$C59,$D59:$D1089,$D59,$E59:$E1089,$E59)</f>
        <v>0</v>
      </c>
      <c r="J58" s="34">
        <f>SUMIFS(J59:J1089,$C59:$C1089,$C59,$D59:$D1089,$D59,$E59:$E1089,$E59)</f>
        <v>0</v>
      </c>
    </row>
    <row r="59" spans="1:10" s="13" customFormat="1" ht="31.5" x14ac:dyDescent="0.25">
      <c r="A59" s="17">
        <v>3</v>
      </c>
      <c r="B59" s="22" t="s">
        <v>11</v>
      </c>
      <c r="C59" s="23" t="s">
        <v>69</v>
      </c>
      <c r="D59" s="23" t="s">
        <v>75</v>
      </c>
      <c r="E59" s="23" t="s">
        <v>49</v>
      </c>
      <c r="F59" s="23" t="s">
        <v>73</v>
      </c>
      <c r="G59" s="24"/>
      <c r="H59" s="24"/>
      <c r="I59" s="24"/>
      <c r="J59" s="24"/>
    </row>
    <row r="60" spans="1:10" s="13" customFormat="1" ht="15.75" x14ac:dyDescent="0.25">
      <c r="A60" s="17">
        <v>3</v>
      </c>
      <c r="B60" s="22" t="s">
        <v>46</v>
      </c>
      <c r="C60" s="23" t="s">
        <v>69</v>
      </c>
      <c r="D60" s="23" t="s">
        <v>75</v>
      </c>
      <c r="E60" s="23" t="s">
        <v>49</v>
      </c>
      <c r="F60" s="23" t="s">
        <v>91</v>
      </c>
      <c r="G60" s="24"/>
      <c r="H60" s="24"/>
      <c r="I60" s="24"/>
      <c r="J60" s="24"/>
    </row>
    <row r="61" spans="1:10" s="13" customFormat="1" ht="47.25" x14ac:dyDescent="0.25">
      <c r="A61" s="16">
        <v>2</v>
      </c>
      <c r="B61" s="41" t="s">
        <v>149</v>
      </c>
      <c r="C61" s="33" t="s">
        <v>69</v>
      </c>
      <c r="D61" s="33" t="s">
        <v>75</v>
      </c>
      <c r="E61" s="33" t="s">
        <v>148</v>
      </c>
      <c r="F61" s="33"/>
      <c r="G61" s="34">
        <f>SUMIFS(G62:G1092,$C62:$C1092,$C62,$D62:$D1092,$D62,$E62:$E1092,$E62)</f>
        <v>11305.7</v>
      </c>
      <c r="H61" s="34">
        <f>SUMIFS(H62:H1092,$C62:$C1092,$C62,$D62:$D1092,$D62,$E62:$E1092,$E62)</f>
        <v>0</v>
      </c>
      <c r="I61" s="34">
        <f>SUMIFS(I62:I1092,$C62:$C1092,$C62,$D62:$D1092,$D62,$E62:$E1092,$E62)</f>
        <v>11305.7</v>
      </c>
      <c r="J61" s="34">
        <f>SUMIFS(J62:J1092,$C62:$C1092,$C62,$D62:$D1092,$D62,$E62:$E1092,$E62)</f>
        <v>0</v>
      </c>
    </row>
    <row r="62" spans="1:10" s="13" customFormat="1" ht="15.75" x14ac:dyDescent="0.25">
      <c r="A62" s="17">
        <v>3</v>
      </c>
      <c r="B62" s="22" t="s">
        <v>23</v>
      </c>
      <c r="C62" s="23" t="s">
        <v>69</v>
      </c>
      <c r="D62" s="23" t="s">
        <v>75</v>
      </c>
      <c r="E62" s="23" t="s">
        <v>148</v>
      </c>
      <c r="F62" s="23" t="s">
        <v>82</v>
      </c>
      <c r="G62" s="24">
        <v>10687.1</v>
      </c>
      <c r="H62" s="24"/>
      <c r="I62" s="24">
        <v>10687.1</v>
      </c>
      <c r="J62" s="24"/>
    </row>
    <row r="63" spans="1:10" s="13" customFormat="1" ht="31.5" x14ac:dyDescent="0.25">
      <c r="A63" s="17">
        <v>3</v>
      </c>
      <c r="B63" s="22" t="s">
        <v>11</v>
      </c>
      <c r="C63" s="23" t="s">
        <v>69</v>
      </c>
      <c r="D63" s="23" t="s">
        <v>75</v>
      </c>
      <c r="E63" s="23" t="s">
        <v>148</v>
      </c>
      <c r="F63" s="23" t="s">
        <v>73</v>
      </c>
      <c r="G63" s="24">
        <v>618.6</v>
      </c>
      <c r="H63" s="24"/>
      <c r="I63" s="24">
        <v>618.6</v>
      </c>
      <c r="J63" s="24"/>
    </row>
    <row r="64" spans="1:10" s="13" customFormat="1" ht="31.5" x14ac:dyDescent="0.25">
      <c r="A64" s="16">
        <v>2</v>
      </c>
      <c r="B64" s="41" t="s">
        <v>35</v>
      </c>
      <c r="C64" s="33" t="s">
        <v>69</v>
      </c>
      <c r="D64" s="33" t="s">
        <v>75</v>
      </c>
      <c r="E64" s="33" t="s">
        <v>122</v>
      </c>
      <c r="F64" s="33"/>
      <c r="G64" s="34">
        <f>SUMIFS(G65:G1095,$C65:$C1095,$C65,$D65:$D1095,$D65,$E65:$E1095,$E65)</f>
        <v>0</v>
      </c>
      <c r="H64" s="34">
        <f>SUMIFS(H65:H1095,$C65:$C1095,$C65,$D65:$D1095,$D65,$E65:$E1095,$E65)</f>
        <v>0</v>
      </c>
      <c r="I64" s="34">
        <f>SUMIFS(I65:I1095,$C65:$C1095,$C65,$D65:$D1095,$D65,$E65:$E1095,$E65)</f>
        <v>0</v>
      </c>
      <c r="J64" s="34">
        <f>SUMIFS(J65:J1095,$C65:$C1095,$C65,$D65:$D1095,$D65,$E65:$E1095,$E65)</f>
        <v>0</v>
      </c>
    </row>
    <row r="65" spans="1:10" s="13" customFormat="1" ht="31.5" x14ac:dyDescent="0.25">
      <c r="A65" s="17">
        <v>3</v>
      </c>
      <c r="B65" s="22" t="s">
        <v>11</v>
      </c>
      <c r="C65" s="23" t="s">
        <v>69</v>
      </c>
      <c r="D65" s="23" t="s">
        <v>75</v>
      </c>
      <c r="E65" s="23" t="s">
        <v>122</v>
      </c>
      <c r="F65" s="23" t="s">
        <v>73</v>
      </c>
      <c r="G65" s="24"/>
      <c r="H65" s="24"/>
      <c r="I65" s="24"/>
      <c r="J65" s="24"/>
    </row>
    <row r="66" spans="1:10" s="13" customFormat="1" ht="15.75" x14ac:dyDescent="0.25">
      <c r="A66" s="17">
        <v>3</v>
      </c>
      <c r="B66" s="22" t="s">
        <v>137</v>
      </c>
      <c r="C66" s="23" t="s">
        <v>69</v>
      </c>
      <c r="D66" s="23" t="s">
        <v>75</v>
      </c>
      <c r="E66" s="23" t="s">
        <v>122</v>
      </c>
      <c r="F66" s="23" t="s">
        <v>136</v>
      </c>
      <c r="G66" s="24"/>
      <c r="H66" s="24"/>
      <c r="I66" s="24"/>
      <c r="J66" s="24"/>
    </row>
    <row r="67" spans="1:10" s="13" customFormat="1" ht="15.75" x14ac:dyDescent="0.25">
      <c r="A67" s="14">
        <v>0</v>
      </c>
      <c r="B67" s="26" t="s">
        <v>105</v>
      </c>
      <c r="C67" s="27" t="s">
        <v>88</v>
      </c>
      <c r="D67" s="27" t="s">
        <v>114</v>
      </c>
      <c r="E67" s="27"/>
      <c r="F67" s="27"/>
      <c r="G67" s="28">
        <f>SUMIFS(G68:G1113,$C68:$C1113,$C68)/3</f>
        <v>360</v>
      </c>
      <c r="H67" s="28">
        <f>SUMIFS(H68:H1103,$C68:$C1103,$C68)/3</f>
        <v>0</v>
      </c>
      <c r="I67" s="28">
        <f>SUMIFS(I68:I1113,$C68:$C1113,$C68)/3</f>
        <v>360</v>
      </c>
      <c r="J67" s="28">
        <f>SUMIFS(J68:J1103,$C68:$C1103,$C68)/3</f>
        <v>0</v>
      </c>
    </row>
    <row r="68" spans="1:10" s="13" customFormat="1" ht="15.75" x14ac:dyDescent="0.25">
      <c r="A68" s="15">
        <v>1</v>
      </c>
      <c r="B68" s="29" t="s">
        <v>50</v>
      </c>
      <c r="C68" s="30" t="s">
        <v>88</v>
      </c>
      <c r="D68" s="30" t="s">
        <v>86</v>
      </c>
      <c r="E68" s="30" t="s">
        <v>6</v>
      </c>
      <c r="F68" s="30" t="s">
        <v>71</v>
      </c>
      <c r="G68" s="31">
        <f>SUMIFS(G69:G1103,$C69:$C1103,$C69,$D69:$D1103,$D69)/2</f>
        <v>360</v>
      </c>
      <c r="H68" s="31">
        <f>SUMIFS(H69:H1103,$C69:$C1103,$C69,$D69:$D1103,$D69)/2</f>
        <v>0</v>
      </c>
      <c r="I68" s="31">
        <f>SUMIFS(I69:I1103,$C69:$C1103,$C69,$D69:$D1103,$D69)/2</f>
        <v>360</v>
      </c>
      <c r="J68" s="31">
        <f>SUMIFS(J69:J1103,$C69:$C1103,$C69,$D69:$D1103,$D69)/2</f>
        <v>0</v>
      </c>
    </row>
    <row r="69" spans="1:10" s="13" customFormat="1" ht="36" customHeight="1" x14ac:dyDescent="0.25">
      <c r="A69" s="16">
        <v>2</v>
      </c>
      <c r="B69" s="32" t="s">
        <v>204</v>
      </c>
      <c r="C69" s="33" t="s">
        <v>88</v>
      </c>
      <c r="D69" s="33" t="s">
        <v>86</v>
      </c>
      <c r="E69" s="33" t="s">
        <v>116</v>
      </c>
      <c r="F69" s="33" t="s">
        <v>71</v>
      </c>
      <c r="G69" s="34">
        <f>SUMIFS(G70:G1100,$C70:$C1100,$C70,$D70:$D1100,$D70,$E70:$E1100,$E70)</f>
        <v>360</v>
      </c>
      <c r="H69" s="34">
        <f>SUMIFS(H70:H1100,$C70:$C1100,$C70,$D70:$D1100,$D70,$E70:$E1100,$E70)</f>
        <v>0</v>
      </c>
      <c r="I69" s="34">
        <f>SUMIFS(I70:I1100,$C70:$C1100,$C70,$D70:$D1100,$D70,$E70:$E1100,$E70)</f>
        <v>360</v>
      </c>
      <c r="J69" s="34">
        <f>SUMIFS(J70:J1100,$C70:$C1100,$C70,$D70:$D1100,$D70,$E70:$E1100,$E70)</f>
        <v>0</v>
      </c>
    </row>
    <row r="70" spans="1:10" s="13" customFormat="1" ht="31.5" x14ac:dyDescent="0.25">
      <c r="A70" s="17">
        <v>3</v>
      </c>
      <c r="B70" s="22" t="s">
        <v>11</v>
      </c>
      <c r="C70" s="23" t="s">
        <v>88</v>
      </c>
      <c r="D70" s="23" t="s">
        <v>86</v>
      </c>
      <c r="E70" s="23" t="s">
        <v>116</v>
      </c>
      <c r="F70" s="23" t="s">
        <v>73</v>
      </c>
      <c r="G70" s="24">
        <v>360</v>
      </c>
      <c r="H70" s="24"/>
      <c r="I70" s="24">
        <v>360</v>
      </c>
      <c r="J70" s="24"/>
    </row>
    <row r="71" spans="1:10" s="13" customFormat="1" ht="15.75" x14ac:dyDescent="0.25">
      <c r="A71" s="17">
        <v>3</v>
      </c>
      <c r="B71" s="22" t="s">
        <v>46</v>
      </c>
      <c r="C71" s="23" t="s">
        <v>88</v>
      </c>
      <c r="D71" s="23" t="s">
        <v>86</v>
      </c>
      <c r="E71" s="23" t="s">
        <v>116</v>
      </c>
      <c r="F71" s="23" t="s">
        <v>91</v>
      </c>
      <c r="G71" s="24"/>
      <c r="H71" s="24"/>
      <c r="I71" s="24"/>
      <c r="J71" s="24"/>
    </row>
    <row r="72" spans="1:10" s="13" customFormat="1" ht="31.5" x14ac:dyDescent="0.25">
      <c r="A72" s="14">
        <v>0</v>
      </c>
      <c r="B72" s="26" t="s">
        <v>106</v>
      </c>
      <c r="C72" s="27" t="s">
        <v>78</v>
      </c>
      <c r="D72" s="27" t="s">
        <v>114</v>
      </c>
      <c r="E72" s="27"/>
      <c r="F72" s="27"/>
      <c r="G72" s="28">
        <f>SUMIFS(G73:G1118,$C73:$C1118,$C73)/3</f>
        <v>5189.3000000000011</v>
      </c>
      <c r="H72" s="28">
        <f>SUMIFS(H73:H1108,$C73:$C1108,$C73)/3</f>
        <v>0</v>
      </c>
      <c r="I72" s="28">
        <f>SUMIFS(I73:I1118,$C73:$C1118,$C73)/3</f>
        <v>5189.3000000000011</v>
      </c>
      <c r="J72" s="28">
        <f>SUMIFS(J73:J1108,$C73:$C1108,$C73)/3</f>
        <v>0</v>
      </c>
    </row>
    <row r="73" spans="1:10" s="13" customFormat="1" ht="47.25" x14ac:dyDescent="0.25">
      <c r="A73" s="15">
        <v>1</v>
      </c>
      <c r="B73" s="29" t="s">
        <v>51</v>
      </c>
      <c r="C73" s="30" t="s">
        <v>78</v>
      </c>
      <c r="D73" s="30" t="s">
        <v>89</v>
      </c>
      <c r="E73" s="30" t="s">
        <v>6</v>
      </c>
      <c r="F73" s="30" t="s">
        <v>71</v>
      </c>
      <c r="G73" s="31">
        <f>SUMIFS(G74:G1108,$C74:$C1108,$C74,$D74:$D1108,$D74)/2</f>
        <v>4490.6000000000004</v>
      </c>
      <c r="H73" s="31">
        <f>SUMIFS(H74:H1108,$C74:$C1108,$C74,$D74:$D1108,$D74)/2</f>
        <v>0</v>
      </c>
      <c r="I73" s="31">
        <f>SUMIFS(I74:I1108,$C74:$C1108,$C74,$D74:$D1108,$D74)/2</f>
        <v>4490.6000000000004</v>
      </c>
      <c r="J73" s="31">
        <f>SUMIFS(J74:J1108,$C74:$C1108,$C74,$D74:$D1108,$D74)/2</f>
        <v>0</v>
      </c>
    </row>
    <row r="74" spans="1:10" s="13" customFormat="1" ht="47.25" x14ac:dyDescent="0.25">
      <c r="A74" s="16">
        <v>2</v>
      </c>
      <c r="B74" s="41" t="s">
        <v>174</v>
      </c>
      <c r="C74" s="33" t="s">
        <v>78</v>
      </c>
      <c r="D74" s="33" t="s">
        <v>89</v>
      </c>
      <c r="E74" s="33" t="s">
        <v>173</v>
      </c>
      <c r="F74" s="33"/>
      <c r="G74" s="34">
        <f>SUMIFS(G75:G1105,$C75:$C1105,$C75,$D75:$D1105,$D75,$E75:$E1105,$E75)</f>
        <v>2622.6</v>
      </c>
      <c r="H74" s="34">
        <f>SUMIFS(H75:H1105,$C75:$C1105,$C75,$D75:$D1105,$D75,$E75:$E1105,$E75)</f>
        <v>0</v>
      </c>
      <c r="I74" s="34">
        <f>SUMIFS(I75:I1105,$C75:$C1105,$C75,$D75:$D1105,$D75,$E75:$E1105,$E75)</f>
        <v>2622.6</v>
      </c>
      <c r="J74" s="34">
        <f>SUMIFS(J75:J1105,$C75:$C1105,$C75,$D75:$D1105,$D75,$E75:$E1105,$E75)</f>
        <v>0</v>
      </c>
    </row>
    <row r="75" spans="1:10" s="13" customFormat="1" ht="15.75" x14ac:dyDescent="0.25">
      <c r="A75" s="17">
        <v>3</v>
      </c>
      <c r="B75" s="22" t="s">
        <v>46</v>
      </c>
      <c r="C75" s="23" t="s">
        <v>78</v>
      </c>
      <c r="D75" s="23" t="s">
        <v>89</v>
      </c>
      <c r="E75" s="23" t="s">
        <v>173</v>
      </c>
      <c r="F75" s="23" t="s">
        <v>91</v>
      </c>
      <c r="G75" s="24">
        <v>2622.6</v>
      </c>
      <c r="H75" s="24"/>
      <c r="I75" s="24">
        <v>2622.6</v>
      </c>
      <c r="J75" s="24"/>
    </row>
    <row r="76" spans="1:10" s="13" customFormat="1" ht="68.45" customHeight="1" x14ac:dyDescent="0.25">
      <c r="A76" s="16">
        <v>2</v>
      </c>
      <c r="B76" s="32" t="s">
        <v>208</v>
      </c>
      <c r="C76" s="33" t="s">
        <v>78</v>
      </c>
      <c r="D76" s="33" t="s">
        <v>89</v>
      </c>
      <c r="E76" s="33" t="s">
        <v>117</v>
      </c>
      <c r="F76" s="33" t="s">
        <v>71</v>
      </c>
      <c r="G76" s="34">
        <f>SUMIFS(G77:G1107,$C77:$C1107,$C77,$D77:$D1107,$D77,$E77:$E1107,$E77)</f>
        <v>76</v>
      </c>
      <c r="H76" s="34">
        <f>SUMIFS(H77:H1107,$C77:$C1107,$C77,$D77:$D1107,$D77,$E77:$E1107,$E77)</f>
        <v>0</v>
      </c>
      <c r="I76" s="34">
        <f>SUMIFS(I77:I1107,$C77:$C1107,$C77,$D77:$D1107,$D77,$E77:$E1107,$E77)</f>
        <v>76</v>
      </c>
      <c r="J76" s="34">
        <f>SUMIFS(J77:J1107,$C77:$C1107,$C77,$D77:$D1107,$D77,$E77:$E1107,$E77)</f>
        <v>0</v>
      </c>
    </row>
    <row r="77" spans="1:10" s="13" customFormat="1" ht="31.5" x14ac:dyDescent="0.25">
      <c r="A77" s="17">
        <v>3</v>
      </c>
      <c r="B77" s="22" t="s">
        <v>11</v>
      </c>
      <c r="C77" s="23" t="s">
        <v>78</v>
      </c>
      <c r="D77" s="23" t="s">
        <v>89</v>
      </c>
      <c r="E77" s="23" t="s">
        <v>117</v>
      </c>
      <c r="F77" s="23" t="s">
        <v>73</v>
      </c>
      <c r="G77" s="24">
        <v>76</v>
      </c>
      <c r="H77" s="24"/>
      <c r="I77" s="24">
        <v>76</v>
      </c>
      <c r="J77" s="24"/>
    </row>
    <row r="78" spans="1:10" s="13" customFormat="1" ht="63" x14ac:dyDescent="0.25">
      <c r="A78" s="16">
        <v>2</v>
      </c>
      <c r="B78" s="41" t="s">
        <v>167</v>
      </c>
      <c r="C78" s="33" t="s">
        <v>78</v>
      </c>
      <c r="D78" s="33" t="s">
        <v>89</v>
      </c>
      <c r="E78" s="33" t="s">
        <v>49</v>
      </c>
      <c r="F78" s="33"/>
      <c r="G78" s="34">
        <f>SUMIFS(G79:G1110,$C79:$C1110,$C79,$D79:$D1110,$D79,$E79:$E1110,$E79)</f>
        <v>1792</v>
      </c>
      <c r="H78" s="34">
        <f>SUMIFS(H79:H1110,$C79:$C1110,$C79,$D79:$D1110,$D79,$E79:$E1110,$E79)</f>
        <v>0</v>
      </c>
      <c r="I78" s="34">
        <f>SUMIFS(I79:I1110,$C79:$C1110,$C79,$D79:$D1110,$D79,$E79:$E1110,$E79)</f>
        <v>1792</v>
      </c>
      <c r="J78" s="34">
        <f>SUMIFS(J79:J1110,$C79:$C1110,$C79,$D79:$D1110,$D79,$E79:$E1110,$E79)</f>
        <v>0</v>
      </c>
    </row>
    <row r="79" spans="1:10" s="13" customFormat="1" ht="31.5" x14ac:dyDescent="0.25">
      <c r="A79" s="17">
        <v>3</v>
      </c>
      <c r="B79" s="22" t="s">
        <v>11</v>
      </c>
      <c r="C79" s="23" t="s">
        <v>78</v>
      </c>
      <c r="D79" s="23" t="s">
        <v>89</v>
      </c>
      <c r="E79" s="23" t="s">
        <v>49</v>
      </c>
      <c r="F79" s="23" t="s">
        <v>73</v>
      </c>
      <c r="G79" s="24">
        <v>1792</v>
      </c>
      <c r="H79" s="24"/>
      <c r="I79" s="24">
        <v>1792</v>
      </c>
      <c r="J79" s="24"/>
    </row>
    <row r="80" spans="1:10" s="13" customFormat="1" ht="31.5" x14ac:dyDescent="0.25">
      <c r="A80" s="16">
        <v>2</v>
      </c>
      <c r="B80" s="32" t="s">
        <v>35</v>
      </c>
      <c r="C80" s="33" t="s">
        <v>78</v>
      </c>
      <c r="D80" s="33" t="s">
        <v>89</v>
      </c>
      <c r="E80" s="33" t="s">
        <v>122</v>
      </c>
      <c r="F80" s="33"/>
      <c r="G80" s="34">
        <f>SUMIFS(G81:G1112,$C81:$C1112,$C81,$D81:$D1112,$D81,$E81:$E1112,$E81)</f>
        <v>0</v>
      </c>
      <c r="H80" s="34">
        <f>SUMIFS(H81:H1112,$C81:$C1112,$C81,$D81:$D1112,$D81,$E81:$E1112,$E81)</f>
        <v>0</v>
      </c>
      <c r="I80" s="34">
        <f>SUMIFS(I81:I1112,$C81:$C1112,$C81,$D81:$D1112,$D81,$E81:$E1112,$E81)</f>
        <v>0</v>
      </c>
      <c r="J80" s="34">
        <f>SUMIFS(J81:J1112,$C81:$C1112,$C81,$D81:$D1112,$D81,$E81:$E1112,$E81)</f>
        <v>0</v>
      </c>
    </row>
    <row r="81" spans="1:10" s="13" customFormat="1" ht="15.75" x14ac:dyDescent="0.25">
      <c r="A81" s="17">
        <v>3</v>
      </c>
      <c r="B81" s="22" t="s">
        <v>163</v>
      </c>
      <c r="C81" s="23" t="s">
        <v>78</v>
      </c>
      <c r="D81" s="23" t="s">
        <v>89</v>
      </c>
      <c r="E81" s="23" t="s">
        <v>122</v>
      </c>
      <c r="F81" s="23" t="s">
        <v>135</v>
      </c>
      <c r="G81" s="24"/>
      <c r="H81" s="24"/>
      <c r="I81" s="24"/>
      <c r="J81" s="24"/>
    </row>
    <row r="82" spans="1:10" s="13" customFormat="1" ht="31.5" x14ac:dyDescent="0.25">
      <c r="A82" s="15">
        <v>1</v>
      </c>
      <c r="B82" s="29" t="s">
        <v>36</v>
      </c>
      <c r="C82" s="30" t="s">
        <v>78</v>
      </c>
      <c r="D82" s="30" t="s">
        <v>76</v>
      </c>
      <c r="E82" s="30"/>
      <c r="F82" s="30"/>
      <c r="G82" s="31">
        <f>SUMIFS(G83:G1113,$C83:$C1113,$C83,$D83:$D1113,$D83)/2</f>
        <v>698.7</v>
      </c>
      <c r="H82" s="31">
        <f>SUMIFS(H83:H1113,$C83:$C1113,$C83,$D83:$D1113,$D83)/2</f>
        <v>0</v>
      </c>
      <c r="I82" s="31">
        <f>SUMIFS(I83:I1113,$C83:$C1113,$C83,$D83:$D1113,$D83)/2</f>
        <v>698.7</v>
      </c>
      <c r="J82" s="31">
        <f>SUMIFS(J83:J1113,$C83:$C1113,$C83,$D83:$D1113,$D83)/2</f>
        <v>0</v>
      </c>
    </row>
    <row r="83" spans="1:10" s="13" customFormat="1" ht="57" customHeight="1" x14ac:dyDescent="0.25">
      <c r="A83" s="16">
        <v>2</v>
      </c>
      <c r="B83" s="41" t="s">
        <v>165</v>
      </c>
      <c r="C83" s="33" t="s">
        <v>78</v>
      </c>
      <c r="D83" s="33" t="s">
        <v>76</v>
      </c>
      <c r="E83" s="33" t="s">
        <v>52</v>
      </c>
      <c r="F83" s="33"/>
      <c r="G83" s="34">
        <f>SUMIFS(G84:G1110,$C84:$C1110,$C84,$D84:$D1110,$D84,$E84:$E1110,$E84)</f>
        <v>698.7</v>
      </c>
      <c r="H83" s="34">
        <f>SUMIFS(H84:H1110,$C84:$C1110,$C84,$D84:$D1110,$D84,$E84:$E1110,$E84)</f>
        <v>0</v>
      </c>
      <c r="I83" s="34">
        <f>SUMIFS(I84:I1110,$C84:$C1110,$C84,$D84:$D1110,$D84,$E84:$E1110,$E84)</f>
        <v>698.7</v>
      </c>
      <c r="J83" s="34">
        <f>SUMIFS(J84:J1110,$C84:$C1110,$C84,$D84:$D1110,$D84,$E84:$E1110,$E84)</f>
        <v>0</v>
      </c>
    </row>
    <row r="84" spans="1:10" s="13" customFormat="1" ht="15.75" x14ac:dyDescent="0.25">
      <c r="A84" s="17">
        <v>3</v>
      </c>
      <c r="B84" s="22" t="s">
        <v>46</v>
      </c>
      <c r="C84" s="23" t="s">
        <v>78</v>
      </c>
      <c r="D84" s="23" t="s">
        <v>76</v>
      </c>
      <c r="E84" s="23" t="s">
        <v>52</v>
      </c>
      <c r="F84" s="23" t="s">
        <v>91</v>
      </c>
      <c r="G84" s="24">
        <v>698.7</v>
      </c>
      <c r="H84" s="24"/>
      <c r="I84" s="24">
        <v>698.7</v>
      </c>
      <c r="J84" s="24"/>
    </row>
    <row r="85" spans="1:10" s="13" customFormat="1" ht="47.25" x14ac:dyDescent="0.25">
      <c r="A85" s="16">
        <v>2</v>
      </c>
      <c r="B85" s="41" t="s">
        <v>180</v>
      </c>
      <c r="C85" s="33" t="s">
        <v>78</v>
      </c>
      <c r="D85" s="33" t="s">
        <v>76</v>
      </c>
      <c r="E85" s="33" t="s">
        <v>37</v>
      </c>
      <c r="F85" s="33"/>
      <c r="G85" s="34">
        <f>SUMIFS(G86:G1112,$C86:$C1112,$C86,$D86:$D1112,$D86,$E86:$E1112,$E86)</f>
        <v>0</v>
      </c>
      <c r="H85" s="34">
        <f>SUMIFS(H86:H1112,$C86:$C1112,$C86,$D86:$D1112,$D86,$E86:$E1112,$E86)</f>
        <v>0</v>
      </c>
      <c r="I85" s="34">
        <f>SUMIFS(I86:I1112,$C86:$C1112,$C86,$D86:$D1112,$D86,$E86:$E1112,$E86)</f>
        <v>0</v>
      </c>
      <c r="J85" s="34">
        <f>SUMIFS(J86:J1112,$C86:$C1112,$C86,$D86:$D1112,$D86,$E86:$E1112,$E86)</f>
        <v>0</v>
      </c>
    </row>
    <row r="86" spans="1:10" s="13" customFormat="1" ht="31.5" x14ac:dyDescent="0.25">
      <c r="A86" s="17">
        <v>3</v>
      </c>
      <c r="B86" s="22" t="s">
        <v>11</v>
      </c>
      <c r="C86" s="23" t="s">
        <v>78</v>
      </c>
      <c r="D86" s="23" t="s">
        <v>76</v>
      </c>
      <c r="E86" s="23" t="s">
        <v>37</v>
      </c>
      <c r="F86" s="23" t="s">
        <v>73</v>
      </c>
      <c r="G86" s="24"/>
      <c r="H86" s="24"/>
      <c r="I86" s="24"/>
      <c r="J86" s="24"/>
    </row>
    <row r="87" spans="1:10" s="13" customFormat="1" ht="54" customHeight="1" x14ac:dyDescent="0.25">
      <c r="A87" s="16">
        <v>2</v>
      </c>
      <c r="B87" s="41" t="s">
        <v>215</v>
      </c>
      <c r="C87" s="33" t="s">
        <v>78</v>
      </c>
      <c r="D87" s="33" t="s">
        <v>76</v>
      </c>
      <c r="E87" s="33" t="s">
        <v>159</v>
      </c>
      <c r="F87" s="33"/>
      <c r="G87" s="34">
        <f>SUMIFS(G88:G1114,$C88:$C1114,$C88,$D88:$D1114,$D88,$E88:$E1114,$E88)</f>
        <v>0</v>
      </c>
      <c r="H87" s="34">
        <f>SUMIFS(H88:H1114,$C88:$C1114,$C88,$D88:$D1114,$D88,$E88:$E1114,$E88)</f>
        <v>0</v>
      </c>
      <c r="I87" s="34">
        <f>SUMIFS(I88:I1114,$C88:$C1114,$C88,$D88:$D1114,$D88,$E88:$E1114,$E88)</f>
        <v>0</v>
      </c>
      <c r="J87" s="34">
        <f>SUMIFS(J88:J1114,$C88:$C1114,$C88,$D88:$D1114,$D88,$E88:$E1114,$E88)</f>
        <v>0</v>
      </c>
    </row>
    <row r="88" spans="1:10" s="13" customFormat="1" ht="67.150000000000006" customHeight="1" x14ac:dyDescent="0.25">
      <c r="A88" s="17">
        <v>3</v>
      </c>
      <c r="B88" s="22" t="s">
        <v>151</v>
      </c>
      <c r="C88" s="23" t="s">
        <v>78</v>
      </c>
      <c r="D88" s="23" t="s">
        <v>76</v>
      </c>
      <c r="E88" s="23" t="s">
        <v>159</v>
      </c>
      <c r="F88" s="23" t="s">
        <v>94</v>
      </c>
      <c r="G88" s="24"/>
      <c r="H88" s="24"/>
      <c r="I88" s="24"/>
      <c r="J88" s="24"/>
    </row>
    <row r="89" spans="1:10" s="13" customFormat="1" ht="15.75" x14ac:dyDescent="0.25">
      <c r="A89" s="14">
        <v>0</v>
      </c>
      <c r="B89" s="26" t="s">
        <v>107</v>
      </c>
      <c r="C89" s="27" t="s">
        <v>86</v>
      </c>
      <c r="D89" s="27" t="s">
        <v>114</v>
      </c>
      <c r="E89" s="27"/>
      <c r="F89" s="27"/>
      <c r="G89" s="28">
        <f>SUMIFS(G90:G1131,$C90:$C1131,$C90)/3</f>
        <v>29750.3</v>
      </c>
      <c r="H89" s="28">
        <f>SUMIFS(H90:H1121,$C90:$C1121,$C90)/3</f>
        <v>0</v>
      </c>
      <c r="I89" s="28">
        <f>SUMIFS(I90:I1131,$C90:$C1131,$C90)/3</f>
        <v>29750.3</v>
      </c>
      <c r="J89" s="28">
        <f>SUMIFS(J90:J1121,$C90:$C1121,$C90)/3</f>
        <v>0</v>
      </c>
    </row>
    <row r="90" spans="1:10" s="13" customFormat="1" ht="15.75" x14ac:dyDescent="0.25">
      <c r="A90" s="15">
        <v>1</v>
      </c>
      <c r="B90" s="29" t="s">
        <v>53</v>
      </c>
      <c r="C90" s="30" t="s">
        <v>86</v>
      </c>
      <c r="D90" s="30" t="s">
        <v>92</v>
      </c>
      <c r="E90" s="30"/>
      <c r="F90" s="30"/>
      <c r="G90" s="31">
        <f>SUMIFS(G91:G1121,$C91:$C1121,$C91,$D91:$D1121,$D91)/2</f>
        <v>737</v>
      </c>
      <c r="H90" s="31">
        <f>SUMIFS(H91:H1121,$C91:$C1121,$C91,$D91:$D1121,$D91)/2</f>
        <v>0</v>
      </c>
      <c r="I90" s="31">
        <f>SUMIFS(I91:I1121,$C91:$C1121,$C91,$D91:$D1121,$D91)/2</f>
        <v>737</v>
      </c>
      <c r="J90" s="31">
        <f>SUMIFS(J91:J1121,$C91:$C1121,$C91,$D91:$D1121,$D91)/2</f>
        <v>0</v>
      </c>
    </row>
    <row r="91" spans="1:10" s="13" customFormat="1" ht="47.25" x14ac:dyDescent="0.25">
      <c r="A91" s="16">
        <v>2</v>
      </c>
      <c r="B91" s="39" t="s">
        <v>183</v>
      </c>
      <c r="C91" s="33" t="s">
        <v>86</v>
      </c>
      <c r="D91" s="33" t="s">
        <v>92</v>
      </c>
      <c r="E91" s="33" t="s">
        <v>14</v>
      </c>
      <c r="F91" s="33"/>
      <c r="G91" s="34">
        <f>SUMIFS(G92:G1118,$C92:$C1118,$C92,$D92:$D1118,$D92,$E92:$E1118,$E92)</f>
        <v>0</v>
      </c>
      <c r="H91" s="34">
        <f>SUMIFS(H92:H1118,$C92:$C1118,$C92,$D92:$D1118,$D92,$E92:$E1118,$E92)</f>
        <v>0</v>
      </c>
      <c r="I91" s="34">
        <f>SUMIFS(I92:I1118,$C92:$C1118,$C92,$D92:$D1118,$D92,$E92:$E1118,$E92)</f>
        <v>0</v>
      </c>
      <c r="J91" s="34">
        <f>SUMIFS(J92:J1118,$C92:$C1118,$C92,$D92:$D1118,$D92,$E92:$E1118,$E92)</f>
        <v>0</v>
      </c>
    </row>
    <row r="92" spans="1:10" s="13" customFormat="1" ht="31.5" x14ac:dyDescent="0.25">
      <c r="A92" s="17">
        <v>3</v>
      </c>
      <c r="B92" s="22" t="s">
        <v>11</v>
      </c>
      <c r="C92" s="23" t="s">
        <v>86</v>
      </c>
      <c r="D92" s="23" t="s">
        <v>92</v>
      </c>
      <c r="E92" s="23" t="s">
        <v>14</v>
      </c>
      <c r="F92" s="23" t="s">
        <v>73</v>
      </c>
      <c r="G92" s="24"/>
      <c r="H92" s="24"/>
      <c r="I92" s="24"/>
      <c r="J92" s="24"/>
    </row>
    <row r="93" spans="1:10" s="13" customFormat="1" ht="63" x14ac:dyDescent="0.25">
      <c r="A93" s="16">
        <v>2</v>
      </c>
      <c r="B93" s="32" t="s">
        <v>178</v>
      </c>
      <c r="C93" s="33" t="s">
        <v>86</v>
      </c>
      <c r="D93" s="33" t="s">
        <v>92</v>
      </c>
      <c r="E93" s="33" t="s">
        <v>54</v>
      </c>
      <c r="F93" s="33"/>
      <c r="G93" s="34">
        <f>SUMIFS(G94:G1120,$C94:$C1120,$C94,$D94:$D1120,$D94,$E94:$E1120,$E94)</f>
        <v>737</v>
      </c>
      <c r="H93" s="34">
        <f>SUMIFS(H94:H1120,$C94:$C1120,$C94,$D94:$D1120,$D94,$E94:$E1120,$E94)</f>
        <v>0</v>
      </c>
      <c r="I93" s="34">
        <f>SUMIFS(I94:I1120,$C94:$C1120,$C94,$D94:$D1120,$D94,$E94:$E1120,$E94)</f>
        <v>737</v>
      </c>
      <c r="J93" s="34">
        <f>SUMIFS(J94:J1120,$C94:$C1120,$C94,$D94:$D1120,$D94,$E94:$E1120,$E94)</f>
        <v>0</v>
      </c>
    </row>
    <row r="94" spans="1:10" s="13" customFormat="1" ht="15.75" x14ac:dyDescent="0.25">
      <c r="A94" s="17">
        <v>3</v>
      </c>
      <c r="B94" s="22" t="s">
        <v>23</v>
      </c>
      <c r="C94" s="23" t="s">
        <v>86</v>
      </c>
      <c r="D94" s="23" t="s">
        <v>92</v>
      </c>
      <c r="E94" s="23" t="s">
        <v>54</v>
      </c>
      <c r="F94" s="23" t="s">
        <v>82</v>
      </c>
      <c r="G94" s="24">
        <v>710</v>
      </c>
      <c r="H94" s="24"/>
      <c r="I94" s="24">
        <v>710</v>
      </c>
      <c r="J94" s="24"/>
    </row>
    <row r="95" spans="1:10" s="13" customFormat="1" ht="31.5" x14ac:dyDescent="0.25">
      <c r="A95" s="17">
        <v>3</v>
      </c>
      <c r="B95" s="22" t="s">
        <v>11</v>
      </c>
      <c r="C95" s="23" t="s">
        <v>86</v>
      </c>
      <c r="D95" s="23" t="s">
        <v>92</v>
      </c>
      <c r="E95" s="23" t="s">
        <v>54</v>
      </c>
      <c r="F95" s="23" t="s">
        <v>73</v>
      </c>
      <c r="G95" s="24">
        <v>27</v>
      </c>
      <c r="H95" s="24"/>
      <c r="I95" s="24">
        <v>27</v>
      </c>
      <c r="J95" s="24"/>
    </row>
    <row r="96" spans="1:10" s="13" customFormat="1" ht="15.75" x14ac:dyDescent="0.25">
      <c r="A96" s="17">
        <v>3</v>
      </c>
      <c r="B96" s="22" t="s">
        <v>46</v>
      </c>
      <c r="C96" s="23" t="s">
        <v>86</v>
      </c>
      <c r="D96" s="23" t="s">
        <v>92</v>
      </c>
      <c r="E96" s="23" t="s">
        <v>54</v>
      </c>
      <c r="F96" s="23" t="s">
        <v>91</v>
      </c>
      <c r="G96" s="24"/>
      <c r="H96" s="24"/>
      <c r="I96" s="24"/>
      <c r="J96" s="24"/>
    </row>
    <row r="97" spans="1:10" s="13" customFormat="1" ht="63" x14ac:dyDescent="0.25">
      <c r="A97" s="17">
        <v>3</v>
      </c>
      <c r="B97" s="22" t="s">
        <v>143</v>
      </c>
      <c r="C97" s="23" t="s">
        <v>86</v>
      </c>
      <c r="D97" s="23" t="s">
        <v>92</v>
      </c>
      <c r="E97" s="23" t="s">
        <v>54</v>
      </c>
      <c r="F97" s="23" t="s">
        <v>93</v>
      </c>
      <c r="G97" s="24"/>
      <c r="H97" s="24"/>
      <c r="I97" s="24"/>
      <c r="J97" s="24"/>
    </row>
    <row r="98" spans="1:10" s="13" customFormat="1" ht="15.75" x14ac:dyDescent="0.25">
      <c r="A98" s="17">
        <v>3</v>
      </c>
      <c r="B98" s="22" t="s">
        <v>12</v>
      </c>
      <c r="C98" s="23" t="s">
        <v>86</v>
      </c>
      <c r="D98" s="23" t="s">
        <v>92</v>
      </c>
      <c r="E98" s="23" t="s">
        <v>54</v>
      </c>
      <c r="F98" s="23" t="s">
        <v>74</v>
      </c>
      <c r="G98" s="24"/>
      <c r="H98" s="24"/>
      <c r="I98" s="24"/>
      <c r="J98" s="24"/>
    </row>
    <row r="99" spans="1:10" s="13" customFormat="1" ht="63" x14ac:dyDescent="0.25">
      <c r="A99" s="16">
        <v>2</v>
      </c>
      <c r="B99" s="41" t="s">
        <v>167</v>
      </c>
      <c r="C99" s="33" t="s">
        <v>86</v>
      </c>
      <c r="D99" s="33" t="s">
        <v>92</v>
      </c>
      <c r="E99" s="33" t="s">
        <v>49</v>
      </c>
      <c r="F99" s="33"/>
      <c r="G99" s="34">
        <f>SUMIFS(G100:G1126,$C100:$C1126,$C100,$D100:$D1126,$D100,$E100:$E1126,$E100)</f>
        <v>0</v>
      </c>
      <c r="H99" s="34">
        <f>SUMIFS(H100:H1126,$C100:$C1126,$C100,$D100:$D1126,$D100,$E100:$E1126,$E100)</f>
        <v>0</v>
      </c>
      <c r="I99" s="34">
        <f>SUMIFS(I100:I1126,$C100:$C1126,$C100,$D100:$D1126,$D100,$E100:$E1126,$E100)</f>
        <v>0</v>
      </c>
      <c r="J99" s="34">
        <f>SUMIFS(J100:J1126,$C100:$C1126,$C100,$D100:$D1126,$D100,$E100:$E1126,$E100)</f>
        <v>0</v>
      </c>
    </row>
    <row r="100" spans="1:10" s="13" customFormat="1" ht="31.5" x14ac:dyDescent="0.25">
      <c r="A100" s="17">
        <v>3</v>
      </c>
      <c r="B100" s="22" t="s">
        <v>11</v>
      </c>
      <c r="C100" s="23" t="s">
        <v>86</v>
      </c>
      <c r="D100" s="23" t="s">
        <v>92</v>
      </c>
      <c r="E100" s="23" t="s">
        <v>49</v>
      </c>
      <c r="F100" s="23" t="s">
        <v>73</v>
      </c>
      <c r="G100" s="24"/>
      <c r="H100" s="24"/>
      <c r="I100" s="24"/>
      <c r="J100" s="24"/>
    </row>
    <row r="101" spans="1:10" s="13" customFormat="1" ht="15.75" x14ac:dyDescent="0.25">
      <c r="A101" s="15">
        <v>1</v>
      </c>
      <c r="B101" s="29" t="s">
        <v>55</v>
      </c>
      <c r="C101" s="30" t="s">
        <v>86</v>
      </c>
      <c r="D101" s="30" t="s">
        <v>83</v>
      </c>
      <c r="E101" s="30" t="s">
        <v>6</v>
      </c>
      <c r="F101" s="30" t="s">
        <v>71</v>
      </c>
      <c r="G101" s="31">
        <f>SUMIFS(G102:G1132,$C102:$C1132,$C102,$D102:$D1132,$D102)/2</f>
        <v>0</v>
      </c>
      <c r="H101" s="31">
        <f>SUMIFS(H102:H1132,$C102:$C1132,$C102,$D102:$D1132,$D102)/2</f>
        <v>0</v>
      </c>
      <c r="I101" s="31">
        <f>SUMIFS(I102:I1132,$C102:$C1132,$C102,$D102:$D1132,$D102)/2</f>
        <v>0</v>
      </c>
      <c r="J101" s="31">
        <f>SUMIFS(J102:J1132,$C102:$C1132,$C102,$D102:$D1132,$D102)/2</f>
        <v>0</v>
      </c>
    </row>
    <row r="102" spans="1:10" s="13" customFormat="1" ht="55.15" customHeight="1" x14ac:dyDescent="0.25">
      <c r="A102" s="16">
        <v>2</v>
      </c>
      <c r="B102" s="41" t="s">
        <v>213</v>
      </c>
      <c r="C102" s="42" t="s">
        <v>86</v>
      </c>
      <c r="D102" s="42" t="s">
        <v>83</v>
      </c>
      <c r="E102" s="42" t="s">
        <v>132</v>
      </c>
      <c r="F102" s="33"/>
      <c r="G102" s="34">
        <f>SUMIFS(G103:G1129,$C103:$C1129,$C103,$D103:$D1129,$D103,$E103:$E1129,$E103)</f>
        <v>0</v>
      </c>
      <c r="H102" s="34">
        <f>SUMIFS(H103:H1129,$C103:$C1129,$C103,$D103:$D1129,$D103,$E103:$E1129,$E103)</f>
        <v>0</v>
      </c>
      <c r="I102" s="34">
        <f>SUMIFS(I103:I1129,$C103:$C1129,$C103,$D103:$D1129,$D103,$E103:$E1129,$E103)</f>
        <v>0</v>
      </c>
      <c r="J102" s="34">
        <f>SUMIFS(J103:J1129,$C103:$C1129,$C103,$D103:$D1129,$D103,$E103:$E1129,$E103)</f>
        <v>0</v>
      </c>
    </row>
    <row r="103" spans="1:10" s="13" customFormat="1" ht="31.5" x14ac:dyDescent="0.25">
      <c r="A103" s="17">
        <v>3</v>
      </c>
      <c r="B103" s="22" t="s">
        <v>11</v>
      </c>
      <c r="C103" s="23" t="s">
        <v>86</v>
      </c>
      <c r="D103" s="23" t="s">
        <v>83</v>
      </c>
      <c r="E103" s="23" t="s">
        <v>132</v>
      </c>
      <c r="F103" s="23" t="s">
        <v>73</v>
      </c>
      <c r="G103" s="24"/>
      <c r="H103" s="24"/>
      <c r="I103" s="24"/>
      <c r="J103" s="24"/>
    </row>
    <row r="104" spans="1:10" s="13" customFormat="1" ht="15.75" x14ac:dyDescent="0.25">
      <c r="A104" s="15">
        <v>1</v>
      </c>
      <c r="B104" s="40" t="s">
        <v>138</v>
      </c>
      <c r="C104" s="30" t="s">
        <v>86</v>
      </c>
      <c r="D104" s="30" t="s">
        <v>89</v>
      </c>
      <c r="E104" s="30"/>
      <c r="F104" s="30"/>
      <c r="G104" s="31">
        <f>SUMIFS(G105:G1135,$C105:$C1135,$C105,$D105:$D1135,$D105)/2</f>
        <v>0</v>
      </c>
      <c r="H104" s="31">
        <f>SUMIFS(H105:H1135,$C105:$C1135,$C105,$D105:$D1135,$D105)/2</f>
        <v>0</v>
      </c>
      <c r="I104" s="31">
        <f>SUMIFS(I105:I1135,$C105:$C1135,$C105,$D105:$D1135,$D105)/2</f>
        <v>0</v>
      </c>
      <c r="J104" s="31">
        <f>SUMIFS(J105:J1135,$C105:$C1135,$C105,$D105:$D1135,$D105)/2</f>
        <v>0</v>
      </c>
    </row>
    <row r="105" spans="1:10" s="13" customFormat="1" ht="47.25" x14ac:dyDescent="0.25">
      <c r="A105" s="16">
        <v>2</v>
      </c>
      <c r="B105" s="32" t="s">
        <v>176</v>
      </c>
      <c r="C105" s="33" t="s">
        <v>86</v>
      </c>
      <c r="D105" s="33" t="s">
        <v>89</v>
      </c>
      <c r="E105" s="33" t="s">
        <v>56</v>
      </c>
      <c r="F105" s="33"/>
      <c r="G105" s="34">
        <f>SUMIFS(G106:G1132,$C106:$C1132,$C106,$D106:$D1132,$D106,$E106:$E1132,$E106)</f>
        <v>0</v>
      </c>
      <c r="H105" s="34">
        <f>SUMIFS(H106:H1132,$C106:$C1132,$C106,$D106:$D1132,$D106,$E106:$E1132,$E106)</f>
        <v>0</v>
      </c>
      <c r="I105" s="34">
        <f>SUMIFS(I106:I1132,$C106:$C1132,$C106,$D106:$D1132,$D106,$E106:$E1132,$E106)</f>
        <v>0</v>
      </c>
      <c r="J105" s="34">
        <f>SUMIFS(J106:J1132,$C106:$C1132,$C106,$D106:$D1132,$D106,$E106:$E1132,$E106)</f>
        <v>0</v>
      </c>
    </row>
    <row r="106" spans="1:10" s="13" customFormat="1" ht="15.75" x14ac:dyDescent="0.25">
      <c r="A106" s="17">
        <v>3</v>
      </c>
      <c r="B106" s="22" t="s">
        <v>46</v>
      </c>
      <c r="C106" s="23" t="s">
        <v>86</v>
      </c>
      <c r="D106" s="23" t="s">
        <v>89</v>
      </c>
      <c r="E106" s="23" t="s">
        <v>56</v>
      </c>
      <c r="F106" s="23" t="s">
        <v>91</v>
      </c>
      <c r="G106" s="24"/>
      <c r="H106" s="24"/>
      <c r="I106" s="24"/>
      <c r="J106" s="24"/>
    </row>
    <row r="107" spans="1:10" s="13" customFormat="1" ht="15.75" x14ac:dyDescent="0.25">
      <c r="A107" s="15">
        <v>1</v>
      </c>
      <c r="B107" s="29" t="s">
        <v>134</v>
      </c>
      <c r="C107" s="30" t="s">
        <v>86</v>
      </c>
      <c r="D107" s="30" t="s">
        <v>84</v>
      </c>
      <c r="E107" s="30" t="s">
        <v>6</v>
      </c>
      <c r="F107" s="30" t="s">
        <v>71</v>
      </c>
      <c r="G107" s="31">
        <f>SUMIFS(G108:G1144,$C108:$C1144,$C108,$D108:$D1144,$D108)/2</f>
        <v>0</v>
      </c>
      <c r="H107" s="31">
        <f>SUMIFS(H108:H1144,$C108:$C1144,$C108,$D108:$D1144,$D108)/2</f>
        <v>0</v>
      </c>
      <c r="I107" s="31">
        <f>SUMIFS(I108:I1144,$C108:$C1144,$C108,$D108:$D1144,$D108)/2</f>
        <v>0</v>
      </c>
      <c r="J107" s="31">
        <f>SUMIFS(J108:J1144,$C108:$C1144,$C108,$D108:$D1144,$D108)/2</f>
        <v>0</v>
      </c>
    </row>
    <row r="108" spans="1:10" s="13" customFormat="1" ht="63" x14ac:dyDescent="0.25">
      <c r="A108" s="16">
        <v>2</v>
      </c>
      <c r="B108" s="41" t="s">
        <v>167</v>
      </c>
      <c r="C108" s="33" t="s">
        <v>86</v>
      </c>
      <c r="D108" s="33" t="s">
        <v>84</v>
      </c>
      <c r="E108" s="33" t="s">
        <v>49</v>
      </c>
      <c r="F108" s="33"/>
      <c r="G108" s="34">
        <f>SUMIFS(G109:G1141,$C109:$C1141,$C109,$D109:$D1141,$D109,$E109:$E1141,$E109)</f>
        <v>0</v>
      </c>
      <c r="H108" s="34">
        <f>SUMIFS(H109:H1141,$C109:$C1141,$C109,$D109:$D1141,$D109,$E109:$E1141,$E109)</f>
        <v>0</v>
      </c>
      <c r="I108" s="34">
        <f>SUMIFS(I109:I1141,$C109:$C1141,$C109,$D109:$D1141,$D109,$E109:$E1141,$E109)</f>
        <v>0</v>
      </c>
      <c r="J108" s="34">
        <f>SUMIFS(J109:J1141,$C109:$C1141,$C109,$D109:$D1141,$D109,$E109:$E1141,$E109)</f>
        <v>0</v>
      </c>
    </row>
    <row r="109" spans="1:10" s="13" customFormat="1" ht="15.75" x14ac:dyDescent="0.25">
      <c r="A109" s="17">
        <v>3</v>
      </c>
      <c r="B109" s="22" t="s">
        <v>46</v>
      </c>
      <c r="C109" s="23" t="s">
        <v>86</v>
      </c>
      <c r="D109" s="23" t="s">
        <v>84</v>
      </c>
      <c r="E109" s="23" t="s">
        <v>49</v>
      </c>
      <c r="F109" s="23" t="s">
        <v>91</v>
      </c>
      <c r="G109" s="24"/>
      <c r="H109" s="24"/>
      <c r="I109" s="24"/>
      <c r="J109" s="24"/>
    </row>
    <row r="110" spans="1:10" s="13" customFormat="1" ht="15.75" x14ac:dyDescent="0.25">
      <c r="A110" s="15">
        <v>1</v>
      </c>
      <c r="B110" s="29" t="s">
        <v>38</v>
      </c>
      <c r="C110" s="30" t="s">
        <v>86</v>
      </c>
      <c r="D110" s="30" t="s">
        <v>87</v>
      </c>
      <c r="E110" s="30"/>
      <c r="F110" s="30"/>
      <c r="G110" s="31">
        <f>SUMIFS(G111:G1147,$C111:$C1147,$C111,$D111:$D1147,$D111)/2</f>
        <v>29013.3</v>
      </c>
      <c r="H110" s="31">
        <f>SUMIFS(H111:H1147,$C111:$C1147,$C111,$D111:$D1147,$D111)/2</f>
        <v>0</v>
      </c>
      <c r="I110" s="31">
        <f>SUMIFS(I111:I1147,$C111:$C1147,$C111,$D111:$D1147,$D111)/2</f>
        <v>29013.3</v>
      </c>
      <c r="J110" s="31">
        <f>SUMIFS(J111:J1147,$C111:$C1147,$C111,$D111:$D1147,$D111)/2</f>
        <v>0</v>
      </c>
    </row>
    <row r="111" spans="1:10" s="13" customFormat="1" ht="51" customHeight="1" x14ac:dyDescent="0.25">
      <c r="A111" s="16">
        <v>2</v>
      </c>
      <c r="B111" s="41" t="s">
        <v>198</v>
      </c>
      <c r="C111" s="33" t="s">
        <v>86</v>
      </c>
      <c r="D111" s="33" t="s">
        <v>87</v>
      </c>
      <c r="E111" s="33" t="s">
        <v>57</v>
      </c>
      <c r="F111" s="33"/>
      <c r="G111" s="34">
        <f>SUMIFS(G112:G1144,$C112:$C1144,$C112,$D112:$D1144,$D112,$E112:$E1144,$E112)</f>
        <v>8866.2000000000007</v>
      </c>
      <c r="H111" s="34">
        <f>SUMIFS(H112:H1144,$C112:$C1144,$C112,$D112:$D1144,$D112,$E112:$E1144,$E112)</f>
        <v>0</v>
      </c>
      <c r="I111" s="34">
        <f>SUMIFS(I112:I1144,$C112:$C1144,$C112,$D112:$D1144,$D112,$E112:$E1144,$E112)</f>
        <v>8866.2000000000007</v>
      </c>
      <c r="J111" s="34">
        <f>SUMIFS(J112:J1144,$C112:$C1144,$C112,$D112:$D1144,$D112,$E112:$E1144,$E112)</f>
        <v>0</v>
      </c>
    </row>
    <row r="112" spans="1:10" s="13" customFormat="1" ht="69.599999999999994" customHeight="1" x14ac:dyDescent="0.25">
      <c r="A112" s="17">
        <v>3</v>
      </c>
      <c r="B112" s="22" t="s">
        <v>151</v>
      </c>
      <c r="C112" s="23" t="s">
        <v>86</v>
      </c>
      <c r="D112" s="23" t="s">
        <v>87</v>
      </c>
      <c r="E112" s="23" t="s">
        <v>57</v>
      </c>
      <c r="F112" s="23" t="s">
        <v>94</v>
      </c>
      <c r="G112" s="24">
        <v>8866.2000000000007</v>
      </c>
      <c r="H112" s="24"/>
      <c r="I112" s="24">
        <v>8866.2000000000007</v>
      </c>
      <c r="J112" s="24"/>
    </row>
    <row r="113" spans="1:10" s="13" customFormat="1" ht="63" x14ac:dyDescent="0.25">
      <c r="A113" s="16">
        <v>2</v>
      </c>
      <c r="B113" s="41" t="s">
        <v>167</v>
      </c>
      <c r="C113" s="33" t="s">
        <v>86</v>
      </c>
      <c r="D113" s="33" t="s">
        <v>87</v>
      </c>
      <c r="E113" s="33" t="s">
        <v>49</v>
      </c>
      <c r="F113" s="33"/>
      <c r="G113" s="34">
        <f>SUMIFS(G114:G1146,$C114:$C1146,$C114,$D114:$D1146,$D114,$E114:$E1146,$E114)</f>
        <v>400</v>
      </c>
      <c r="H113" s="34">
        <f>SUMIFS(H114:H1146,$C114:$C1146,$C114,$D114:$D1146,$D114,$E114:$E1146,$E114)</f>
        <v>0</v>
      </c>
      <c r="I113" s="34">
        <f>SUMIFS(I114:I1146,$C114:$C1146,$C114,$D114:$D1146,$D114,$E114:$E1146,$E114)</f>
        <v>400</v>
      </c>
      <c r="J113" s="34">
        <f>SUMIFS(J114:J1146,$C114:$C1146,$C114,$D114:$D1146,$D114,$E114:$E1146,$E114)</f>
        <v>0</v>
      </c>
    </row>
    <row r="114" spans="1:10" s="13" customFormat="1" ht="31.5" x14ac:dyDescent="0.25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400</v>
      </c>
      <c r="H114" s="24"/>
      <c r="I114" s="24">
        <v>400</v>
      </c>
      <c r="J114" s="24"/>
    </row>
    <row r="115" spans="1:10" s="13" customFormat="1" ht="64.150000000000006" customHeight="1" x14ac:dyDescent="0.25">
      <c r="A115" s="16">
        <v>2</v>
      </c>
      <c r="B115" s="35" t="s">
        <v>207</v>
      </c>
      <c r="C115" s="33" t="s">
        <v>86</v>
      </c>
      <c r="D115" s="33" t="s">
        <v>87</v>
      </c>
      <c r="E115" s="33" t="s">
        <v>48</v>
      </c>
      <c r="F115" s="33"/>
      <c r="G115" s="34">
        <f>SUMIFS(G116:G1149,$C116:$C1149,$C116,$D116:$D1149,$D116,$E116:$E1149,$E116)</f>
        <v>19747.099999999999</v>
      </c>
      <c r="H115" s="34">
        <f>SUMIFS(H116:H1149,$C116:$C1149,$C116,$D116:$D1149,$D116,$E116:$E1149,$E116)</f>
        <v>0</v>
      </c>
      <c r="I115" s="34">
        <f>SUMIFS(I116:I1149,$C116:$C1149,$C116,$D116:$D1149,$D116,$E116:$E1149,$E116)</f>
        <v>19747.099999999999</v>
      </c>
      <c r="J115" s="34">
        <f>SUMIFS(J116:J1149,$C116:$C1149,$C116,$D116:$D1149,$D116,$E116:$E1149,$E116)</f>
        <v>0</v>
      </c>
    </row>
    <row r="116" spans="1:10" s="13" customFormat="1" ht="15.75" x14ac:dyDescent="0.25">
      <c r="A116" s="17">
        <v>3</v>
      </c>
      <c r="B116" s="22" t="s">
        <v>46</v>
      </c>
      <c r="C116" s="23" t="s">
        <v>86</v>
      </c>
      <c r="D116" s="23" t="s">
        <v>87</v>
      </c>
      <c r="E116" s="23" t="s">
        <v>48</v>
      </c>
      <c r="F116" s="23" t="s">
        <v>91</v>
      </c>
      <c r="G116" s="24">
        <v>19747.099999999999</v>
      </c>
      <c r="H116" s="24"/>
      <c r="I116" s="24">
        <v>19747.099999999999</v>
      </c>
      <c r="J116" s="24"/>
    </row>
    <row r="117" spans="1:10" s="13" customFormat="1" ht="51" customHeight="1" x14ac:dyDescent="0.25">
      <c r="A117" s="16">
        <v>2</v>
      </c>
      <c r="B117" s="41" t="s">
        <v>35</v>
      </c>
      <c r="C117" s="33" t="s">
        <v>86</v>
      </c>
      <c r="D117" s="33" t="s">
        <v>87</v>
      </c>
      <c r="E117" s="33" t="s">
        <v>122</v>
      </c>
      <c r="F117" s="33"/>
      <c r="G117" s="34">
        <f>SUMIFS(G118:G1148,$C118:$C1148,$C118,$D118:$D1148,$D118,$E118:$E1148,$E118)</f>
        <v>0</v>
      </c>
      <c r="H117" s="34">
        <f>SUMIFS(H118:H1148,$C118:$C1148,$C118,$D118:$D1148,$D118,$E118:$E1148,$E118)</f>
        <v>0</v>
      </c>
      <c r="I117" s="34">
        <f>SUMIFS(I118:I1148,$C118:$C1148,$C118,$D118:$D1148,$D118,$E118:$E1148,$E118)</f>
        <v>0</v>
      </c>
      <c r="J117" s="34">
        <f>SUMIFS(J118:J1148,$C118:$C1148,$C118,$D118:$D1148,$D118,$E118:$E1148,$E118)</f>
        <v>0</v>
      </c>
    </row>
    <row r="118" spans="1:10" s="13" customFormat="1" ht="31.5" x14ac:dyDescent="0.25">
      <c r="A118" s="17">
        <v>3</v>
      </c>
      <c r="B118" s="22" t="s">
        <v>11</v>
      </c>
      <c r="C118" s="23" t="s">
        <v>86</v>
      </c>
      <c r="D118" s="23" t="s">
        <v>87</v>
      </c>
      <c r="E118" s="23" t="s">
        <v>122</v>
      </c>
      <c r="F118" s="23" t="s">
        <v>73</v>
      </c>
      <c r="G118" s="24"/>
      <c r="H118" s="24"/>
      <c r="I118" s="24"/>
      <c r="J118" s="24"/>
    </row>
    <row r="119" spans="1:10" s="13" customFormat="1" ht="15.75" x14ac:dyDescent="0.25">
      <c r="A119" s="14">
        <v>0</v>
      </c>
      <c r="B119" s="26" t="s">
        <v>108</v>
      </c>
      <c r="C119" s="27" t="s">
        <v>92</v>
      </c>
      <c r="D119" s="27" t="s">
        <v>114</v>
      </c>
      <c r="E119" s="27"/>
      <c r="F119" s="27"/>
      <c r="G119" s="28">
        <f>SUMIFS(G120:G1165,$C120:$C1165,$C120)/3</f>
        <v>108682.89999999998</v>
      </c>
      <c r="H119" s="28">
        <f>SUMIFS(H120:H1155,$C120:$C1155,$C120)/3</f>
        <v>0</v>
      </c>
      <c r="I119" s="28">
        <f>SUMIFS(I120:I1165,$C120:$C1165,$C120)/3</f>
        <v>108682.89999999998</v>
      </c>
      <c r="J119" s="28">
        <f>SUMIFS(J120:J1155,$C120:$C1155,$C120)/3</f>
        <v>0</v>
      </c>
    </row>
    <row r="120" spans="1:10" s="13" customFormat="1" ht="15.75" x14ac:dyDescent="0.25">
      <c r="A120" s="15">
        <v>1</v>
      </c>
      <c r="B120" s="29" t="s">
        <v>58</v>
      </c>
      <c r="C120" s="30" t="s">
        <v>92</v>
      </c>
      <c r="D120" s="30" t="s">
        <v>69</v>
      </c>
      <c r="E120" s="30"/>
      <c r="F120" s="30"/>
      <c r="G120" s="31">
        <f>SUMIFS(G121:G1155,$C121:$C1155,$C121,$D121:$D1155,$D121)/2</f>
        <v>560</v>
      </c>
      <c r="H120" s="31">
        <f>SUMIFS(H121:H1155,$C121:$C1155,$C121,$D121:$D1155,$D121)/2</f>
        <v>0</v>
      </c>
      <c r="I120" s="31">
        <f>SUMIFS(I121:I1155,$C121:$C1155,$C121,$D121:$D1155,$D121)/2</f>
        <v>560</v>
      </c>
      <c r="J120" s="31">
        <f>SUMIFS(J121:J1155,$C121:$C1155,$C121,$D121:$D1155,$D121)/2</f>
        <v>0</v>
      </c>
    </row>
    <row r="121" spans="1:10" s="13" customFormat="1" ht="67.150000000000006" customHeight="1" x14ac:dyDescent="0.25">
      <c r="A121" s="16">
        <v>2</v>
      </c>
      <c r="B121" s="35" t="s">
        <v>207</v>
      </c>
      <c r="C121" s="33" t="s">
        <v>92</v>
      </c>
      <c r="D121" s="33" t="s">
        <v>69</v>
      </c>
      <c r="E121" s="33" t="s">
        <v>48</v>
      </c>
      <c r="F121" s="33" t="s">
        <v>71</v>
      </c>
      <c r="G121" s="34">
        <f>SUMIFS(G122:G1152,$C122:$C1152,$C122,$D122:$D1152,$D122,$E122:$E1152,$E122)</f>
        <v>0</v>
      </c>
      <c r="H121" s="34">
        <f>SUMIFS(H122:H1152,$C122:$C1152,$C122,$D122:$D1152,$D122,$E122:$E1152,$E122)</f>
        <v>0</v>
      </c>
      <c r="I121" s="34">
        <f>SUMIFS(I122:I1152,$C122:$C1152,$C122,$D122:$D1152,$D122,$E122:$E1152,$E122)</f>
        <v>0</v>
      </c>
      <c r="J121" s="34">
        <f>SUMIFS(J122:J1152,$C122:$C1152,$C122,$D122:$D1152,$D122,$E122:$E1152,$E122)</f>
        <v>0</v>
      </c>
    </row>
    <row r="122" spans="1:10" s="13" customFormat="1" ht="15.75" x14ac:dyDescent="0.25">
      <c r="A122" s="17">
        <v>3</v>
      </c>
      <c r="B122" s="22" t="s">
        <v>46</v>
      </c>
      <c r="C122" s="23" t="s">
        <v>92</v>
      </c>
      <c r="D122" s="23" t="s">
        <v>69</v>
      </c>
      <c r="E122" s="23" t="s">
        <v>48</v>
      </c>
      <c r="F122" s="23" t="s">
        <v>91</v>
      </c>
      <c r="G122" s="24"/>
      <c r="H122" s="24"/>
      <c r="I122" s="24"/>
      <c r="J122" s="24"/>
    </row>
    <row r="123" spans="1:10" s="13" customFormat="1" ht="63" x14ac:dyDescent="0.25">
      <c r="A123" s="16">
        <v>2</v>
      </c>
      <c r="B123" s="41" t="s">
        <v>167</v>
      </c>
      <c r="C123" s="33" t="s">
        <v>92</v>
      </c>
      <c r="D123" s="33" t="s">
        <v>69</v>
      </c>
      <c r="E123" s="33" t="s">
        <v>49</v>
      </c>
      <c r="F123" s="33"/>
      <c r="G123" s="34">
        <f>SUMIFS(G124:G1154,$C124:$C1154,$C124,$D124:$D1154,$D124,$E124:$E1154,$E124)</f>
        <v>530</v>
      </c>
      <c r="H123" s="34">
        <f>SUMIFS(H124:H1154,$C124:$C1154,$C124,$D124:$D1154,$D124,$E124:$E1154,$E124)</f>
        <v>0</v>
      </c>
      <c r="I123" s="34">
        <f>SUMIFS(I124:I1154,$C124:$C1154,$C124,$D124:$D1154,$D124,$E124:$E1154,$E124)</f>
        <v>530</v>
      </c>
      <c r="J123" s="34">
        <f>SUMIFS(J124:J1154,$C124:$C1154,$C124,$D124:$D1154,$D124,$E124:$E1154,$E124)</f>
        <v>0</v>
      </c>
    </row>
    <row r="124" spans="1:10" s="13" customFormat="1" ht="31.5" x14ac:dyDescent="0.25">
      <c r="A124" s="17">
        <v>3</v>
      </c>
      <c r="B124" s="22" t="s">
        <v>11</v>
      </c>
      <c r="C124" s="23" t="s">
        <v>92</v>
      </c>
      <c r="D124" s="23" t="s">
        <v>69</v>
      </c>
      <c r="E124" s="23" t="s">
        <v>49</v>
      </c>
      <c r="F124" s="23" t="s">
        <v>73</v>
      </c>
      <c r="G124" s="24">
        <v>530</v>
      </c>
      <c r="H124" s="24"/>
      <c r="I124" s="24">
        <v>530</v>
      </c>
      <c r="J124" s="24"/>
    </row>
    <row r="125" spans="1:10" s="13" customFormat="1" ht="15.75" x14ac:dyDescent="0.25">
      <c r="A125" s="17">
        <v>3</v>
      </c>
      <c r="B125" s="22" t="s">
        <v>46</v>
      </c>
      <c r="C125" s="23" t="s">
        <v>92</v>
      </c>
      <c r="D125" s="23" t="s">
        <v>69</v>
      </c>
      <c r="E125" s="23" t="s">
        <v>49</v>
      </c>
      <c r="F125" s="23" t="s">
        <v>91</v>
      </c>
      <c r="G125" s="24"/>
      <c r="H125" s="24"/>
      <c r="I125" s="24"/>
      <c r="J125" s="24"/>
    </row>
    <row r="126" spans="1:10" s="13" customFormat="1" ht="47.25" x14ac:dyDescent="0.25">
      <c r="A126" s="16">
        <v>2</v>
      </c>
      <c r="B126" s="41" t="s">
        <v>216</v>
      </c>
      <c r="C126" s="33" t="s">
        <v>92</v>
      </c>
      <c r="D126" s="33" t="s">
        <v>69</v>
      </c>
      <c r="E126" s="33" t="s">
        <v>160</v>
      </c>
      <c r="F126" s="33" t="s">
        <v>71</v>
      </c>
      <c r="G126" s="34">
        <f>SUMIFS(G127:G1157,$C127:$C1157,$C127,$D127:$D1157,$D127,$E127:$E1157,$E127)</f>
        <v>30</v>
      </c>
      <c r="H126" s="34">
        <f>SUMIFS(H127:H1157,$C127:$C1157,$C127,$D127:$D1157,$D127,$E127:$E1157,$E127)</f>
        <v>0</v>
      </c>
      <c r="I126" s="34">
        <f>SUMIFS(I127:I1157,$C127:$C1157,$C127,$D127:$D1157,$D127,$E127:$E1157,$E127)</f>
        <v>30</v>
      </c>
      <c r="J126" s="34">
        <f>SUMIFS(J127:J1157,$C127:$C1157,$C127,$D127:$D1157,$D127,$E127:$E1157,$E127)</f>
        <v>0</v>
      </c>
    </row>
    <row r="127" spans="1:10" s="13" customFormat="1" ht="31.5" x14ac:dyDescent="0.25">
      <c r="A127" s="17">
        <v>3</v>
      </c>
      <c r="B127" s="22" t="s">
        <v>11</v>
      </c>
      <c r="C127" s="23" t="s">
        <v>92</v>
      </c>
      <c r="D127" s="23" t="s">
        <v>69</v>
      </c>
      <c r="E127" s="23" t="s">
        <v>160</v>
      </c>
      <c r="F127" s="23" t="s">
        <v>73</v>
      </c>
      <c r="G127" s="24">
        <v>30</v>
      </c>
      <c r="H127" s="24"/>
      <c r="I127" s="24">
        <v>30</v>
      </c>
      <c r="J127" s="24"/>
    </row>
    <row r="128" spans="1:10" s="13" customFormat="1" ht="15.75" x14ac:dyDescent="0.25">
      <c r="A128" s="15">
        <v>1</v>
      </c>
      <c r="B128" s="40" t="s">
        <v>118</v>
      </c>
      <c r="C128" s="30" t="s">
        <v>92</v>
      </c>
      <c r="D128" s="30" t="s">
        <v>88</v>
      </c>
      <c r="E128" s="30"/>
      <c r="F128" s="30"/>
      <c r="G128" s="31">
        <f>SUMIFS(G129:G1165,$C129:$C1165,$C129,$D129:$D1165,$D129)/2</f>
        <v>0</v>
      </c>
      <c r="H128" s="31">
        <f>SUMIFS(H129:H1165,$C129:$C1165,$C129,$D129:$D1165,$D129)/2</f>
        <v>0</v>
      </c>
      <c r="I128" s="31">
        <f>SUMIFS(I129:I1165,$C129:$C1165,$C129,$D129:$D1165,$D129)/2</f>
        <v>0</v>
      </c>
      <c r="J128" s="31">
        <f>SUMIFS(J129:J1165,$C129:$C1165,$C129,$D129:$D1165,$D129)/2</f>
        <v>0</v>
      </c>
    </row>
    <row r="129" spans="1:10" s="13" customFormat="1" ht="35.450000000000003" customHeight="1" x14ac:dyDescent="0.25">
      <c r="A129" s="16">
        <v>2</v>
      </c>
      <c r="B129" s="41" t="s">
        <v>205</v>
      </c>
      <c r="C129" s="33" t="s">
        <v>92</v>
      </c>
      <c r="D129" s="33" t="s">
        <v>88</v>
      </c>
      <c r="E129" s="42" t="s">
        <v>59</v>
      </c>
      <c r="F129" s="42" t="s">
        <v>71</v>
      </c>
      <c r="G129" s="34">
        <f>SUMIFS(G130:G1162,$C130:$C1162,$C130,$D130:$D1162,$D130,$E130:$E1162,$E130)</f>
        <v>0</v>
      </c>
      <c r="H129" s="34">
        <f>SUMIFS(H130:H1162,$C130:$C1162,$C130,$D130:$D1162,$D130,$E130:$E1162,$E130)</f>
        <v>0</v>
      </c>
      <c r="I129" s="34">
        <f>SUMIFS(I130:I1162,$C130:$C1162,$C130,$D130:$D1162,$D130,$E130:$E1162,$E130)</f>
        <v>0</v>
      </c>
      <c r="J129" s="34">
        <f>SUMIFS(J130:J1162,$C130:$C1162,$C130,$D130:$D1162,$D130,$E130:$E1162,$E130)</f>
        <v>0</v>
      </c>
    </row>
    <row r="130" spans="1:10" s="13" customFormat="1" ht="110.25" x14ac:dyDescent="0.25">
      <c r="A130" s="17">
        <v>3</v>
      </c>
      <c r="B130" s="22" t="s">
        <v>119</v>
      </c>
      <c r="C130" s="23" t="s">
        <v>92</v>
      </c>
      <c r="D130" s="23" t="s">
        <v>88</v>
      </c>
      <c r="E130" s="23" t="s">
        <v>59</v>
      </c>
      <c r="F130" s="23" t="s">
        <v>120</v>
      </c>
      <c r="G130" s="24"/>
      <c r="H130" s="24"/>
      <c r="I130" s="24"/>
      <c r="J130" s="24"/>
    </row>
    <row r="131" spans="1:10" s="13" customFormat="1" ht="15.75" x14ac:dyDescent="0.25">
      <c r="A131" s="17">
        <v>3</v>
      </c>
      <c r="B131" s="22" t="s">
        <v>46</v>
      </c>
      <c r="C131" s="23" t="s">
        <v>92</v>
      </c>
      <c r="D131" s="23" t="s">
        <v>88</v>
      </c>
      <c r="E131" s="23" t="s">
        <v>59</v>
      </c>
      <c r="F131" s="23" t="s">
        <v>91</v>
      </c>
      <c r="G131" s="24"/>
      <c r="H131" s="24"/>
      <c r="I131" s="24"/>
      <c r="J131" s="24"/>
    </row>
    <row r="132" spans="1:10" s="13" customFormat="1" ht="78.75" x14ac:dyDescent="0.25">
      <c r="A132" s="16">
        <v>2</v>
      </c>
      <c r="B132" s="41" t="s">
        <v>208</v>
      </c>
      <c r="C132" s="33" t="s">
        <v>92</v>
      </c>
      <c r="D132" s="33" t="s">
        <v>88</v>
      </c>
      <c r="E132" s="42" t="s">
        <v>117</v>
      </c>
      <c r="F132" s="42" t="s">
        <v>71</v>
      </c>
      <c r="G132" s="34">
        <f>SUMIFS(G133:G1165,$C133:$C1165,$C133,$D133:$D1165,$D133,$E133:$E1165,$E133)</f>
        <v>0</v>
      </c>
      <c r="H132" s="34">
        <f>SUMIFS(H133:H1165,$C133:$C1165,$C133,$D133:$D1165,$D133,$E133:$E1165,$E133)</f>
        <v>0</v>
      </c>
      <c r="I132" s="34">
        <f>SUMIFS(I133:I1165,$C133:$C1165,$C133,$D133:$D1165,$D133,$E133:$E1165,$E133)</f>
        <v>0</v>
      </c>
      <c r="J132" s="34">
        <f>SUMIFS(J133:J1165,$C133:$C1165,$C133,$D133:$D1165,$D133,$E133:$E1165,$E133)</f>
        <v>0</v>
      </c>
    </row>
    <row r="133" spans="1:10" s="13" customFormat="1" ht="15.75" x14ac:dyDescent="0.25">
      <c r="A133" s="17">
        <v>3</v>
      </c>
      <c r="B133" s="22" t="s">
        <v>46</v>
      </c>
      <c r="C133" s="23" t="s">
        <v>92</v>
      </c>
      <c r="D133" s="23" t="s">
        <v>88</v>
      </c>
      <c r="E133" s="23" t="s">
        <v>117</v>
      </c>
      <c r="F133" s="23" t="s">
        <v>91</v>
      </c>
      <c r="G133" s="24"/>
      <c r="H133" s="24"/>
      <c r="I133" s="24"/>
      <c r="J133" s="24"/>
    </row>
    <row r="134" spans="1:10" s="13" customFormat="1" ht="63" x14ac:dyDescent="0.25">
      <c r="A134" s="16">
        <v>2</v>
      </c>
      <c r="B134" s="41" t="s">
        <v>167</v>
      </c>
      <c r="C134" s="33" t="s">
        <v>92</v>
      </c>
      <c r="D134" s="33" t="s">
        <v>88</v>
      </c>
      <c r="E134" s="42" t="s">
        <v>49</v>
      </c>
      <c r="F134" s="42" t="s">
        <v>71</v>
      </c>
      <c r="G134" s="34">
        <f>SUMIFS(G135:G1167,$C135:$C1167,$C135,$D135:$D1167,$D135,$E135:$E1167,$E135)</f>
        <v>0</v>
      </c>
      <c r="H134" s="34">
        <f>SUMIFS(H135:H1167,$C135:$C1167,$C135,$D135:$D1167,$D135,$E135:$E1167,$E135)</f>
        <v>0</v>
      </c>
      <c r="I134" s="34">
        <f>SUMIFS(I135:I1167,$C135:$C1167,$C135,$D135:$D1167,$D135,$E135:$E1167,$E135)</f>
        <v>0</v>
      </c>
      <c r="J134" s="34">
        <f>SUMIFS(J135:J1167,$C135:$C1167,$C135,$D135:$D1167,$D135,$E135:$E1167,$E135)</f>
        <v>0</v>
      </c>
    </row>
    <row r="135" spans="1:10" s="13" customFormat="1" ht="31.5" x14ac:dyDescent="0.25">
      <c r="A135" s="17">
        <v>3</v>
      </c>
      <c r="B135" s="22" t="s">
        <v>11</v>
      </c>
      <c r="C135" s="23" t="s">
        <v>92</v>
      </c>
      <c r="D135" s="23" t="s">
        <v>88</v>
      </c>
      <c r="E135" s="23" t="s">
        <v>49</v>
      </c>
      <c r="F135" s="23" t="s">
        <v>73</v>
      </c>
      <c r="G135" s="24"/>
      <c r="H135" s="24"/>
      <c r="I135" s="24"/>
      <c r="J135" s="24"/>
    </row>
    <row r="136" spans="1:10" s="13" customFormat="1" ht="15.75" x14ac:dyDescent="0.25">
      <c r="A136" s="17">
        <v>3</v>
      </c>
      <c r="B136" s="22" t="s">
        <v>46</v>
      </c>
      <c r="C136" s="23" t="s">
        <v>92</v>
      </c>
      <c r="D136" s="23" t="s">
        <v>88</v>
      </c>
      <c r="E136" s="23" t="s">
        <v>49</v>
      </c>
      <c r="F136" s="23" t="s">
        <v>91</v>
      </c>
      <c r="G136" s="24"/>
      <c r="H136" s="24"/>
      <c r="I136" s="24"/>
      <c r="J136" s="24"/>
    </row>
    <row r="137" spans="1:10" s="13" customFormat="1" ht="15.75" x14ac:dyDescent="0.25">
      <c r="A137" s="15">
        <v>1</v>
      </c>
      <c r="B137" s="40" t="s">
        <v>127</v>
      </c>
      <c r="C137" s="44" t="s">
        <v>92</v>
      </c>
      <c r="D137" s="44" t="s">
        <v>78</v>
      </c>
      <c r="E137" s="44" t="s">
        <v>6</v>
      </c>
      <c r="F137" s="44" t="s">
        <v>71</v>
      </c>
      <c r="G137" s="31">
        <f>SUMIFS(G138:G1174,$C138:$C1174,$C138,$D138:$D1174,$D138)/2</f>
        <v>0</v>
      </c>
      <c r="H137" s="31">
        <f>SUMIFS(H138:H1174,$C138:$C1174,$C138,$D138:$D1174,$D138)/2</f>
        <v>0</v>
      </c>
      <c r="I137" s="31">
        <f>SUMIFS(I138:I1174,$C138:$C1174,$C138,$D138:$D1174,$D138)/2</f>
        <v>0</v>
      </c>
      <c r="J137" s="31">
        <f>SUMIFS(J138:J1174,$C138:$C1174,$C138,$D138:$D1174,$D138)/2</f>
        <v>0</v>
      </c>
    </row>
    <row r="138" spans="1:10" s="13" customFormat="1" ht="37.15" customHeight="1" x14ac:dyDescent="0.25">
      <c r="A138" s="16">
        <v>2</v>
      </c>
      <c r="B138" s="41" t="s">
        <v>205</v>
      </c>
      <c r="C138" s="33" t="s">
        <v>92</v>
      </c>
      <c r="D138" s="33" t="s">
        <v>78</v>
      </c>
      <c r="E138" s="42" t="s">
        <v>59</v>
      </c>
      <c r="F138" s="42" t="s">
        <v>71</v>
      </c>
      <c r="G138" s="34">
        <f>SUMIFS(G139:G1171,$C139:$C1171,$C139,$D139:$D1171,$D139,$E139:$E1171,$E139)</f>
        <v>0</v>
      </c>
      <c r="H138" s="34">
        <f>SUMIFS(H139:H1171,$C139:$C1171,$C139,$D139:$D1171,$D139,$E139:$E1171,$E139)</f>
        <v>0</v>
      </c>
      <c r="I138" s="34">
        <f>SUMIFS(I139:I1171,$C139:$C1171,$C139,$D139:$D1171,$D139,$E139:$E1171,$E139)</f>
        <v>0</v>
      </c>
      <c r="J138" s="34">
        <f>SUMIFS(J139:J1171,$C139:$C1171,$C139,$D139:$D1171,$D139,$E139:$E1171,$E139)</f>
        <v>0</v>
      </c>
    </row>
    <row r="139" spans="1:10" s="13" customFormat="1" ht="15.75" x14ac:dyDescent="0.25">
      <c r="A139" s="17">
        <v>3</v>
      </c>
      <c r="B139" s="22" t="s">
        <v>46</v>
      </c>
      <c r="C139" s="23" t="s">
        <v>92</v>
      </c>
      <c r="D139" s="23" t="s">
        <v>78</v>
      </c>
      <c r="E139" s="23" t="s">
        <v>59</v>
      </c>
      <c r="F139" s="23" t="s">
        <v>91</v>
      </c>
      <c r="G139" s="24"/>
      <c r="H139" s="24"/>
      <c r="I139" s="24"/>
      <c r="J139" s="24"/>
    </row>
    <row r="140" spans="1:10" s="13" customFormat="1" ht="47.25" x14ac:dyDescent="0.25">
      <c r="A140" s="16">
        <v>2</v>
      </c>
      <c r="B140" s="41" t="s">
        <v>209</v>
      </c>
      <c r="C140" s="42" t="s">
        <v>92</v>
      </c>
      <c r="D140" s="42" t="s">
        <v>78</v>
      </c>
      <c r="E140" s="42" t="s">
        <v>126</v>
      </c>
      <c r="F140" s="42" t="s">
        <v>71</v>
      </c>
      <c r="G140" s="34">
        <f>SUMIFS(G141:G1173,$C141:$C1173,$C141,$D141:$D1173,$D141,$E141:$E1173,$E141)</f>
        <v>0</v>
      </c>
      <c r="H140" s="34">
        <f>SUMIFS(H141:H1173,$C141:$C1173,$C141,$D141:$D1173,$D141,$E141:$E1173,$E141)</f>
        <v>0</v>
      </c>
      <c r="I140" s="34">
        <f>SUMIFS(I141:I1173,$C141:$C1173,$C141,$D141:$D1173,$D141,$E141:$E1173,$E141)</f>
        <v>0</v>
      </c>
      <c r="J140" s="34">
        <f>SUMIFS(J141:J1173,$C141:$C1173,$C141,$D141:$D1173,$D141,$E141:$E1173,$E141)</f>
        <v>0</v>
      </c>
    </row>
    <row r="141" spans="1:10" s="13" customFormat="1" ht="15.75" x14ac:dyDescent="0.25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126</v>
      </c>
      <c r="F141" s="23" t="s">
        <v>91</v>
      </c>
      <c r="G141" s="24"/>
      <c r="H141" s="24"/>
      <c r="I141" s="24"/>
      <c r="J141" s="24"/>
    </row>
    <row r="142" spans="1:10" s="13" customFormat="1" ht="43.15" customHeight="1" x14ac:dyDescent="0.25">
      <c r="A142" s="16">
        <v>2</v>
      </c>
      <c r="B142" s="41" t="s">
        <v>219</v>
      </c>
      <c r="C142" s="33" t="s">
        <v>92</v>
      </c>
      <c r="D142" s="33" t="s">
        <v>78</v>
      </c>
      <c r="E142" s="42" t="s">
        <v>179</v>
      </c>
      <c r="F142" s="42" t="s">
        <v>71</v>
      </c>
      <c r="G142" s="34">
        <f>SUMIFS(G143:G1176,$C143:$C1176,$C143,$D143:$D1176,$D143,$E143:$E1176,$E143)</f>
        <v>0</v>
      </c>
      <c r="H142" s="34">
        <f>SUMIFS(H143:H1176,$C143:$C1176,$C143,$D143:$D1176,$D143,$E143:$E1176,$E143)</f>
        <v>0</v>
      </c>
      <c r="I142" s="34">
        <f>SUMIFS(I143:I1176,$C143:$C1176,$C143,$D143:$D1176,$D143,$E143:$E1176,$E143)</f>
        <v>0</v>
      </c>
      <c r="J142" s="34">
        <f>SUMIFS(J143:J1176,$C143:$C1176,$C143,$D143:$D1176,$D143,$E143:$E1176,$E143)</f>
        <v>0</v>
      </c>
    </row>
    <row r="143" spans="1:10" s="13" customFormat="1" ht="15.75" x14ac:dyDescent="0.25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179</v>
      </c>
      <c r="F143" s="23" t="s">
        <v>91</v>
      </c>
      <c r="G143" s="24"/>
      <c r="H143" s="24"/>
      <c r="I143" s="24"/>
      <c r="J143" s="24"/>
    </row>
    <row r="144" spans="1:10" s="13" customFormat="1" ht="37.9" customHeight="1" x14ac:dyDescent="0.25">
      <c r="A144" s="16">
        <v>2</v>
      </c>
      <c r="B144" s="41" t="s">
        <v>217</v>
      </c>
      <c r="C144" s="42" t="s">
        <v>92</v>
      </c>
      <c r="D144" s="42" t="s">
        <v>78</v>
      </c>
      <c r="E144" s="42" t="s">
        <v>158</v>
      </c>
      <c r="F144" s="42" t="s">
        <v>71</v>
      </c>
      <c r="G144" s="34">
        <f>SUMIFS(G145:G1175,$C145:$C1175,$C145,$D145:$D1175,$D145,$E145:$E1175,$E145)</f>
        <v>0</v>
      </c>
      <c r="H144" s="34">
        <f>SUMIFS(H145:H1175,$C145:$C1175,$C145,$D145:$D1175,$D145,$E145:$E1175,$E145)</f>
        <v>0</v>
      </c>
      <c r="I144" s="34">
        <f>SUMIFS(I145:I1175,$C145:$C1175,$C145,$D145:$D1175,$D145,$E145:$E1175,$E145)</f>
        <v>0</v>
      </c>
      <c r="J144" s="34">
        <f>SUMIFS(J145:J1175,$C145:$C1175,$C145,$D145:$D1175,$D145,$E145:$E1175,$E145)</f>
        <v>0</v>
      </c>
    </row>
    <row r="145" spans="1:10" s="13" customFormat="1" ht="15.75" x14ac:dyDescent="0.25">
      <c r="A145" s="17">
        <v>3</v>
      </c>
      <c r="B145" s="22" t="s">
        <v>46</v>
      </c>
      <c r="C145" s="23" t="s">
        <v>92</v>
      </c>
      <c r="D145" s="23" t="s">
        <v>78</v>
      </c>
      <c r="E145" s="23" t="s">
        <v>158</v>
      </c>
      <c r="F145" s="23" t="s">
        <v>91</v>
      </c>
      <c r="G145" s="24"/>
      <c r="H145" s="24"/>
      <c r="I145" s="24"/>
      <c r="J145" s="24"/>
    </row>
    <row r="146" spans="1:10" s="13" customFormat="1" ht="15.75" x14ac:dyDescent="0.25">
      <c r="A146" s="15">
        <v>1</v>
      </c>
      <c r="B146" s="40" t="s">
        <v>127</v>
      </c>
      <c r="C146" s="44" t="s">
        <v>92</v>
      </c>
      <c r="D146" s="44" t="s">
        <v>92</v>
      </c>
      <c r="E146" s="44" t="s">
        <v>6</v>
      </c>
      <c r="F146" s="44" t="s">
        <v>71</v>
      </c>
      <c r="G146" s="31">
        <f>SUMIFS(G147:G1181,$C147:$C1181,$C147,$D147:$D1181,$D147)/2</f>
        <v>108122.9</v>
      </c>
      <c r="H146" s="31">
        <f>SUMIFS(H147:H1181,$C147:$C1181,$C147,$D147:$D1181,$D147)/2</f>
        <v>0</v>
      </c>
      <c r="I146" s="31">
        <f>SUMIFS(I147:I1181,$C147:$C1181,$C147,$D147:$D1181,$D147)/2</f>
        <v>108122.9</v>
      </c>
      <c r="J146" s="31">
        <f>SUMIFS(J147:J1181,$C147:$C1181,$C147,$D147:$D1181,$D147)/2</f>
        <v>0</v>
      </c>
    </row>
    <row r="147" spans="1:10" s="13" customFormat="1" ht="37.9" customHeight="1" x14ac:dyDescent="0.25">
      <c r="A147" s="16">
        <v>2</v>
      </c>
      <c r="B147" s="41" t="s">
        <v>174</v>
      </c>
      <c r="C147" s="33" t="s">
        <v>92</v>
      </c>
      <c r="D147" s="33" t="s">
        <v>92</v>
      </c>
      <c r="E147" s="33" t="s">
        <v>173</v>
      </c>
      <c r="F147" s="42" t="s">
        <v>71</v>
      </c>
      <c r="G147" s="34">
        <f>SUMIFS(G148:G1178,$C148:$C1178,$C148,$D148:$D1178,$D148,$E148:$E1178,$E148)</f>
        <v>108122.9</v>
      </c>
      <c r="H147" s="34">
        <f>SUMIFS(H148:H1178,$C148:$C1178,$C148,$D148:$D1178,$D148,$E148:$E1178,$E148)</f>
        <v>0</v>
      </c>
      <c r="I147" s="34">
        <f>SUMIFS(I148:I1178,$C148:$C1178,$C148,$D148:$D1178,$D148,$E148:$E1178,$E148)</f>
        <v>108122.9</v>
      </c>
      <c r="J147" s="34">
        <f>SUMIFS(J148:J1178,$C148:$C1178,$C148,$D148:$D1178,$D148,$E148:$E1178,$E148)</f>
        <v>0</v>
      </c>
    </row>
    <row r="148" spans="1:10" s="13" customFormat="1" ht="15.75" x14ac:dyDescent="0.25">
      <c r="A148" s="17">
        <v>3</v>
      </c>
      <c r="B148" s="22" t="s">
        <v>46</v>
      </c>
      <c r="C148" s="23" t="s">
        <v>92</v>
      </c>
      <c r="D148" s="23" t="s">
        <v>92</v>
      </c>
      <c r="E148" s="23" t="s">
        <v>173</v>
      </c>
      <c r="F148" s="23" t="s">
        <v>91</v>
      </c>
      <c r="G148" s="24">
        <v>108122.9</v>
      </c>
      <c r="H148" s="24"/>
      <c r="I148" s="24">
        <v>108122.9</v>
      </c>
      <c r="J148" s="24"/>
    </row>
    <row r="149" spans="1:10" s="13" customFormat="1" ht="15.75" x14ac:dyDescent="0.25">
      <c r="A149" s="14">
        <v>0</v>
      </c>
      <c r="B149" s="26" t="s">
        <v>109</v>
      </c>
      <c r="C149" s="27" t="s">
        <v>70</v>
      </c>
      <c r="D149" s="27" t="s">
        <v>114</v>
      </c>
      <c r="E149" s="27"/>
      <c r="F149" s="27"/>
      <c r="G149" s="28">
        <f>SUMIFS(G150:G1192,$C150:$C1192,$C150)/3</f>
        <v>61881.69999999999</v>
      </c>
      <c r="H149" s="28">
        <f>SUMIFS(H150:H1182,$C150:$C1182,$C150)/3</f>
        <v>0</v>
      </c>
      <c r="I149" s="28">
        <f>SUMIFS(I150:I1192,$C150:$C1192,$C150)/3</f>
        <v>64390</v>
      </c>
      <c r="J149" s="28">
        <f>SUMIFS(J150:J1182,$C150:$C1182,$C150)/3</f>
        <v>0</v>
      </c>
    </row>
    <row r="150" spans="1:10" s="13" customFormat="1" ht="15.75" x14ac:dyDescent="0.25">
      <c r="A150" s="15">
        <v>1</v>
      </c>
      <c r="B150" s="29" t="s">
        <v>60</v>
      </c>
      <c r="C150" s="30" t="s">
        <v>70</v>
      </c>
      <c r="D150" s="30" t="s">
        <v>92</v>
      </c>
      <c r="E150" s="30" t="s">
        <v>71</v>
      </c>
      <c r="F150" s="30" t="s">
        <v>71</v>
      </c>
      <c r="G150" s="31">
        <f>SUMIFS(G151:G1185,$C151:$C1185,$C151,$D151:$D1185,$D151)/2</f>
        <v>61881.7</v>
      </c>
      <c r="H150" s="31">
        <f>SUMIFS(H151:H1185,$C151:$C1185,$C151,$D151:$D1185,$D151)/2</f>
        <v>0</v>
      </c>
      <c r="I150" s="31">
        <f>SUMIFS(I151:I1185,$C151:$C1185,$C151,$D151:$D1185,$D151)/2</f>
        <v>64390</v>
      </c>
      <c r="J150" s="31">
        <f>SUMIFS(J151:J1185,$C151:$C1185,$C151,$D151:$D1185,$D151)/2</f>
        <v>0</v>
      </c>
    </row>
    <row r="151" spans="1:10" s="13" customFormat="1" ht="47.25" x14ac:dyDescent="0.25">
      <c r="A151" s="16">
        <v>2</v>
      </c>
      <c r="B151" s="41" t="s">
        <v>200</v>
      </c>
      <c r="C151" s="33" t="s">
        <v>70</v>
      </c>
      <c r="D151" s="33" t="s">
        <v>92</v>
      </c>
      <c r="E151" s="33" t="s">
        <v>164</v>
      </c>
      <c r="F151" s="33"/>
      <c r="G151" s="34">
        <f>SUMIFS(G152:G1182,$C152:$C1182,$C152,$D152:$D1182,$D152,$E152:$E1182,$E152)</f>
        <v>61881.7</v>
      </c>
      <c r="H151" s="34">
        <f>SUMIFS(H152:H1182,$C152:$C1182,$C152,$D152:$D1182,$D152,$E152:$E1182,$E152)</f>
        <v>0</v>
      </c>
      <c r="I151" s="34">
        <f>SUMIFS(I152:I1182,$C152:$C1182,$C152,$D152:$D1182,$D152,$E152:$E1182,$E152)</f>
        <v>64390</v>
      </c>
      <c r="J151" s="34">
        <f>SUMIFS(J152:J1182,$C152:$C1182,$C152,$D152:$D1182,$D152,$E152:$E1182,$E152)</f>
        <v>0</v>
      </c>
    </row>
    <row r="152" spans="1:10" s="13" customFormat="1" ht="15.75" x14ac:dyDescent="0.25">
      <c r="A152" s="17">
        <v>3</v>
      </c>
      <c r="B152" s="22" t="s">
        <v>46</v>
      </c>
      <c r="C152" s="23" t="s">
        <v>70</v>
      </c>
      <c r="D152" s="23" t="s">
        <v>92</v>
      </c>
      <c r="E152" s="23" t="s">
        <v>164</v>
      </c>
      <c r="F152" s="23" t="s">
        <v>91</v>
      </c>
      <c r="G152" s="24">
        <v>61881.7</v>
      </c>
      <c r="H152" s="24"/>
      <c r="I152" s="24">
        <v>64390</v>
      </c>
      <c r="J152" s="24"/>
    </row>
    <row r="153" spans="1:10" s="13" customFormat="1" ht="15.75" x14ac:dyDescent="0.25">
      <c r="A153" s="14">
        <v>0</v>
      </c>
      <c r="B153" s="26" t="s">
        <v>110</v>
      </c>
      <c r="C153" s="27" t="s">
        <v>81</v>
      </c>
      <c r="D153" s="27" t="s">
        <v>114</v>
      </c>
      <c r="E153" s="27"/>
      <c r="F153" s="27"/>
      <c r="G153" s="28">
        <f>SUMIFS(G154:G1196,$C154:$C1196,$C154)/3</f>
        <v>57621.499999999978</v>
      </c>
      <c r="H153" s="28">
        <f>SUMIFS(H154:H1186,$C154:$C1186,$C154)/3</f>
        <v>0</v>
      </c>
      <c r="I153" s="28">
        <f>SUMIFS(I154:I1196,$C154:$C1196,$C154)/3</f>
        <v>64654.799999999988</v>
      </c>
      <c r="J153" s="28">
        <f>SUMIFS(J154:J1186,$C154:$C1186,$C154)/3</f>
        <v>0</v>
      </c>
    </row>
    <row r="154" spans="1:10" s="13" customFormat="1" ht="15.75" x14ac:dyDescent="0.25">
      <c r="A154" s="15">
        <v>1</v>
      </c>
      <c r="B154" s="29" t="s">
        <v>39</v>
      </c>
      <c r="C154" s="30" t="s">
        <v>81</v>
      </c>
      <c r="D154" s="30" t="s">
        <v>88</v>
      </c>
      <c r="E154" s="30"/>
      <c r="F154" s="30"/>
      <c r="G154" s="31">
        <f>SUMIFS(G155:G1189,$C155:$C1189,$C155,$D155:$D1189,$D155)/2</f>
        <v>35581.199999999997</v>
      </c>
      <c r="H154" s="31">
        <f>SUMIFS(H155:H1189,$C155:$C1189,$C155,$D155:$D1189,$D155)/2</f>
        <v>0</v>
      </c>
      <c r="I154" s="31">
        <f>SUMIFS(I155:I1189,$C155:$C1189,$C155,$D155:$D1189,$D155)/2</f>
        <v>41604.5</v>
      </c>
      <c r="J154" s="31">
        <f>SUMIFS(J155:J1189,$C155:$C1189,$C155,$D155:$D1189,$D155)/2</f>
        <v>0</v>
      </c>
    </row>
    <row r="155" spans="1:10" s="13" customFormat="1" ht="47.25" x14ac:dyDescent="0.25">
      <c r="A155" s="16">
        <v>2</v>
      </c>
      <c r="B155" s="41" t="s">
        <v>180</v>
      </c>
      <c r="C155" s="33" t="s">
        <v>81</v>
      </c>
      <c r="D155" s="33" t="s">
        <v>88</v>
      </c>
      <c r="E155" s="33" t="s">
        <v>37</v>
      </c>
      <c r="F155" s="33"/>
      <c r="G155" s="34">
        <f>SUMIFS(G156:G1186,$C156:$C1186,$C156,$D156:$D1186,$D156,$E156:$E1186,$E156)</f>
        <v>280</v>
      </c>
      <c r="H155" s="34">
        <f>SUMIFS(H156:H1186,$C156:$C1186,$C156,$D156:$D1186,$D156,$E156:$E1186,$E156)</f>
        <v>0</v>
      </c>
      <c r="I155" s="34">
        <f>SUMIFS(I156:I1186,$C156:$C1186,$C156,$D156:$D1186,$D156,$E156:$E1186,$E156)</f>
        <v>280</v>
      </c>
      <c r="J155" s="34">
        <f>SUMIFS(J156:J1186,$C156:$C1186,$C156,$D156:$D1186,$D156,$E156:$E1186,$E156)</f>
        <v>0</v>
      </c>
    </row>
    <row r="156" spans="1:10" s="13" customFormat="1" ht="31.5" x14ac:dyDescent="0.25">
      <c r="A156" s="17">
        <v>3</v>
      </c>
      <c r="B156" s="22" t="s">
        <v>11</v>
      </c>
      <c r="C156" s="23" t="s">
        <v>81</v>
      </c>
      <c r="D156" s="23" t="s">
        <v>88</v>
      </c>
      <c r="E156" s="23" t="s">
        <v>37</v>
      </c>
      <c r="F156" s="23" t="s">
        <v>73</v>
      </c>
      <c r="G156" s="24">
        <v>280</v>
      </c>
      <c r="H156" s="24"/>
      <c r="I156" s="24">
        <v>280</v>
      </c>
      <c r="J156" s="24"/>
    </row>
    <row r="157" spans="1:10" s="13" customFormat="1" ht="15.75" x14ac:dyDescent="0.25">
      <c r="A157" s="17">
        <v>3</v>
      </c>
      <c r="B157" s="22" t="s">
        <v>46</v>
      </c>
      <c r="C157" s="23" t="s">
        <v>81</v>
      </c>
      <c r="D157" s="23" t="s">
        <v>88</v>
      </c>
      <c r="E157" s="23" t="s">
        <v>37</v>
      </c>
      <c r="F157" s="23" t="s">
        <v>91</v>
      </c>
      <c r="G157" s="24"/>
      <c r="H157" s="24"/>
      <c r="I157" s="24"/>
      <c r="J157" s="24"/>
    </row>
    <row r="158" spans="1:10" s="13" customFormat="1" ht="51.6" customHeight="1" x14ac:dyDescent="0.25">
      <c r="A158" s="16">
        <v>2</v>
      </c>
      <c r="B158" s="48" t="s">
        <v>202</v>
      </c>
      <c r="C158" s="33" t="s">
        <v>81</v>
      </c>
      <c r="D158" s="33" t="s">
        <v>88</v>
      </c>
      <c r="E158" s="33" t="s">
        <v>40</v>
      </c>
      <c r="F158" s="33"/>
      <c r="G158" s="34">
        <f>SUMIFS(G159:G1191,$C159:$C1191,$C159,$D159:$D1191,$D159,$E159:$E1191,$E159)</f>
        <v>10</v>
      </c>
      <c r="H158" s="34">
        <f>SUMIFS(H159:H1191,$C159:$C1191,$C159,$D159:$D1191,$D159,$E159:$E1191,$E159)</f>
        <v>0</v>
      </c>
      <c r="I158" s="34">
        <f>SUMIFS(I159:I1191,$C159:$C1191,$C159,$D159:$D1191,$D159,$E159:$E1191,$E159)</f>
        <v>10</v>
      </c>
      <c r="J158" s="34">
        <f>SUMIFS(J159:J1191,$C159:$C1191,$C159,$D159:$D1191,$D159,$E159:$E1191,$E159)</f>
        <v>0</v>
      </c>
    </row>
    <row r="159" spans="1:10" s="13" customFormat="1" ht="31.5" x14ac:dyDescent="0.25">
      <c r="A159" s="17">
        <v>3</v>
      </c>
      <c r="B159" s="22" t="s">
        <v>11</v>
      </c>
      <c r="C159" s="23" t="s">
        <v>81</v>
      </c>
      <c r="D159" s="23" t="s">
        <v>88</v>
      </c>
      <c r="E159" s="23" t="s">
        <v>40</v>
      </c>
      <c r="F159" s="23" t="s">
        <v>73</v>
      </c>
      <c r="G159" s="24">
        <v>10</v>
      </c>
      <c r="H159" s="24"/>
      <c r="I159" s="24">
        <v>10</v>
      </c>
      <c r="J159" s="24"/>
    </row>
    <row r="160" spans="1:10" s="13" customFormat="1" ht="15.75" x14ac:dyDescent="0.25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40</v>
      </c>
      <c r="F160" s="23" t="s">
        <v>91</v>
      </c>
      <c r="G160" s="24"/>
      <c r="H160" s="24"/>
      <c r="I160" s="24"/>
      <c r="J160" s="24"/>
    </row>
    <row r="161" spans="1:10" s="13" customFormat="1" ht="37.9" customHeight="1" x14ac:dyDescent="0.25">
      <c r="A161" s="16">
        <v>2</v>
      </c>
      <c r="B161" s="41" t="s">
        <v>205</v>
      </c>
      <c r="C161" s="33" t="s">
        <v>81</v>
      </c>
      <c r="D161" s="33" t="s">
        <v>88</v>
      </c>
      <c r="E161" s="42" t="s">
        <v>59</v>
      </c>
      <c r="F161" s="42" t="s">
        <v>71</v>
      </c>
      <c r="G161" s="34">
        <f>SUMIFS(G162:G1194,$C162:$C1194,$C162,$D162:$D1194,$D162,$E162:$E1194,$E162)</f>
        <v>0</v>
      </c>
      <c r="H161" s="34">
        <f>SUMIFS(H162:H1194,$C162:$C1194,$C162,$D162:$D1194,$D162,$E162:$E1194,$E162)</f>
        <v>0</v>
      </c>
      <c r="I161" s="34">
        <f>SUMIFS(I162:I1194,$C162:$C1194,$C162,$D162:$D1194,$D162,$E162:$E1194,$E162)</f>
        <v>0</v>
      </c>
      <c r="J161" s="34">
        <f>SUMIFS(J162:J1194,$C162:$C1194,$C162,$D162:$D1194,$D162,$E162:$E1194,$E162)</f>
        <v>0</v>
      </c>
    </row>
    <row r="162" spans="1:10" s="13" customFormat="1" ht="15.75" x14ac:dyDescent="0.25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59</v>
      </c>
      <c r="F162" s="23" t="s">
        <v>91</v>
      </c>
      <c r="G162" s="24"/>
      <c r="H162" s="24"/>
      <c r="I162" s="24"/>
      <c r="J162" s="24"/>
    </row>
    <row r="163" spans="1:10" s="13" customFormat="1" ht="63" x14ac:dyDescent="0.25">
      <c r="A163" s="16">
        <v>2</v>
      </c>
      <c r="B163" s="32" t="s">
        <v>166</v>
      </c>
      <c r="C163" s="33" t="s">
        <v>81</v>
      </c>
      <c r="D163" s="33" t="s">
        <v>88</v>
      </c>
      <c r="E163" s="33" t="s">
        <v>45</v>
      </c>
      <c r="F163" s="33"/>
      <c r="G163" s="34">
        <f>SUMIFS(G164:G1196,$C164:$C1196,$C164,$D164:$D1196,$D164,$E164:$E1196,$E164)</f>
        <v>500</v>
      </c>
      <c r="H163" s="34">
        <f>SUMIFS(H164:H1196,$C164:$C1196,$C164,$D164:$D1196,$D164,$E164:$E1196,$E164)</f>
        <v>0</v>
      </c>
      <c r="I163" s="34">
        <f>SUMIFS(I164:I1196,$C164:$C1196,$C164,$D164:$D1196,$D164,$E164:$E1196,$E164)</f>
        <v>0</v>
      </c>
      <c r="J163" s="34">
        <f>SUMIFS(J164:J1196,$C164:$C1196,$C164,$D164:$D1196,$D164,$E164:$E1196,$E164)</f>
        <v>0</v>
      </c>
    </row>
    <row r="164" spans="1:10" s="13" customFormat="1" ht="15.75" x14ac:dyDescent="0.25">
      <c r="A164" s="17">
        <v>3</v>
      </c>
      <c r="B164" s="22" t="s">
        <v>46</v>
      </c>
      <c r="C164" s="23" t="s">
        <v>81</v>
      </c>
      <c r="D164" s="23" t="s">
        <v>88</v>
      </c>
      <c r="E164" s="23" t="s">
        <v>45</v>
      </c>
      <c r="F164" s="23" t="s">
        <v>91</v>
      </c>
      <c r="G164" s="24">
        <v>500</v>
      </c>
      <c r="H164" s="24"/>
      <c r="I164" s="24"/>
      <c r="J164" s="24"/>
    </row>
    <row r="165" spans="1:10" s="13" customFormat="1" ht="63" x14ac:dyDescent="0.25">
      <c r="A165" s="16">
        <v>2</v>
      </c>
      <c r="B165" s="41" t="s">
        <v>167</v>
      </c>
      <c r="C165" s="33" t="s">
        <v>81</v>
      </c>
      <c r="D165" s="33" t="s">
        <v>88</v>
      </c>
      <c r="E165" s="33" t="s">
        <v>49</v>
      </c>
      <c r="F165" s="33"/>
      <c r="G165" s="34">
        <f>SUMIFS(G166:G1198,$C166:$C1198,$C166,$D166:$D1198,$D166,$E166:$E1198,$E166)</f>
        <v>30846.2</v>
      </c>
      <c r="H165" s="34">
        <f>SUMIFS(H166:H1198,$C166:$C1198,$C166,$D166:$D1198,$D166,$E166:$E1198,$E166)</f>
        <v>0</v>
      </c>
      <c r="I165" s="34">
        <f>SUMIFS(I166:I1198,$C166:$C1198,$C166,$D166:$D1198,$D166,$E166:$E1198,$E166)</f>
        <v>30846.2</v>
      </c>
      <c r="J165" s="34">
        <f>SUMIFS(J166:J1198,$C166:$C1198,$C166,$D166:$D1198,$D166,$E166:$E1198,$E166)</f>
        <v>0</v>
      </c>
    </row>
    <row r="166" spans="1:10" s="13" customFormat="1" ht="31.5" x14ac:dyDescent="0.25">
      <c r="A166" s="17">
        <v>3</v>
      </c>
      <c r="B166" s="22" t="s">
        <v>11</v>
      </c>
      <c r="C166" s="23" t="s">
        <v>81</v>
      </c>
      <c r="D166" s="23" t="s">
        <v>88</v>
      </c>
      <c r="E166" s="23" t="s">
        <v>49</v>
      </c>
      <c r="F166" s="23" t="s">
        <v>73</v>
      </c>
      <c r="G166" s="24">
        <v>30846.2</v>
      </c>
      <c r="H166" s="24"/>
      <c r="I166" s="24">
        <v>30846.2</v>
      </c>
      <c r="J166" s="24"/>
    </row>
    <row r="167" spans="1:10" s="13" customFormat="1" ht="40.15" customHeight="1" x14ac:dyDescent="0.25">
      <c r="A167" s="16">
        <v>2</v>
      </c>
      <c r="B167" s="41" t="s">
        <v>217</v>
      </c>
      <c r="C167" s="33" t="s">
        <v>81</v>
      </c>
      <c r="D167" s="33" t="s">
        <v>88</v>
      </c>
      <c r="E167" s="33" t="s">
        <v>158</v>
      </c>
      <c r="F167" s="33"/>
      <c r="G167" s="34">
        <f>SUMIFS(G168:G1200,$C168:$C1200,$C168,$D168:$D1200,$D168,$E168:$E1200,$E168)</f>
        <v>3945</v>
      </c>
      <c r="H167" s="34">
        <f>SUMIFS(H168:H1200,$C168:$C1200,$C168,$D168:$D1200,$D168,$E168:$E1200,$E168)</f>
        <v>0</v>
      </c>
      <c r="I167" s="34">
        <f>SUMIFS(I168:I1200,$C168:$C1200,$C168,$D168:$D1200,$D168,$E168:$E1200,$E168)</f>
        <v>10468.299999999999</v>
      </c>
      <c r="J167" s="34">
        <f>SUMIFS(J168:J1200,$C168:$C1200,$C168,$D168:$D1200,$D168,$E168:$E1200,$E168)</f>
        <v>0</v>
      </c>
    </row>
    <row r="168" spans="1:10" s="13" customFormat="1" ht="31.5" x14ac:dyDescent="0.25">
      <c r="A168" s="17">
        <v>3</v>
      </c>
      <c r="B168" s="22" t="s">
        <v>11</v>
      </c>
      <c r="C168" s="23" t="s">
        <v>81</v>
      </c>
      <c r="D168" s="23" t="s">
        <v>88</v>
      </c>
      <c r="E168" s="23" t="s">
        <v>158</v>
      </c>
      <c r="F168" s="23" t="s">
        <v>73</v>
      </c>
      <c r="G168" s="24"/>
      <c r="H168" s="24"/>
      <c r="I168" s="24"/>
      <c r="J168" s="24"/>
    </row>
    <row r="169" spans="1:10" s="13" customFormat="1" ht="15.75" x14ac:dyDescent="0.25">
      <c r="A169" s="17">
        <v>3</v>
      </c>
      <c r="B169" s="22" t="s">
        <v>46</v>
      </c>
      <c r="C169" s="23" t="s">
        <v>81</v>
      </c>
      <c r="D169" s="23" t="s">
        <v>88</v>
      </c>
      <c r="E169" s="23" t="s">
        <v>158</v>
      </c>
      <c r="F169" s="23" t="s">
        <v>91</v>
      </c>
      <c r="G169" s="24">
        <v>3945</v>
      </c>
      <c r="H169" s="24"/>
      <c r="I169" s="24">
        <v>10468.299999999999</v>
      </c>
      <c r="J169" s="24"/>
    </row>
    <row r="170" spans="1:10" s="13" customFormat="1" ht="15.75" x14ac:dyDescent="0.25">
      <c r="A170" s="15">
        <v>1</v>
      </c>
      <c r="B170" s="29" t="s">
        <v>62</v>
      </c>
      <c r="C170" s="30" t="s">
        <v>81</v>
      </c>
      <c r="D170" s="30" t="s">
        <v>78</v>
      </c>
      <c r="E170" s="30"/>
      <c r="F170" s="30"/>
      <c r="G170" s="31">
        <f>SUMIFS(G171:G1207,$C171:$C1207,$C171,$D171:$D1207,$D171)/2</f>
        <v>15570</v>
      </c>
      <c r="H170" s="31">
        <f>SUMIFS(H171:H1207,$C171:$C1207,$C171,$D171:$D1207,$D171)/2</f>
        <v>0</v>
      </c>
      <c r="I170" s="31">
        <f>SUMIFS(I171:I1207,$C171:$C1207,$C171,$D171:$D1207,$D171)/2</f>
        <v>16580</v>
      </c>
      <c r="J170" s="31">
        <f>SUMIFS(J171:J1207,$C171:$C1207,$C171,$D171:$D1207,$D171)/2</f>
        <v>0</v>
      </c>
    </row>
    <row r="171" spans="1:10" s="13" customFormat="1" ht="37.15" customHeight="1" x14ac:dyDescent="0.25">
      <c r="A171" s="16">
        <v>2</v>
      </c>
      <c r="B171" s="41" t="s">
        <v>170</v>
      </c>
      <c r="C171" s="33" t="s">
        <v>81</v>
      </c>
      <c r="D171" s="33" t="s">
        <v>78</v>
      </c>
      <c r="E171" s="33" t="s">
        <v>17</v>
      </c>
      <c r="F171" s="33"/>
      <c r="G171" s="34">
        <f>SUMIFS(G172:G1204,$C172:$C1204,$C172,$D172:$D1204,$D172,$E172:$E1204,$E172)</f>
        <v>15570</v>
      </c>
      <c r="H171" s="34">
        <f>SUMIFS(H172:H1204,$C172:$C1204,$C172,$D172:$D1204,$D172,$E172:$E1204,$E172)</f>
        <v>0</v>
      </c>
      <c r="I171" s="34">
        <f>SUMIFS(I172:I1204,$C172:$C1204,$C172,$D172:$D1204,$D172,$E172:$E1204,$E172)</f>
        <v>16580</v>
      </c>
      <c r="J171" s="34">
        <f>SUMIFS(J172:J1204,$C172:$C1204,$C172,$D172:$D1204,$D172,$E172:$E1204,$E172)</f>
        <v>0</v>
      </c>
    </row>
    <row r="172" spans="1:10" s="13" customFormat="1" ht="15.75" x14ac:dyDescent="0.25">
      <c r="A172" s="17">
        <v>3</v>
      </c>
      <c r="B172" s="22" t="s">
        <v>46</v>
      </c>
      <c r="C172" s="23" t="s">
        <v>81</v>
      </c>
      <c r="D172" s="23" t="s">
        <v>78</v>
      </c>
      <c r="E172" s="23" t="s">
        <v>17</v>
      </c>
      <c r="F172" s="23" t="s">
        <v>91</v>
      </c>
      <c r="G172" s="24">
        <v>15570</v>
      </c>
      <c r="H172" s="24"/>
      <c r="I172" s="24">
        <v>16580</v>
      </c>
      <c r="J172" s="24"/>
    </row>
    <row r="173" spans="1:10" s="13" customFormat="1" ht="15.75" x14ac:dyDescent="0.25">
      <c r="A173" s="15">
        <v>1</v>
      </c>
      <c r="B173" s="29" t="s">
        <v>139</v>
      </c>
      <c r="C173" s="30" t="s">
        <v>81</v>
      </c>
      <c r="D173" s="30" t="s">
        <v>81</v>
      </c>
      <c r="E173" s="30"/>
      <c r="F173" s="30"/>
      <c r="G173" s="31">
        <f>SUMIFS(G174:G1211,$C174:$C1211,$C174,$D174:$D1211,$D174)/2</f>
        <v>6470.3</v>
      </c>
      <c r="H173" s="31">
        <f>SUMIFS(H174:H1211,$C174:$C1211,$C174,$D174:$D1211,$D174)/2</f>
        <v>0</v>
      </c>
      <c r="I173" s="31">
        <f>SUMIFS(I174:I1211,$C174:$C1211,$C174,$D174:$D1211,$D174)/2</f>
        <v>6470.3</v>
      </c>
      <c r="J173" s="31">
        <f>SUMIFS(J174:J1211,$C174:$C1211,$C174,$D174:$D1211,$D174)/2</f>
        <v>0</v>
      </c>
    </row>
    <row r="174" spans="1:10" s="13" customFormat="1" ht="31.5" x14ac:dyDescent="0.25">
      <c r="A174" s="16">
        <v>2</v>
      </c>
      <c r="B174" s="32" t="s">
        <v>181</v>
      </c>
      <c r="C174" s="33" t="s">
        <v>81</v>
      </c>
      <c r="D174" s="33" t="s">
        <v>81</v>
      </c>
      <c r="E174" s="33" t="s">
        <v>22</v>
      </c>
      <c r="F174" s="33"/>
      <c r="G174" s="34">
        <f>SUMIFS(G175:G1208,$C175:$C1208,$C175,$D175:$D1208,$D175,$E175:$E1208,$E175)</f>
        <v>6470.3</v>
      </c>
      <c r="H174" s="34">
        <f>SUMIFS(H175:H1208,$C175:$C1208,$C175,$D175:$D1208,$D175,$E175:$E1208,$E175)</f>
        <v>0</v>
      </c>
      <c r="I174" s="34">
        <f>SUMIFS(I175:I1208,$C175:$C1208,$C175,$D175:$D1208,$D175,$E175:$E1208,$E175)</f>
        <v>6470.3</v>
      </c>
      <c r="J174" s="34">
        <f>SUMIFS(J175:J1208,$C175:$C1208,$C175,$D175:$D1208,$D175,$E175:$E1208,$E175)</f>
        <v>0</v>
      </c>
    </row>
    <row r="175" spans="1:10" s="13" customFormat="1" ht="15.75" x14ac:dyDescent="0.25">
      <c r="A175" s="17">
        <v>3</v>
      </c>
      <c r="B175" s="22" t="s">
        <v>46</v>
      </c>
      <c r="C175" s="23" t="s">
        <v>81</v>
      </c>
      <c r="D175" s="23" t="s">
        <v>81</v>
      </c>
      <c r="E175" s="23" t="s">
        <v>22</v>
      </c>
      <c r="F175" s="23" t="s">
        <v>91</v>
      </c>
      <c r="G175" s="24">
        <v>6470.3</v>
      </c>
      <c r="H175" s="24"/>
      <c r="I175" s="24">
        <v>6470.3</v>
      </c>
      <c r="J175" s="24"/>
    </row>
    <row r="176" spans="1:10" s="13" customFormat="1" ht="31.5" x14ac:dyDescent="0.25">
      <c r="A176" s="16">
        <v>2</v>
      </c>
      <c r="B176" s="32" t="s">
        <v>61</v>
      </c>
      <c r="C176" s="33" t="s">
        <v>81</v>
      </c>
      <c r="D176" s="33" t="s">
        <v>81</v>
      </c>
      <c r="E176" s="33" t="s">
        <v>123</v>
      </c>
      <c r="F176" s="33"/>
      <c r="G176" s="34">
        <f>SUMIFS(G177:G1212,$C177:$C1212,$C177,$D177:$D1212,$D177,$E177:$E1212,$E177)</f>
        <v>0</v>
      </c>
      <c r="H176" s="34">
        <f>SUMIFS(H177:H1212,$C177:$C1212,$C177,$D177:$D1212,$D177,$E177:$E1212,$E177)</f>
        <v>0</v>
      </c>
      <c r="I176" s="34">
        <f>SUMIFS(I177:I1212,$C177:$C1212,$C177,$D177:$D1212,$D177,$E177:$E1212,$E177)</f>
        <v>0</v>
      </c>
      <c r="J176" s="34">
        <f>SUMIFS(J177:J1212,$C177:$C1212,$C177,$D177:$D1212,$D177,$E177:$E1212,$E177)</f>
        <v>0</v>
      </c>
    </row>
    <row r="177" spans="1:10" s="13" customFormat="1" ht="31.5" x14ac:dyDescent="0.25">
      <c r="A177" s="17">
        <v>3</v>
      </c>
      <c r="B177" s="22" t="s">
        <v>11</v>
      </c>
      <c r="C177" s="23" t="s">
        <v>81</v>
      </c>
      <c r="D177" s="23" t="s">
        <v>81</v>
      </c>
      <c r="E177" s="23" t="s">
        <v>123</v>
      </c>
      <c r="F177" s="23" t="s">
        <v>73</v>
      </c>
      <c r="G177" s="24"/>
      <c r="H177" s="24"/>
      <c r="I177" s="24"/>
      <c r="J177" s="24"/>
    </row>
    <row r="178" spans="1:10" s="13" customFormat="1" ht="15.75" x14ac:dyDescent="0.25">
      <c r="A178" s="14">
        <v>0</v>
      </c>
      <c r="B178" s="26" t="s">
        <v>142</v>
      </c>
      <c r="C178" s="27" t="s">
        <v>83</v>
      </c>
      <c r="D178" s="27" t="s">
        <v>114</v>
      </c>
      <c r="E178" s="27"/>
      <c r="F178" s="27"/>
      <c r="G178" s="28">
        <f>SUMIFS(G179:G1226,$C179:$C1226,$C179)/3</f>
        <v>39836.400000000001</v>
      </c>
      <c r="H178" s="28">
        <f>SUMIFS(H179:H1216,$C179:$C1216,$C179)/3</f>
        <v>0</v>
      </c>
      <c r="I178" s="28">
        <f>SUMIFS(I179:I1226,$C179:$C1226,$C179)/3</f>
        <v>40546.5</v>
      </c>
      <c r="J178" s="28">
        <f>SUMIFS(J179:J1216,$C179:$C1216,$C179)/3</f>
        <v>0</v>
      </c>
    </row>
    <row r="179" spans="1:10" s="13" customFormat="1" ht="15.75" x14ac:dyDescent="0.25">
      <c r="A179" s="15">
        <v>1</v>
      </c>
      <c r="B179" s="29" t="s">
        <v>24</v>
      </c>
      <c r="C179" s="30" t="s">
        <v>83</v>
      </c>
      <c r="D179" s="30" t="s">
        <v>69</v>
      </c>
      <c r="E179" s="30" t="s">
        <v>6</v>
      </c>
      <c r="F179" s="30" t="s">
        <v>71</v>
      </c>
      <c r="G179" s="31">
        <f>SUMIFS(G180:G1219,$C180:$C1219,$C180,$D180:$D1219,$D180)/2</f>
        <v>39836.400000000001</v>
      </c>
      <c r="H179" s="31">
        <f>SUMIFS(H180:H1219,$C180:$C1219,$C180,$D180:$D1219,$D180)/2</f>
        <v>0</v>
      </c>
      <c r="I179" s="31">
        <f>SUMIFS(I180:I1219,$C180:$C1219,$C180,$D180:$D1219,$D180)/2</f>
        <v>40546.5</v>
      </c>
      <c r="J179" s="31">
        <f>SUMIFS(J180:J1219,$C180:$C1219,$C180,$D180:$D1219,$D180)/2</f>
        <v>0</v>
      </c>
    </row>
    <row r="180" spans="1:10" s="13" customFormat="1" ht="31.5" x14ac:dyDescent="0.25">
      <c r="A180" s="16">
        <v>2</v>
      </c>
      <c r="B180" s="32" t="s">
        <v>171</v>
      </c>
      <c r="C180" s="33" t="s">
        <v>83</v>
      </c>
      <c r="D180" s="33" t="s">
        <v>69</v>
      </c>
      <c r="E180" s="33" t="s">
        <v>25</v>
      </c>
      <c r="F180" s="33"/>
      <c r="G180" s="34">
        <f>SUMIFS(G181:G1216,$C181:$C1216,$C181,$D181:$D1216,$D181,$E181:$E1216,$E181)</f>
        <v>31170.1</v>
      </c>
      <c r="H180" s="34">
        <f>SUMIFS(H181:H1216,$C181:$C1216,$C181,$D181:$D1216,$D181,$E181:$E1216,$E181)</f>
        <v>0</v>
      </c>
      <c r="I180" s="34">
        <f>SUMIFS(I181:I1216,$C181:$C1216,$C181,$D181:$D1216,$D181,$E181:$E1216,$E181)</f>
        <v>31752.3</v>
      </c>
      <c r="J180" s="34">
        <f>SUMIFS(J181:J1216,$C181:$C1216,$C181,$D181:$D1216,$D181,$E181:$E1216,$E181)</f>
        <v>0</v>
      </c>
    </row>
    <row r="181" spans="1:10" s="13" customFormat="1" ht="15.75" x14ac:dyDescent="0.25">
      <c r="A181" s="17">
        <v>3</v>
      </c>
      <c r="B181" s="22" t="s">
        <v>162</v>
      </c>
      <c r="C181" s="23" t="s">
        <v>83</v>
      </c>
      <c r="D181" s="23" t="s">
        <v>69</v>
      </c>
      <c r="E181" s="23" t="s">
        <v>25</v>
      </c>
      <c r="F181" s="23" t="s">
        <v>161</v>
      </c>
      <c r="G181" s="24"/>
      <c r="H181" s="24"/>
      <c r="I181" s="24"/>
      <c r="J181" s="24"/>
    </row>
    <row r="182" spans="1:10" s="13" customFormat="1" ht="15.75" x14ac:dyDescent="0.25">
      <c r="A182" s="17">
        <v>3</v>
      </c>
      <c r="B182" s="22" t="s">
        <v>46</v>
      </c>
      <c r="C182" s="23" t="s">
        <v>83</v>
      </c>
      <c r="D182" s="23" t="s">
        <v>69</v>
      </c>
      <c r="E182" s="23" t="s">
        <v>25</v>
      </c>
      <c r="F182" s="23" t="s">
        <v>91</v>
      </c>
      <c r="G182" s="24">
        <v>31170.1</v>
      </c>
      <c r="H182" s="24"/>
      <c r="I182" s="24">
        <v>31752.3</v>
      </c>
      <c r="J182" s="24"/>
    </row>
    <row r="183" spans="1:10" s="13" customFormat="1" ht="47.25" x14ac:dyDescent="0.25">
      <c r="A183" s="16">
        <v>2</v>
      </c>
      <c r="B183" s="32" t="s">
        <v>172</v>
      </c>
      <c r="C183" s="33" t="s">
        <v>83</v>
      </c>
      <c r="D183" s="33" t="s">
        <v>69</v>
      </c>
      <c r="E183" s="33" t="s">
        <v>26</v>
      </c>
      <c r="F183" s="33"/>
      <c r="G183" s="34">
        <f>SUMIFS(G184:G1219,$C184:$C1219,$C184,$D184:$D1219,$D184,$E184:$E1219,$E184)</f>
        <v>8646.2999999999993</v>
      </c>
      <c r="H183" s="34">
        <f>SUMIFS(H184:H1219,$C184:$C1219,$C184,$D184:$D1219,$D184,$E184:$E1219,$E184)</f>
        <v>0</v>
      </c>
      <c r="I183" s="34">
        <f>SUMIFS(I184:I1219,$C184:$C1219,$C184,$D184:$D1219,$D184,$E184:$E1219,$E184)</f>
        <v>8774.2000000000007</v>
      </c>
      <c r="J183" s="34">
        <f>SUMIFS(J184:J1219,$C184:$C1219,$C184,$D184:$D1219,$D184,$E184:$E1219,$E184)</f>
        <v>0</v>
      </c>
    </row>
    <row r="184" spans="1:10" s="13" customFormat="1" ht="15.75" x14ac:dyDescent="0.25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26</v>
      </c>
      <c r="F184" s="23" t="s">
        <v>91</v>
      </c>
      <c r="G184" s="24">
        <v>8646.2999999999993</v>
      </c>
      <c r="H184" s="24"/>
      <c r="I184" s="24">
        <v>8774.2000000000007</v>
      </c>
      <c r="J184" s="24"/>
    </row>
    <row r="185" spans="1:10" s="13" customFormat="1" ht="53.45" customHeight="1" x14ac:dyDescent="0.25">
      <c r="A185" s="16">
        <v>2</v>
      </c>
      <c r="B185" s="41" t="s">
        <v>213</v>
      </c>
      <c r="C185" s="33" t="s">
        <v>83</v>
      </c>
      <c r="D185" s="33" t="s">
        <v>69</v>
      </c>
      <c r="E185" s="33" t="s">
        <v>132</v>
      </c>
      <c r="F185" s="33"/>
      <c r="G185" s="34">
        <f>SUMIFS(G186:G1221,$C186:$C1221,$C186,$D186:$D1221,$D186,$E186:$E1221,$E186)</f>
        <v>0</v>
      </c>
      <c r="H185" s="34">
        <f>SUMIFS(H186:H1221,$C186:$C1221,$C186,$D186:$D1221,$D186,$E186:$E1221,$E186)</f>
        <v>0</v>
      </c>
      <c r="I185" s="34">
        <f>SUMIFS(I186:I1221,$C186:$C1221,$C186,$D186:$D1221,$D186,$E186:$E1221,$E186)</f>
        <v>0</v>
      </c>
      <c r="J185" s="34">
        <f>SUMIFS(J186:J1221,$C186:$C1221,$C186,$D186:$D1221,$D186,$E186:$E1221,$E186)</f>
        <v>0</v>
      </c>
    </row>
    <row r="186" spans="1:10" s="13" customFormat="1" ht="15.75" x14ac:dyDescent="0.25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132</v>
      </c>
      <c r="F186" s="23" t="s">
        <v>91</v>
      </c>
      <c r="G186" s="24"/>
      <c r="H186" s="24"/>
      <c r="I186" s="24"/>
      <c r="J186" s="24"/>
    </row>
    <row r="187" spans="1:10" s="13" customFormat="1" ht="47.25" x14ac:dyDescent="0.25">
      <c r="A187" s="16">
        <v>2</v>
      </c>
      <c r="B187" s="41" t="s">
        <v>216</v>
      </c>
      <c r="C187" s="33" t="s">
        <v>83</v>
      </c>
      <c r="D187" s="33" t="s">
        <v>69</v>
      </c>
      <c r="E187" s="33" t="s">
        <v>160</v>
      </c>
      <c r="F187" s="33"/>
      <c r="G187" s="34">
        <f>SUMIFS(G188:G1223,$C188:$C1223,$C188,$D188:$D1223,$D188,$E188:$E1223,$E188)</f>
        <v>20</v>
      </c>
      <c r="H187" s="34">
        <f>SUMIFS(H188:H1223,$C188:$C1223,$C188,$D188:$D1223,$D188,$E188:$E1223,$E188)</f>
        <v>0</v>
      </c>
      <c r="I187" s="34">
        <f>SUMIFS(I188:I1223,$C188:$C1223,$C188,$D188:$D1223,$D188,$E188:$E1223,$E188)</f>
        <v>20</v>
      </c>
      <c r="J187" s="34">
        <f>SUMIFS(J188:J1223,$C188:$C1223,$C188,$D188:$D1223,$D188,$E188:$E1223,$E188)</f>
        <v>0</v>
      </c>
    </row>
    <row r="188" spans="1:10" s="13" customFormat="1" ht="15.75" x14ac:dyDescent="0.25">
      <c r="A188" s="17">
        <v>3</v>
      </c>
      <c r="B188" s="22" t="s">
        <v>46</v>
      </c>
      <c r="C188" s="23" t="s">
        <v>83</v>
      </c>
      <c r="D188" s="23" t="s">
        <v>69</v>
      </c>
      <c r="E188" s="23" t="s">
        <v>160</v>
      </c>
      <c r="F188" s="23" t="s">
        <v>91</v>
      </c>
      <c r="G188" s="24">
        <v>20</v>
      </c>
      <c r="H188" s="24"/>
      <c r="I188" s="24">
        <v>20</v>
      </c>
      <c r="J188" s="24"/>
    </row>
    <row r="189" spans="1:10" s="13" customFormat="1" ht="15.75" x14ac:dyDescent="0.25">
      <c r="A189" s="14">
        <v>0</v>
      </c>
      <c r="B189" s="26" t="s">
        <v>111</v>
      </c>
      <c r="C189" s="27" t="s">
        <v>84</v>
      </c>
      <c r="D189" s="27" t="s">
        <v>114</v>
      </c>
      <c r="E189" s="27"/>
      <c r="F189" s="27"/>
      <c r="G189" s="28">
        <f>SUMIFS(G190:G1250,$C190:$C1250,$C190)/3</f>
        <v>6521.6000000000013</v>
      </c>
      <c r="H189" s="28">
        <f>SUMIFS(H190:H1240,$C190:$C1240,$C190)/3</f>
        <v>0</v>
      </c>
      <c r="I189" s="28">
        <f>SUMIFS(I190:I1250,$C190:$C1250,$C190)/3</f>
        <v>6521.6000000000013</v>
      </c>
      <c r="J189" s="28">
        <f>SUMIFS(J190:J1240,$C190:$C1240,$C190)/3</f>
        <v>0</v>
      </c>
    </row>
    <row r="190" spans="1:10" s="13" customFormat="1" ht="15.75" x14ac:dyDescent="0.25">
      <c r="A190" s="15">
        <v>1</v>
      </c>
      <c r="B190" s="29" t="s">
        <v>63</v>
      </c>
      <c r="C190" s="30" t="s">
        <v>84</v>
      </c>
      <c r="D190" s="30" t="s">
        <v>69</v>
      </c>
      <c r="E190" s="30" t="s">
        <v>6</v>
      </c>
      <c r="F190" s="30" t="s">
        <v>71</v>
      </c>
      <c r="G190" s="31">
        <f>SUMIFS(G191:G1234,$C191:$C1234,$C191,$D191:$D1234,$D191)/2</f>
        <v>2015.9</v>
      </c>
      <c r="H190" s="31">
        <f>SUMIFS(H191:H1234,$C191:$C1234,$C191,$D191:$D1234,$D191)/2</f>
        <v>0</v>
      </c>
      <c r="I190" s="31">
        <f>SUMIFS(I191:I1234,$C191:$C1234,$C191,$D191:$D1234,$D191)/2</f>
        <v>2015.9</v>
      </c>
      <c r="J190" s="31">
        <f>SUMIFS(J191:J1234,$C191:$C1234,$C191,$D191:$D1234,$D191)/2</f>
        <v>0</v>
      </c>
    </row>
    <row r="191" spans="1:10" s="13" customFormat="1" ht="31.5" x14ac:dyDescent="0.25">
      <c r="A191" s="16">
        <v>2</v>
      </c>
      <c r="B191" s="32" t="s">
        <v>32</v>
      </c>
      <c r="C191" s="33" t="s">
        <v>84</v>
      </c>
      <c r="D191" s="33" t="s">
        <v>69</v>
      </c>
      <c r="E191" s="33" t="s">
        <v>124</v>
      </c>
      <c r="F191" s="33"/>
      <c r="G191" s="34">
        <f>SUMIFS(G192:G1231,$C192:$C1231,$C192,$D192:$D1231,$D192,$E192:$E1231,$E192)</f>
        <v>2015.9</v>
      </c>
      <c r="H191" s="34">
        <f>SUMIFS(H192:H1231,$C192:$C1231,$C192,$D192:$D1231,$D192,$E192:$E1231,$E192)</f>
        <v>0</v>
      </c>
      <c r="I191" s="34">
        <f>SUMIFS(I192:I1231,$C192:$C1231,$C192,$D192:$D1231,$D192,$E192:$E1231,$E192)</f>
        <v>2015.9</v>
      </c>
      <c r="J191" s="34">
        <f>SUMIFS(J192:J1231,$C192:$C1231,$C192,$D192:$D1231,$D192,$E192:$E1231,$E192)</f>
        <v>0</v>
      </c>
    </row>
    <row r="192" spans="1:10" s="13" customFormat="1" ht="31.5" x14ac:dyDescent="0.25">
      <c r="A192" s="17">
        <v>3</v>
      </c>
      <c r="B192" s="22" t="s">
        <v>185</v>
      </c>
      <c r="C192" s="23" t="s">
        <v>84</v>
      </c>
      <c r="D192" s="23" t="s">
        <v>69</v>
      </c>
      <c r="E192" s="23" t="s">
        <v>124</v>
      </c>
      <c r="F192" s="23" t="s">
        <v>184</v>
      </c>
      <c r="G192" s="24">
        <v>2015.9</v>
      </c>
      <c r="H192" s="25"/>
      <c r="I192" s="24">
        <v>2015.9</v>
      </c>
      <c r="J192" s="25"/>
    </row>
    <row r="193" spans="1:10" s="13" customFormat="1" ht="15.75" x14ac:dyDescent="0.25">
      <c r="A193" s="15">
        <v>1</v>
      </c>
      <c r="B193" s="29" t="s">
        <v>64</v>
      </c>
      <c r="C193" s="30" t="s">
        <v>84</v>
      </c>
      <c r="D193" s="30" t="s">
        <v>78</v>
      </c>
      <c r="E193" s="30" t="s">
        <v>6</v>
      </c>
      <c r="F193" s="30" t="s">
        <v>71</v>
      </c>
      <c r="G193" s="31">
        <f>SUMIFS(G194:G1237,$C194:$C1237,$C194,$D194:$D1237,$D194)/2</f>
        <v>419</v>
      </c>
      <c r="H193" s="31">
        <f>SUMIFS(H194:H1237,$C194:$C1237,$C194,$D194:$D1237,$D194)/2</f>
        <v>0</v>
      </c>
      <c r="I193" s="31">
        <f>SUMIFS(I194:I1237,$C194:$C1237,$C194,$D194:$D1237,$D194)/2</f>
        <v>419</v>
      </c>
      <c r="J193" s="31">
        <f>SUMIFS(J194:J1237,$C194:$C1237,$C194,$D194:$D1237,$D194)/2</f>
        <v>0</v>
      </c>
    </row>
    <row r="194" spans="1:10" s="13" customFormat="1" ht="39.6" customHeight="1" x14ac:dyDescent="0.25">
      <c r="A194" s="16">
        <v>2</v>
      </c>
      <c r="B194" s="41" t="s">
        <v>205</v>
      </c>
      <c r="C194" s="33" t="s">
        <v>84</v>
      </c>
      <c r="D194" s="33" t="s">
        <v>78</v>
      </c>
      <c r="E194" s="33" t="s">
        <v>59</v>
      </c>
      <c r="F194" s="33"/>
      <c r="G194" s="34">
        <f>SUMIFS(G195:G1234,$C195:$C1234,$C195,$D195:$D1234,$D195,$E195:$E1234,$E195)</f>
        <v>269</v>
      </c>
      <c r="H194" s="34">
        <f>SUMIFS(H195:H1234,$C195:$C1234,$C195,$D195:$D1234,$D195,$E195:$E1234,$E195)</f>
        <v>0</v>
      </c>
      <c r="I194" s="34">
        <f>SUMIFS(I195:I1234,$C195:$C1234,$C195,$D195:$D1234,$D195,$E195:$E1234,$E195)</f>
        <v>269</v>
      </c>
      <c r="J194" s="34">
        <f>SUMIFS(J195:J1234,$C195:$C1234,$C195,$D195:$D1234,$D195,$E195:$E1234,$E195)</f>
        <v>0</v>
      </c>
    </row>
    <row r="195" spans="1:10" s="13" customFormat="1" ht="31.5" x14ac:dyDescent="0.25">
      <c r="A195" s="17">
        <v>3</v>
      </c>
      <c r="B195" s="22" t="s">
        <v>21</v>
      </c>
      <c r="C195" s="23" t="s">
        <v>84</v>
      </c>
      <c r="D195" s="23" t="s">
        <v>78</v>
      </c>
      <c r="E195" s="23" t="s">
        <v>59</v>
      </c>
      <c r="F195" s="23" t="s">
        <v>80</v>
      </c>
      <c r="G195" s="24">
        <v>269</v>
      </c>
      <c r="H195" s="24"/>
      <c r="I195" s="24">
        <v>269</v>
      </c>
      <c r="J195" s="24"/>
    </row>
    <row r="196" spans="1:10" s="13" customFormat="1" ht="56.25" customHeight="1" x14ac:dyDescent="0.25">
      <c r="A196" s="16">
        <v>2</v>
      </c>
      <c r="B196" s="41" t="s">
        <v>214</v>
      </c>
      <c r="C196" s="33" t="s">
        <v>84</v>
      </c>
      <c r="D196" s="33" t="s">
        <v>78</v>
      </c>
      <c r="E196" s="33" t="s">
        <v>131</v>
      </c>
      <c r="F196" s="33"/>
      <c r="G196" s="34">
        <f>SUMIFS(G197:G1236,$C197:$C1236,$C197,$D197:$D1236,$D197,$E197:$E1236,$E197)</f>
        <v>0</v>
      </c>
      <c r="H196" s="34">
        <f>SUMIFS(H197:H1236,$C197:$C1236,$C197,$D197:$D1236,$D197,$E197:$E1236,$E197)</f>
        <v>0</v>
      </c>
      <c r="I196" s="34">
        <f>SUMIFS(I197:I1236,$C197:$C1236,$C197,$D197:$D1236,$D197,$E197:$E1236,$E197)</f>
        <v>0</v>
      </c>
      <c r="J196" s="34">
        <f>SUMIFS(J197:J1236,$C197:$C1236,$C197,$D197:$D1236,$D197,$E197:$E1236,$E197)</f>
        <v>0</v>
      </c>
    </row>
    <row r="197" spans="1:10" s="13" customFormat="1" ht="31.5" x14ac:dyDescent="0.25">
      <c r="A197" s="17">
        <v>3</v>
      </c>
      <c r="B197" s="22" t="s">
        <v>21</v>
      </c>
      <c r="C197" s="23" t="s">
        <v>84</v>
      </c>
      <c r="D197" s="23" t="s">
        <v>78</v>
      </c>
      <c r="E197" s="23" t="s">
        <v>131</v>
      </c>
      <c r="F197" s="23" t="s">
        <v>80</v>
      </c>
      <c r="G197" s="24"/>
      <c r="H197" s="24"/>
      <c r="I197" s="24"/>
      <c r="J197" s="24"/>
    </row>
    <row r="198" spans="1:10" s="13" customFormat="1" ht="15.75" x14ac:dyDescent="0.25">
      <c r="A198" s="17">
        <v>3</v>
      </c>
      <c r="B198" s="22" t="s">
        <v>46</v>
      </c>
      <c r="C198" s="23" t="s">
        <v>84</v>
      </c>
      <c r="D198" s="23" t="s">
        <v>78</v>
      </c>
      <c r="E198" s="23" t="s">
        <v>131</v>
      </c>
      <c r="F198" s="23" t="s">
        <v>91</v>
      </c>
      <c r="G198" s="24"/>
      <c r="H198" s="24"/>
      <c r="I198" s="24"/>
      <c r="J198" s="24"/>
    </row>
    <row r="199" spans="1:10" s="13" customFormat="1" ht="53.45" customHeight="1" x14ac:dyDescent="0.25">
      <c r="A199" s="16">
        <v>2</v>
      </c>
      <c r="B199" s="41" t="s">
        <v>216</v>
      </c>
      <c r="C199" s="42" t="s">
        <v>84</v>
      </c>
      <c r="D199" s="42" t="s">
        <v>78</v>
      </c>
      <c r="E199" s="42" t="s">
        <v>160</v>
      </c>
      <c r="F199" s="42"/>
      <c r="G199" s="34">
        <f>SUMIFS(G200:G1239,$C200:$C1239,$C200,$D200:$D1239,$D200,$E200:$E1239,$E200)</f>
        <v>150</v>
      </c>
      <c r="H199" s="34">
        <f>SUMIFS(H200:H1239,$C200:$C1239,$C200,$D200:$D1239,$D200,$E200:$E1239,$E200)</f>
        <v>0</v>
      </c>
      <c r="I199" s="34">
        <f>SUMIFS(I200:I1239,$C200:$C1239,$C200,$D200:$D1239,$D200,$E200:$E1239,$E200)</f>
        <v>150</v>
      </c>
      <c r="J199" s="34">
        <f>SUMIFS(J200:J1239,$C200:$C1239,$C200,$D200:$D1239,$D200,$E200:$E1239,$E200)</f>
        <v>0</v>
      </c>
    </row>
    <row r="200" spans="1:10" s="13" customFormat="1" ht="31.5" x14ac:dyDescent="0.25">
      <c r="A200" s="17">
        <v>3</v>
      </c>
      <c r="B200" s="22" t="s">
        <v>21</v>
      </c>
      <c r="C200" s="23" t="s">
        <v>84</v>
      </c>
      <c r="D200" s="23" t="s">
        <v>78</v>
      </c>
      <c r="E200" s="23" t="s">
        <v>160</v>
      </c>
      <c r="F200" s="23" t="s">
        <v>80</v>
      </c>
      <c r="G200" s="24">
        <v>150</v>
      </c>
      <c r="H200" s="25"/>
      <c r="I200" s="24">
        <v>150</v>
      </c>
      <c r="J200" s="25"/>
    </row>
    <row r="201" spans="1:10" s="13" customFormat="1" ht="40.9" customHeight="1" x14ac:dyDescent="0.25">
      <c r="A201" s="16">
        <v>2</v>
      </c>
      <c r="B201" s="41" t="s">
        <v>35</v>
      </c>
      <c r="C201" s="33" t="s">
        <v>84</v>
      </c>
      <c r="D201" s="33" t="s">
        <v>78</v>
      </c>
      <c r="E201" s="33" t="s">
        <v>122</v>
      </c>
      <c r="F201" s="33"/>
      <c r="G201" s="34">
        <f>SUMIFS(G202:G1242,$C202:$C1242,$C202,$D202:$D1242,$D202,$E202:$E1242,$E202)</f>
        <v>0</v>
      </c>
      <c r="H201" s="34">
        <f>SUMIFS(H202:H1242,$C202:$C1242,$C202,$D202:$D1242,$D202,$E202:$E1242,$E202)</f>
        <v>0</v>
      </c>
      <c r="I201" s="34">
        <f>SUMIFS(I202:I1242,$C202:$C1242,$C202,$D202:$D1242,$D202,$E202:$E1242,$E202)</f>
        <v>0</v>
      </c>
      <c r="J201" s="34">
        <f>SUMIFS(J202:J1242,$C202:$C1242,$C202,$D202:$D1242,$D202,$E202:$E1242,$E202)</f>
        <v>0</v>
      </c>
    </row>
    <row r="202" spans="1:10" s="13" customFormat="1" ht="15.75" x14ac:dyDescent="0.25">
      <c r="A202" s="17">
        <v>3</v>
      </c>
      <c r="B202" s="22" t="s">
        <v>163</v>
      </c>
      <c r="C202" s="23" t="s">
        <v>84</v>
      </c>
      <c r="D202" s="23" t="s">
        <v>78</v>
      </c>
      <c r="E202" s="23" t="s">
        <v>122</v>
      </c>
      <c r="F202" s="23" t="s">
        <v>135</v>
      </c>
      <c r="G202" s="24"/>
      <c r="H202" s="24"/>
      <c r="I202" s="24"/>
      <c r="J202" s="24"/>
    </row>
    <row r="203" spans="1:10" s="13" customFormat="1" ht="15.75" x14ac:dyDescent="0.25">
      <c r="A203" s="15">
        <v>1</v>
      </c>
      <c r="B203" s="29" t="s">
        <v>140</v>
      </c>
      <c r="C203" s="30" t="s">
        <v>84</v>
      </c>
      <c r="D203" s="30" t="s">
        <v>86</v>
      </c>
      <c r="E203" s="30" t="s">
        <v>6</v>
      </c>
      <c r="F203" s="30" t="s">
        <v>71</v>
      </c>
      <c r="G203" s="31">
        <f>SUMIFS(G204:G1247,$C204:$C1247,$C204,$D204:$D1247,$D204)/2</f>
        <v>2442.6999999999998</v>
      </c>
      <c r="H203" s="31">
        <f>SUMIFS(H204:H1247,$C204:$C1247,$C204,$D204:$D1247,$D204)/2</f>
        <v>0</v>
      </c>
      <c r="I203" s="31">
        <f>SUMIFS(I204:I1247,$C204:$C1247,$C204,$D204:$D1247,$D204)/2</f>
        <v>2442.6999999999998</v>
      </c>
      <c r="J203" s="31">
        <f>SUMIFS(J204:J1247,$C204:$C1247,$C204,$D204:$D1247,$D204)/2</f>
        <v>0</v>
      </c>
    </row>
    <row r="204" spans="1:10" s="13" customFormat="1" ht="31.5" x14ac:dyDescent="0.25">
      <c r="A204" s="16">
        <v>2</v>
      </c>
      <c r="B204" s="32" t="s">
        <v>199</v>
      </c>
      <c r="C204" s="33" t="s">
        <v>84</v>
      </c>
      <c r="D204" s="33" t="s">
        <v>86</v>
      </c>
      <c r="E204" s="33" t="s">
        <v>65</v>
      </c>
      <c r="F204" s="33"/>
      <c r="G204" s="34">
        <f>SUMIFS(G205:G1244,$C205:$C1244,$C205,$D205:$D1244,$D205,$E205:$E1244,$E205)</f>
        <v>2442.6999999999998</v>
      </c>
      <c r="H204" s="34">
        <f>SUMIFS(H205:H1244,$C205:$C1244,$C205,$D205:$D1244,$D205,$E205:$E1244,$E205)</f>
        <v>0</v>
      </c>
      <c r="I204" s="34">
        <f>SUMIFS(I205:I1244,$C205:$C1244,$C205,$D205:$D1244,$D205,$E205:$E1244,$E205)</f>
        <v>2442.6999999999998</v>
      </c>
      <c r="J204" s="34">
        <f>SUMIFS(J205:J1244,$C205:$C1244,$C205,$D205:$D1244,$D205,$E205:$E1244,$E205)</f>
        <v>0</v>
      </c>
    </row>
    <row r="205" spans="1:10" s="13" customFormat="1" ht="31.5" x14ac:dyDescent="0.25">
      <c r="A205" s="17">
        <v>3</v>
      </c>
      <c r="B205" s="22" t="s">
        <v>21</v>
      </c>
      <c r="C205" s="23" t="s">
        <v>84</v>
      </c>
      <c r="D205" s="23" t="s">
        <v>86</v>
      </c>
      <c r="E205" s="23" t="s">
        <v>65</v>
      </c>
      <c r="F205" s="23" t="s">
        <v>80</v>
      </c>
      <c r="G205" s="24">
        <v>2442.6999999999998</v>
      </c>
      <c r="H205" s="24"/>
      <c r="I205" s="24">
        <v>2442.6999999999998</v>
      </c>
      <c r="J205" s="24"/>
    </row>
    <row r="206" spans="1:10" s="13" customFormat="1" ht="47.25" x14ac:dyDescent="0.25">
      <c r="A206" s="16">
        <v>2</v>
      </c>
      <c r="B206" s="41" t="s">
        <v>210</v>
      </c>
      <c r="C206" s="33" t="s">
        <v>84</v>
      </c>
      <c r="D206" s="33" t="s">
        <v>86</v>
      </c>
      <c r="E206" s="33" t="s">
        <v>9</v>
      </c>
      <c r="F206" s="33"/>
      <c r="G206" s="34">
        <f>SUMIFS(G207:G1246,$C207:$C1246,$C207,$D207:$D1246,$D207,$E207:$E1246,$E207)</f>
        <v>0</v>
      </c>
      <c r="H206" s="34">
        <f>SUMIFS(H207:H1246,$C207:$C1246,$C207,$D207:$D1246,$D207,$E207:$E1246,$E207)</f>
        <v>0</v>
      </c>
      <c r="I206" s="34">
        <f>SUMIFS(I207:I1246,$C207:$C1246,$C207,$D207:$D1246,$D207,$E207:$E1246,$E207)</f>
        <v>0</v>
      </c>
      <c r="J206" s="34">
        <f>SUMIFS(J207:J1246,$C207:$C1246,$C207,$D207:$D1246,$D207,$E207:$E1246,$E207)</f>
        <v>0</v>
      </c>
    </row>
    <row r="207" spans="1:10" s="13" customFormat="1" ht="31.5" x14ac:dyDescent="0.25">
      <c r="A207" s="17">
        <v>3</v>
      </c>
      <c r="B207" s="22" t="s">
        <v>11</v>
      </c>
      <c r="C207" s="23" t="s">
        <v>84</v>
      </c>
      <c r="D207" s="23" t="s">
        <v>86</v>
      </c>
      <c r="E207" s="23" t="s">
        <v>9</v>
      </c>
      <c r="F207" s="23" t="s">
        <v>73</v>
      </c>
      <c r="G207" s="24"/>
      <c r="H207" s="24"/>
      <c r="I207" s="24"/>
      <c r="J207" s="24"/>
    </row>
    <row r="208" spans="1:10" s="13" customFormat="1" ht="31.5" x14ac:dyDescent="0.25">
      <c r="A208" s="17">
        <v>3</v>
      </c>
      <c r="B208" s="22" t="s">
        <v>21</v>
      </c>
      <c r="C208" s="23" t="s">
        <v>84</v>
      </c>
      <c r="D208" s="23" t="s">
        <v>86</v>
      </c>
      <c r="E208" s="23" t="s">
        <v>9</v>
      </c>
      <c r="F208" s="23" t="s">
        <v>80</v>
      </c>
      <c r="G208" s="24"/>
      <c r="H208" s="24"/>
      <c r="I208" s="24"/>
      <c r="J208" s="24"/>
    </row>
    <row r="209" spans="1:10" s="13" customFormat="1" ht="78.75" x14ac:dyDescent="0.25">
      <c r="A209" s="16">
        <v>2</v>
      </c>
      <c r="B209" s="41" t="s">
        <v>212</v>
      </c>
      <c r="C209" s="33" t="s">
        <v>84</v>
      </c>
      <c r="D209" s="33" t="s">
        <v>86</v>
      </c>
      <c r="E209" s="33" t="s">
        <v>130</v>
      </c>
      <c r="F209" s="33"/>
      <c r="G209" s="34">
        <f>SUMIFS(G210:G1248,$C210:$C1248,$C210,$D210:$D1248,$D210,$E210:$E1248,$E210)</f>
        <v>0</v>
      </c>
      <c r="H209" s="34">
        <f>SUMIFS(H210:H1248,$C210:$C1248,$C210,$D210:$D1248,$D210,$E210:$E1248,$E210)</f>
        <v>0</v>
      </c>
      <c r="I209" s="34">
        <f>SUMIFS(I210:I1248,$C210:$C1248,$C210,$D210:$D1248,$D210,$E210:$E1248,$E210)</f>
        <v>0</v>
      </c>
      <c r="J209" s="34">
        <f>SUMIFS(J210:J1248,$C210:$C1248,$C210,$D210:$D1248,$D210,$E210:$E1248,$E210)</f>
        <v>0</v>
      </c>
    </row>
    <row r="210" spans="1:10" s="13" customFormat="1" ht="15.75" x14ac:dyDescent="0.25">
      <c r="A210" s="17">
        <v>3</v>
      </c>
      <c r="B210" s="22" t="s">
        <v>129</v>
      </c>
      <c r="C210" s="23" t="s">
        <v>84</v>
      </c>
      <c r="D210" s="23" t="s">
        <v>86</v>
      </c>
      <c r="E210" s="23" t="s">
        <v>130</v>
      </c>
      <c r="F210" s="23" t="s">
        <v>128</v>
      </c>
      <c r="G210" s="24"/>
      <c r="H210" s="24"/>
      <c r="I210" s="24"/>
      <c r="J210" s="24"/>
    </row>
    <row r="211" spans="1:10" s="13" customFormat="1" ht="15.75" x14ac:dyDescent="0.25">
      <c r="A211" s="15">
        <v>1</v>
      </c>
      <c r="B211" s="29" t="s">
        <v>27</v>
      </c>
      <c r="C211" s="30" t="s">
        <v>84</v>
      </c>
      <c r="D211" s="30" t="s">
        <v>70</v>
      </c>
      <c r="E211" s="30" t="s">
        <v>6</v>
      </c>
      <c r="F211" s="30" t="s">
        <v>71</v>
      </c>
      <c r="G211" s="31">
        <f>SUMIFS(G212:G1254,$C212:$C1254,$C212,$D212:$D1254,$D212)/2</f>
        <v>1644</v>
      </c>
      <c r="H211" s="31">
        <f>SUMIFS(H212:H1254,$C212:$C1254,$C212,$D212:$D1254,$D212)/2</f>
        <v>0</v>
      </c>
      <c r="I211" s="31">
        <f>SUMIFS(I212:I1254,$C212:$C1254,$C212,$D212:$D1254,$D212)/2</f>
        <v>1644</v>
      </c>
      <c r="J211" s="31">
        <f>SUMIFS(J212:J1254,$C212:$C1254,$C212,$D212:$D1254,$D212)/2</f>
        <v>0</v>
      </c>
    </row>
    <row r="212" spans="1:10" s="13" customFormat="1" ht="52.15" customHeight="1" x14ac:dyDescent="0.25">
      <c r="A212" s="16">
        <v>2</v>
      </c>
      <c r="B212" s="32" t="s">
        <v>201</v>
      </c>
      <c r="C212" s="33" t="s">
        <v>84</v>
      </c>
      <c r="D212" s="33" t="s">
        <v>70</v>
      </c>
      <c r="E212" s="33" t="s">
        <v>28</v>
      </c>
      <c r="F212" s="33"/>
      <c r="G212" s="34">
        <f>SUMIFS(G213:G1251,$C213:$C1251,$C213,$D213:$D1251,$D213,$E213:$E1251,$E213)</f>
        <v>965</v>
      </c>
      <c r="H212" s="34">
        <f>SUMIFS(H213:H1251,$C213:$C1251,$C213,$D213:$D1251,$D213,$E213:$E1251,$E213)</f>
        <v>0</v>
      </c>
      <c r="I212" s="34">
        <f>SUMIFS(I213:I1251,$C213:$C1251,$C213,$D213:$D1251,$D213,$E213:$E1251,$E213)</f>
        <v>965</v>
      </c>
      <c r="J212" s="34">
        <f>SUMIFS(J213:J1251,$C213:$C1251,$C213,$D213:$D1251,$D213,$E213:$E1251,$E213)</f>
        <v>0</v>
      </c>
    </row>
    <row r="213" spans="1:10" s="13" customFormat="1" ht="31.5" x14ac:dyDescent="0.25">
      <c r="A213" s="17">
        <v>3</v>
      </c>
      <c r="B213" s="22" t="s">
        <v>11</v>
      </c>
      <c r="C213" s="23" t="s">
        <v>84</v>
      </c>
      <c r="D213" s="23" t="s">
        <v>70</v>
      </c>
      <c r="E213" s="23" t="s">
        <v>28</v>
      </c>
      <c r="F213" s="23" t="s">
        <v>73</v>
      </c>
      <c r="G213" s="24"/>
      <c r="H213" s="24"/>
      <c r="I213" s="24"/>
      <c r="J213" s="24"/>
    </row>
    <row r="214" spans="1:10" s="13" customFormat="1" ht="15.75" x14ac:dyDescent="0.25">
      <c r="A214" s="17">
        <v>3</v>
      </c>
      <c r="B214" s="22" t="s">
        <v>46</v>
      </c>
      <c r="C214" s="23" t="s">
        <v>84</v>
      </c>
      <c r="D214" s="23" t="s">
        <v>70</v>
      </c>
      <c r="E214" s="23" t="s">
        <v>28</v>
      </c>
      <c r="F214" s="23" t="s">
        <v>91</v>
      </c>
      <c r="G214" s="24">
        <v>965</v>
      </c>
      <c r="H214" s="24"/>
      <c r="I214" s="24">
        <v>965</v>
      </c>
      <c r="J214" s="24"/>
    </row>
    <row r="215" spans="1:10" s="13" customFormat="1" ht="74.45" customHeight="1" x14ac:dyDescent="0.25">
      <c r="A215" s="16">
        <v>2</v>
      </c>
      <c r="B215" s="32" t="s">
        <v>175</v>
      </c>
      <c r="C215" s="33" t="s">
        <v>84</v>
      </c>
      <c r="D215" s="33" t="s">
        <v>70</v>
      </c>
      <c r="E215" s="33" t="s">
        <v>29</v>
      </c>
      <c r="F215" s="33"/>
      <c r="G215" s="34">
        <f>SUMIFS(G216:G1254,$C216:$C1254,$C216,$D216:$D1254,$D216,$E216:$E1254,$E216)</f>
        <v>384</v>
      </c>
      <c r="H215" s="34">
        <f>SUMIFS(H216:H1254,$C216:$C1254,$C216,$D216:$D1254,$D216,$E216:$E1254,$E216)</f>
        <v>0</v>
      </c>
      <c r="I215" s="34">
        <f>SUMIFS(I216:I1254,$C216:$C1254,$C216,$D216:$D1254,$D216,$E216:$E1254,$E216)</f>
        <v>384</v>
      </c>
      <c r="J215" s="34">
        <f>SUMIFS(J216:J1254,$C216:$C1254,$C216,$D216:$D1254,$D216,$E216:$E1254,$E216)</f>
        <v>0</v>
      </c>
    </row>
    <row r="216" spans="1:10" s="13" customFormat="1" ht="66.599999999999994" customHeight="1" x14ac:dyDescent="0.25">
      <c r="A216" s="17">
        <v>3</v>
      </c>
      <c r="B216" s="22" t="s">
        <v>151</v>
      </c>
      <c r="C216" s="23" t="s">
        <v>84</v>
      </c>
      <c r="D216" s="23" t="s">
        <v>70</v>
      </c>
      <c r="E216" s="23" t="s">
        <v>29</v>
      </c>
      <c r="F216" s="23" t="s">
        <v>94</v>
      </c>
      <c r="G216" s="24">
        <v>384</v>
      </c>
      <c r="H216" s="24"/>
      <c r="I216" s="24">
        <v>384</v>
      </c>
      <c r="J216" s="24"/>
    </row>
    <row r="217" spans="1:10" s="13" customFormat="1" ht="47.25" x14ac:dyDescent="0.25">
      <c r="A217" s="16">
        <v>2</v>
      </c>
      <c r="B217" s="41" t="s">
        <v>210</v>
      </c>
      <c r="C217" s="33" t="s">
        <v>84</v>
      </c>
      <c r="D217" s="33" t="s">
        <v>70</v>
      </c>
      <c r="E217" s="33" t="s">
        <v>9</v>
      </c>
      <c r="F217" s="33"/>
      <c r="G217" s="34">
        <f>SUMIFS(G218:G1256,$C218:$C1256,$C218,$D218:$D1256,$D218,$E218:$E1256,$E218)</f>
        <v>0</v>
      </c>
      <c r="H217" s="34">
        <f>SUMIFS(H218:H1256,$C218:$C1256,$C218,$D218:$D1256,$D218,$E218:$E1256,$E218)</f>
        <v>0</v>
      </c>
      <c r="I217" s="34">
        <f>SUMIFS(I218:I1256,$C218:$C1256,$C218,$D218:$D1256,$D218,$E218:$E1256,$E218)</f>
        <v>0</v>
      </c>
      <c r="J217" s="34">
        <f>SUMIFS(J218:J1256,$C218:$C1256,$C218,$D218:$D1256,$D218,$E218:$E1256,$E218)</f>
        <v>0</v>
      </c>
    </row>
    <row r="218" spans="1:10" s="13" customFormat="1" ht="15.75" x14ac:dyDescent="0.25">
      <c r="A218" s="17">
        <v>3</v>
      </c>
      <c r="B218" s="22" t="s">
        <v>23</v>
      </c>
      <c r="C218" s="23" t="s">
        <v>84</v>
      </c>
      <c r="D218" s="23" t="s">
        <v>70</v>
      </c>
      <c r="E218" s="23" t="s">
        <v>9</v>
      </c>
      <c r="F218" s="23" t="s">
        <v>82</v>
      </c>
      <c r="G218" s="24"/>
      <c r="H218" s="24"/>
      <c r="I218" s="24"/>
      <c r="J218" s="24"/>
    </row>
    <row r="219" spans="1:10" s="13" customFormat="1" ht="31.5" x14ac:dyDescent="0.25">
      <c r="A219" s="17">
        <v>3</v>
      </c>
      <c r="B219" s="22" t="s">
        <v>11</v>
      </c>
      <c r="C219" s="23" t="s">
        <v>84</v>
      </c>
      <c r="D219" s="23" t="s">
        <v>70</v>
      </c>
      <c r="E219" s="23" t="s">
        <v>9</v>
      </c>
      <c r="F219" s="23" t="s">
        <v>73</v>
      </c>
      <c r="G219" s="24"/>
      <c r="H219" s="24"/>
      <c r="I219" s="24"/>
      <c r="J219" s="24"/>
    </row>
    <row r="220" spans="1:10" s="13" customFormat="1" ht="15.75" x14ac:dyDescent="0.25">
      <c r="A220" s="17">
        <v>3</v>
      </c>
      <c r="B220" s="22" t="s">
        <v>12</v>
      </c>
      <c r="C220" s="23" t="s">
        <v>84</v>
      </c>
      <c r="D220" s="23" t="s">
        <v>70</v>
      </c>
      <c r="E220" s="23" t="s">
        <v>9</v>
      </c>
      <c r="F220" s="23" t="s">
        <v>74</v>
      </c>
      <c r="G220" s="24"/>
      <c r="H220" s="24"/>
      <c r="I220" s="24"/>
      <c r="J220" s="24"/>
    </row>
    <row r="221" spans="1:10" s="13" customFormat="1" ht="47.25" x14ac:dyDescent="0.25">
      <c r="A221" s="16">
        <v>2</v>
      </c>
      <c r="B221" s="41" t="s">
        <v>211</v>
      </c>
      <c r="C221" s="33" t="s">
        <v>84</v>
      </c>
      <c r="D221" s="33" t="s">
        <v>70</v>
      </c>
      <c r="E221" s="33" t="s">
        <v>33</v>
      </c>
      <c r="F221" s="33"/>
      <c r="G221" s="34">
        <f>SUMIFS(G222:G1260,$C222:$C1260,$C222,$D222:$D1260,$D222,$E222:$E1260,$E222)</f>
        <v>295</v>
      </c>
      <c r="H221" s="34">
        <f>SUMIFS(H222:H1260,$C222:$C1260,$C222,$D222:$D1260,$D222,$E222:$E1260,$E222)</f>
        <v>0</v>
      </c>
      <c r="I221" s="34">
        <f>SUMIFS(I222:I1260,$C222:$C1260,$C222,$D222:$D1260,$D222,$E222:$E1260,$E222)</f>
        <v>295</v>
      </c>
      <c r="J221" s="34">
        <f>SUMIFS(J222:J1260,$C222:$C1260,$C222,$D222:$D1260,$D222,$E222:$E1260,$E222)</f>
        <v>0</v>
      </c>
    </row>
    <row r="222" spans="1:10" s="13" customFormat="1" ht="31.5" x14ac:dyDescent="0.25">
      <c r="A222" s="17">
        <v>3</v>
      </c>
      <c r="B222" s="22" t="s">
        <v>10</v>
      </c>
      <c r="C222" s="23" t="s">
        <v>84</v>
      </c>
      <c r="D222" s="23" t="s">
        <v>70</v>
      </c>
      <c r="E222" s="23" t="s">
        <v>33</v>
      </c>
      <c r="F222" s="23" t="s">
        <v>72</v>
      </c>
      <c r="G222" s="24">
        <v>295</v>
      </c>
      <c r="H222" s="24"/>
      <c r="I222" s="24">
        <v>295</v>
      </c>
      <c r="J222" s="24"/>
    </row>
    <row r="223" spans="1:10" s="13" customFormat="1" ht="31.5" x14ac:dyDescent="0.25">
      <c r="A223" s="17">
        <v>3</v>
      </c>
      <c r="B223" s="22" t="s">
        <v>11</v>
      </c>
      <c r="C223" s="23" t="s">
        <v>84</v>
      </c>
      <c r="D223" s="23" t="s">
        <v>70</v>
      </c>
      <c r="E223" s="23" t="s">
        <v>33</v>
      </c>
      <c r="F223" s="23" t="s">
        <v>73</v>
      </c>
      <c r="G223" s="24"/>
      <c r="H223" s="24"/>
      <c r="I223" s="24"/>
      <c r="J223" s="24"/>
    </row>
    <row r="224" spans="1:10" s="13" customFormat="1" ht="36.6" customHeight="1" x14ac:dyDescent="0.25">
      <c r="A224" s="16">
        <v>2</v>
      </c>
      <c r="B224" s="41" t="s">
        <v>217</v>
      </c>
      <c r="C224" s="33" t="s">
        <v>84</v>
      </c>
      <c r="D224" s="33" t="s">
        <v>70</v>
      </c>
      <c r="E224" s="33" t="s">
        <v>158</v>
      </c>
      <c r="F224" s="33"/>
      <c r="G224" s="34">
        <f>SUMIFS(G225:G1263,$C225:$C1263,$C225,$D225:$D1263,$D225,$E225:$E1263,$E225)</f>
        <v>0</v>
      </c>
      <c r="H224" s="34">
        <f>SUMIFS(H225:H1263,$C225:$C1263,$C225,$D225:$D1263,$D225,$E225:$E1263,$E225)</f>
        <v>0</v>
      </c>
      <c r="I224" s="34">
        <f>SUMIFS(I225:I1263,$C225:$C1263,$C225,$D225:$D1263,$D225,$E225:$E1263,$E225)</f>
        <v>0</v>
      </c>
      <c r="J224" s="34">
        <f>SUMIFS(J225:J1263,$C225:$C1263,$C225,$D225:$D1263,$D225,$E225:$E1263,$E225)</f>
        <v>0</v>
      </c>
    </row>
    <row r="225" spans="1:10" s="13" customFormat="1" ht="15.75" x14ac:dyDescent="0.25">
      <c r="A225" s="17">
        <v>3</v>
      </c>
      <c r="B225" s="43" t="s">
        <v>46</v>
      </c>
      <c r="C225" s="23" t="s">
        <v>84</v>
      </c>
      <c r="D225" s="23" t="s">
        <v>70</v>
      </c>
      <c r="E225" s="23" t="s">
        <v>158</v>
      </c>
      <c r="F225" s="23" t="s">
        <v>91</v>
      </c>
      <c r="G225" s="24"/>
      <c r="H225" s="24"/>
      <c r="I225" s="24"/>
      <c r="J225" s="24"/>
    </row>
    <row r="226" spans="1:10" s="13" customFormat="1" ht="15.75" x14ac:dyDescent="0.25">
      <c r="A226" s="14">
        <v>0</v>
      </c>
      <c r="B226" s="26" t="s">
        <v>112</v>
      </c>
      <c r="C226" s="27" t="s">
        <v>85</v>
      </c>
      <c r="D226" s="27" t="s">
        <v>114</v>
      </c>
      <c r="E226" s="27"/>
      <c r="F226" s="27"/>
      <c r="G226" s="28">
        <f>SUMIFS(G227:G1286,$C227:$C1286,$C227)/3</f>
        <v>3568.3000000000006</v>
      </c>
      <c r="H226" s="28">
        <f>SUMIFS(H227:H1276,$C227:$C1276,$C227)/3</f>
        <v>0</v>
      </c>
      <c r="I226" s="28">
        <f>SUMIFS(I227:I1286,$C227:$C1286,$C227)/3</f>
        <v>3568.3000000000006</v>
      </c>
      <c r="J226" s="28">
        <f>SUMIFS(J227:J1276,$C227:$C1276,$C227)/3</f>
        <v>0</v>
      </c>
    </row>
    <row r="227" spans="1:10" s="13" customFormat="1" ht="15.75" x14ac:dyDescent="0.25">
      <c r="A227" s="15">
        <v>1</v>
      </c>
      <c r="B227" s="29" t="s">
        <v>30</v>
      </c>
      <c r="C227" s="30" t="s">
        <v>85</v>
      </c>
      <c r="D227" s="30" t="s">
        <v>69</v>
      </c>
      <c r="E227" s="30" t="s">
        <v>6</v>
      </c>
      <c r="F227" s="30" t="s">
        <v>71</v>
      </c>
      <c r="G227" s="31">
        <f>SUMIFS(G228:G1270,$C228:$C1270,$C228,$D228:$D1270,$D228)/2</f>
        <v>3568.3</v>
      </c>
      <c r="H227" s="31">
        <f>SUMIFS(H228:H1270,$C228:$C1270,$C228,$D228:$D1270,$D228)/2</f>
        <v>0</v>
      </c>
      <c r="I227" s="31">
        <f>SUMIFS(I228:I1270,$C228:$C1270,$C228,$D228:$D1270,$D228)/2</f>
        <v>3568.3</v>
      </c>
      <c r="J227" s="31">
        <f>SUMIFS(J228:J1270,$C228:$C1270,$C228,$D228:$D1270,$D228)/2</f>
        <v>0</v>
      </c>
    </row>
    <row r="228" spans="1:10" s="13" customFormat="1" ht="31.5" x14ac:dyDescent="0.25">
      <c r="A228" s="16">
        <v>2</v>
      </c>
      <c r="B228" s="32" t="s">
        <v>177</v>
      </c>
      <c r="C228" s="33" t="s">
        <v>85</v>
      </c>
      <c r="D228" s="33" t="s">
        <v>69</v>
      </c>
      <c r="E228" s="33" t="s">
        <v>31</v>
      </c>
      <c r="F228" s="33"/>
      <c r="G228" s="34">
        <f>SUMIFS(G229:G1267,$C229:$C1267,$C229,$D229:$D1267,$D229,$E229:$E1267,$E229)</f>
        <v>3559.3</v>
      </c>
      <c r="H228" s="34">
        <f>SUMIFS(H229:H1267,$C229:$C1267,$C229,$D229:$D1267,$D229,$E229:$E1267,$E229)</f>
        <v>0</v>
      </c>
      <c r="I228" s="34">
        <f>SUMIFS(I229:I1267,$C229:$C1267,$C229,$D229:$D1267,$D229,$E229:$E1267,$E229)</f>
        <v>3559.3</v>
      </c>
      <c r="J228" s="34">
        <f>SUMIFS(J229:J1267,$C229:$C1267,$C229,$D229:$D1267,$D229,$E229:$E1267,$E229)</f>
        <v>0</v>
      </c>
    </row>
    <row r="229" spans="1:10" s="13" customFormat="1" ht="15.75" x14ac:dyDescent="0.25">
      <c r="A229" s="17">
        <v>3</v>
      </c>
      <c r="B229" s="43" t="s">
        <v>46</v>
      </c>
      <c r="C229" s="23" t="s">
        <v>85</v>
      </c>
      <c r="D229" s="23" t="s">
        <v>69</v>
      </c>
      <c r="E229" s="23" t="s">
        <v>31</v>
      </c>
      <c r="F229" s="23" t="s">
        <v>91</v>
      </c>
      <c r="G229" s="24">
        <v>3559.3</v>
      </c>
      <c r="H229" s="25"/>
      <c r="I229" s="24">
        <v>3559.3</v>
      </c>
      <c r="J229" s="25"/>
    </row>
    <row r="230" spans="1:10" s="13" customFormat="1" ht="47.25" x14ac:dyDescent="0.25">
      <c r="A230" s="16">
        <v>2</v>
      </c>
      <c r="B230" s="41" t="s">
        <v>218</v>
      </c>
      <c r="C230" s="33" t="s">
        <v>85</v>
      </c>
      <c r="D230" s="33" t="s">
        <v>69</v>
      </c>
      <c r="E230" s="33" t="s">
        <v>150</v>
      </c>
      <c r="F230" s="33"/>
      <c r="G230" s="34">
        <f>SUMIFS(G231:G1274,$C231:$C1274,$C231,$D231:$D1274,$D231,$E231:$E1274,$E231)</f>
        <v>9</v>
      </c>
      <c r="H230" s="34">
        <f>SUMIFS(H231:H1274,$C231:$C1274,$C231,$D231:$D1274,$D231,$E231:$E1274,$E231)</f>
        <v>0</v>
      </c>
      <c r="I230" s="34">
        <f>SUMIFS(I231:I1274,$C231:$C1274,$C231,$D231:$D1274,$D231,$E231:$E1274,$E231)</f>
        <v>9</v>
      </c>
      <c r="J230" s="34">
        <f>SUMIFS(J231:J1274,$C231:$C1274,$C231,$D231:$D1274,$D231,$E231:$E1274,$E231)</f>
        <v>0</v>
      </c>
    </row>
    <row r="231" spans="1:10" s="13" customFormat="1" ht="15.75" x14ac:dyDescent="0.25">
      <c r="A231" s="17">
        <v>3</v>
      </c>
      <c r="B231" s="22" t="s">
        <v>46</v>
      </c>
      <c r="C231" s="23" t="s">
        <v>85</v>
      </c>
      <c r="D231" s="23" t="s">
        <v>69</v>
      </c>
      <c r="E231" s="23" t="s">
        <v>150</v>
      </c>
      <c r="F231" s="23" t="s">
        <v>91</v>
      </c>
      <c r="G231" s="24">
        <v>9</v>
      </c>
      <c r="H231" s="24"/>
      <c r="I231" s="24">
        <v>9</v>
      </c>
      <c r="J231" s="24"/>
    </row>
    <row r="232" spans="1:10" s="13" customFormat="1" ht="15.75" x14ac:dyDescent="0.25">
      <c r="A232" s="14">
        <v>0</v>
      </c>
      <c r="B232" s="26" t="s">
        <v>113</v>
      </c>
      <c r="C232" s="27" t="s">
        <v>87</v>
      </c>
      <c r="D232" s="27" t="s">
        <v>114</v>
      </c>
      <c r="E232" s="27"/>
      <c r="F232" s="27"/>
      <c r="G232" s="28">
        <f>SUMIFS(G233:G1298,$C233:$C1298,$C233)/3</f>
        <v>6023.3</v>
      </c>
      <c r="H232" s="28">
        <f>SUMIFS(H233:H1288,$C233:$C1288,$C233)/3</f>
        <v>0</v>
      </c>
      <c r="I232" s="28">
        <f>SUMIFS(I233:I1298,$C233:$C1298,$C233)/3</f>
        <v>0</v>
      </c>
      <c r="J232" s="28">
        <f>SUMIFS(J233:J1288,$C233:$C1288,$C233)/3</f>
        <v>0</v>
      </c>
    </row>
    <row r="233" spans="1:10" s="13" customFormat="1" ht="15.75" x14ac:dyDescent="0.25">
      <c r="A233" s="15">
        <v>1</v>
      </c>
      <c r="B233" s="29" t="s">
        <v>66</v>
      </c>
      <c r="C233" s="30" t="s">
        <v>87</v>
      </c>
      <c r="D233" s="30" t="s">
        <v>88</v>
      </c>
      <c r="E233" s="30" t="s">
        <v>6</v>
      </c>
      <c r="F233" s="30" t="s">
        <v>71</v>
      </c>
      <c r="G233" s="31">
        <f>SUMIFS(G234:G1281,$C234:$C1281,$C234,$D234:$D1281,$D234)/2</f>
        <v>6023.2999999999993</v>
      </c>
      <c r="H233" s="31">
        <f>SUMIFS(H234:H1281,$C234:$C1281,$C234,$D234:$D1281,$D234)/2</f>
        <v>0</v>
      </c>
      <c r="I233" s="31">
        <f>SUMIFS(I234:I1281,$C234:$C1281,$C234,$D234:$D1281,$D234)/2</f>
        <v>0</v>
      </c>
      <c r="J233" s="31">
        <f>SUMIFS(J234:J1281,$C234:$C1281,$C234,$D234:$D1281,$D234)/2</f>
        <v>0</v>
      </c>
    </row>
    <row r="234" spans="1:10" s="13" customFormat="1" ht="47.25" x14ac:dyDescent="0.25">
      <c r="A234" s="16">
        <v>2</v>
      </c>
      <c r="B234" s="35" t="s">
        <v>168</v>
      </c>
      <c r="C234" s="33" t="s">
        <v>87</v>
      </c>
      <c r="D234" s="33" t="s">
        <v>88</v>
      </c>
      <c r="E234" s="33" t="s">
        <v>67</v>
      </c>
      <c r="F234" s="33"/>
      <c r="G234" s="34">
        <f>SUMIFS(G235:G1278,$C235:$C1278,$C235,$D235:$D1278,$D235,$E235:$E1278,$E235)</f>
        <v>4363.8999999999996</v>
      </c>
      <c r="H234" s="34">
        <f>SUMIFS(H235:H1278,$C235:$C1278,$C235,$D235:$D1278,$D235,$E235:$E1278,$E235)</f>
        <v>0</v>
      </c>
      <c r="I234" s="34">
        <f>SUMIFS(I235:I1278,$C235:$C1278,$C235,$D235:$D1278,$D235,$E235:$E1278,$E235)</f>
        <v>0</v>
      </c>
      <c r="J234" s="34">
        <f>SUMIFS(J235:J1278,$C235:$C1278,$C235,$D235:$D1278,$D235,$E235:$E1278,$E235)</f>
        <v>0</v>
      </c>
    </row>
    <row r="235" spans="1:10" s="13" customFormat="1" ht="15.75" x14ac:dyDescent="0.25">
      <c r="A235" s="17">
        <v>3</v>
      </c>
      <c r="B235" s="22" t="s">
        <v>46</v>
      </c>
      <c r="C235" s="23" t="s">
        <v>87</v>
      </c>
      <c r="D235" s="23" t="s">
        <v>88</v>
      </c>
      <c r="E235" s="23" t="s">
        <v>67</v>
      </c>
      <c r="F235" s="23" t="s">
        <v>91</v>
      </c>
      <c r="G235" s="24">
        <v>4363.8999999999996</v>
      </c>
      <c r="H235" s="25"/>
      <c r="I235" s="24"/>
      <c r="J235" s="25"/>
    </row>
    <row r="236" spans="1:10" s="13" customFormat="1" ht="95.45" customHeight="1" x14ac:dyDescent="0.25">
      <c r="A236" s="16">
        <v>2</v>
      </c>
      <c r="B236" s="45" t="s">
        <v>169</v>
      </c>
      <c r="C236" s="33" t="s">
        <v>87</v>
      </c>
      <c r="D236" s="33" t="s">
        <v>88</v>
      </c>
      <c r="E236" s="33" t="s">
        <v>133</v>
      </c>
      <c r="F236" s="33"/>
      <c r="G236" s="34">
        <f>SUMIFS(G237:G1280,$C237:$C1280,$C237,$D237:$D1280,$D237,$E237:$E1280,$E237)</f>
        <v>1659.4</v>
      </c>
      <c r="H236" s="34">
        <f>SUMIFS(H237:H1280,$C237:$C1280,$C237,$D237:$D1280,$D237,$E237:$E1280,$E237)</f>
        <v>0</v>
      </c>
      <c r="I236" s="34">
        <f>SUMIFS(I237:I1280,$C237:$C1280,$C237,$D237:$D1280,$D237,$E237:$E1280,$E237)</f>
        <v>0</v>
      </c>
      <c r="J236" s="34">
        <f>SUMIFS(J237:J1280,$C237:$C1280,$C237,$D237:$D1280,$D237,$E237:$E1280,$E237)</f>
        <v>0</v>
      </c>
    </row>
    <row r="237" spans="1:10" s="13" customFormat="1" ht="15.75" x14ac:dyDescent="0.25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133</v>
      </c>
      <c r="F237" s="23" t="s">
        <v>91</v>
      </c>
      <c r="G237" s="24">
        <v>1659.4</v>
      </c>
      <c r="H237" s="25"/>
      <c r="I237" s="24"/>
      <c r="J237" s="25"/>
    </row>
    <row r="238" spans="1:10" s="13" customFormat="1" ht="55.9" customHeight="1" x14ac:dyDescent="0.25">
      <c r="A238" s="16">
        <v>2</v>
      </c>
      <c r="B238" s="41" t="s">
        <v>213</v>
      </c>
      <c r="C238" s="33" t="s">
        <v>87</v>
      </c>
      <c r="D238" s="33" t="s">
        <v>88</v>
      </c>
      <c r="E238" s="33" t="s">
        <v>132</v>
      </c>
      <c r="F238" s="33"/>
      <c r="G238" s="34">
        <f>SUMIFS(G239:G1282,$C239:$C1282,$C239,$D239:$D1282,$D239,$E239:$E1282,$E239)</f>
        <v>0</v>
      </c>
      <c r="H238" s="34">
        <f>SUMIFS(H239:H1282,$C239:$C1282,$C239,$D239:$D1282,$D239,$E239:$E1282,$E239)</f>
        <v>0</v>
      </c>
      <c r="I238" s="34">
        <f>SUMIFS(I239:I1282,$C239:$C1282,$C239,$D239:$D1282,$D239,$E239:$E1282,$E239)</f>
        <v>0</v>
      </c>
      <c r="J238" s="34">
        <f>SUMIFS(J239:J1282,$C239:$C1282,$C239,$D239:$D1282,$D239,$E239:$E1282,$E239)</f>
        <v>0</v>
      </c>
    </row>
    <row r="239" spans="1:10" s="13" customFormat="1" ht="15.75" x14ac:dyDescent="0.25">
      <c r="A239" s="17">
        <v>3</v>
      </c>
      <c r="B239" s="22" t="s">
        <v>46</v>
      </c>
      <c r="C239" s="23" t="s">
        <v>87</v>
      </c>
      <c r="D239" s="23" t="s">
        <v>88</v>
      </c>
      <c r="E239" s="23" t="s">
        <v>132</v>
      </c>
      <c r="F239" s="23" t="s">
        <v>91</v>
      </c>
      <c r="G239" s="24"/>
      <c r="H239" s="25"/>
      <c r="I239" s="24"/>
      <c r="J239" s="25"/>
    </row>
    <row r="240" spans="1:10" s="13" customFormat="1" ht="34.15" customHeight="1" x14ac:dyDescent="0.25">
      <c r="A240" s="14">
        <v>0</v>
      </c>
      <c r="B240" s="26" t="s">
        <v>157</v>
      </c>
      <c r="C240" s="27" t="s">
        <v>75</v>
      </c>
      <c r="D240" s="27" t="s">
        <v>114</v>
      </c>
      <c r="E240" s="27"/>
      <c r="F240" s="27"/>
      <c r="G240" s="28">
        <f>SUMIFS(G241:G1306,$C241:$C1306,$C241)/3</f>
        <v>0</v>
      </c>
      <c r="H240" s="28">
        <f>SUMIFS(H241:H1296,$C241:$C1296,$C241)/3</f>
        <v>0</v>
      </c>
      <c r="I240" s="28">
        <f>SUMIFS(I241:I1306,$C241:$C1306,$C241)/3</f>
        <v>0</v>
      </c>
      <c r="J240" s="28">
        <f>SUMIFS(J241:J1296,$C241:$C1296,$C241)/3</f>
        <v>0</v>
      </c>
    </row>
    <row r="241" spans="1:10" s="13" customFormat="1" ht="31.15" customHeight="1" x14ac:dyDescent="0.25">
      <c r="A241" s="15">
        <v>1</v>
      </c>
      <c r="B241" s="40" t="s">
        <v>152</v>
      </c>
      <c r="C241" s="44" t="s">
        <v>75</v>
      </c>
      <c r="D241" s="44" t="s">
        <v>69</v>
      </c>
      <c r="E241" s="44"/>
      <c r="F241" s="44"/>
      <c r="G241" s="31">
        <f>SUMIFS(G242:G1289,$C242:$C1289,$C242,$D242:$D1289,$D242)/2</f>
        <v>0</v>
      </c>
      <c r="H241" s="31">
        <f>SUMIFS(H242:H1289,$C242:$C1289,$C242,$D242:$D1289,$D242)/2</f>
        <v>0</v>
      </c>
      <c r="I241" s="31">
        <f>SUMIFS(I242:I1289,$C242:$C1289,$C242,$D242:$D1289,$D242)/2</f>
        <v>0</v>
      </c>
      <c r="J241" s="31">
        <f>SUMIFS(J242:J1289,$C242:$C1289,$C242,$D242:$D1289,$D242)/2</f>
        <v>0</v>
      </c>
    </row>
    <row r="242" spans="1:10" s="13" customFormat="1" ht="47.25" x14ac:dyDescent="0.25">
      <c r="A242" s="16">
        <v>2</v>
      </c>
      <c r="B242" s="41" t="s">
        <v>153</v>
      </c>
      <c r="C242" s="42" t="s">
        <v>75</v>
      </c>
      <c r="D242" s="42" t="s">
        <v>69</v>
      </c>
      <c r="E242" s="42" t="s">
        <v>154</v>
      </c>
      <c r="F242" s="42" t="s">
        <v>71</v>
      </c>
      <c r="G242" s="34">
        <f>SUMIFS(G243:G1286,$C243:$C1286,$C243,$D243:$D1286,$D243,$E243:$E1286,$E243)</f>
        <v>0</v>
      </c>
      <c r="H242" s="34">
        <f>SUMIFS(H243:H1286,$C243:$C1286,$C243,$D243:$D1286,$D243,$E243:$E1286,$E243)</f>
        <v>0</v>
      </c>
      <c r="I242" s="34">
        <f>SUMIFS(I243:I1286,$C243:$C1286,$C243,$D243:$D1286,$D243,$E243:$E1286,$E243)</f>
        <v>0</v>
      </c>
      <c r="J242" s="34">
        <f>SUMIFS(J243:J1286,$C243:$C1286,$C243,$D243:$D1286,$D243,$E243:$E1286,$E243)</f>
        <v>0</v>
      </c>
    </row>
    <row r="243" spans="1:10" s="13" customFormat="1" ht="22.9" customHeight="1" x14ac:dyDescent="0.25">
      <c r="A243" s="17">
        <v>3</v>
      </c>
      <c r="B243" s="22" t="s">
        <v>155</v>
      </c>
      <c r="C243" s="23" t="s">
        <v>75</v>
      </c>
      <c r="D243" s="23" t="s">
        <v>69</v>
      </c>
      <c r="E243" s="23" t="s">
        <v>154</v>
      </c>
      <c r="F243" s="23" t="s">
        <v>156</v>
      </c>
      <c r="G243" s="24"/>
      <c r="H243" s="25"/>
      <c r="I243" s="24"/>
      <c r="J243" s="25"/>
    </row>
    <row r="244" spans="1:10" s="13" customFormat="1" ht="31.5" x14ac:dyDescent="0.25">
      <c r="A244" s="14">
        <v>0</v>
      </c>
      <c r="B244" s="26" t="s">
        <v>147</v>
      </c>
      <c r="C244" s="27" t="s">
        <v>76</v>
      </c>
      <c r="D244" s="27" t="s">
        <v>114</v>
      </c>
      <c r="E244" s="27"/>
      <c r="F244" s="27"/>
      <c r="G244" s="28">
        <f>SUMIFS(G245:G1310,$C245:$C1310,$C245)/3</f>
        <v>1900</v>
      </c>
      <c r="H244" s="28">
        <f>SUMIFS(H245:H1300,$C245:$C1300,$C245)/3</f>
        <v>0</v>
      </c>
      <c r="I244" s="28">
        <f>SUMIFS(I245:I1310,$C245:$C1310,$C245)/3</f>
        <v>1900</v>
      </c>
      <c r="J244" s="28">
        <f>SUMIFS(J245:J1300,$C245:$C1300,$C245)/3</f>
        <v>0</v>
      </c>
    </row>
    <row r="245" spans="1:10" s="13" customFormat="1" ht="47.25" x14ac:dyDescent="0.25">
      <c r="A245" s="15">
        <v>1</v>
      </c>
      <c r="B245" s="29" t="s">
        <v>15</v>
      </c>
      <c r="C245" s="30" t="s">
        <v>76</v>
      </c>
      <c r="D245" s="30" t="s">
        <v>69</v>
      </c>
      <c r="E245" s="30" t="s">
        <v>6</v>
      </c>
      <c r="F245" s="30" t="s">
        <v>71</v>
      </c>
      <c r="G245" s="31">
        <f>SUMIFS(G246:G1293,$C246:$C1293,$C246,$D246:$D1293,$D246)/2</f>
        <v>1900</v>
      </c>
      <c r="H245" s="31">
        <f>SUMIFS(H246:H1293,$C246:$C1293,$C246,$D246:$D1293,$D246)/2</f>
        <v>0</v>
      </c>
      <c r="I245" s="31">
        <f>SUMIFS(I246:I1293,$C246:$C1293,$C246,$D246:$D1293,$D246)/2</f>
        <v>1900</v>
      </c>
      <c r="J245" s="31">
        <f>SUMIFS(J246:J1293,$C246:$C1293,$C246,$D246:$D1293,$D246)/2</f>
        <v>0</v>
      </c>
    </row>
    <row r="246" spans="1:10" s="13" customFormat="1" ht="31.5" x14ac:dyDescent="0.25">
      <c r="A246" s="16">
        <v>2</v>
      </c>
      <c r="B246" s="32" t="s">
        <v>16</v>
      </c>
      <c r="C246" s="33" t="s">
        <v>76</v>
      </c>
      <c r="D246" s="33" t="s">
        <v>69</v>
      </c>
      <c r="E246" s="33" t="s">
        <v>125</v>
      </c>
      <c r="F246" s="33" t="s">
        <v>71</v>
      </c>
      <c r="G246" s="34">
        <f>SUMIFS(G247:G1290,$C247:$C1290,$C247,$D247:$D1290,$D247,$E247:$E1290,$E247)</f>
        <v>1900</v>
      </c>
      <c r="H246" s="34">
        <f>SUMIFS(H247:H1290,$C247:$C1290,$C247,$D247:$D1290,$D247,$E247:$E1290,$E247)</f>
        <v>0</v>
      </c>
      <c r="I246" s="34">
        <f>SUMIFS(I247:I1290,$C247:$C1290,$C247,$D247:$D1290,$D247,$E247:$E1290,$E247)</f>
        <v>1900</v>
      </c>
      <c r="J246" s="34">
        <f>SUMIFS(J247:J1290,$C247:$C1290,$C247,$D247:$D1290,$D247,$E247:$E1290,$E247)</f>
        <v>0</v>
      </c>
    </row>
    <row r="247" spans="1:10" s="13" customFormat="1" ht="15.75" x14ac:dyDescent="0.25">
      <c r="A247" s="17">
        <v>3</v>
      </c>
      <c r="B247" s="22" t="s">
        <v>18</v>
      </c>
      <c r="C247" s="23" t="s">
        <v>76</v>
      </c>
      <c r="D247" s="23" t="s">
        <v>69</v>
      </c>
      <c r="E247" s="23" t="s">
        <v>125</v>
      </c>
      <c r="F247" s="23" t="s">
        <v>77</v>
      </c>
      <c r="G247" s="24">
        <v>1900</v>
      </c>
      <c r="H247" s="24"/>
      <c r="I247" s="24">
        <v>1900</v>
      </c>
      <c r="J247" s="24"/>
    </row>
    <row r="248" spans="1:10" s="13" customFormat="1" ht="15.75" x14ac:dyDescent="0.25">
      <c r="A248" s="15">
        <v>1</v>
      </c>
      <c r="B248" s="29" t="s">
        <v>141</v>
      </c>
      <c r="C248" s="30" t="s">
        <v>76</v>
      </c>
      <c r="D248" s="30" t="s">
        <v>78</v>
      </c>
      <c r="E248" s="30"/>
      <c r="F248" s="30"/>
      <c r="G248" s="31">
        <f>SUMIFS(G249:G1296,$C249:$C1296,$C249,$D249:$D1296,$D249)/2</f>
        <v>0</v>
      </c>
      <c r="H248" s="31">
        <f>SUMIFS(H249:H1296,$C249:$C1296,$C249,$D249:$D1296,$D249)/2</f>
        <v>0</v>
      </c>
      <c r="I248" s="31">
        <f>SUMIFS(I249:I1296,$C249:$C1296,$C249,$D249:$D1296,$D249)/2</f>
        <v>0</v>
      </c>
      <c r="J248" s="31">
        <f>SUMIFS(J249:J1296,$C249:$C1296,$C249,$D249:$D1296,$D249)/2</f>
        <v>0</v>
      </c>
    </row>
    <row r="249" spans="1:10" s="13" customFormat="1" ht="36.6" customHeight="1" x14ac:dyDescent="0.25">
      <c r="A249" s="16">
        <v>2</v>
      </c>
      <c r="B249" s="41" t="s">
        <v>217</v>
      </c>
      <c r="C249" s="33" t="s">
        <v>76</v>
      </c>
      <c r="D249" s="33" t="s">
        <v>78</v>
      </c>
      <c r="E249" s="33" t="s">
        <v>158</v>
      </c>
      <c r="F249" s="33" t="s">
        <v>71</v>
      </c>
      <c r="G249" s="34">
        <f>SUMIFS(G250:G1293,$C250:$C1293,$C250,$D250:$D1293,$D250,$E250:$E1293,$E250)</f>
        <v>0</v>
      </c>
      <c r="H249" s="34">
        <f>SUMIFS(H250:H1293,$C250:$C1293,$C250,$D250:$D1293,$D250,$E250:$E1293,$E250)</f>
        <v>0</v>
      </c>
      <c r="I249" s="34">
        <f>SUMIFS(I250:I1293,$C250:$C1293,$C250,$D250:$D1293,$D250,$E250:$E1293,$E250)</f>
        <v>0</v>
      </c>
      <c r="J249" s="34">
        <f>SUMIFS(J250:J1293,$C250:$C1293,$C250,$D250:$D1293,$D250,$E250:$E1293,$E250)</f>
        <v>0</v>
      </c>
    </row>
    <row r="250" spans="1:10" s="13" customFormat="1" ht="15.75" x14ac:dyDescent="0.25">
      <c r="A250" s="17">
        <v>3</v>
      </c>
      <c r="B250" s="22" t="s">
        <v>19</v>
      </c>
      <c r="C250" s="23" t="s">
        <v>76</v>
      </c>
      <c r="D250" s="23" t="s">
        <v>78</v>
      </c>
      <c r="E250" s="23" t="s">
        <v>158</v>
      </c>
      <c r="F250" s="23" t="s">
        <v>79</v>
      </c>
      <c r="G250" s="24"/>
      <c r="H250" s="24"/>
      <c r="I250" s="24"/>
      <c r="J250" s="24"/>
    </row>
    <row r="251" spans="1:10" s="13" customFormat="1" ht="31.5" x14ac:dyDescent="0.25">
      <c r="A251" s="16">
        <v>2</v>
      </c>
      <c r="B251" s="32" t="s">
        <v>16</v>
      </c>
      <c r="C251" s="33" t="s">
        <v>76</v>
      </c>
      <c r="D251" s="33" t="s">
        <v>78</v>
      </c>
      <c r="E251" s="33" t="s">
        <v>125</v>
      </c>
      <c r="F251" s="33"/>
      <c r="G251" s="34">
        <f>SUMIFS(G252:G1295,$C252:$C1295,$C252,$D252:$D1295,$D252,$E252:$E1295,$E252)</f>
        <v>0</v>
      </c>
      <c r="H251" s="34">
        <f>SUMIFS(H252:H1295,$C252:$C1295,$C252,$D252:$D1295,$D252,$E252:$E1295,$E252)</f>
        <v>0</v>
      </c>
      <c r="I251" s="34">
        <f>SUMIFS(I252:I1295,$C252:$C1295,$C252,$D252:$D1295,$D252,$E252:$E1295,$E252)</f>
        <v>0</v>
      </c>
      <c r="J251" s="34">
        <f>SUMIFS(J252:J1295,$C252:$C1295,$C252,$D252:$D1295,$D252,$E252:$E1295,$E252)</f>
        <v>0</v>
      </c>
    </row>
    <row r="252" spans="1:10" s="13" customFormat="1" ht="15.75" x14ac:dyDescent="0.25">
      <c r="A252" s="17">
        <v>3</v>
      </c>
      <c r="B252" s="22" t="s">
        <v>19</v>
      </c>
      <c r="C252" s="23" t="s">
        <v>76</v>
      </c>
      <c r="D252" s="23" t="s">
        <v>78</v>
      </c>
      <c r="E252" s="23" t="s">
        <v>125</v>
      </c>
      <c r="F252" s="23" t="s">
        <v>79</v>
      </c>
      <c r="G252" s="24"/>
      <c r="H252" s="24"/>
      <c r="I252" s="24"/>
      <c r="J252" s="24"/>
    </row>
    <row r="253" spans="1:10" s="13" customFormat="1" ht="19.899999999999999" customHeight="1" x14ac:dyDescent="0.25">
      <c r="A253" s="12"/>
      <c r="B253" s="36" t="s">
        <v>68</v>
      </c>
      <c r="C253" s="37"/>
      <c r="D253" s="37"/>
      <c r="E253" s="37" t="s">
        <v>6</v>
      </c>
      <c r="F253" s="37"/>
      <c r="G253" s="38">
        <f>SUMIF($A14:$A252,$A14,G14:G252)</f>
        <v>419345.69999999995</v>
      </c>
      <c r="H253" s="38">
        <f>SUMIF($A14:$A252,$A14,H14:H252)</f>
        <v>0</v>
      </c>
      <c r="I253" s="38">
        <f>SUMIF($A14:$A252,$A14,I14:I252)</f>
        <v>423574.09999999992</v>
      </c>
      <c r="J253" s="38">
        <f>SUMIF($A14:$A252,$A14,J14:J252)</f>
        <v>0</v>
      </c>
    </row>
    <row r="254" spans="1:10" ht="22.15" customHeight="1" x14ac:dyDescent="0.25">
      <c r="B254" s="50" t="s">
        <v>194</v>
      </c>
      <c r="C254" s="51"/>
      <c r="D254" s="51"/>
      <c r="E254" s="51"/>
      <c r="F254" s="51"/>
      <c r="G254" s="52">
        <v>10752.5</v>
      </c>
      <c r="H254" s="52"/>
      <c r="I254" s="52">
        <v>22293.4</v>
      </c>
      <c r="J254" s="52"/>
    </row>
    <row r="255" spans="1:10" ht="25.9" customHeight="1" x14ac:dyDescent="0.25">
      <c r="B255" s="50" t="s">
        <v>195</v>
      </c>
      <c r="C255" s="51"/>
      <c r="D255" s="51"/>
      <c r="E255" s="51"/>
      <c r="F255" s="51"/>
      <c r="G255" s="52">
        <f t="shared" ref="G255:J255" si="0">SUM(G253:G254)</f>
        <v>430098.19999999995</v>
      </c>
      <c r="H255" s="52">
        <f t="shared" si="0"/>
        <v>0</v>
      </c>
      <c r="I255" s="52">
        <f t="shared" si="0"/>
        <v>445867.49999999994</v>
      </c>
      <c r="J255" s="52">
        <f t="shared" si="0"/>
        <v>0</v>
      </c>
    </row>
  </sheetData>
  <autoFilter ref="A6:H255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8" t="s">
        <v>103</v>
      </c>
      <c r="C3" s="68" t="s">
        <v>101</v>
      </c>
      <c r="D3" s="71" t="s">
        <v>96</v>
      </c>
      <c r="E3" s="72"/>
      <c r="F3" s="71" t="s">
        <v>97</v>
      </c>
      <c r="G3" s="72"/>
    </row>
    <row r="4" spans="2:7" x14ac:dyDescent="0.25">
      <c r="B4" s="69"/>
      <c r="C4" s="69"/>
      <c r="D4" s="73"/>
      <c r="E4" s="74"/>
      <c r="F4" s="73"/>
      <c r="G4" s="74"/>
    </row>
    <row r="5" spans="2:7" ht="0.75" customHeight="1" x14ac:dyDescent="0.25">
      <c r="B5" s="69"/>
      <c r="C5" s="69"/>
      <c r="D5" s="73"/>
      <c r="E5" s="74"/>
      <c r="F5" s="73"/>
      <c r="G5" s="74"/>
    </row>
    <row r="6" spans="2:7" ht="15" hidden="1" customHeight="1" x14ac:dyDescent="0.25">
      <c r="B6" s="69"/>
      <c r="C6" s="69"/>
      <c r="D6" s="75"/>
      <c r="E6" s="76"/>
      <c r="F6" s="75"/>
      <c r="G6" s="76"/>
    </row>
    <row r="7" spans="2:7" ht="15" customHeight="1" x14ac:dyDescent="0.25">
      <c r="B7" s="69"/>
      <c r="C7" s="69"/>
      <c r="D7" s="77" t="s">
        <v>5</v>
      </c>
      <c r="E7" s="77" t="s">
        <v>95</v>
      </c>
      <c r="F7" s="77" t="s">
        <v>5</v>
      </c>
      <c r="G7" s="77" t="s">
        <v>95</v>
      </c>
    </row>
    <row r="8" spans="2:7" x14ac:dyDescent="0.25">
      <c r="B8" s="69"/>
      <c r="C8" s="69"/>
      <c r="D8" s="78"/>
      <c r="E8" s="78"/>
      <c r="F8" s="78"/>
      <c r="G8" s="78"/>
    </row>
    <row r="9" spans="2:7" x14ac:dyDescent="0.25">
      <c r="B9" s="69"/>
      <c r="C9" s="69"/>
      <c r="D9" s="78"/>
      <c r="E9" s="78"/>
      <c r="F9" s="78"/>
      <c r="G9" s="78"/>
    </row>
    <row r="10" spans="2:7" ht="2.25" customHeight="1" x14ac:dyDescent="0.25">
      <c r="B10" s="70"/>
      <c r="C10" s="70"/>
      <c r="D10" s="79"/>
      <c r="E10" s="79"/>
      <c r="F10" s="79"/>
      <c r="G10" s="79"/>
    </row>
    <row r="11" spans="2:7" x14ac:dyDescent="0.25">
      <c r="B11" s="1">
        <v>0</v>
      </c>
      <c r="C11" s="1" t="s">
        <v>98</v>
      </c>
      <c r="D11" s="5">
        <f>SUMIF('Приложение №6'!$A$14:$A1015,0,'Приложение №6'!$G$14:$G1015)</f>
        <v>419345.69999999995</v>
      </c>
      <c r="E11" s="5">
        <f>SUMIF('Приложение №6'!$A$14:$A1015,0,'Приложение №6'!$H$14:$H1015)</f>
        <v>0</v>
      </c>
      <c r="F11" s="5" t="e">
        <f>SUMIF('Приложение №6'!$A$14:$A1015,0,'Приложение №6'!#REF!)</f>
        <v>#REF!</v>
      </c>
      <c r="G11" s="5" t="e">
        <f>SUMIF('Приложение №6'!$A$14:$A1015,0,'Приложение №6'!#REF!)</f>
        <v>#REF!</v>
      </c>
    </row>
    <row r="12" spans="2:7" x14ac:dyDescent="0.25">
      <c r="B12" s="2">
        <v>1</v>
      </c>
      <c r="C12" s="2" t="s">
        <v>99</v>
      </c>
      <c r="D12" s="7">
        <f>SUMIF('Приложение №6'!$A$14:$A1016,1,'Приложение №6'!$G$14:$G1016)</f>
        <v>419345.7</v>
      </c>
      <c r="E12" s="7">
        <f>SUMIF('Приложение №6'!$A$14:$A1016,1,'Приложение №6'!$H$14:$H1016)</f>
        <v>0</v>
      </c>
      <c r="F12" s="7" t="e">
        <f>SUMIF('Приложение №6'!$A$14:$A1016,1,'Приложение №6'!#REF!)</f>
        <v>#REF!</v>
      </c>
      <c r="G12" s="7" t="e">
        <f>SUMIF('Приложение №6'!$A$14:$A1016,1,'Приложение №6'!#REF!)</f>
        <v>#REF!</v>
      </c>
    </row>
    <row r="13" spans="2:7" x14ac:dyDescent="0.25">
      <c r="B13" s="3">
        <v>2</v>
      </c>
      <c r="C13" s="3" t="s">
        <v>102</v>
      </c>
      <c r="D13" s="8">
        <f>SUMIF('Приложение №6'!$A$14:$A1017,2,'Приложение №6'!$G$14:$G1017)</f>
        <v>419345.7</v>
      </c>
      <c r="E13" s="8">
        <f>SUMIF('Приложение №6'!$A$14:$A1017,2,'Приложение №6'!$H$14:$H1017)</f>
        <v>0</v>
      </c>
      <c r="F13" s="8" t="e">
        <f>SUMIF('Приложение №6'!$A$14:$A1017,2,'Приложение №6'!#REF!)</f>
        <v>#REF!</v>
      </c>
      <c r="G13" s="8" t="e">
        <f>SUMIF('Приложение №6'!$A$14:$A1017,2,'Приложение №6'!#REF!)</f>
        <v>#REF!</v>
      </c>
    </row>
    <row r="14" spans="2:7" x14ac:dyDescent="0.25">
      <c r="B14" s="4" t="s">
        <v>115</v>
      </c>
      <c r="C14" s="4" t="s">
        <v>100</v>
      </c>
      <c r="D14" s="9">
        <f>SUMIF('Приложение №6'!$A$14:$A1018,3,'Приложение №6'!$G$14:$G1018)</f>
        <v>419345.7</v>
      </c>
      <c r="E14" s="9">
        <f>SUMIF('Приложение №6'!$A$14:$A1018,3,'Приложение №6'!$H$14:$H1018)</f>
        <v>0</v>
      </c>
      <c r="F14" s="9" t="e">
        <f>SUMIF('Приложение №6'!$A$14:$A1018,3,'Приложение №6'!#REF!)</f>
        <v>#REF!</v>
      </c>
      <c r="G14" s="9" t="e">
        <f>SUMIF('Приложение №6'!$A$14:$A1018,3,'Приложение №6'!#REF!)</f>
        <v>#REF!</v>
      </c>
    </row>
    <row r="15" spans="2:7" x14ac:dyDescent="0.25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2024-11-14T07:59:37Z</cp:lastPrinted>
  <dcterms:created xsi:type="dcterms:W3CDTF">2017-09-27T09:31:38Z</dcterms:created>
  <dcterms:modified xsi:type="dcterms:W3CDTF">2024-11-14T08:00:24Z</dcterms:modified>
</cp:coreProperties>
</file>