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№6'!$A$6:$H$251</definedName>
  </definedNames>
  <calcPr calcId="125725"/>
</workbook>
</file>

<file path=xl/calcChain.xml><?xml version="1.0" encoding="utf-8"?>
<calcChain xmlns="http://schemas.openxmlformats.org/spreadsheetml/2006/main">
  <c r="G202" i="1"/>
  <c r="H185"/>
  <c r="G185"/>
  <c r="H183"/>
  <c r="G183"/>
  <c r="H199" l="1"/>
  <c r="G199"/>
  <c r="H249"/>
  <c r="G249"/>
  <c r="H247"/>
  <c r="G247"/>
  <c r="H244"/>
  <c r="H243" s="1"/>
  <c r="G244"/>
  <c r="G243" s="1"/>
  <c r="H240"/>
  <c r="H239" s="1"/>
  <c r="H238" s="1"/>
  <c r="G240"/>
  <c r="G239" s="1"/>
  <c r="G238" s="1"/>
  <c r="H236"/>
  <c r="G236"/>
  <c r="H234"/>
  <c r="G234"/>
  <c r="H232"/>
  <c r="G232"/>
  <c r="H228"/>
  <c r="G228"/>
  <c r="H226"/>
  <c r="G226"/>
  <c r="H222"/>
  <c r="G222"/>
  <c r="H219"/>
  <c r="G219"/>
  <c r="H215"/>
  <c r="G215"/>
  <c r="H213"/>
  <c r="G213"/>
  <c r="H210"/>
  <c r="G210"/>
  <c r="H207"/>
  <c r="G207"/>
  <c r="H204"/>
  <c r="G204"/>
  <c r="H202"/>
  <c r="H197"/>
  <c r="G197"/>
  <c r="H194"/>
  <c r="G194"/>
  <c r="H192"/>
  <c r="H189"/>
  <c r="H188" s="1"/>
  <c r="G189"/>
  <c r="G188" s="1"/>
  <c r="H181"/>
  <c r="G181"/>
  <c r="H178"/>
  <c r="G178"/>
  <c r="H174"/>
  <c r="G174"/>
  <c r="H172"/>
  <c r="G172"/>
  <c r="H169"/>
  <c r="H168" s="1"/>
  <c r="G169"/>
  <c r="G168" s="1"/>
  <c r="H165"/>
  <c r="G165"/>
  <c r="H163"/>
  <c r="G163"/>
  <c r="H161"/>
  <c r="G161"/>
  <c r="H159"/>
  <c r="G159"/>
  <c r="H156"/>
  <c r="G156"/>
  <c r="H153"/>
  <c r="G153"/>
  <c r="H149"/>
  <c r="H148" s="1"/>
  <c r="H147" s="1"/>
  <c r="G149"/>
  <c r="G148" s="1"/>
  <c r="G147" s="1"/>
  <c r="H145"/>
  <c r="H144" s="1"/>
  <c r="G145"/>
  <c r="G144" s="1"/>
  <c r="H142"/>
  <c r="G142"/>
  <c r="H140"/>
  <c r="G140"/>
  <c r="H138"/>
  <c r="G138"/>
  <c r="H136"/>
  <c r="G136"/>
  <c r="H132"/>
  <c r="G132"/>
  <c r="H130"/>
  <c r="G130"/>
  <c r="H127"/>
  <c r="G127"/>
  <c r="H124"/>
  <c r="G124"/>
  <c r="H121"/>
  <c r="G121"/>
  <c r="H119"/>
  <c r="G119"/>
  <c r="H115"/>
  <c r="G115"/>
  <c r="H113"/>
  <c r="G113"/>
  <c r="H111"/>
  <c r="G111"/>
  <c r="H109"/>
  <c r="G109"/>
  <c r="H106"/>
  <c r="H105" s="1"/>
  <c r="G106"/>
  <c r="G105" s="1"/>
  <c r="H103"/>
  <c r="H102" s="1"/>
  <c r="G103"/>
  <c r="G102" s="1"/>
  <c r="H100"/>
  <c r="H99" s="1"/>
  <c r="G100"/>
  <c r="G99" s="1"/>
  <c r="H97"/>
  <c r="G97"/>
  <c r="H91"/>
  <c r="G91"/>
  <c r="H89"/>
  <c r="G89"/>
  <c r="H85"/>
  <c r="G85"/>
  <c r="H83"/>
  <c r="G83"/>
  <c r="H81"/>
  <c r="G81"/>
  <c r="H78"/>
  <c r="G78"/>
  <c r="H76"/>
  <c r="G76"/>
  <c r="H74"/>
  <c r="G74"/>
  <c r="H72"/>
  <c r="G72"/>
  <c r="H67"/>
  <c r="H66" s="1"/>
  <c r="H65" s="1"/>
  <c r="G67"/>
  <c r="G66" s="1"/>
  <c r="G65" s="1"/>
  <c r="H62"/>
  <c r="G62"/>
  <c r="H59"/>
  <c r="G59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G201" l="1"/>
  <c r="H246"/>
  <c r="H242" s="1"/>
  <c r="H126"/>
  <c r="G209"/>
  <c r="G246"/>
  <c r="G242" s="1"/>
  <c r="G231"/>
  <c r="G230" s="1"/>
  <c r="G80"/>
  <c r="H152"/>
  <c r="G36"/>
  <c r="H191"/>
  <c r="H36"/>
  <c r="G192"/>
  <c r="G191" s="1"/>
  <c r="G135"/>
  <c r="H171"/>
  <c r="H23"/>
  <c r="H80"/>
  <c r="H88"/>
  <c r="H118"/>
  <c r="G152"/>
  <c r="H225"/>
  <c r="H224" s="1"/>
  <c r="H71"/>
  <c r="G23"/>
  <c r="G71"/>
  <c r="G88"/>
  <c r="G118"/>
  <c r="H177"/>
  <c r="H176" s="1"/>
  <c r="H201"/>
  <c r="G225"/>
  <c r="G224" s="1"/>
  <c r="H51"/>
  <c r="H108"/>
  <c r="H135"/>
  <c r="G177"/>
  <c r="G176" s="1"/>
  <c r="H209"/>
  <c r="H231"/>
  <c r="H230" s="1"/>
  <c r="G171"/>
  <c r="G51"/>
  <c r="G108"/>
  <c r="G126"/>
  <c r="G187" l="1"/>
  <c r="H87"/>
  <c r="G70"/>
  <c r="G87"/>
  <c r="G14"/>
  <c r="H151"/>
  <c r="H117"/>
  <c r="G151"/>
  <c r="H14"/>
  <c r="H187"/>
  <c r="G117"/>
  <c r="H70"/>
  <c r="G251" l="1"/>
  <c r="H251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<sst xmlns="http://schemas.openxmlformats.org/spreadsheetml/2006/main" count="1107" uniqueCount="216">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</sst>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1"/>
  <sheetViews>
    <sheetView tabSelected="1" topLeftCell="B1" zoomScale="75" zoomScaleNormal="75" zoomScaleSheetLayoutView="85" zoomScalePageLayoutView="85" workbookViewId="0">
      <selection activeCell="G101" sqref="G101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.6640625" style="21" customWidth="1"/>
    <col min="10" max="10" width="15.6640625" style="21" customWidth="1"/>
    <col min="11" max="11" width="13.33203125" style="21" customWidth="1"/>
    <col min="12" max="16384" width="9.109375" style="21"/>
  </cols>
  <sheetData>
    <row r="1" spans="1:8" s="19" customFormat="1" ht="38.25" customHeight="1">
      <c r="A1" s="18"/>
      <c r="G1" s="50" t="s">
        <v>165</v>
      </c>
      <c r="H1" s="50"/>
    </row>
    <row r="2" spans="1:8" ht="115.8" customHeight="1">
      <c r="E2" s="63" t="s">
        <v>192</v>
      </c>
      <c r="F2" s="63"/>
      <c r="G2" s="63"/>
      <c r="H2" s="63"/>
    </row>
    <row r="3" spans="1:8" ht="21.6" customHeight="1">
      <c r="E3" s="46"/>
      <c r="F3" s="46"/>
      <c r="G3" s="46"/>
      <c r="H3" s="46"/>
    </row>
    <row r="4" spans="1:8" s="20" customFormat="1" ht="65.25" customHeight="1">
      <c r="B4" s="49" t="s">
        <v>193</v>
      </c>
      <c r="C4" s="49"/>
      <c r="D4" s="49"/>
      <c r="E4" s="49"/>
      <c r="F4" s="49"/>
      <c r="G4" s="49"/>
      <c r="H4" s="49"/>
    </row>
    <row r="6" spans="1:8" ht="15" customHeight="1">
      <c r="B6" s="54" t="s">
        <v>0</v>
      </c>
      <c r="C6" s="54" t="s">
        <v>1</v>
      </c>
      <c r="D6" s="54" t="s">
        <v>2</v>
      </c>
      <c r="E6" s="54" t="s">
        <v>3</v>
      </c>
      <c r="F6" s="54" t="s">
        <v>4</v>
      </c>
      <c r="G6" s="57" t="s">
        <v>96</v>
      </c>
      <c r="H6" s="58"/>
    </row>
    <row r="7" spans="1:8">
      <c r="B7" s="54"/>
      <c r="C7" s="54"/>
      <c r="D7" s="54"/>
      <c r="E7" s="54"/>
      <c r="F7" s="54"/>
      <c r="G7" s="59"/>
      <c r="H7" s="60"/>
    </row>
    <row r="8" spans="1:8">
      <c r="B8" s="54"/>
      <c r="C8" s="54"/>
      <c r="D8" s="54"/>
      <c r="E8" s="54"/>
      <c r="F8" s="54"/>
      <c r="G8" s="59"/>
      <c r="H8" s="60"/>
    </row>
    <row r="9" spans="1:8">
      <c r="B9" s="54"/>
      <c r="C9" s="54"/>
      <c r="D9" s="54"/>
      <c r="E9" s="54"/>
      <c r="F9" s="54"/>
      <c r="G9" s="61"/>
      <c r="H9" s="62"/>
    </row>
    <row r="10" spans="1:8" ht="15" customHeight="1">
      <c r="B10" s="54"/>
      <c r="C10" s="54"/>
      <c r="D10" s="54"/>
      <c r="E10" s="54"/>
      <c r="F10" s="54"/>
      <c r="G10" s="55" t="s">
        <v>5</v>
      </c>
      <c r="H10" s="51" t="s">
        <v>183</v>
      </c>
    </row>
    <row r="11" spans="1:8">
      <c r="B11" s="54"/>
      <c r="C11" s="54"/>
      <c r="D11" s="54"/>
      <c r="E11" s="54"/>
      <c r="F11" s="54"/>
      <c r="G11" s="56"/>
      <c r="H11" s="52"/>
    </row>
    <row r="12" spans="1:8">
      <c r="B12" s="54"/>
      <c r="C12" s="54"/>
      <c r="D12" s="54"/>
      <c r="E12" s="54"/>
      <c r="F12" s="54"/>
      <c r="G12" s="56"/>
      <c r="H12" s="52"/>
    </row>
    <row r="13" spans="1:8" ht="50.4" customHeight="1">
      <c r="B13" s="55"/>
      <c r="C13" s="55"/>
      <c r="D13" s="55"/>
      <c r="E13" s="55"/>
      <c r="F13" s="55"/>
      <c r="G13" s="56"/>
      <c r="H13" s="53"/>
    </row>
    <row r="14" spans="1:8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SUMIFS(G15:G1056,$C15:$C1056,$C15)/3</f>
        <v>101236.5</v>
      </c>
      <c r="H14" s="28">
        <f>SUMIFS(H15:H1046,$C15:$C1046,$C15)/3</f>
        <v>3339.1</v>
      </c>
    </row>
    <row r="15" spans="1:8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SUMIFS(G16:G1046,$C16:$C1046,$C16,$D16:$D1046,$D16)/2</f>
        <v>3817.2</v>
      </c>
      <c r="H15" s="31">
        <f>SUMIFS(H16:H1046,$C16:$C1046,$C16,$D16:$D1046,$D16)/2</f>
        <v>0</v>
      </c>
    </row>
    <row r="16" spans="1:8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SUMIFS(G17:G1043,$C17:$C1043,$C17,$D17:$D1043,$D17,$E17:$E1043,$E17)</f>
        <v>3817.2</v>
      </c>
      <c r="H16" s="34">
        <f>SUMIFS(H17:H1043,$C17:$C1043,$C17,$D17:$D1043,$D17,$E17:$E1043,$E17)</f>
        <v>0</v>
      </c>
    </row>
    <row r="17" spans="1:8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</row>
    <row r="18" spans="1:8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</row>
    <row r="19" spans="1:8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SUMIFS(G20:G1050,$C20:$C1050,$C20,$D20:$D1050,$D20)/2</f>
        <v>829.09999999999991</v>
      </c>
      <c r="H19" s="31">
        <f>SUMIFS(H20:H1050,$C20:$C1050,$C20,$D20:$D1050,$D20)/2</f>
        <v>0</v>
      </c>
    </row>
    <row r="20" spans="1:8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SUMIFS(G21:G1047,$C21:$C1047,$C21,$D21:$D1047,$D21,$E21:$E1047,$E21)</f>
        <v>829.09999999999991</v>
      </c>
      <c r="H20" s="34">
        <f>SUMIFS(H21:H1047,$C21:$C1047,$C21,$D21:$D1047,$D21,$E21:$E1047,$E21)</f>
        <v>0</v>
      </c>
    </row>
    <row r="21" spans="1:8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698.3</v>
      </c>
      <c r="H21" s="24"/>
    </row>
    <row r="22" spans="1:8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</row>
    <row r="23" spans="1:8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SUMIFS(G24:G1056,$C24:$C1056,$C24,$D24:$D1056,$D24)/2</f>
        <v>46936.3</v>
      </c>
      <c r="H23" s="31">
        <f>SUMIFS(H24:H1056,$C24:$C1056,$C24,$D24:$D1056,$D24)/2</f>
        <v>2627.8</v>
      </c>
    </row>
    <row r="24" spans="1:8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SUMIFS(G25:G1053,$C25:$C1053,$C25,$D25:$D1053,$D25,$E25:$E1053,$E25)</f>
        <v>396.1</v>
      </c>
      <c r="H24" s="34">
        <f>SUMIFS(H25:H1053,$C25:$C1053,$C25,$D25:$D1053,$D25,$E25:$E1053,$E25)</f>
        <v>0</v>
      </c>
    </row>
    <row r="25" spans="1:8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</row>
    <row r="26" spans="1:8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SUMIFS(G27:G1055,$C27:$C1055,$C27,$D27:$D1055,$D27,$E27:$E1055,$E27)</f>
        <v>100</v>
      </c>
      <c r="H26" s="34">
        <f>SUMIFS(H27:H1055,$C27:$C1055,$C27,$D27:$D1055,$D27,$E27:$E1055,$E27)</f>
        <v>0</v>
      </c>
    </row>
    <row r="27" spans="1:8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</row>
    <row r="28" spans="1:8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SUMIFS(G29:G1057,$C29:$C1057,$C29,$D29:$D1057,$D29,$E29:$E1057,$E29)</f>
        <v>46440.200000000004</v>
      </c>
      <c r="H28" s="34">
        <f>SUMIFS(H29:H1057,$C29:$C1057,$C29,$D29:$D1057,$D29,$E29:$E1057,$E29)</f>
        <v>2627.8</v>
      </c>
    </row>
    <row r="29" spans="1:8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43654.400000000001</v>
      </c>
      <c r="H29" s="24">
        <v>2319.3000000000002</v>
      </c>
    </row>
    <row r="30" spans="1:8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2681.3</v>
      </c>
      <c r="H30" s="24">
        <v>308.5</v>
      </c>
    </row>
    <row r="31" spans="1:8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</row>
    <row r="32" spans="1:8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</row>
    <row r="33" spans="1:8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SUMIFS(G34:G1067,$C34:$C1067,$C34,$D34:$D1067,$D34)/2</f>
        <v>0</v>
      </c>
      <c r="H33" s="31">
        <f>SUMIFS(H34:H1067,$C34:$C1067,$C34,$D34:$D1067,$D34)/2</f>
        <v>0</v>
      </c>
    </row>
    <row r="34" spans="1:8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SUMIFS(G35:G1064,$C35:$C1064,$C35,$D35:$D1064,$D35,$E35:$E1064,$E35)</f>
        <v>0</v>
      </c>
      <c r="H34" s="34">
        <f>SUMIFS(H35:H1064,$C35:$C1064,$C35,$D35:$D1064,$D35,$E35:$E1064,$E35)</f>
        <v>0</v>
      </c>
    </row>
    <row r="35" spans="1:8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</row>
    <row r="36" spans="1:8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SUMIFS(G37:G1070,$C37:$C1070,$C37,$D37:$D1070,$D37)/2</f>
        <v>22264.5</v>
      </c>
      <c r="H36" s="31">
        <f>SUMIFS(H37:H1070,$C37:$C1070,$C37,$D37:$D1070,$D37)/2</f>
        <v>0</v>
      </c>
    </row>
    <row r="37" spans="1:8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SUMIFS(G38:G1067,$C38:$C1067,$C38,$D38:$D1067,$D38,$E38:$E1067,$E38)</f>
        <v>20</v>
      </c>
      <c r="H37" s="34">
        <f>SUMIFS(H38:H1067,$C38:$C1067,$C38,$D38:$D1067,$D38,$E38:$E1067,$E38)</f>
        <v>0</v>
      </c>
    </row>
    <row r="38" spans="1:8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</row>
    <row r="39" spans="1:8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SUMIFS(G40:G1069,$C40:$C1069,$C40,$D40:$D1069,$D40,$E40:$E1069,$E40)</f>
        <v>21</v>
      </c>
      <c r="H39" s="34">
        <f>SUMIFS(H40:H1069,$C40:$C1069,$C40,$D40:$D1069,$D40,$E40:$E1069,$E40)</f>
        <v>0</v>
      </c>
    </row>
    <row r="40" spans="1:8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</row>
    <row r="41" spans="1:8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SUMIFS(G42:G1071,$C42:$C1071,$C42,$D42:$D1071,$D42,$E42:$E1071,$E42)</f>
        <v>22223.5</v>
      </c>
      <c r="H41" s="34">
        <f>SUMIFS(H42:H1071,$C42:$C1071,$C42,$D42:$D1071,$D42,$E42:$E1071,$E42)</f>
        <v>0</v>
      </c>
    </row>
    <row r="42" spans="1:8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21759.8</v>
      </c>
      <c r="H42" s="24"/>
    </row>
    <row r="43" spans="1:8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</row>
    <row r="44" spans="1:8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</row>
    <row r="45" spans="1:8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SUMIFS(G46:G1079,$C46:$C1079,$C46,$D46:$D1079,$D46)/2</f>
        <v>0</v>
      </c>
      <c r="H45" s="31">
        <f>SUMIFS(H46:H1079,$C46:$C1079,$C46,$D46:$D1079,$D46)/2</f>
        <v>0</v>
      </c>
    </row>
    <row r="46" spans="1:8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SUMIFS(G47:G1076,$C47:$C1076,$C47,$D47:$D1076,$D47,$E47:$E1076,$E47)</f>
        <v>0</v>
      </c>
      <c r="H46" s="34">
        <f>SUMIFS(H47:H1076,$C47:$C1076,$C47,$D47:$D1076,$D47,$E47:$E1076,$E47)</f>
        <v>0</v>
      </c>
    </row>
    <row r="47" spans="1:8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</row>
    <row r="48" spans="1:8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SUMIFS(G49:G1079,$C49:$C1079,$C49,$D49:$D1079,$D49)/2</f>
        <v>1000</v>
      </c>
      <c r="H48" s="31">
        <f>SUMIFS(H49:H1079,$C49:$C1079,$C49,$D49:$D1079,$D49)/2</f>
        <v>0</v>
      </c>
    </row>
    <row r="49" spans="1:8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SUMIFS(G50:G1076,$C50:$C1076,$C50,$D50:$D1076,$D50,$E50:$E1076,$E50)</f>
        <v>1000</v>
      </c>
      <c r="H49" s="34">
        <f>SUMIFS(H50:H1076,$C50:$C1076,$C50,$D50:$D1076,$D50,$E50:$E1076,$E50)</f>
        <v>0</v>
      </c>
    </row>
    <row r="50" spans="1:8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</row>
    <row r="51" spans="1:8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SUMIFS(G52:G1082,$C52:$C1082,$C52,$D52:$D1082,$D52)/2</f>
        <v>26389.4</v>
      </c>
      <c r="H51" s="31">
        <f>SUMIFS(H52:H1082,$C52:$C1082,$C52,$D52:$D1082,$D52)/2</f>
        <v>711.3</v>
      </c>
    </row>
    <row r="52" spans="1:8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SUMIFS(G53:G1079,$C53:$C1079,$C53,$D53:$D1079,$D53,$E53:$E1079,$E53)</f>
        <v>0</v>
      </c>
      <c r="H52" s="34">
        <f>SUMIFS(H53:H1079,$C53:$C1079,$C53,$D53:$D1079,$D53,$E53:$E1079,$E53)</f>
        <v>0</v>
      </c>
    </row>
    <row r="53" spans="1:8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/>
      <c r="H53" s="24"/>
    </row>
    <row r="54" spans="1:8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SUMIFS(G55:G1081,$C55:$C1081,$C55,$D55:$D1081,$D55,$E55:$E1081,$E55)</f>
        <v>14372.4</v>
      </c>
      <c r="H54" s="34">
        <f>SUMIFS(H55:H1081,$C55:$C1081,$C55,$D55:$D1081,$D55,$E55:$E1081,$E55)</f>
        <v>0</v>
      </c>
    </row>
    <row r="55" spans="1:8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</row>
    <row r="56" spans="1:8" s="13" customFormat="1" ht="62.4">
      <c r="A56" s="16">
        <v>2</v>
      </c>
      <c r="B56" s="41" t="s">
        <v>168</v>
      </c>
      <c r="C56" s="33" t="s">
        <v>69</v>
      </c>
      <c r="D56" s="33" t="s">
        <v>75</v>
      </c>
      <c r="E56" s="33" t="s">
        <v>49</v>
      </c>
      <c r="F56" s="33" t="s">
        <v>71</v>
      </c>
      <c r="G56" s="34">
        <f>SUMIFS(G57:G1087,$C57:$C1087,$C57,$D57:$D1087,$D57,$E57:$E1087,$E57)</f>
        <v>0</v>
      </c>
      <c r="H56" s="34">
        <f>SUMIFS(H57:H1087,$C57:$C1087,$C57,$D57:$D1087,$D57,$E57:$E1087,$E57)</f>
        <v>0</v>
      </c>
    </row>
    <row r="57" spans="1:8" s="13" customFormat="1" ht="31.2">
      <c r="A57" s="17">
        <v>3</v>
      </c>
      <c r="B57" s="22" t="s">
        <v>11</v>
      </c>
      <c r="C57" s="23" t="s">
        <v>69</v>
      </c>
      <c r="D57" s="23" t="s">
        <v>75</v>
      </c>
      <c r="E57" s="23" t="s">
        <v>49</v>
      </c>
      <c r="F57" s="23" t="s">
        <v>73</v>
      </c>
      <c r="G57" s="24"/>
      <c r="H57" s="24"/>
    </row>
    <row r="58" spans="1:8" s="13" customFormat="1" ht="15.6">
      <c r="A58" s="17">
        <v>3</v>
      </c>
      <c r="B58" s="22" t="s">
        <v>46</v>
      </c>
      <c r="C58" s="23" t="s">
        <v>69</v>
      </c>
      <c r="D58" s="23" t="s">
        <v>75</v>
      </c>
      <c r="E58" s="23" t="s">
        <v>49</v>
      </c>
      <c r="F58" s="23" t="s">
        <v>91</v>
      </c>
      <c r="G58" s="24"/>
      <c r="H58" s="24"/>
    </row>
    <row r="59" spans="1:8" s="13" customFormat="1" ht="46.8">
      <c r="A59" s="16">
        <v>2</v>
      </c>
      <c r="B59" s="41" t="s">
        <v>149</v>
      </c>
      <c r="C59" s="33" t="s">
        <v>69</v>
      </c>
      <c r="D59" s="33" t="s">
        <v>75</v>
      </c>
      <c r="E59" s="33" t="s">
        <v>148</v>
      </c>
      <c r="F59" s="33"/>
      <c r="G59" s="34">
        <f>SUMIFS(G60:G1090,$C60:$C1090,$C60,$D60:$D1090,$D60,$E60:$E1090,$E60)</f>
        <v>12017</v>
      </c>
      <c r="H59" s="34">
        <f>SUMIFS(H60:H1090,$C60:$C1090,$C60,$D60:$D1090,$D60,$E60:$E1090,$E60)</f>
        <v>711.3</v>
      </c>
    </row>
    <row r="60" spans="1:8" s="13" customFormat="1" ht="15.6">
      <c r="A60" s="17">
        <v>3</v>
      </c>
      <c r="B60" s="22" t="s">
        <v>23</v>
      </c>
      <c r="C60" s="23" t="s">
        <v>69</v>
      </c>
      <c r="D60" s="23" t="s">
        <v>75</v>
      </c>
      <c r="E60" s="23" t="s">
        <v>148</v>
      </c>
      <c r="F60" s="23" t="s">
        <v>82</v>
      </c>
      <c r="G60" s="24">
        <v>11398.4</v>
      </c>
      <c r="H60" s="24">
        <v>711.3</v>
      </c>
    </row>
    <row r="61" spans="1:8" s="13" customFormat="1" ht="31.2">
      <c r="A61" s="17">
        <v>3</v>
      </c>
      <c r="B61" s="22" t="s">
        <v>11</v>
      </c>
      <c r="C61" s="23" t="s">
        <v>69</v>
      </c>
      <c r="D61" s="23" t="s">
        <v>75</v>
      </c>
      <c r="E61" s="23" t="s">
        <v>148</v>
      </c>
      <c r="F61" s="23" t="s">
        <v>73</v>
      </c>
      <c r="G61" s="24">
        <v>618.6</v>
      </c>
      <c r="H61" s="24"/>
    </row>
    <row r="62" spans="1:8" s="13" customFormat="1" ht="31.2">
      <c r="A62" s="16">
        <v>2</v>
      </c>
      <c r="B62" s="41" t="s">
        <v>35</v>
      </c>
      <c r="C62" s="33" t="s">
        <v>69</v>
      </c>
      <c r="D62" s="33" t="s">
        <v>75</v>
      </c>
      <c r="E62" s="33" t="s">
        <v>122</v>
      </c>
      <c r="F62" s="33"/>
      <c r="G62" s="34">
        <f>SUMIFS(G63:G1093,$C63:$C1093,$C63,$D63:$D1093,$D63,$E63:$E1093,$E63)</f>
        <v>0</v>
      </c>
      <c r="H62" s="34">
        <f>SUMIFS(H63:H1093,$C63:$C1093,$C63,$D63:$D1093,$D63,$E63:$E1093,$E63)</f>
        <v>0</v>
      </c>
    </row>
    <row r="63" spans="1:8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122</v>
      </c>
      <c r="F63" s="23" t="s">
        <v>73</v>
      </c>
      <c r="G63" s="24"/>
      <c r="H63" s="24"/>
    </row>
    <row r="64" spans="1:8" s="13" customFormat="1" ht="15.6">
      <c r="A64" s="17">
        <v>3</v>
      </c>
      <c r="B64" s="22" t="s">
        <v>137</v>
      </c>
      <c r="C64" s="23" t="s">
        <v>69</v>
      </c>
      <c r="D64" s="23" t="s">
        <v>75</v>
      </c>
      <c r="E64" s="23" t="s">
        <v>122</v>
      </c>
      <c r="F64" s="23" t="s">
        <v>136</v>
      </c>
      <c r="G64" s="24"/>
      <c r="H64" s="24"/>
    </row>
    <row r="65" spans="1:8" s="13" customFormat="1" ht="15.6">
      <c r="A65" s="14">
        <v>0</v>
      </c>
      <c r="B65" s="26" t="s">
        <v>105</v>
      </c>
      <c r="C65" s="27" t="s">
        <v>88</v>
      </c>
      <c r="D65" s="27" t="s">
        <v>114</v>
      </c>
      <c r="E65" s="27"/>
      <c r="F65" s="27"/>
      <c r="G65" s="28">
        <f>SUMIFS(G66:G1111,$C66:$C1111,$C66)/3</f>
        <v>454</v>
      </c>
      <c r="H65" s="28">
        <f>SUMIFS(H66:H1101,$C66:$C1101,$C66)/3</f>
        <v>0</v>
      </c>
    </row>
    <row r="66" spans="1:8" s="13" customFormat="1" ht="15.6">
      <c r="A66" s="15">
        <v>1</v>
      </c>
      <c r="B66" s="29" t="s">
        <v>50</v>
      </c>
      <c r="C66" s="30" t="s">
        <v>88</v>
      </c>
      <c r="D66" s="30" t="s">
        <v>86</v>
      </c>
      <c r="E66" s="30" t="s">
        <v>6</v>
      </c>
      <c r="F66" s="30" t="s">
        <v>71</v>
      </c>
      <c r="G66" s="31">
        <f>SUMIFS(G67:G1101,$C67:$C1101,$C67,$D67:$D1101,$D67)/2</f>
        <v>454</v>
      </c>
      <c r="H66" s="31">
        <f>SUMIFS(H67:H1101,$C67:$C1101,$C67,$D67:$D1101,$D67)/2</f>
        <v>0</v>
      </c>
    </row>
    <row r="67" spans="1:8" s="13" customFormat="1" ht="48.75" customHeight="1">
      <c r="A67" s="16">
        <v>2</v>
      </c>
      <c r="B67" s="32" t="s">
        <v>202</v>
      </c>
      <c r="C67" s="33" t="s">
        <v>88</v>
      </c>
      <c r="D67" s="33" t="s">
        <v>86</v>
      </c>
      <c r="E67" s="33" t="s">
        <v>116</v>
      </c>
      <c r="F67" s="33" t="s">
        <v>71</v>
      </c>
      <c r="G67" s="34">
        <f>SUMIFS(G68:G1098,$C68:$C1098,$C68,$D68:$D1098,$D68,$E68:$E1098,$E68)</f>
        <v>454</v>
      </c>
      <c r="H67" s="34">
        <f>SUMIFS(H68:H1098,$C68:$C1098,$C68,$D68:$D1098,$D68,$E68:$E1098,$E68)</f>
        <v>0</v>
      </c>
    </row>
    <row r="68" spans="1:8" s="13" customFormat="1" ht="31.2">
      <c r="A68" s="17">
        <v>3</v>
      </c>
      <c r="B68" s="22" t="s">
        <v>11</v>
      </c>
      <c r="C68" s="23" t="s">
        <v>88</v>
      </c>
      <c r="D68" s="23" t="s">
        <v>86</v>
      </c>
      <c r="E68" s="23" t="s">
        <v>116</v>
      </c>
      <c r="F68" s="23" t="s">
        <v>73</v>
      </c>
      <c r="G68" s="24">
        <v>454</v>
      </c>
      <c r="H68" s="24"/>
    </row>
    <row r="69" spans="1:8" s="13" customFormat="1" ht="15.6">
      <c r="A69" s="17">
        <v>3</v>
      </c>
      <c r="B69" s="22" t="s">
        <v>46</v>
      </c>
      <c r="C69" s="23" t="s">
        <v>88</v>
      </c>
      <c r="D69" s="23" t="s">
        <v>86</v>
      </c>
      <c r="E69" s="23" t="s">
        <v>116</v>
      </c>
      <c r="F69" s="23" t="s">
        <v>91</v>
      </c>
      <c r="G69" s="24"/>
      <c r="H69" s="24"/>
    </row>
    <row r="70" spans="1:8" s="13" customFormat="1" ht="31.2">
      <c r="A70" s="14">
        <v>0</v>
      </c>
      <c r="B70" s="26" t="s">
        <v>106</v>
      </c>
      <c r="C70" s="27" t="s">
        <v>78</v>
      </c>
      <c r="D70" s="27" t="s">
        <v>114</v>
      </c>
      <c r="E70" s="27"/>
      <c r="F70" s="27"/>
      <c r="G70" s="28">
        <f>SUMIFS(G71:G1116,$C71:$C1116,$C71)/3</f>
        <v>5910.9999999999991</v>
      </c>
      <c r="H70" s="28">
        <f>SUMIFS(H71:H1106,$C71:$C1106,$C71)/3</f>
        <v>0</v>
      </c>
    </row>
    <row r="71" spans="1:8" s="13" customFormat="1" ht="46.8">
      <c r="A71" s="15">
        <v>1</v>
      </c>
      <c r="B71" s="29" t="s">
        <v>51</v>
      </c>
      <c r="C71" s="30" t="s">
        <v>78</v>
      </c>
      <c r="D71" s="30" t="s">
        <v>89</v>
      </c>
      <c r="E71" s="30" t="s">
        <v>6</v>
      </c>
      <c r="F71" s="30" t="s">
        <v>71</v>
      </c>
      <c r="G71" s="31">
        <f>SUMIFS(G72:G1106,$C72:$C1106,$C72,$D72:$D1106,$D72)/2</f>
        <v>4504.2</v>
      </c>
      <c r="H71" s="31">
        <f>SUMIFS(H72:H1106,$C72:$C1106,$C72,$D72:$D1106,$D72)/2</f>
        <v>0</v>
      </c>
    </row>
    <row r="72" spans="1:8" s="13" customFormat="1" ht="46.8">
      <c r="A72" s="16">
        <v>2</v>
      </c>
      <c r="B72" s="41" t="s">
        <v>175</v>
      </c>
      <c r="C72" s="33" t="s">
        <v>78</v>
      </c>
      <c r="D72" s="33" t="s">
        <v>89</v>
      </c>
      <c r="E72" s="33" t="s">
        <v>174</v>
      </c>
      <c r="F72" s="33"/>
      <c r="G72" s="34">
        <f>SUMIFS(G73:G1103,$C73:$C1103,$C73,$D73:$D1103,$D73,$E73:$E1103,$E73)</f>
        <v>2636.2</v>
      </c>
      <c r="H72" s="34">
        <f>SUMIFS(H73:H1103,$C73:$C1103,$C73,$D73:$D1103,$D73,$E73:$E1103,$E73)</f>
        <v>0</v>
      </c>
    </row>
    <row r="73" spans="1:8" s="13" customFormat="1" ht="15.6">
      <c r="A73" s="17">
        <v>3</v>
      </c>
      <c r="B73" s="22" t="s">
        <v>46</v>
      </c>
      <c r="C73" s="23" t="s">
        <v>78</v>
      </c>
      <c r="D73" s="23" t="s">
        <v>89</v>
      </c>
      <c r="E73" s="23" t="s">
        <v>174</v>
      </c>
      <c r="F73" s="23" t="s">
        <v>91</v>
      </c>
      <c r="G73" s="24">
        <v>2636.2</v>
      </c>
      <c r="H73" s="24"/>
    </row>
    <row r="74" spans="1:8" s="13" customFormat="1" ht="69.599999999999994" customHeight="1">
      <c r="A74" s="16">
        <v>2</v>
      </c>
      <c r="B74" s="32" t="s">
        <v>203</v>
      </c>
      <c r="C74" s="33" t="s">
        <v>78</v>
      </c>
      <c r="D74" s="33" t="s">
        <v>89</v>
      </c>
      <c r="E74" s="33" t="s">
        <v>117</v>
      </c>
      <c r="F74" s="33" t="s">
        <v>71</v>
      </c>
      <c r="G74" s="34">
        <f>SUMIFS(G75:G1105,$C75:$C1105,$C75,$D75:$D1105,$D75,$E75:$E1105,$E75)</f>
        <v>76</v>
      </c>
      <c r="H74" s="34">
        <f>SUMIFS(H75:H1105,$C75:$C1105,$C75,$D75:$D1105,$D75,$E75:$E1105,$E75)</f>
        <v>0</v>
      </c>
    </row>
    <row r="75" spans="1:8" s="13" customFormat="1" ht="31.2">
      <c r="A75" s="17">
        <v>3</v>
      </c>
      <c r="B75" s="22" t="s">
        <v>11</v>
      </c>
      <c r="C75" s="23" t="s">
        <v>78</v>
      </c>
      <c r="D75" s="23" t="s">
        <v>89</v>
      </c>
      <c r="E75" s="23" t="s">
        <v>117</v>
      </c>
      <c r="F75" s="23" t="s">
        <v>73</v>
      </c>
      <c r="G75" s="24">
        <v>76</v>
      </c>
      <c r="H75" s="24"/>
    </row>
    <row r="76" spans="1:8" s="13" customFormat="1" ht="62.4">
      <c r="A76" s="16">
        <v>2</v>
      </c>
      <c r="B76" s="41" t="s">
        <v>168</v>
      </c>
      <c r="C76" s="33" t="s">
        <v>78</v>
      </c>
      <c r="D76" s="33" t="s">
        <v>89</v>
      </c>
      <c r="E76" s="33" t="s">
        <v>49</v>
      </c>
      <c r="F76" s="33"/>
      <c r="G76" s="34">
        <f>SUMIFS(G77:G1108,$C77:$C1108,$C77,$D77:$D1108,$D77,$E77:$E1108,$E77)</f>
        <v>1792</v>
      </c>
      <c r="H76" s="34">
        <f>SUMIFS(H77:H1108,$C77:$C1108,$C77,$D77:$D1108,$D77,$E77:$E1108,$E77)</f>
        <v>0</v>
      </c>
    </row>
    <row r="77" spans="1:8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49</v>
      </c>
      <c r="F77" s="23" t="s">
        <v>73</v>
      </c>
      <c r="G77" s="24">
        <v>1792</v>
      </c>
      <c r="H77" s="24"/>
    </row>
    <row r="78" spans="1:8" s="13" customFormat="1" ht="31.2">
      <c r="A78" s="16">
        <v>2</v>
      </c>
      <c r="B78" s="32" t="s">
        <v>35</v>
      </c>
      <c r="C78" s="33" t="s">
        <v>78</v>
      </c>
      <c r="D78" s="33" t="s">
        <v>89</v>
      </c>
      <c r="E78" s="33" t="s">
        <v>122</v>
      </c>
      <c r="F78" s="33"/>
      <c r="G78" s="34">
        <f>SUMIFS(G79:G1110,$C79:$C1110,$C79,$D79:$D1110,$D79,$E79:$E1110,$E79)</f>
        <v>0</v>
      </c>
      <c r="H78" s="34">
        <f>SUMIFS(H79:H1110,$C79:$C1110,$C79,$D79:$D1110,$D79,$E79:$E1110,$E79)</f>
        <v>0</v>
      </c>
    </row>
    <row r="79" spans="1:8" s="13" customFormat="1" ht="15.6">
      <c r="A79" s="17">
        <v>3</v>
      </c>
      <c r="B79" s="22" t="s">
        <v>163</v>
      </c>
      <c r="C79" s="23" t="s">
        <v>78</v>
      </c>
      <c r="D79" s="23" t="s">
        <v>89</v>
      </c>
      <c r="E79" s="23" t="s">
        <v>122</v>
      </c>
      <c r="F79" s="23" t="s">
        <v>135</v>
      </c>
      <c r="G79" s="24"/>
      <c r="H79" s="24"/>
    </row>
    <row r="80" spans="1:8" s="13" customFormat="1" ht="31.2">
      <c r="A80" s="15">
        <v>1</v>
      </c>
      <c r="B80" s="29" t="s">
        <v>36</v>
      </c>
      <c r="C80" s="30" t="s">
        <v>78</v>
      </c>
      <c r="D80" s="30" t="s">
        <v>76</v>
      </c>
      <c r="E80" s="30"/>
      <c r="F80" s="30"/>
      <c r="G80" s="31">
        <f>SUMIFS(G81:G1111,$C81:$C1111,$C81,$D81:$D1111,$D81)/2</f>
        <v>1406.8</v>
      </c>
      <c r="H80" s="31">
        <f>SUMIFS(H81:H1111,$C81:$C1111,$C81,$D81:$D1111,$D81)/2</f>
        <v>0</v>
      </c>
    </row>
    <row r="81" spans="1:8" s="13" customFormat="1" ht="57" customHeight="1">
      <c r="A81" s="16">
        <v>2</v>
      </c>
      <c r="B81" s="41" t="s">
        <v>166</v>
      </c>
      <c r="C81" s="33" t="s">
        <v>78</v>
      </c>
      <c r="D81" s="33" t="s">
        <v>76</v>
      </c>
      <c r="E81" s="33" t="s">
        <v>52</v>
      </c>
      <c r="F81" s="33"/>
      <c r="G81" s="34">
        <f>SUMIFS(G82:G1108,$C82:$C1108,$C82,$D82:$D1108,$D82,$E82:$E1108,$E82)</f>
        <v>698.7</v>
      </c>
      <c r="H81" s="34">
        <f>SUMIFS(H82:H1108,$C82:$C1108,$C82,$D82:$D1108,$D82,$E82:$E1108,$E82)</f>
        <v>0</v>
      </c>
    </row>
    <row r="82" spans="1:8" s="13" customFormat="1" ht="15.6">
      <c r="A82" s="17">
        <v>3</v>
      </c>
      <c r="B82" s="22" t="s">
        <v>46</v>
      </c>
      <c r="C82" s="23" t="s">
        <v>78</v>
      </c>
      <c r="D82" s="23" t="s">
        <v>76</v>
      </c>
      <c r="E82" s="23" t="s">
        <v>52</v>
      </c>
      <c r="F82" s="23" t="s">
        <v>91</v>
      </c>
      <c r="G82" s="24">
        <v>698.7</v>
      </c>
      <c r="H82" s="24"/>
    </row>
    <row r="83" spans="1:8" s="13" customFormat="1" ht="46.8">
      <c r="A83" s="16">
        <v>2</v>
      </c>
      <c r="B83" s="41" t="s">
        <v>181</v>
      </c>
      <c r="C83" s="33" t="s">
        <v>78</v>
      </c>
      <c r="D83" s="33" t="s">
        <v>76</v>
      </c>
      <c r="E83" s="33" t="s">
        <v>37</v>
      </c>
      <c r="F83" s="33"/>
      <c r="G83" s="34">
        <f>SUMIFS(G84:G1110,$C84:$C1110,$C84,$D84:$D1110,$D84,$E84:$E1110,$E84)</f>
        <v>0</v>
      </c>
      <c r="H83" s="34">
        <f>SUMIFS(H84:H1110,$C84:$C1110,$C84,$D84:$D1110,$D84,$E84:$E1110,$E84)</f>
        <v>0</v>
      </c>
    </row>
    <row r="84" spans="1:8" s="13" customFormat="1" ht="31.2">
      <c r="A84" s="17">
        <v>3</v>
      </c>
      <c r="B84" s="22" t="s">
        <v>11</v>
      </c>
      <c r="C84" s="23" t="s">
        <v>78</v>
      </c>
      <c r="D84" s="23" t="s">
        <v>76</v>
      </c>
      <c r="E84" s="23" t="s">
        <v>37</v>
      </c>
      <c r="F84" s="23" t="s">
        <v>73</v>
      </c>
      <c r="G84" s="24"/>
      <c r="H84" s="24"/>
    </row>
    <row r="85" spans="1:8" s="13" customFormat="1" ht="54" customHeight="1">
      <c r="A85" s="16">
        <v>2</v>
      </c>
      <c r="B85" s="41" t="s">
        <v>213</v>
      </c>
      <c r="C85" s="33" t="s">
        <v>78</v>
      </c>
      <c r="D85" s="33" t="s">
        <v>76</v>
      </c>
      <c r="E85" s="33" t="s">
        <v>159</v>
      </c>
      <c r="F85" s="33"/>
      <c r="G85" s="34">
        <f>SUMIFS(G86:G1112,$C86:$C1112,$C86,$D86:$D1112,$D86,$E86:$E1112,$E86)</f>
        <v>708.1</v>
      </c>
      <c r="H85" s="34">
        <f>SUMIFS(H86:H1112,$C86:$C1112,$C86,$D86:$D1112,$D86,$E86:$E1112,$E86)</f>
        <v>0</v>
      </c>
    </row>
    <row r="86" spans="1:8" s="13" customFormat="1" ht="67.2" customHeight="1">
      <c r="A86" s="17">
        <v>3</v>
      </c>
      <c r="B86" s="22" t="s">
        <v>151</v>
      </c>
      <c r="C86" s="23" t="s">
        <v>78</v>
      </c>
      <c r="D86" s="23" t="s">
        <v>76</v>
      </c>
      <c r="E86" s="23" t="s">
        <v>159</v>
      </c>
      <c r="F86" s="23" t="s">
        <v>94</v>
      </c>
      <c r="G86" s="24">
        <v>708.1</v>
      </c>
      <c r="H86" s="24"/>
    </row>
    <row r="87" spans="1:8" s="13" customFormat="1" ht="15.6">
      <c r="A87" s="14">
        <v>0</v>
      </c>
      <c r="B87" s="26" t="s">
        <v>107</v>
      </c>
      <c r="C87" s="27" t="s">
        <v>86</v>
      </c>
      <c r="D87" s="27" t="s">
        <v>114</v>
      </c>
      <c r="E87" s="27"/>
      <c r="F87" s="27"/>
      <c r="G87" s="28">
        <f>SUMIFS(G88:G1129,$C88:$C1129,$C88)/3</f>
        <v>82550.300000000017</v>
      </c>
      <c r="H87" s="28">
        <f>SUMIFS(H88:H1119,$C88:$C1119,$C88)/3</f>
        <v>45650.5</v>
      </c>
    </row>
    <row r="88" spans="1:8" s="13" customFormat="1" ht="15.6">
      <c r="A88" s="15">
        <v>1</v>
      </c>
      <c r="B88" s="29" t="s">
        <v>53</v>
      </c>
      <c r="C88" s="30" t="s">
        <v>86</v>
      </c>
      <c r="D88" s="30" t="s">
        <v>92</v>
      </c>
      <c r="E88" s="30"/>
      <c r="F88" s="30"/>
      <c r="G88" s="31">
        <f>SUMIFS(G89:G1119,$C89:$C1119,$C89,$D89:$D1119,$D89)/2</f>
        <v>42334.100000000006</v>
      </c>
      <c r="H88" s="31">
        <f>SUMIFS(H89:H1119,$C89:$C1119,$C89,$D89:$D1119,$D89)/2</f>
        <v>41348.5</v>
      </c>
    </row>
    <row r="89" spans="1:8" s="13" customFormat="1" ht="46.8">
      <c r="A89" s="16">
        <v>2</v>
      </c>
      <c r="B89" s="39" t="s">
        <v>184</v>
      </c>
      <c r="C89" s="33" t="s">
        <v>86</v>
      </c>
      <c r="D89" s="33" t="s">
        <v>92</v>
      </c>
      <c r="E89" s="33" t="s">
        <v>14</v>
      </c>
      <c r="F89" s="33"/>
      <c r="G89" s="34">
        <f>SUMIFS(G90:G1116,$C90:$C1116,$C90,$D90:$D1116,$D90,$E90:$E1116,$E90)</f>
        <v>0</v>
      </c>
      <c r="H89" s="34">
        <f>SUMIFS(H90:H1116,$C90:$C1116,$C90,$D90:$D1116,$D90,$E90:$E1116,$E90)</f>
        <v>0</v>
      </c>
    </row>
    <row r="90" spans="1:8" s="13" customFormat="1" ht="31.2">
      <c r="A90" s="17">
        <v>3</v>
      </c>
      <c r="B90" s="22" t="s">
        <v>11</v>
      </c>
      <c r="C90" s="23" t="s">
        <v>86</v>
      </c>
      <c r="D90" s="23" t="s">
        <v>92</v>
      </c>
      <c r="E90" s="23" t="s">
        <v>14</v>
      </c>
      <c r="F90" s="23" t="s">
        <v>73</v>
      </c>
      <c r="G90" s="24"/>
      <c r="H90" s="24"/>
    </row>
    <row r="91" spans="1:8" s="13" customFormat="1" ht="62.4">
      <c r="A91" s="16">
        <v>2</v>
      </c>
      <c r="B91" s="32" t="s">
        <v>179</v>
      </c>
      <c r="C91" s="33" t="s">
        <v>86</v>
      </c>
      <c r="D91" s="33" t="s">
        <v>92</v>
      </c>
      <c r="E91" s="33" t="s">
        <v>54</v>
      </c>
      <c r="F91" s="33"/>
      <c r="G91" s="34">
        <f>SUMIFS(G92:G1118,$C92:$C1118,$C92,$D92:$D1118,$D92,$E92:$E1118,$E92)</f>
        <v>42334.100000000006</v>
      </c>
      <c r="H91" s="34">
        <f>SUMIFS(H92:H1118,$C92:$C1118,$C92,$D92:$D1118,$D92,$E92:$E1118,$E92)</f>
        <v>41348.5</v>
      </c>
    </row>
    <row r="92" spans="1:8" s="13" customFormat="1" ht="15.6">
      <c r="A92" s="17">
        <v>3</v>
      </c>
      <c r="B92" s="22" t="s">
        <v>23</v>
      </c>
      <c r="C92" s="23" t="s">
        <v>86</v>
      </c>
      <c r="D92" s="23" t="s">
        <v>92</v>
      </c>
      <c r="E92" s="23" t="s">
        <v>54</v>
      </c>
      <c r="F92" s="23" t="s">
        <v>82</v>
      </c>
      <c r="G92" s="24">
        <v>7785.7</v>
      </c>
      <c r="H92" s="24">
        <v>6827.1</v>
      </c>
    </row>
    <row r="93" spans="1:8" s="13" customFormat="1" ht="31.2">
      <c r="A93" s="17">
        <v>3</v>
      </c>
      <c r="B93" s="22" t="s">
        <v>11</v>
      </c>
      <c r="C93" s="23" t="s">
        <v>86</v>
      </c>
      <c r="D93" s="23" t="s">
        <v>92</v>
      </c>
      <c r="E93" s="23" t="s">
        <v>54</v>
      </c>
      <c r="F93" s="23" t="s">
        <v>73</v>
      </c>
      <c r="G93" s="24">
        <v>432.1</v>
      </c>
      <c r="H93" s="24">
        <v>405.1</v>
      </c>
    </row>
    <row r="94" spans="1:8" s="13" customFormat="1" ht="15.6">
      <c r="A94" s="17">
        <v>3</v>
      </c>
      <c r="B94" s="22" t="s">
        <v>46</v>
      </c>
      <c r="C94" s="23" t="s">
        <v>86</v>
      </c>
      <c r="D94" s="23" t="s">
        <v>92</v>
      </c>
      <c r="E94" s="23" t="s">
        <v>54</v>
      </c>
      <c r="F94" s="23" t="s">
        <v>91</v>
      </c>
      <c r="G94" s="24"/>
      <c r="H94" s="24"/>
    </row>
    <row r="95" spans="1:8" s="13" customFormat="1" ht="62.4">
      <c r="A95" s="17">
        <v>3</v>
      </c>
      <c r="B95" s="22" t="s">
        <v>143</v>
      </c>
      <c r="C95" s="23" t="s">
        <v>86</v>
      </c>
      <c r="D95" s="23" t="s">
        <v>92</v>
      </c>
      <c r="E95" s="23" t="s">
        <v>54</v>
      </c>
      <c r="F95" s="23" t="s">
        <v>93</v>
      </c>
      <c r="G95" s="24">
        <v>34116.300000000003</v>
      </c>
      <c r="H95" s="24">
        <v>34116.300000000003</v>
      </c>
    </row>
    <row r="96" spans="1:8" s="13" customFormat="1" ht="15.6">
      <c r="A96" s="17">
        <v>3</v>
      </c>
      <c r="B96" s="22" t="s">
        <v>12</v>
      </c>
      <c r="C96" s="23" t="s">
        <v>86</v>
      </c>
      <c r="D96" s="23" t="s">
        <v>92</v>
      </c>
      <c r="E96" s="23" t="s">
        <v>54</v>
      </c>
      <c r="F96" s="23" t="s">
        <v>74</v>
      </c>
      <c r="G96" s="24"/>
      <c r="H96" s="24"/>
    </row>
    <row r="97" spans="1:8" s="13" customFormat="1" ht="62.4">
      <c r="A97" s="16">
        <v>2</v>
      </c>
      <c r="B97" s="41" t="s">
        <v>168</v>
      </c>
      <c r="C97" s="33" t="s">
        <v>86</v>
      </c>
      <c r="D97" s="33" t="s">
        <v>92</v>
      </c>
      <c r="E97" s="33" t="s">
        <v>49</v>
      </c>
      <c r="F97" s="33"/>
      <c r="G97" s="34">
        <f>SUMIFS(G98:G1124,$C98:$C1124,$C98,$D98:$D1124,$D98,$E98:$E1124,$E98)</f>
        <v>0</v>
      </c>
      <c r="H97" s="34">
        <f>SUMIFS(H98:H1124,$C98:$C1124,$C98,$D98:$D1124,$D98,$E98:$E1124,$E98)</f>
        <v>0</v>
      </c>
    </row>
    <row r="98" spans="1:8" s="13" customFormat="1" ht="31.2">
      <c r="A98" s="17">
        <v>3</v>
      </c>
      <c r="B98" s="22" t="s">
        <v>11</v>
      </c>
      <c r="C98" s="23" t="s">
        <v>86</v>
      </c>
      <c r="D98" s="23" t="s">
        <v>92</v>
      </c>
      <c r="E98" s="23" t="s">
        <v>49</v>
      </c>
      <c r="F98" s="23" t="s">
        <v>73</v>
      </c>
      <c r="G98" s="24"/>
      <c r="H98" s="24"/>
    </row>
    <row r="99" spans="1:8" s="13" customFormat="1" ht="15.6">
      <c r="A99" s="15">
        <v>1</v>
      </c>
      <c r="B99" s="29" t="s">
        <v>55</v>
      </c>
      <c r="C99" s="30" t="s">
        <v>86</v>
      </c>
      <c r="D99" s="30" t="s">
        <v>83</v>
      </c>
      <c r="E99" s="30" t="s">
        <v>6</v>
      </c>
      <c r="F99" s="30" t="s">
        <v>71</v>
      </c>
      <c r="G99" s="31">
        <f>SUMIFS(G100:G1130,$C100:$C1130,$C100,$D100:$D1130,$D100)/2</f>
        <v>6861.6</v>
      </c>
      <c r="H99" s="31">
        <f>SUMIFS(H100:H1130,$C100:$C1130,$C100,$D100:$D1130,$D100)/2</f>
        <v>0</v>
      </c>
    </row>
    <row r="100" spans="1:8" s="13" customFormat="1" ht="55.2" customHeight="1">
      <c r="A100" s="16">
        <v>2</v>
      </c>
      <c r="B100" s="41" t="s">
        <v>207</v>
      </c>
      <c r="C100" s="42" t="s">
        <v>86</v>
      </c>
      <c r="D100" s="42" t="s">
        <v>83</v>
      </c>
      <c r="E100" s="42" t="s">
        <v>132</v>
      </c>
      <c r="F100" s="33"/>
      <c r="G100" s="34">
        <f>SUMIFS(G101:G1127,$C101:$C1127,$C101,$D101:$D1127,$D101,$E101:$E1127,$E101)</f>
        <v>6861.6</v>
      </c>
      <c r="H100" s="34">
        <f>SUMIFS(H101:H1127,$C101:$C1127,$C101,$D101:$D1127,$D101,$E101:$E1127,$E101)</f>
        <v>0</v>
      </c>
    </row>
    <row r="101" spans="1:8" s="13" customFormat="1" ht="31.2">
      <c r="A101" s="17">
        <v>3</v>
      </c>
      <c r="B101" s="22" t="s">
        <v>11</v>
      </c>
      <c r="C101" s="23" t="s">
        <v>86</v>
      </c>
      <c r="D101" s="23" t="s">
        <v>83</v>
      </c>
      <c r="E101" s="23" t="s">
        <v>132</v>
      </c>
      <c r="F101" s="23" t="s">
        <v>73</v>
      </c>
      <c r="G101" s="24">
        <v>6861.6</v>
      </c>
      <c r="H101" s="24"/>
    </row>
    <row r="102" spans="1:8" s="13" customFormat="1" ht="15.6">
      <c r="A102" s="15">
        <v>1</v>
      </c>
      <c r="B102" s="40" t="s">
        <v>138</v>
      </c>
      <c r="C102" s="30" t="s">
        <v>86</v>
      </c>
      <c r="D102" s="30" t="s">
        <v>89</v>
      </c>
      <c r="E102" s="30"/>
      <c r="F102" s="30"/>
      <c r="G102" s="31">
        <f>SUMIFS(G103:G1133,$C103:$C1133,$C103,$D103:$D1133,$D103)/2</f>
        <v>0</v>
      </c>
      <c r="H102" s="31">
        <f>SUMIFS(H103:H1133,$C103:$C1133,$C103,$D103:$D1133,$D103)/2</f>
        <v>0</v>
      </c>
    </row>
    <row r="103" spans="1:8" s="13" customFormat="1" ht="46.8">
      <c r="A103" s="16">
        <v>2</v>
      </c>
      <c r="B103" s="32" t="s">
        <v>177</v>
      </c>
      <c r="C103" s="33" t="s">
        <v>86</v>
      </c>
      <c r="D103" s="33" t="s">
        <v>89</v>
      </c>
      <c r="E103" s="33" t="s">
        <v>56</v>
      </c>
      <c r="F103" s="33"/>
      <c r="G103" s="34">
        <f>SUMIFS(G104:G1130,$C104:$C1130,$C104,$D104:$D1130,$D104,$E104:$E1130,$E104)</f>
        <v>0</v>
      </c>
      <c r="H103" s="34">
        <f>SUMIFS(H104:H1130,$C104:$C1130,$C104,$D104:$D1130,$D104,$E104:$E1130,$E104)</f>
        <v>0</v>
      </c>
    </row>
    <row r="104" spans="1:8" s="13" customFormat="1" ht="15.6">
      <c r="A104" s="17">
        <v>3</v>
      </c>
      <c r="B104" s="22" t="s">
        <v>46</v>
      </c>
      <c r="C104" s="23" t="s">
        <v>86</v>
      </c>
      <c r="D104" s="23" t="s">
        <v>89</v>
      </c>
      <c r="E104" s="23" t="s">
        <v>56</v>
      </c>
      <c r="F104" s="23" t="s">
        <v>91</v>
      </c>
      <c r="G104" s="24"/>
      <c r="H104" s="24"/>
    </row>
    <row r="105" spans="1:8" s="13" customFormat="1" ht="15.6">
      <c r="A105" s="15">
        <v>1</v>
      </c>
      <c r="B105" s="29" t="s">
        <v>134</v>
      </c>
      <c r="C105" s="30" t="s">
        <v>86</v>
      </c>
      <c r="D105" s="30" t="s">
        <v>84</v>
      </c>
      <c r="E105" s="30" t="s">
        <v>6</v>
      </c>
      <c r="F105" s="30" t="s">
        <v>71</v>
      </c>
      <c r="G105" s="31">
        <f>SUMIFS(G106:G1142,$C106:$C1142,$C106,$D106:$D1142,$D106)/2</f>
        <v>0</v>
      </c>
      <c r="H105" s="31">
        <f>SUMIFS(H106:H1142,$C106:$C1142,$C106,$D106:$D1142,$D106)/2</f>
        <v>0</v>
      </c>
    </row>
    <row r="106" spans="1:8" s="13" customFormat="1" ht="62.4">
      <c r="A106" s="16">
        <v>2</v>
      </c>
      <c r="B106" s="41" t="s">
        <v>168</v>
      </c>
      <c r="C106" s="33" t="s">
        <v>86</v>
      </c>
      <c r="D106" s="33" t="s">
        <v>84</v>
      </c>
      <c r="E106" s="33" t="s">
        <v>49</v>
      </c>
      <c r="F106" s="33"/>
      <c r="G106" s="34">
        <f>SUMIFS(G107:G1139,$C107:$C1139,$C107,$D107:$D1139,$D107,$E107:$E1139,$E107)</f>
        <v>0</v>
      </c>
      <c r="H106" s="34">
        <f>SUMIFS(H107:H1139,$C107:$C1139,$C107,$D107:$D1139,$D107,$E107:$E1139,$E107)</f>
        <v>0</v>
      </c>
    </row>
    <row r="107" spans="1:8" s="13" customFormat="1" ht="15.6">
      <c r="A107" s="17">
        <v>3</v>
      </c>
      <c r="B107" s="22" t="s">
        <v>46</v>
      </c>
      <c r="C107" s="23" t="s">
        <v>86</v>
      </c>
      <c r="D107" s="23" t="s">
        <v>84</v>
      </c>
      <c r="E107" s="23" t="s">
        <v>49</v>
      </c>
      <c r="F107" s="23" t="s">
        <v>91</v>
      </c>
      <c r="G107" s="24"/>
      <c r="H107" s="24"/>
    </row>
    <row r="108" spans="1:8" s="13" customFormat="1" ht="15.6">
      <c r="A108" s="15">
        <v>1</v>
      </c>
      <c r="B108" s="29" t="s">
        <v>38</v>
      </c>
      <c r="C108" s="30" t="s">
        <v>86</v>
      </c>
      <c r="D108" s="30" t="s">
        <v>87</v>
      </c>
      <c r="E108" s="30"/>
      <c r="F108" s="30"/>
      <c r="G108" s="31">
        <f>SUMIFS(G109:G1145,$C109:$C1145,$C109,$D109:$D1145,$D109)/2</f>
        <v>33354.6</v>
      </c>
      <c r="H108" s="31">
        <f>SUMIFS(H109:H1145,$C109:$C1145,$C109,$D109:$D1145,$D109)/2</f>
        <v>4302</v>
      </c>
    </row>
    <row r="109" spans="1:8" s="13" customFormat="1" ht="51" customHeight="1">
      <c r="A109" s="16">
        <v>2</v>
      </c>
      <c r="B109" s="41" t="s">
        <v>194</v>
      </c>
      <c r="C109" s="33" t="s">
        <v>86</v>
      </c>
      <c r="D109" s="33" t="s">
        <v>87</v>
      </c>
      <c r="E109" s="33" t="s">
        <v>57</v>
      </c>
      <c r="F109" s="33"/>
      <c r="G109" s="34">
        <f>SUMIFS(G110:G1142,$C110:$C1142,$C110,$D110:$D1142,$D110,$E110:$E1142,$E110)</f>
        <v>8866.2000000000007</v>
      </c>
      <c r="H109" s="34">
        <f>SUMIFS(H110:H1142,$C110:$C1142,$C110,$D110:$D1142,$D110,$E110:$E1142,$E110)</f>
        <v>0</v>
      </c>
    </row>
    <row r="110" spans="1:8" s="13" customFormat="1" ht="69.599999999999994" customHeight="1">
      <c r="A110" s="17">
        <v>3</v>
      </c>
      <c r="B110" s="22" t="s">
        <v>151</v>
      </c>
      <c r="C110" s="23" t="s">
        <v>86</v>
      </c>
      <c r="D110" s="23" t="s">
        <v>87</v>
      </c>
      <c r="E110" s="23" t="s">
        <v>57</v>
      </c>
      <c r="F110" s="23" t="s">
        <v>94</v>
      </c>
      <c r="G110" s="24">
        <v>8866.2000000000007</v>
      </c>
      <c r="H110" s="24"/>
    </row>
    <row r="111" spans="1:8" s="13" customFormat="1" ht="62.4">
      <c r="A111" s="16">
        <v>2</v>
      </c>
      <c r="B111" s="41" t="s">
        <v>168</v>
      </c>
      <c r="C111" s="33" t="s">
        <v>86</v>
      </c>
      <c r="D111" s="33" t="s">
        <v>87</v>
      </c>
      <c r="E111" s="33" t="s">
        <v>49</v>
      </c>
      <c r="F111" s="33"/>
      <c r="G111" s="34">
        <f>SUMIFS(G112:G1144,$C112:$C1144,$C112,$D112:$D1144,$D112,$E112:$E1144,$E112)</f>
        <v>4741.3</v>
      </c>
      <c r="H111" s="34">
        <f>SUMIFS(H112:H1144,$C112:$C1144,$C112,$D112:$D1144,$D112,$E112:$E1144,$E112)</f>
        <v>4302</v>
      </c>
    </row>
    <row r="112" spans="1:8" s="13" customFormat="1" ht="31.2">
      <c r="A112" s="17">
        <v>3</v>
      </c>
      <c r="B112" s="22" t="s">
        <v>11</v>
      </c>
      <c r="C112" s="23" t="s">
        <v>86</v>
      </c>
      <c r="D112" s="23" t="s">
        <v>87</v>
      </c>
      <c r="E112" s="23" t="s">
        <v>49</v>
      </c>
      <c r="F112" s="23" t="s">
        <v>73</v>
      </c>
      <c r="G112" s="24">
        <v>4741.3</v>
      </c>
      <c r="H112" s="24">
        <v>4302</v>
      </c>
    </row>
    <row r="113" spans="1:8" s="13" customFormat="1" ht="64.2" customHeight="1">
      <c r="A113" s="16">
        <v>2</v>
      </c>
      <c r="B113" s="35" t="s">
        <v>215</v>
      </c>
      <c r="C113" s="33" t="s">
        <v>86</v>
      </c>
      <c r="D113" s="33" t="s">
        <v>87</v>
      </c>
      <c r="E113" s="33" t="s">
        <v>48</v>
      </c>
      <c r="F113" s="33"/>
      <c r="G113" s="34">
        <f>SUMIFS(G114:G1147,$C114:$C1147,$C114,$D114:$D1147,$D114,$E114:$E1147,$E114)</f>
        <v>19747.099999999999</v>
      </c>
      <c r="H113" s="34">
        <f>SUMIFS(H114:H1147,$C114:$C1147,$C114,$D114:$D1147,$D114,$E114:$E1147,$E114)</f>
        <v>0</v>
      </c>
    </row>
    <row r="114" spans="1:8" s="13" customFormat="1" ht="15.6">
      <c r="A114" s="17">
        <v>3</v>
      </c>
      <c r="B114" s="22" t="s">
        <v>46</v>
      </c>
      <c r="C114" s="23" t="s">
        <v>86</v>
      </c>
      <c r="D114" s="23" t="s">
        <v>87</v>
      </c>
      <c r="E114" s="23" t="s">
        <v>48</v>
      </c>
      <c r="F114" s="23" t="s">
        <v>91</v>
      </c>
      <c r="G114" s="24">
        <v>19747.099999999999</v>
      </c>
      <c r="H114" s="24"/>
    </row>
    <row r="115" spans="1:8" s="13" customFormat="1" ht="51" customHeight="1">
      <c r="A115" s="16">
        <v>2</v>
      </c>
      <c r="B115" s="41" t="s">
        <v>35</v>
      </c>
      <c r="C115" s="33" t="s">
        <v>86</v>
      </c>
      <c r="D115" s="33" t="s">
        <v>87</v>
      </c>
      <c r="E115" s="33" t="s">
        <v>122</v>
      </c>
      <c r="F115" s="33"/>
      <c r="G115" s="34">
        <f>SUMIFS(G116:G1146,$C116:$C1146,$C116,$D116:$D1146,$D116,$E116:$E1146,$E116)</f>
        <v>0</v>
      </c>
      <c r="H115" s="34">
        <f>SUMIFS(H116:H1146,$C116:$C1146,$C116,$D116:$D1146,$D116,$E116:$E1146,$E116)</f>
        <v>0</v>
      </c>
    </row>
    <row r="116" spans="1:8" s="13" customFormat="1" ht="31.2">
      <c r="A116" s="17">
        <v>3</v>
      </c>
      <c r="B116" s="22" t="s">
        <v>11</v>
      </c>
      <c r="C116" s="23" t="s">
        <v>86</v>
      </c>
      <c r="D116" s="23" t="s">
        <v>87</v>
      </c>
      <c r="E116" s="23" t="s">
        <v>122</v>
      </c>
      <c r="F116" s="23" t="s">
        <v>73</v>
      </c>
      <c r="G116" s="24"/>
      <c r="H116" s="24"/>
    </row>
    <row r="117" spans="1:8" s="13" customFormat="1" ht="15.6">
      <c r="A117" s="14">
        <v>0</v>
      </c>
      <c r="B117" s="26" t="s">
        <v>108</v>
      </c>
      <c r="C117" s="27" t="s">
        <v>92</v>
      </c>
      <c r="D117" s="27" t="s">
        <v>114</v>
      </c>
      <c r="E117" s="27"/>
      <c r="F117" s="27"/>
      <c r="G117" s="28">
        <f>SUMIFS(G118:G1163,$C118:$C1163,$C118)/3</f>
        <v>198090.1</v>
      </c>
      <c r="H117" s="28">
        <f>SUMIFS(H118:H1153,$C118:$C1153,$C118)/3</f>
        <v>0</v>
      </c>
    </row>
    <row r="118" spans="1:8" s="13" customFormat="1" ht="15.6">
      <c r="A118" s="15">
        <v>1</v>
      </c>
      <c r="B118" s="29" t="s">
        <v>58</v>
      </c>
      <c r="C118" s="30" t="s">
        <v>92</v>
      </c>
      <c r="D118" s="30" t="s">
        <v>69</v>
      </c>
      <c r="E118" s="30"/>
      <c r="F118" s="30"/>
      <c r="G118" s="31">
        <f>SUMIFS(G119:G1153,$C119:$C1153,$C119,$D119:$D1153,$D119)/2</f>
        <v>560</v>
      </c>
      <c r="H118" s="31">
        <f>SUMIFS(H119:H1153,$C119:$C1153,$C119,$D119:$D1153,$D119)/2</f>
        <v>0</v>
      </c>
    </row>
    <row r="119" spans="1:8" s="13" customFormat="1" ht="67.2" customHeight="1">
      <c r="A119" s="16">
        <v>2</v>
      </c>
      <c r="B119" s="35" t="s">
        <v>215</v>
      </c>
      <c r="C119" s="33" t="s">
        <v>92</v>
      </c>
      <c r="D119" s="33" t="s">
        <v>69</v>
      </c>
      <c r="E119" s="33" t="s">
        <v>48</v>
      </c>
      <c r="F119" s="33" t="s">
        <v>71</v>
      </c>
      <c r="G119" s="34">
        <f>SUMIFS(G120:G1150,$C120:$C1150,$C120,$D120:$D1150,$D120,$E120:$E1150,$E120)</f>
        <v>0</v>
      </c>
      <c r="H119" s="34">
        <f>SUMIFS(H120:H1150,$C120:$C1150,$C120,$D120:$D1150,$D120,$E120:$E1150,$E120)</f>
        <v>0</v>
      </c>
    </row>
    <row r="120" spans="1:8" s="13" customFormat="1" ht="15.6">
      <c r="A120" s="17">
        <v>3</v>
      </c>
      <c r="B120" s="22" t="s">
        <v>46</v>
      </c>
      <c r="C120" s="23" t="s">
        <v>92</v>
      </c>
      <c r="D120" s="23" t="s">
        <v>69</v>
      </c>
      <c r="E120" s="23" t="s">
        <v>48</v>
      </c>
      <c r="F120" s="23" t="s">
        <v>91</v>
      </c>
      <c r="G120" s="24"/>
      <c r="H120" s="24"/>
    </row>
    <row r="121" spans="1:8" s="13" customFormat="1" ht="62.4">
      <c r="A121" s="16">
        <v>2</v>
      </c>
      <c r="B121" s="41" t="s">
        <v>168</v>
      </c>
      <c r="C121" s="33" t="s">
        <v>92</v>
      </c>
      <c r="D121" s="33" t="s">
        <v>69</v>
      </c>
      <c r="E121" s="33" t="s">
        <v>49</v>
      </c>
      <c r="F121" s="33"/>
      <c r="G121" s="34">
        <f>SUMIFS(G122:G1152,$C122:$C1152,$C122,$D122:$D1152,$D122,$E122:$E1152,$E122)</f>
        <v>530</v>
      </c>
      <c r="H121" s="34">
        <f>SUMIFS(H122:H1152,$C122:$C1152,$C122,$D122:$D1152,$D122,$E122:$E1152,$E122)</f>
        <v>0</v>
      </c>
    </row>
    <row r="122" spans="1:8" s="13" customFormat="1" ht="31.2">
      <c r="A122" s="17">
        <v>3</v>
      </c>
      <c r="B122" s="22" t="s">
        <v>11</v>
      </c>
      <c r="C122" s="23" t="s">
        <v>92</v>
      </c>
      <c r="D122" s="23" t="s">
        <v>69</v>
      </c>
      <c r="E122" s="23" t="s">
        <v>49</v>
      </c>
      <c r="F122" s="23" t="s">
        <v>73</v>
      </c>
      <c r="G122" s="24">
        <v>530</v>
      </c>
      <c r="H122" s="24"/>
    </row>
    <row r="123" spans="1:8" s="13" customFormat="1" ht="15.6">
      <c r="A123" s="17">
        <v>3</v>
      </c>
      <c r="B123" s="22" t="s">
        <v>46</v>
      </c>
      <c r="C123" s="23" t="s">
        <v>92</v>
      </c>
      <c r="D123" s="23" t="s">
        <v>69</v>
      </c>
      <c r="E123" s="23" t="s">
        <v>49</v>
      </c>
      <c r="F123" s="23" t="s">
        <v>91</v>
      </c>
      <c r="G123" s="24"/>
      <c r="H123" s="24"/>
    </row>
    <row r="124" spans="1:8" s="13" customFormat="1" ht="46.8">
      <c r="A124" s="16">
        <v>2</v>
      </c>
      <c r="B124" s="41" t="s">
        <v>214</v>
      </c>
      <c r="C124" s="33" t="s">
        <v>92</v>
      </c>
      <c r="D124" s="33" t="s">
        <v>69</v>
      </c>
      <c r="E124" s="33" t="s">
        <v>160</v>
      </c>
      <c r="F124" s="33" t="s">
        <v>71</v>
      </c>
      <c r="G124" s="34">
        <f>SUMIFS(G125:G1155,$C125:$C1155,$C125,$D125:$D1155,$D125,$E125:$E1155,$E125)</f>
        <v>30</v>
      </c>
      <c r="H124" s="34">
        <f>SUMIFS(H125:H1155,$C125:$C1155,$C125,$D125:$D1155,$D125,$E125:$E1155,$E125)</f>
        <v>0</v>
      </c>
    </row>
    <row r="125" spans="1:8" s="13" customFormat="1" ht="31.2">
      <c r="A125" s="17">
        <v>3</v>
      </c>
      <c r="B125" s="22" t="s">
        <v>11</v>
      </c>
      <c r="C125" s="23" t="s">
        <v>92</v>
      </c>
      <c r="D125" s="23" t="s">
        <v>69</v>
      </c>
      <c r="E125" s="23" t="s">
        <v>160</v>
      </c>
      <c r="F125" s="23" t="s">
        <v>73</v>
      </c>
      <c r="G125" s="24">
        <v>30</v>
      </c>
      <c r="H125" s="24"/>
    </row>
    <row r="126" spans="1:8" s="13" customFormat="1" ht="15.6">
      <c r="A126" s="15">
        <v>1</v>
      </c>
      <c r="B126" s="40" t="s">
        <v>118</v>
      </c>
      <c r="C126" s="30" t="s">
        <v>92</v>
      </c>
      <c r="D126" s="30" t="s">
        <v>88</v>
      </c>
      <c r="E126" s="30"/>
      <c r="F126" s="30"/>
      <c r="G126" s="31">
        <f>SUMIFS(G127:G1163,$C127:$C1163,$C127,$D127:$D1163,$D127)/2</f>
        <v>14500</v>
      </c>
      <c r="H126" s="31">
        <f>SUMIFS(H127:H1163,$C127:$C1163,$C127,$D127:$D1163,$D127)/2</f>
        <v>0</v>
      </c>
    </row>
    <row r="127" spans="1:8" s="13" customFormat="1" ht="46.8">
      <c r="A127" s="16">
        <v>2</v>
      </c>
      <c r="B127" s="41" t="s">
        <v>200</v>
      </c>
      <c r="C127" s="33" t="s">
        <v>92</v>
      </c>
      <c r="D127" s="33" t="s">
        <v>88</v>
      </c>
      <c r="E127" s="42" t="s">
        <v>59</v>
      </c>
      <c r="F127" s="42" t="s">
        <v>71</v>
      </c>
      <c r="G127" s="34">
        <f>SUMIFS(G128:G1160,$C128:$C1160,$C128,$D128:$D1160,$D128,$E128:$E1160,$E128)</f>
        <v>14500</v>
      </c>
      <c r="H127" s="34">
        <f>SUMIFS(H128:H1160,$C128:$C1160,$C128,$D128:$D1160,$D128,$E128:$E1160,$E128)</f>
        <v>0</v>
      </c>
    </row>
    <row r="128" spans="1:8" s="13" customFormat="1" ht="109.2">
      <c r="A128" s="17">
        <v>3</v>
      </c>
      <c r="B128" s="22" t="s">
        <v>119</v>
      </c>
      <c r="C128" s="23" t="s">
        <v>92</v>
      </c>
      <c r="D128" s="23" t="s">
        <v>88</v>
      </c>
      <c r="E128" s="23" t="s">
        <v>59</v>
      </c>
      <c r="F128" s="23" t="s">
        <v>120</v>
      </c>
      <c r="G128" s="24"/>
      <c r="H128" s="24"/>
    </row>
    <row r="129" spans="1:8" s="13" customFormat="1" ht="15.6">
      <c r="A129" s="17">
        <v>3</v>
      </c>
      <c r="B129" s="22" t="s">
        <v>46</v>
      </c>
      <c r="C129" s="23" t="s">
        <v>92</v>
      </c>
      <c r="D129" s="23" t="s">
        <v>88</v>
      </c>
      <c r="E129" s="23" t="s">
        <v>59</v>
      </c>
      <c r="F129" s="23" t="s">
        <v>91</v>
      </c>
      <c r="G129" s="24">
        <v>14500</v>
      </c>
      <c r="H129" s="24"/>
    </row>
    <row r="130" spans="1:8" s="13" customFormat="1" ht="62.4">
      <c r="A130" s="16">
        <v>2</v>
      </c>
      <c r="B130" s="32" t="s">
        <v>203</v>
      </c>
      <c r="C130" s="33" t="s">
        <v>92</v>
      </c>
      <c r="D130" s="33" t="s">
        <v>88</v>
      </c>
      <c r="E130" s="42" t="s">
        <v>117</v>
      </c>
      <c r="F130" s="42" t="s">
        <v>71</v>
      </c>
      <c r="G130" s="34">
        <f>SUMIFS(G131:G1163,$C131:$C1163,$C131,$D131:$D1163,$D131,$E131:$E1163,$E131)</f>
        <v>0</v>
      </c>
      <c r="H130" s="34">
        <f>SUMIFS(H131:H1163,$C131:$C1163,$C131,$D131:$D1163,$D131,$E131:$E1163,$E131)</f>
        <v>0</v>
      </c>
    </row>
    <row r="131" spans="1:8" s="13" customFormat="1" ht="15.6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117</v>
      </c>
      <c r="F131" s="23" t="s">
        <v>91</v>
      </c>
      <c r="G131" s="24"/>
      <c r="H131" s="24"/>
    </row>
    <row r="132" spans="1:8" s="13" customFormat="1" ht="62.4">
      <c r="A132" s="16">
        <v>2</v>
      </c>
      <c r="B132" s="41" t="s">
        <v>168</v>
      </c>
      <c r="C132" s="33" t="s">
        <v>92</v>
      </c>
      <c r="D132" s="33" t="s">
        <v>88</v>
      </c>
      <c r="E132" s="42" t="s">
        <v>49</v>
      </c>
      <c r="F132" s="42" t="s">
        <v>71</v>
      </c>
      <c r="G132" s="34">
        <f>SUMIFS(G133:G1165,$C133:$C1165,$C133,$D133:$D1165,$D133,$E133:$E1165,$E133)</f>
        <v>0</v>
      </c>
      <c r="H132" s="34">
        <f>SUMIFS(H133:H1165,$C133:$C1165,$C133,$D133:$D1165,$D133,$E133:$E1165,$E133)</f>
        <v>0</v>
      </c>
    </row>
    <row r="133" spans="1:8" s="13" customFormat="1" ht="31.2">
      <c r="A133" s="17">
        <v>3</v>
      </c>
      <c r="B133" s="22" t="s">
        <v>11</v>
      </c>
      <c r="C133" s="23" t="s">
        <v>92</v>
      </c>
      <c r="D133" s="23" t="s">
        <v>88</v>
      </c>
      <c r="E133" s="23" t="s">
        <v>49</v>
      </c>
      <c r="F133" s="23" t="s">
        <v>73</v>
      </c>
      <c r="G133" s="24"/>
      <c r="H133" s="24"/>
    </row>
    <row r="134" spans="1:8" s="13" customFormat="1" ht="15.6">
      <c r="A134" s="17">
        <v>3</v>
      </c>
      <c r="B134" s="22" t="s">
        <v>46</v>
      </c>
      <c r="C134" s="23" t="s">
        <v>92</v>
      </c>
      <c r="D134" s="23" t="s">
        <v>88</v>
      </c>
      <c r="E134" s="23" t="s">
        <v>49</v>
      </c>
      <c r="F134" s="23" t="s">
        <v>91</v>
      </c>
      <c r="G134" s="24"/>
      <c r="H134" s="24"/>
    </row>
    <row r="135" spans="1:8" s="13" customFormat="1" ht="15.6">
      <c r="A135" s="15">
        <v>1</v>
      </c>
      <c r="B135" s="40" t="s">
        <v>127</v>
      </c>
      <c r="C135" s="44" t="s">
        <v>92</v>
      </c>
      <c r="D135" s="44" t="s">
        <v>78</v>
      </c>
      <c r="E135" s="44" t="s">
        <v>6</v>
      </c>
      <c r="F135" s="44" t="s">
        <v>71</v>
      </c>
      <c r="G135" s="31">
        <f>SUMIFS(G136:G1172,$C136:$C1172,$C136,$D136:$D1172,$D136)/2</f>
        <v>3678.4</v>
      </c>
      <c r="H135" s="31">
        <f>SUMIFS(H136:H1172,$C136:$C1172,$C136,$D136:$D1172,$D136)/2</f>
        <v>0</v>
      </c>
    </row>
    <row r="136" spans="1:8" s="13" customFormat="1" ht="46.8">
      <c r="A136" s="16">
        <v>2</v>
      </c>
      <c r="B136" s="41" t="s">
        <v>200</v>
      </c>
      <c r="C136" s="33" t="s">
        <v>92</v>
      </c>
      <c r="D136" s="33" t="s">
        <v>78</v>
      </c>
      <c r="E136" s="42" t="s">
        <v>59</v>
      </c>
      <c r="F136" s="42" t="s">
        <v>71</v>
      </c>
      <c r="G136" s="34">
        <f>SUMIFS(G137:G1169,$C137:$C1169,$C137,$D137:$D1169,$D137,$E137:$E1169,$E137)</f>
        <v>0</v>
      </c>
      <c r="H136" s="34">
        <f>SUMIFS(H137:H1169,$C137:$C1169,$C137,$D137:$D1169,$D137,$E137:$E1169,$E137)</f>
        <v>0</v>
      </c>
    </row>
    <row r="137" spans="1:8" s="13" customFormat="1" ht="15.6">
      <c r="A137" s="17">
        <v>3</v>
      </c>
      <c r="B137" s="22" t="s">
        <v>46</v>
      </c>
      <c r="C137" s="23" t="s">
        <v>92</v>
      </c>
      <c r="D137" s="23" t="s">
        <v>78</v>
      </c>
      <c r="E137" s="23" t="s">
        <v>59</v>
      </c>
      <c r="F137" s="23" t="s">
        <v>91</v>
      </c>
      <c r="G137" s="24"/>
      <c r="H137" s="24"/>
    </row>
    <row r="138" spans="1:8" s="13" customFormat="1" ht="46.8">
      <c r="A138" s="16">
        <v>2</v>
      </c>
      <c r="B138" s="41" t="s">
        <v>204</v>
      </c>
      <c r="C138" s="42" t="s">
        <v>92</v>
      </c>
      <c r="D138" s="42" t="s">
        <v>78</v>
      </c>
      <c r="E138" s="42" t="s">
        <v>126</v>
      </c>
      <c r="F138" s="42" t="s">
        <v>71</v>
      </c>
      <c r="G138" s="34">
        <f>SUMIFS(G139:G1171,$C139:$C1171,$C139,$D139:$D1171,$D139,$E139:$E1171,$E139)</f>
        <v>0</v>
      </c>
      <c r="H138" s="34">
        <f>SUMIFS(H139:H1171,$C139:$C1171,$C139,$D139:$D1171,$D139,$E139:$E1171,$E139)</f>
        <v>0</v>
      </c>
    </row>
    <row r="139" spans="1:8" s="13" customFormat="1" ht="15.6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126</v>
      </c>
      <c r="F139" s="23" t="s">
        <v>91</v>
      </c>
      <c r="G139" s="24"/>
      <c r="H139" s="24"/>
    </row>
    <row r="140" spans="1:8" s="13" customFormat="1" ht="43.2" customHeight="1">
      <c r="A140" s="16">
        <v>2</v>
      </c>
      <c r="B140" s="41" t="s">
        <v>210</v>
      </c>
      <c r="C140" s="33" t="s">
        <v>92</v>
      </c>
      <c r="D140" s="33" t="s">
        <v>78</v>
      </c>
      <c r="E140" s="42" t="s">
        <v>180</v>
      </c>
      <c r="F140" s="42" t="s">
        <v>71</v>
      </c>
      <c r="G140" s="34">
        <f>SUMIFS(G141:G1174,$C141:$C1174,$C141,$D141:$D1174,$D141,$E141:$E1174,$E141)</f>
        <v>3678.4</v>
      </c>
      <c r="H140" s="34">
        <f>SUMIFS(H141:H1174,$C141:$C1174,$C141,$D141:$D1174,$D141,$E141:$E1174,$E141)</f>
        <v>0</v>
      </c>
    </row>
    <row r="141" spans="1:8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180</v>
      </c>
      <c r="F141" s="23" t="s">
        <v>91</v>
      </c>
      <c r="G141" s="24">
        <v>3678.4</v>
      </c>
      <c r="H141" s="24"/>
    </row>
    <row r="142" spans="1:8" s="13" customFormat="1" ht="37.799999999999997" customHeight="1">
      <c r="A142" s="16">
        <v>2</v>
      </c>
      <c r="B142" s="41" t="s">
        <v>212</v>
      </c>
      <c r="C142" s="42" t="s">
        <v>92</v>
      </c>
      <c r="D142" s="42" t="s">
        <v>78</v>
      </c>
      <c r="E142" s="42" t="s">
        <v>158</v>
      </c>
      <c r="F142" s="42" t="s">
        <v>71</v>
      </c>
      <c r="G142" s="34">
        <f>SUMIFS(G143:G1173,$C143:$C1173,$C143,$D143:$D1173,$D143,$E143:$E1173,$E143)</f>
        <v>0</v>
      </c>
      <c r="H142" s="34">
        <f>SUMIFS(H143:H1173,$C143:$C1173,$C143,$D143:$D1173,$D143,$E143:$E1173,$E143)</f>
        <v>0</v>
      </c>
    </row>
    <row r="143" spans="1:8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158</v>
      </c>
      <c r="F143" s="23" t="s">
        <v>91</v>
      </c>
      <c r="G143" s="24"/>
      <c r="H143" s="24"/>
    </row>
    <row r="144" spans="1:8" s="13" customFormat="1" ht="15.6">
      <c r="A144" s="15">
        <v>1</v>
      </c>
      <c r="B144" s="40" t="s">
        <v>127</v>
      </c>
      <c r="C144" s="44" t="s">
        <v>92</v>
      </c>
      <c r="D144" s="44" t="s">
        <v>92</v>
      </c>
      <c r="E144" s="44" t="s">
        <v>6</v>
      </c>
      <c r="F144" s="44" t="s">
        <v>71</v>
      </c>
      <c r="G144" s="31">
        <f>SUMIFS(G145:G1179,$C145:$C1179,$C145,$D145:$D1179,$D145)/2</f>
        <v>179351.7</v>
      </c>
      <c r="H144" s="31">
        <f>SUMIFS(H145:H1179,$C145:$C1179,$C145,$D145:$D1179,$D145)/2</f>
        <v>0</v>
      </c>
    </row>
    <row r="145" spans="1:8" s="13" customFormat="1" ht="37.799999999999997" customHeight="1">
      <c r="A145" s="16">
        <v>2</v>
      </c>
      <c r="B145" s="41" t="s">
        <v>175</v>
      </c>
      <c r="C145" s="33" t="s">
        <v>92</v>
      </c>
      <c r="D145" s="33" t="s">
        <v>92</v>
      </c>
      <c r="E145" s="33" t="s">
        <v>174</v>
      </c>
      <c r="F145" s="42" t="s">
        <v>71</v>
      </c>
      <c r="G145" s="34">
        <f>SUMIFS(G146:G1176,$C146:$C1176,$C146,$D146:$D1176,$D146,$E146:$E1176,$E146)</f>
        <v>179351.7</v>
      </c>
      <c r="H145" s="34">
        <f>SUMIFS(H146:H1176,$C146:$C1176,$C146,$D146:$D1176,$D146,$E146:$E1176,$E146)</f>
        <v>0</v>
      </c>
    </row>
    <row r="146" spans="1:8" s="13" customFormat="1" ht="15.6">
      <c r="A146" s="17">
        <v>3</v>
      </c>
      <c r="B146" s="22" t="s">
        <v>46</v>
      </c>
      <c r="C146" s="23" t="s">
        <v>92</v>
      </c>
      <c r="D146" s="23" t="s">
        <v>92</v>
      </c>
      <c r="E146" s="23" t="s">
        <v>174</v>
      </c>
      <c r="F146" s="23" t="s">
        <v>91</v>
      </c>
      <c r="G146" s="24">
        <v>179351.7</v>
      </c>
      <c r="H146" s="24"/>
    </row>
    <row r="147" spans="1:8" s="13" customFormat="1" ht="15.6">
      <c r="A147" s="14">
        <v>0</v>
      </c>
      <c r="B147" s="26" t="s">
        <v>109</v>
      </c>
      <c r="C147" s="27" t="s">
        <v>70</v>
      </c>
      <c r="D147" s="27" t="s">
        <v>114</v>
      </c>
      <c r="E147" s="27"/>
      <c r="F147" s="27"/>
      <c r="G147" s="28">
        <f>SUMIFS(G148:G1190,$C148:$C1190,$C148)/3</f>
        <v>93147.5</v>
      </c>
      <c r="H147" s="28">
        <f>SUMIFS(H148:H1180,$C148:$C1180,$C148)/3</f>
        <v>24169.8</v>
      </c>
    </row>
    <row r="148" spans="1:8" s="13" customFormat="1" ht="15.6">
      <c r="A148" s="15">
        <v>1</v>
      </c>
      <c r="B148" s="29" t="s">
        <v>60</v>
      </c>
      <c r="C148" s="30" t="s">
        <v>70</v>
      </c>
      <c r="D148" s="30" t="s">
        <v>92</v>
      </c>
      <c r="E148" s="30" t="s">
        <v>71</v>
      </c>
      <c r="F148" s="30" t="s">
        <v>71</v>
      </c>
      <c r="G148" s="31">
        <f>SUMIFS(G149:G1183,$C149:$C1183,$C149,$D149:$D1183,$D149)/2</f>
        <v>93147.5</v>
      </c>
      <c r="H148" s="31">
        <f>SUMIFS(H149:H1183,$C149:$C1183,$C149,$D149:$D1183,$D149)/2</f>
        <v>24169.8</v>
      </c>
    </row>
    <row r="149" spans="1:8" s="13" customFormat="1" ht="46.8">
      <c r="A149" s="16">
        <v>2</v>
      </c>
      <c r="B149" s="41" t="s">
        <v>197</v>
      </c>
      <c r="C149" s="33" t="s">
        <v>70</v>
      </c>
      <c r="D149" s="33" t="s">
        <v>92</v>
      </c>
      <c r="E149" s="33" t="s">
        <v>164</v>
      </c>
      <c r="F149" s="33"/>
      <c r="G149" s="34">
        <f>SUMIFS(G150:G1180,$C150:$C1180,$C150,$D150:$D1180,$D150,$E150:$E1180,$E150)</f>
        <v>93147.5</v>
      </c>
      <c r="H149" s="34">
        <f>SUMIFS(H150:H1180,$C150:$C1180,$C150,$D150:$D1180,$D150,$E150:$E1180,$E150)</f>
        <v>24169.8</v>
      </c>
    </row>
    <row r="150" spans="1:8" s="13" customFormat="1" ht="15.6">
      <c r="A150" s="17">
        <v>3</v>
      </c>
      <c r="B150" s="22" t="s">
        <v>46</v>
      </c>
      <c r="C150" s="23" t="s">
        <v>70</v>
      </c>
      <c r="D150" s="23" t="s">
        <v>92</v>
      </c>
      <c r="E150" s="23" t="s">
        <v>164</v>
      </c>
      <c r="F150" s="23" t="s">
        <v>91</v>
      </c>
      <c r="G150" s="24">
        <v>93147.5</v>
      </c>
      <c r="H150" s="24">
        <v>24169.8</v>
      </c>
    </row>
    <row r="151" spans="1:8" s="13" customFormat="1" ht="15.6">
      <c r="A151" s="14">
        <v>0</v>
      </c>
      <c r="B151" s="26" t="s">
        <v>110</v>
      </c>
      <c r="C151" s="27" t="s">
        <v>81</v>
      </c>
      <c r="D151" s="27" t="s">
        <v>114</v>
      </c>
      <c r="E151" s="27"/>
      <c r="F151" s="27"/>
      <c r="G151" s="28">
        <f>SUMIFS(G152:G1194,$C152:$C1194,$C152)/3</f>
        <v>205380.30000000002</v>
      </c>
      <c r="H151" s="28">
        <f>SUMIFS(H152:H1184,$C152:$C1184,$C152)/3</f>
        <v>89803.299999999988</v>
      </c>
    </row>
    <row r="152" spans="1:8" s="13" customFormat="1" ht="15.6">
      <c r="A152" s="15">
        <v>1</v>
      </c>
      <c r="B152" s="29" t="s">
        <v>39</v>
      </c>
      <c r="C152" s="30" t="s">
        <v>81</v>
      </c>
      <c r="D152" s="30" t="s">
        <v>88</v>
      </c>
      <c r="E152" s="30"/>
      <c r="F152" s="30"/>
      <c r="G152" s="31">
        <f>SUMIFS(G153:G1187,$C153:$C1187,$C153,$D153:$D1187,$D153)/2</f>
        <v>177503.19999999995</v>
      </c>
      <c r="H152" s="31">
        <f>SUMIFS(H153:H1187,$C153:$C1187,$C153,$D153:$D1187,$D153)/2</f>
        <v>86004</v>
      </c>
    </row>
    <row r="153" spans="1:8" s="13" customFormat="1" ht="46.8">
      <c r="A153" s="16">
        <v>2</v>
      </c>
      <c r="B153" s="41" t="s">
        <v>181</v>
      </c>
      <c r="C153" s="33" t="s">
        <v>81</v>
      </c>
      <c r="D153" s="33" t="s">
        <v>88</v>
      </c>
      <c r="E153" s="33" t="s">
        <v>37</v>
      </c>
      <c r="F153" s="33"/>
      <c r="G153" s="34">
        <f>SUMIFS(G154:G1184,$C154:$C1184,$C154,$D154:$D1184,$D154,$E154:$E1184,$E154)</f>
        <v>280</v>
      </c>
      <c r="H153" s="34">
        <f>SUMIFS(H154:H1184,$C154:$C1184,$C154,$D154:$D1184,$D154,$E154:$E1184,$E154)</f>
        <v>0</v>
      </c>
    </row>
    <row r="154" spans="1:8" s="13" customFormat="1" ht="31.2">
      <c r="A154" s="17">
        <v>3</v>
      </c>
      <c r="B154" s="22" t="s">
        <v>11</v>
      </c>
      <c r="C154" s="23" t="s">
        <v>81</v>
      </c>
      <c r="D154" s="23" t="s">
        <v>88</v>
      </c>
      <c r="E154" s="23" t="s">
        <v>37</v>
      </c>
      <c r="F154" s="23" t="s">
        <v>73</v>
      </c>
      <c r="G154" s="24">
        <v>280</v>
      </c>
      <c r="H154" s="24"/>
    </row>
    <row r="155" spans="1:8" s="13" customFormat="1" ht="15.6">
      <c r="A155" s="17">
        <v>3</v>
      </c>
      <c r="B155" s="22" t="s">
        <v>46</v>
      </c>
      <c r="C155" s="23" t="s">
        <v>81</v>
      </c>
      <c r="D155" s="23" t="s">
        <v>88</v>
      </c>
      <c r="E155" s="23" t="s">
        <v>37</v>
      </c>
      <c r="F155" s="23" t="s">
        <v>91</v>
      </c>
      <c r="G155" s="24"/>
      <c r="H155" s="24"/>
    </row>
    <row r="156" spans="1:8" s="13" customFormat="1" ht="51.6" customHeight="1">
      <c r="A156" s="16">
        <v>2</v>
      </c>
      <c r="B156" s="48" t="s">
        <v>198</v>
      </c>
      <c r="C156" s="33" t="s">
        <v>81</v>
      </c>
      <c r="D156" s="33" t="s">
        <v>88</v>
      </c>
      <c r="E156" s="33" t="s">
        <v>40</v>
      </c>
      <c r="F156" s="33"/>
      <c r="G156" s="34">
        <f>SUMIFS(G157:G1189,$C157:$C1189,$C157,$D157:$D1189,$D157,$E157:$E1189,$E157)</f>
        <v>113019.59999999999</v>
      </c>
      <c r="H156" s="34">
        <f>SUMIFS(H157:H1189,$C157:$C1189,$C157,$D157:$D1189,$D157,$E157:$E1189,$E157)</f>
        <v>86004</v>
      </c>
    </row>
    <row r="157" spans="1:8" s="13" customFormat="1" ht="31.2">
      <c r="A157" s="17">
        <v>3</v>
      </c>
      <c r="B157" s="22" t="s">
        <v>11</v>
      </c>
      <c r="C157" s="23" t="s">
        <v>81</v>
      </c>
      <c r="D157" s="23" t="s">
        <v>88</v>
      </c>
      <c r="E157" s="23" t="s">
        <v>40</v>
      </c>
      <c r="F157" s="23" t="s">
        <v>73</v>
      </c>
      <c r="G157" s="24">
        <v>205.2</v>
      </c>
      <c r="H157" s="24">
        <v>174.5</v>
      </c>
    </row>
    <row r="158" spans="1:8" s="13" customFormat="1" ht="15.6">
      <c r="A158" s="17">
        <v>3</v>
      </c>
      <c r="B158" s="22" t="s">
        <v>46</v>
      </c>
      <c r="C158" s="23" t="s">
        <v>81</v>
      </c>
      <c r="D158" s="23" t="s">
        <v>88</v>
      </c>
      <c r="E158" s="23" t="s">
        <v>40</v>
      </c>
      <c r="F158" s="23" t="s">
        <v>91</v>
      </c>
      <c r="G158" s="24">
        <v>112814.39999999999</v>
      </c>
      <c r="H158" s="24">
        <v>85829.5</v>
      </c>
    </row>
    <row r="159" spans="1:8" s="13" customFormat="1" ht="46.8">
      <c r="A159" s="16">
        <v>2</v>
      </c>
      <c r="B159" s="41" t="s">
        <v>200</v>
      </c>
      <c r="C159" s="33" t="s">
        <v>81</v>
      </c>
      <c r="D159" s="33" t="s">
        <v>88</v>
      </c>
      <c r="E159" s="42" t="s">
        <v>59</v>
      </c>
      <c r="F159" s="42" t="s">
        <v>71</v>
      </c>
      <c r="G159" s="34">
        <f>SUMIFS(G160:G1192,$C160:$C1192,$C160,$D160:$D1192,$D160,$E160:$E1192,$E160)</f>
        <v>20000</v>
      </c>
      <c r="H159" s="34">
        <f>SUMIFS(H160:H1192,$C160:$C1192,$C160,$D160:$D1192,$D160,$E160:$E1192,$E160)</f>
        <v>0</v>
      </c>
    </row>
    <row r="160" spans="1:8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59</v>
      </c>
      <c r="F160" s="23" t="s">
        <v>91</v>
      </c>
      <c r="G160" s="24">
        <v>20000</v>
      </c>
      <c r="H160" s="24"/>
    </row>
    <row r="161" spans="1:8" s="13" customFormat="1" ht="62.4">
      <c r="A161" s="16">
        <v>2</v>
      </c>
      <c r="B161" s="32" t="s">
        <v>167</v>
      </c>
      <c r="C161" s="33" t="s">
        <v>81</v>
      </c>
      <c r="D161" s="33" t="s">
        <v>88</v>
      </c>
      <c r="E161" s="33" t="s">
        <v>45</v>
      </c>
      <c r="F161" s="33"/>
      <c r="G161" s="34">
        <f>SUMIFS(G162:G1194,$C162:$C1194,$C162,$D162:$D1194,$D162,$E162:$E1194,$E162)</f>
        <v>500</v>
      </c>
      <c r="H161" s="34">
        <f>SUMIFS(H162:H1194,$C162:$C1194,$C162,$D162:$D1194,$D162,$E162:$E1194,$E162)</f>
        <v>0</v>
      </c>
    </row>
    <row r="162" spans="1:8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45</v>
      </c>
      <c r="F162" s="23" t="s">
        <v>91</v>
      </c>
      <c r="G162" s="24">
        <v>500</v>
      </c>
      <c r="H162" s="24"/>
    </row>
    <row r="163" spans="1:8" s="13" customFormat="1" ht="62.4">
      <c r="A163" s="16">
        <v>2</v>
      </c>
      <c r="B163" s="41" t="s">
        <v>168</v>
      </c>
      <c r="C163" s="33" t="s">
        <v>81</v>
      </c>
      <c r="D163" s="33" t="s">
        <v>88</v>
      </c>
      <c r="E163" s="33" t="s">
        <v>49</v>
      </c>
      <c r="F163" s="33"/>
      <c r="G163" s="34">
        <f>SUMIFS(G164:G1196,$C164:$C1196,$C164,$D164:$D1196,$D164,$E164:$E1196,$E164)</f>
        <v>29703.599999999999</v>
      </c>
      <c r="H163" s="34">
        <f>SUMIFS(H164:H1196,$C164:$C1196,$C164,$D164:$D1196,$D164,$E164:$E1196,$E164)</f>
        <v>0</v>
      </c>
    </row>
    <row r="164" spans="1:8" s="13" customFormat="1" ht="31.2">
      <c r="A164" s="17">
        <v>3</v>
      </c>
      <c r="B164" s="22" t="s">
        <v>11</v>
      </c>
      <c r="C164" s="23" t="s">
        <v>81</v>
      </c>
      <c r="D164" s="23" t="s">
        <v>88</v>
      </c>
      <c r="E164" s="23" t="s">
        <v>49</v>
      </c>
      <c r="F164" s="23" t="s">
        <v>73</v>
      </c>
      <c r="G164" s="24">
        <v>29703.599999999999</v>
      </c>
      <c r="H164" s="24"/>
    </row>
    <row r="165" spans="1:8" s="13" customFormat="1" ht="46.8">
      <c r="A165" s="16">
        <v>2</v>
      </c>
      <c r="B165" s="41" t="s">
        <v>212</v>
      </c>
      <c r="C165" s="33" t="s">
        <v>81</v>
      </c>
      <c r="D165" s="33" t="s">
        <v>88</v>
      </c>
      <c r="E165" s="33" t="s">
        <v>158</v>
      </c>
      <c r="F165" s="33"/>
      <c r="G165" s="34">
        <f>SUMIFS(G166:G1198,$C166:$C1198,$C166,$D166:$D1198,$D166,$E166:$E1198,$E166)</f>
        <v>14000</v>
      </c>
      <c r="H165" s="34">
        <f>SUMIFS(H166:H1198,$C166:$C1198,$C166,$D166:$D1198,$D166,$E166:$E1198,$E166)</f>
        <v>0</v>
      </c>
    </row>
    <row r="166" spans="1:8" s="13" customFormat="1" ht="31.2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158</v>
      </c>
      <c r="F166" s="23" t="s">
        <v>73</v>
      </c>
      <c r="G166" s="24"/>
      <c r="H166" s="24"/>
    </row>
    <row r="167" spans="1:8" s="13" customFormat="1" ht="15.6">
      <c r="A167" s="17">
        <v>3</v>
      </c>
      <c r="B167" s="22" t="s">
        <v>46</v>
      </c>
      <c r="C167" s="23" t="s">
        <v>81</v>
      </c>
      <c r="D167" s="23" t="s">
        <v>88</v>
      </c>
      <c r="E167" s="23" t="s">
        <v>158</v>
      </c>
      <c r="F167" s="23" t="s">
        <v>91</v>
      </c>
      <c r="G167" s="24">
        <v>14000</v>
      </c>
      <c r="H167" s="24"/>
    </row>
    <row r="168" spans="1:8" s="13" customFormat="1" ht="15.6">
      <c r="A168" s="15">
        <v>1</v>
      </c>
      <c r="B168" s="29" t="s">
        <v>62</v>
      </c>
      <c r="C168" s="30" t="s">
        <v>81</v>
      </c>
      <c r="D168" s="30" t="s">
        <v>78</v>
      </c>
      <c r="E168" s="30"/>
      <c r="F168" s="30"/>
      <c r="G168" s="31">
        <f>SUMIFS(G169:G1205,$C169:$C1205,$C169,$D169:$D1205,$D169)/2</f>
        <v>14625.5</v>
      </c>
      <c r="H168" s="31">
        <f>SUMIFS(H169:H1205,$C169:$C1205,$C169,$D169:$D1205,$D169)/2</f>
        <v>0</v>
      </c>
    </row>
    <row r="169" spans="1:8" s="13" customFormat="1" ht="37.200000000000003" customHeight="1">
      <c r="A169" s="16">
        <v>2</v>
      </c>
      <c r="B169" s="41" t="s">
        <v>171</v>
      </c>
      <c r="C169" s="33" t="s">
        <v>81</v>
      </c>
      <c r="D169" s="33" t="s">
        <v>78</v>
      </c>
      <c r="E169" s="33" t="s">
        <v>17</v>
      </c>
      <c r="F169" s="33"/>
      <c r="G169" s="34">
        <f>SUMIFS(G170:G1202,$C170:$C1202,$C170,$D170:$D1202,$D170,$E170:$E1202,$E170)</f>
        <v>14625.5</v>
      </c>
      <c r="H169" s="34">
        <f>SUMIFS(H170:H1202,$C170:$C1202,$C170,$D170:$D1202,$D170,$E170:$E1202,$E170)</f>
        <v>0</v>
      </c>
    </row>
    <row r="170" spans="1:8" s="13" customFormat="1" ht="15.6">
      <c r="A170" s="17">
        <v>3</v>
      </c>
      <c r="B170" s="22" t="s">
        <v>46</v>
      </c>
      <c r="C170" s="23" t="s">
        <v>81</v>
      </c>
      <c r="D170" s="23" t="s">
        <v>78</v>
      </c>
      <c r="E170" s="23" t="s">
        <v>17</v>
      </c>
      <c r="F170" s="23" t="s">
        <v>91</v>
      </c>
      <c r="G170" s="24">
        <v>14625.5</v>
      </c>
      <c r="H170" s="24"/>
    </row>
    <row r="171" spans="1:8" s="13" customFormat="1" ht="15.6">
      <c r="A171" s="15">
        <v>1</v>
      </c>
      <c r="B171" s="29" t="s">
        <v>139</v>
      </c>
      <c r="C171" s="30" t="s">
        <v>81</v>
      </c>
      <c r="D171" s="30" t="s">
        <v>81</v>
      </c>
      <c r="E171" s="30"/>
      <c r="F171" s="30"/>
      <c r="G171" s="31">
        <f>SUMIFS(G172:G1209,$C172:$C1209,$C172,$D172:$D1209,$D172)/2</f>
        <v>13251.599999999999</v>
      </c>
      <c r="H171" s="31">
        <f>SUMIFS(H172:H1209,$C172:$C1209,$C172,$D172:$D1209,$D172)/2</f>
        <v>3799.3</v>
      </c>
    </row>
    <row r="172" spans="1:8" s="13" customFormat="1" ht="31.2">
      <c r="A172" s="16">
        <v>2</v>
      </c>
      <c r="B172" s="32" t="s">
        <v>182</v>
      </c>
      <c r="C172" s="33" t="s">
        <v>81</v>
      </c>
      <c r="D172" s="33" t="s">
        <v>81</v>
      </c>
      <c r="E172" s="33" t="s">
        <v>22</v>
      </c>
      <c r="F172" s="33"/>
      <c r="G172" s="34">
        <f>SUMIFS(G173:G1206,$C173:$C1206,$C173,$D173:$D1206,$D173,$E173:$E1206,$E173)</f>
        <v>10240.299999999999</v>
      </c>
      <c r="H172" s="34">
        <f>SUMIFS(H173:H1206,$C173:$C1206,$C173,$D173:$D1206,$D173,$E173:$E1206,$E173)</f>
        <v>788</v>
      </c>
    </row>
    <row r="173" spans="1:8" s="13" customFormat="1" ht="15.6">
      <c r="A173" s="17">
        <v>3</v>
      </c>
      <c r="B173" s="22" t="s">
        <v>46</v>
      </c>
      <c r="C173" s="23" t="s">
        <v>81</v>
      </c>
      <c r="D173" s="23" t="s">
        <v>81</v>
      </c>
      <c r="E173" s="23" t="s">
        <v>22</v>
      </c>
      <c r="F173" s="23" t="s">
        <v>91</v>
      </c>
      <c r="G173" s="24">
        <v>10240.299999999999</v>
      </c>
      <c r="H173" s="24">
        <v>788</v>
      </c>
    </row>
    <row r="174" spans="1:8" s="13" customFormat="1" ht="31.2">
      <c r="A174" s="16">
        <v>2</v>
      </c>
      <c r="B174" s="32" t="s">
        <v>61</v>
      </c>
      <c r="C174" s="33" t="s">
        <v>81</v>
      </c>
      <c r="D174" s="33" t="s">
        <v>81</v>
      </c>
      <c r="E174" s="33" t="s">
        <v>123</v>
      </c>
      <c r="F174" s="33"/>
      <c r="G174" s="34">
        <f>SUMIFS(G175:G1210,$C175:$C1210,$C175,$D175:$D1210,$D175,$E175:$E1210,$E175)</f>
        <v>3011.3</v>
      </c>
      <c r="H174" s="34">
        <f>SUMIFS(H175:H1210,$C175:$C1210,$C175,$D175:$D1210,$D175,$E175:$E1210,$E175)</f>
        <v>3011.3</v>
      </c>
    </row>
    <row r="175" spans="1:8" s="13" customFormat="1" ht="31.2">
      <c r="A175" s="17">
        <v>3</v>
      </c>
      <c r="B175" s="22" t="s">
        <v>11</v>
      </c>
      <c r="C175" s="23" t="s">
        <v>81</v>
      </c>
      <c r="D175" s="23" t="s">
        <v>81</v>
      </c>
      <c r="E175" s="23" t="s">
        <v>123</v>
      </c>
      <c r="F175" s="23" t="s">
        <v>73</v>
      </c>
      <c r="G175" s="24">
        <v>3011.3</v>
      </c>
      <c r="H175" s="24">
        <v>3011.3</v>
      </c>
    </row>
    <row r="176" spans="1:8" s="13" customFormat="1" ht="15.6">
      <c r="A176" s="14">
        <v>0</v>
      </c>
      <c r="B176" s="26" t="s">
        <v>142</v>
      </c>
      <c r="C176" s="27" t="s">
        <v>83</v>
      </c>
      <c r="D176" s="27" t="s">
        <v>114</v>
      </c>
      <c r="E176" s="27"/>
      <c r="F176" s="27"/>
      <c r="G176" s="28">
        <f>SUMIFS(G177:G1224,$C177:$C1224,$C177)/3</f>
        <v>49556.19999999999</v>
      </c>
      <c r="H176" s="28">
        <f>SUMIFS(H177:H1214,$C177:$C1214,$C177)/3</f>
        <v>0</v>
      </c>
    </row>
    <row r="177" spans="1:8" s="13" customFormat="1" ht="15.6">
      <c r="A177" s="15">
        <v>1</v>
      </c>
      <c r="B177" s="29" t="s">
        <v>24</v>
      </c>
      <c r="C177" s="30" t="s">
        <v>83</v>
      </c>
      <c r="D177" s="30" t="s">
        <v>69</v>
      </c>
      <c r="E177" s="30" t="s">
        <v>6</v>
      </c>
      <c r="F177" s="30" t="s">
        <v>71</v>
      </c>
      <c r="G177" s="31">
        <f>SUMIFS(G178:G1217,$C178:$C1217,$C178,$D178:$D1217,$D178)/2</f>
        <v>49556.200000000004</v>
      </c>
      <c r="H177" s="31">
        <f>SUMIFS(H178:H1217,$C178:$C1217,$C178,$D178:$D1217,$D178)/2</f>
        <v>0</v>
      </c>
    </row>
    <row r="178" spans="1:8" s="13" customFormat="1" ht="31.2">
      <c r="A178" s="16">
        <v>2</v>
      </c>
      <c r="B178" s="32" t="s">
        <v>172</v>
      </c>
      <c r="C178" s="33" t="s">
        <v>83</v>
      </c>
      <c r="D178" s="33" t="s">
        <v>69</v>
      </c>
      <c r="E178" s="33" t="s">
        <v>25</v>
      </c>
      <c r="F178" s="33"/>
      <c r="G178" s="34">
        <f>SUMIFS(G179:G1214,$C179:$C1214,$C179,$D179:$D1214,$D179,$E179:$E1214,$E179)</f>
        <v>38426.400000000001</v>
      </c>
      <c r="H178" s="34">
        <f>SUMIFS(H179:H1214,$C179:$C1214,$C179,$D179:$D1214,$D179,$E179:$E1214,$E179)</f>
        <v>0</v>
      </c>
    </row>
    <row r="179" spans="1:8" s="13" customFormat="1" ht="15.6">
      <c r="A179" s="17">
        <v>3</v>
      </c>
      <c r="B179" s="22" t="s">
        <v>162</v>
      </c>
      <c r="C179" s="23" t="s">
        <v>83</v>
      </c>
      <c r="D179" s="23" t="s">
        <v>69</v>
      </c>
      <c r="E179" s="23" t="s">
        <v>25</v>
      </c>
      <c r="F179" s="23" t="s">
        <v>161</v>
      </c>
      <c r="G179" s="24"/>
      <c r="H179" s="24"/>
    </row>
    <row r="180" spans="1:8" s="13" customFormat="1" ht="15.6">
      <c r="A180" s="17">
        <v>3</v>
      </c>
      <c r="B180" s="22" t="s">
        <v>46</v>
      </c>
      <c r="C180" s="23" t="s">
        <v>83</v>
      </c>
      <c r="D180" s="23" t="s">
        <v>69</v>
      </c>
      <c r="E180" s="23" t="s">
        <v>25</v>
      </c>
      <c r="F180" s="23" t="s">
        <v>91</v>
      </c>
      <c r="G180" s="24">
        <v>38426.400000000001</v>
      </c>
      <c r="H180" s="24"/>
    </row>
    <row r="181" spans="1:8" s="13" customFormat="1" ht="31.2">
      <c r="A181" s="16">
        <v>2</v>
      </c>
      <c r="B181" s="32" t="s">
        <v>173</v>
      </c>
      <c r="C181" s="33" t="s">
        <v>83</v>
      </c>
      <c r="D181" s="33" t="s">
        <v>69</v>
      </c>
      <c r="E181" s="33" t="s">
        <v>26</v>
      </c>
      <c r="F181" s="33"/>
      <c r="G181" s="34">
        <f>SUMIFS(G182:G1217,$C182:$C1217,$C182,$D182:$D1217,$D182,$E182:$E1217,$E182)</f>
        <v>11094.8</v>
      </c>
      <c r="H181" s="34">
        <f>SUMIFS(H182:H1217,$C182:$C1217,$C182,$D182:$D1217,$D182,$E182:$E1217,$E182)</f>
        <v>0</v>
      </c>
    </row>
    <row r="182" spans="1:8" s="13" customFormat="1" ht="15.6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26</v>
      </c>
      <c r="F182" s="23" t="s">
        <v>91</v>
      </c>
      <c r="G182" s="24">
        <v>11094.8</v>
      </c>
      <c r="H182" s="24"/>
    </row>
    <row r="183" spans="1:8" s="13" customFormat="1" ht="53.4" customHeight="1">
      <c r="A183" s="16">
        <v>2</v>
      </c>
      <c r="B183" s="41" t="s">
        <v>207</v>
      </c>
      <c r="C183" s="33" t="s">
        <v>83</v>
      </c>
      <c r="D183" s="33" t="s">
        <v>69</v>
      </c>
      <c r="E183" s="33" t="s">
        <v>132</v>
      </c>
      <c r="F183" s="33"/>
      <c r="G183" s="34">
        <f>SUMIFS(G184:G1219,$C184:$C1219,$C184,$D184:$D1219,$D184,$E184:$E1219,$E184)</f>
        <v>15</v>
      </c>
      <c r="H183" s="34">
        <f>SUMIFS(H184:H1219,$C184:$C1219,$C184,$D184:$D1219,$D184,$E184:$E1219,$E184)</f>
        <v>0</v>
      </c>
    </row>
    <row r="184" spans="1:8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132</v>
      </c>
      <c r="F184" s="23" t="s">
        <v>91</v>
      </c>
      <c r="G184" s="24">
        <v>15</v>
      </c>
      <c r="H184" s="24"/>
    </row>
    <row r="185" spans="1:8" s="13" customFormat="1" ht="46.8">
      <c r="A185" s="16">
        <v>2</v>
      </c>
      <c r="B185" s="41" t="s">
        <v>214</v>
      </c>
      <c r="C185" s="33" t="s">
        <v>83</v>
      </c>
      <c r="D185" s="33" t="s">
        <v>69</v>
      </c>
      <c r="E185" s="33" t="s">
        <v>160</v>
      </c>
      <c r="F185" s="33"/>
      <c r="G185" s="34">
        <f>SUMIFS(G186:G1221,$C186:$C1221,$C186,$D186:$D1221,$D186,$E186:$E1221,$E186)</f>
        <v>20</v>
      </c>
      <c r="H185" s="34">
        <f>SUMIFS(H186:H1221,$C186:$C1221,$C186,$D186:$D1221,$D186,$E186:$E1221,$E186)</f>
        <v>0</v>
      </c>
    </row>
    <row r="186" spans="1:8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160</v>
      </c>
      <c r="F186" s="23" t="s">
        <v>91</v>
      </c>
      <c r="G186" s="24">
        <v>20</v>
      </c>
      <c r="H186" s="24"/>
    </row>
    <row r="187" spans="1:8" s="13" customFormat="1" ht="15.6">
      <c r="A187" s="14">
        <v>0</v>
      </c>
      <c r="B187" s="26" t="s">
        <v>111</v>
      </c>
      <c r="C187" s="27" t="s">
        <v>84</v>
      </c>
      <c r="D187" s="27" t="s">
        <v>114</v>
      </c>
      <c r="E187" s="27"/>
      <c r="F187" s="27"/>
      <c r="G187" s="28">
        <f>SUMIFS(G188:G1248,$C188:$C1248,$C188)/3</f>
        <v>24094.699999999997</v>
      </c>
      <c r="H187" s="28">
        <f>SUMIFS(H188:H1238,$C188:$C1238,$C188)/3</f>
        <v>17539.8</v>
      </c>
    </row>
    <row r="188" spans="1:8" s="13" customFormat="1" ht="15.6">
      <c r="A188" s="15">
        <v>1</v>
      </c>
      <c r="B188" s="29" t="s">
        <v>63</v>
      </c>
      <c r="C188" s="30" t="s">
        <v>84</v>
      </c>
      <c r="D188" s="30" t="s">
        <v>69</v>
      </c>
      <c r="E188" s="30" t="s">
        <v>6</v>
      </c>
      <c r="F188" s="30" t="s">
        <v>71</v>
      </c>
      <c r="G188" s="31">
        <f>SUMIFS(G189:G1232,$C189:$C1232,$C189,$D189:$D1232,$D189)/2</f>
        <v>2015.9</v>
      </c>
      <c r="H188" s="31">
        <f>SUMIFS(H189:H1232,$C189:$C1232,$C189,$D189:$D1232,$D189)/2</f>
        <v>0</v>
      </c>
    </row>
    <row r="189" spans="1:8" s="13" customFormat="1" ht="31.2">
      <c r="A189" s="16">
        <v>2</v>
      </c>
      <c r="B189" s="32" t="s">
        <v>32</v>
      </c>
      <c r="C189" s="33" t="s">
        <v>84</v>
      </c>
      <c r="D189" s="33" t="s">
        <v>69</v>
      </c>
      <c r="E189" s="33" t="s">
        <v>124</v>
      </c>
      <c r="F189" s="33"/>
      <c r="G189" s="34">
        <f>SUMIFS(G190:G1229,$C190:$C1229,$C190,$D190:$D1229,$D190,$E190:$E1229,$E190)</f>
        <v>2015.9</v>
      </c>
      <c r="H189" s="34">
        <f>SUMIFS(H190:H1229,$C190:$C1229,$C190,$D190:$D1229,$D190,$E190:$E1229,$E190)</f>
        <v>0</v>
      </c>
    </row>
    <row r="190" spans="1:8" s="13" customFormat="1" ht="31.2">
      <c r="A190" s="17">
        <v>3</v>
      </c>
      <c r="B190" s="22" t="s">
        <v>186</v>
      </c>
      <c r="C190" s="23" t="s">
        <v>84</v>
      </c>
      <c r="D190" s="23" t="s">
        <v>69</v>
      </c>
      <c r="E190" s="23" t="s">
        <v>124</v>
      </c>
      <c r="F190" s="23" t="s">
        <v>185</v>
      </c>
      <c r="G190" s="24">
        <v>2015.9</v>
      </c>
      <c r="H190" s="25"/>
    </row>
    <row r="191" spans="1:8" s="13" customFormat="1" ht="15.6">
      <c r="A191" s="15">
        <v>1</v>
      </c>
      <c r="B191" s="29" t="s">
        <v>64</v>
      </c>
      <c r="C191" s="30" t="s">
        <v>84</v>
      </c>
      <c r="D191" s="30" t="s">
        <v>78</v>
      </c>
      <c r="E191" s="30" t="s">
        <v>6</v>
      </c>
      <c r="F191" s="30" t="s">
        <v>71</v>
      </c>
      <c r="G191" s="31">
        <f>SUMIFS(G192:G1235,$C192:$C1235,$C192,$D192:$D1235,$D192)/2</f>
        <v>419</v>
      </c>
      <c r="H191" s="31">
        <f>SUMIFS(H192:H1235,$C192:$C1235,$C192,$D192:$D1235,$D192)/2</f>
        <v>0</v>
      </c>
    </row>
    <row r="192" spans="1:8" s="13" customFormat="1" ht="39.6" customHeight="1">
      <c r="A192" s="16">
        <v>2</v>
      </c>
      <c r="B192" s="41" t="s">
        <v>200</v>
      </c>
      <c r="C192" s="33" t="s">
        <v>84</v>
      </c>
      <c r="D192" s="33" t="s">
        <v>78</v>
      </c>
      <c r="E192" s="33" t="s">
        <v>59</v>
      </c>
      <c r="F192" s="33"/>
      <c r="G192" s="34">
        <f>SUMIFS(G193:G1232,$C193:$C1232,$C193,$D193:$D1232,$D193,$E193:$E1232,$E193)</f>
        <v>269</v>
      </c>
      <c r="H192" s="34">
        <f>SUMIFS(H193:H1232,$C193:$C1232,$C193,$D193:$D1232,$D193,$E193:$E1232,$E193)</f>
        <v>0</v>
      </c>
    </row>
    <row r="193" spans="1:8" s="13" customFormat="1" ht="31.2">
      <c r="A193" s="17">
        <v>3</v>
      </c>
      <c r="B193" s="22" t="s">
        <v>21</v>
      </c>
      <c r="C193" s="23" t="s">
        <v>84</v>
      </c>
      <c r="D193" s="23" t="s">
        <v>78</v>
      </c>
      <c r="E193" s="23" t="s">
        <v>59</v>
      </c>
      <c r="F193" s="23" t="s">
        <v>80</v>
      </c>
      <c r="G193" s="24">
        <v>269</v>
      </c>
      <c r="H193" s="24"/>
    </row>
    <row r="194" spans="1:8" s="13" customFormat="1" ht="56.25" customHeight="1">
      <c r="A194" s="16">
        <v>2</v>
      </c>
      <c r="B194" s="41" t="s">
        <v>208</v>
      </c>
      <c r="C194" s="33" t="s">
        <v>84</v>
      </c>
      <c r="D194" s="33" t="s">
        <v>78</v>
      </c>
      <c r="E194" s="33" t="s">
        <v>131</v>
      </c>
      <c r="F194" s="33"/>
      <c r="G194" s="34">
        <f>SUMIFS(G195:G1234,$C195:$C1234,$C195,$D195:$D1234,$D195,$E195:$E1234,$E195)</f>
        <v>0</v>
      </c>
      <c r="H194" s="34">
        <f>SUMIFS(H195:H1234,$C195:$C1234,$C195,$D195:$D1234,$D195,$E195:$E1234,$E195)</f>
        <v>0</v>
      </c>
    </row>
    <row r="195" spans="1:8" s="13" customFormat="1" ht="31.2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131</v>
      </c>
      <c r="F195" s="23" t="s">
        <v>80</v>
      </c>
      <c r="G195" s="24"/>
      <c r="H195" s="24"/>
    </row>
    <row r="196" spans="1:8" s="13" customFormat="1" ht="15.6">
      <c r="A196" s="17">
        <v>3</v>
      </c>
      <c r="B196" s="22" t="s">
        <v>46</v>
      </c>
      <c r="C196" s="23" t="s">
        <v>84</v>
      </c>
      <c r="D196" s="23" t="s">
        <v>78</v>
      </c>
      <c r="E196" s="23" t="s">
        <v>131</v>
      </c>
      <c r="F196" s="23" t="s">
        <v>91</v>
      </c>
      <c r="G196" s="24"/>
      <c r="H196" s="24"/>
    </row>
    <row r="197" spans="1:8" s="13" customFormat="1" ht="63" customHeight="1">
      <c r="A197" s="16">
        <v>2</v>
      </c>
      <c r="B197" s="41" t="s">
        <v>214</v>
      </c>
      <c r="C197" s="42" t="s">
        <v>84</v>
      </c>
      <c r="D197" s="42" t="s">
        <v>78</v>
      </c>
      <c r="E197" s="42" t="s">
        <v>160</v>
      </c>
      <c r="F197" s="42"/>
      <c r="G197" s="34">
        <f>SUMIFS(G198:G1237,$C198:$C1237,$C198,$D198:$D1237,$D198,$E198:$E1237,$E198)</f>
        <v>150</v>
      </c>
      <c r="H197" s="34">
        <f>SUMIFS(H198:H1237,$C198:$C1237,$C198,$D198:$D1237,$D198,$E198:$E1237,$E198)</f>
        <v>0</v>
      </c>
    </row>
    <row r="198" spans="1:8" s="13" customFormat="1" ht="31.2">
      <c r="A198" s="17">
        <v>3</v>
      </c>
      <c r="B198" s="22" t="s">
        <v>21</v>
      </c>
      <c r="C198" s="23" t="s">
        <v>84</v>
      </c>
      <c r="D198" s="23" t="s">
        <v>78</v>
      </c>
      <c r="E198" s="23" t="s">
        <v>160</v>
      </c>
      <c r="F198" s="23" t="s">
        <v>80</v>
      </c>
      <c r="G198" s="24">
        <v>150</v>
      </c>
      <c r="H198" s="25"/>
    </row>
    <row r="199" spans="1:8" s="13" customFormat="1" ht="37.200000000000003" customHeight="1">
      <c r="A199" s="16">
        <v>2</v>
      </c>
      <c r="B199" s="41" t="s">
        <v>35</v>
      </c>
      <c r="C199" s="33" t="s">
        <v>84</v>
      </c>
      <c r="D199" s="33" t="s">
        <v>78</v>
      </c>
      <c r="E199" s="33" t="s">
        <v>122</v>
      </c>
      <c r="F199" s="33"/>
      <c r="G199" s="34">
        <f>SUMIFS(G200:G1240,$C200:$C1240,$C200,$D200:$D1240,$D200,$E200:$E1240,$E200)</f>
        <v>0</v>
      </c>
      <c r="H199" s="34">
        <f>SUMIFS(H200:H1240,$C200:$C1240,$C200,$D200:$D1240,$D200,$E200:$E1240,$E200)</f>
        <v>0</v>
      </c>
    </row>
    <row r="200" spans="1:8" s="13" customFormat="1" ht="15.6">
      <c r="A200" s="17">
        <v>3</v>
      </c>
      <c r="B200" s="22" t="s">
        <v>163</v>
      </c>
      <c r="C200" s="23" t="s">
        <v>84</v>
      </c>
      <c r="D200" s="23" t="s">
        <v>78</v>
      </c>
      <c r="E200" s="23" t="s">
        <v>122</v>
      </c>
      <c r="F200" s="23" t="s">
        <v>135</v>
      </c>
      <c r="G200" s="24"/>
      <c r="H200" s="24"/>
    </row>
    <row r="201" spans="1:8" s="13" customFormat="1" ht="15.6">
      <c r="A201" s="15">
        <v>1</v>
      </c>
      <c r="B201" s="29" t="s">
        <v>140</v>
      </c>
      <c r="C201" s="30" t="s">
        <v>84</v>
      </c>
      <c r="D201" s="30" t="s">
        <v>86</v>
      </c>
      <c r="E201" s="30" t="s">
        <v>6</v>
      </c>
      <c r="F201" s="30" t="s">
        <v>71</v>
      </c>
      <c r="G201" s="31">
        <f>SUMIFS(G202:G1245,$C202:$C1245,$C202,$D202:$D1245,$D202)/2</f>
        <v>16023.3</v>
      </c>
      <c r="H201" s="31">
        <f>SUMIFS(H202:H1245,$C202:$C1245,$C202,$D202:$D1245,$D202)/2</f>
        <v>13547.3</v>
      </c>
    </row>
    <row r="202" spans="1:8" s="13" customFormat="1" ht="15.6">
      <c r="A202" s="16">
        <v>2</v>
      </c>
      <c r="B202" s="32" t="s">
        <v>195</v>
      </c>
      <c r="C202" s="33" t="s">
        <v>84</v>
      </c>
      <c r="D202" s="33" t="s">
        <v>86</v>
      </c>
      <c r="E202" s="33" t="s">
        <v>65</v>
      </c>
      <c r="F202" s="33"/>
      <c r="G202" s="34">
        <f>SUMIFS(G203:G1242,$C203:$C1242,$C203,$D203:$D1242,$D203,$E203:$E1242,$E203)</f>
        <v>8775.9</v>
      </c>
      <c r="H202" s="34">
        <f>SUMIFS(H203:H1242,$C203:$C1242,$C203,$D203:$D1242,$D203,$E203:$E1242,$E203)</f>
        <v>6299.9</v>
      </c>
    </row>
    <row r="203" spans="1:8" s="13" customFormat="1" ht="31.2">
      <c r="A203" s="17">
        <v>3</v>
      </c>
      <c r="B203" s="22" t="s">
        <v>21</v>
      </c>
      <c r="C203" s="23" t="s">
        <v>84</v>
      </c>
      <c r="D203" s="23" t="s">
        <v>86</v>
      </c>
      <c r="E203" s="23" t="s">
        <v>65</v>
      </c>
      <c r="F203" s="23" t="s">
        <v>80</v>
      </c>
      <c r="G203" s="24">
        <v>8775.9</v>
      </c>
      <c r="H203" s="24">
        <v>6299.9</v>
      </c>
    </row>
    <row r="204" spans="1:8" s="13" customFormat="1" ht="46.8">
      <c r="A204" s="16">
        <v>2</v>
      </c>
      <c r="B204" s="41" t="s">
        <v>205</v>
      </c>
      <c r="C204" s="33" t="s">
        <v>84</v>
      </c>
      <c r="D204" s="33" t="s">
        <v>86</v>
      </c>
      <c r="E204" s="33" t="s">
        <v>9</v>
      </c>
      <c r="F204" s="33"/>
      <c r="G204" s="34">
        <f>SUMIFS(G205:G1244,$C205:$C1244,$C205,$D205:$D1244,$D205,$E205:$E1244,$E205)</f>
        <v>7247.4</v>
      </c>
      <c r="H204" s="34">
        <f>SUMIFS(H205:H1244,$C205:$C1244,$C205,$D205:$D1244,$D205,$E205:$E1244,$E205)</f>
        <v>7247.4</v>
      </c>
    </row>
    <row r="205" spans="1:8" s="13" customFormat="1" ht="31.2">
      <c r="A205" s="17">
        <v>3</v>
      </c>
      <c r="B205" s="22" t="s">
        <v>11</v>
      </c>
      <c r="C205" s="23" t="s">
        <v>84</v>
      </c>
      <c r="D205" s="23" t="s">
        <v>86</v>
      </c>
      <c r="E205" s="23" t="s">
        <v>9</v>
      </c>
      <c r="F205" s="23" t="s">
        <v>73</v>
      </c>
      <c r="G205" s="24"/>
      <c r="H205" s="24"/>
    </row>
    <row r="206" spans="1:8" s="13" customFormat="1" ht="31.2">
      <c r="A206" s="17">
        <v>3</v>
      </c>
      <c r="B206" s="22" t="s">
        <v>21</v>
      </c>
      <c r="C206" s="23" t="s">
        <v>84</v>
      </c>
      <c r="D206" s="23" t="s">
        <v>86</v>
      </c>
      <c r="E206" s="23" t="s">
        <v>9</v>
      </c>
      <c r="F206" s="23" t="s">
        <v>80</v>
      </c>
      <c r="G206" s="24">
        <v>7247.4</v>
      </c>
      <c r="H206" s="24">
        <v>7247.4</v>
      </c>
    </row>
    <row r="207" spans="1:8" s="13" customFormat="1" ht="78">
      <c r="A207" s="16">
        <v>2</v>
      </c>
      <c r="B207" s="41" t="s">
        <v>209</v>
      </c>
      <c r="C207" s="33" t="s">
        <v>84</v>
      </c>
      <c r="D207" s="33" t="s">
        <v>86</v>
      </c>
      <c r="E207" s="33" t="s">
        <v>130</v>
      </c>
      <c r="F207" s="33"/>
      <c r="G207" s="34">
        <f>SUMIFS(G208:G1246,$C208:$C1246,$C208,$D208:$D1246,$D208,$E208:$E1246,$E208)</f>
        <v>0</v>
      </c>
      <c r="H207" s="34">
        <f>SUMIFS(H208:H1246,$C208:$C1246,$C208,$D208:$D1246,$D208,$E208:$E1246,$E208)</f>
        <v>0</v>
      </c>
    </row>
    <row r="208" spans="1:8" s="13" customFormat="1" ht="15.6">
      <c r="A208" s="17">
        <v>3</v>
      </c>
      <c r="B208" s="22" t="s">
        <v>129</v>
      </c>
      <c r="C208" s="23" t="s">
        <v>84</v>
      </c>
      <c r="D208" s="23" t="s">
        <v>86</v>
      </c>
      <c r="E208" s="23" t="s">
        <v>130</v>
      </c>
      <c r="F208" s="23" t="s">
        <v>128</v>
      </c>
      <c r="G208" s="24"/>
      <c r="H208" s="24"/>
    </row>
    <row r="209" spans="1:8" s="13" customFormat="1" ht="15.6">
      <c r="A209" s="15">
        <v>1</v>
      </c>
      <c r="B209" s="29" t="s">
        <v>27</v>
      </c>
      <c r="C209" s="30" t="s">
        <v>84</v>
      </c>
      <c r="D209" s="30" t="s">
        <v>70</v>
      </c>
      <c r="E209" s="30" t="s">
        <v>6</v>
      </c>
      <c r="F209" s="30" t="s">
        <v>71</v>
      </c>
      <c r="G209" s="31">
        <f>SUMIFS(G210:G1252,$C210:$C1252,$C210,$D210:$D1252,$D210)/2</f>
        <v>5636.5</v>
      </c>
      <c r="H209" s="31">
        <f>SUMIFS(H210:H1252,$C210:$C1252,$C210,$D210:$D1252,$D210)/2</f>
        <v>3992.4999999999995</v>
      </c>
    </row>
    <row r="210" spans="1:8" s="13" customFormat="1" ht="46.8">
      <c r="A210" s="16">
        <v>2</v>
      </c>
      <c r="B210" s="32" t="s">
        <v>196</v>
      </c>
      <c r="C210" s="33" t="s">
        <v>84</v>
      </c>
      <c r="D210" s="33" t="s">
        <v>70</v>
      </c>
      <c r="E210" s="33" t="s">
        <v>28</v>
      </c>
      <c r="F210" s="33"/>
      <c r="G210" s="34">
        <f>SUMIFS(G211:G1249,$C211:$C1249,$C211,$D211:$D1249,$D211,$E211:$E1249,$E211)</f>
        <v>965</v>
      </c>
      <c r="H210" s="34">
        <f>SUMIFS(H211:H1249,$C211:$C1249,$C211,$D211:$D1249,$D211,$E211:$E1249,$E211)</f>
        <v>0</v>
      </c>
    </row>
    <row r="211" spans="1:8" s="13" customFormat="1" ht="31.2">
      <c r="A211" s="17">
        <v>3</v>
      </c>
      <c r="B211" s="22" t="s">
        <v>11</v>
      </c>
      <c r="C211" s="23" t="s">
        <v>84</v>
      </c>
      <c r="D211" s="23" t="s">
        <v>70</v>
      </c>
      <c r="E211" s="23" t="s">
        <v>28</v>
      </c>
      <c r="F211" s="23" t="s">
        <v>73</v>
      </c>
      <c r="G211" s="24"/>
      <c r="H211" s="24"/>
    </row>
    <row r="212" spans="1:8" s="13" customFormat="1" ht="15.6">
      <c r="A212" s="17">
        <v>3</v>
      </c>
      <c r="B212" s="22" t="s">
        <v>46</v>
      </c>
      <c r="C212" s="23" t="s">
        <v>84</v>
      </c>
      <c r="D212" s="23" t="s">
        <v>70</v>
      </c>
      <c r="E212" s="23" t="s">
        <v>28</v>
      </c>
      <c r="F212" s="23" t="s">
        <v>91</v>
      </c>
      <c r="G212" s="24">
        <v>965</v>
      </c>
      <c r="H212" s="24"/>
    </row>
    <row r="213" spans="1:8" s="13" customFormat="1" ht="74.400000000000006" customHeight="1">
      <c r="A213" s="16">
        <v>2</v>
      </c>
      <c r="B213" s="32" t="s">
        <v>176</v>
      </c>
      <c r="C213" s="33" t="s">
        <v>84</v>
      </c>
      <c r="D213" s="33" t="s">
        <v>70</v>
      </c>
      <c r="E213" s="33" t="s">
        <v>29</v>
      </c>
      <c r="F213" s="33"/>
      <c r="G213" s="34">
        <f>SUMIFS(G214:G1252,$C214:$C1252,$C214,$D214:$D1252,$D214,$E214:$E1252,$E214)</f>
        <v>384</v>
      </c>
      <c r="H213" s="34">
        <f>SUMIFS(H214:H1252,$C214:$C1252,$C214,$D214:$D1252,$D214,$E214:$E1252,$E214)</f>
        <v>0</v>
      </c>
    </row>
    <row r="214" spans="1:8" s="13" customFormat="1" ht="66.599999999999994" customHeight="1">
      <c r="A214" s="17">
        <v>3</v>
      </c>
      <c r="B214" s="22" t="s">
        <v>151</v>
      </c>
      <c r="C214" s="23" t="s">
        <v>84</v>
      </c>
      <c r="D214" s="23" t="s">
        <v>70</v>
      </c>
      <c r="E214" s="23" t="s">
        <v>29</v>
      </c>
      <c r="F214" s="23" t="s">
        <v>94</v>
      </c>
      <c r="G214" s="24">
        <v>384</v>
      </c>
      <c r="H214" s="24"/>
    </row>
    <row r="215" spans="1:8" s="13" customFormat="1" ht="46.8">
      <c r="A215" s="16">
        <v>2</v>
      </c>
      <c r="B215" s="41" t="s">
        <v>205</v>
      </c>
      <c r="C215" s="33" t="s">
        <v>84</v>
      </c>
      <c r="D215" s="33" t="s">
        <v>70</v>
      </c>
      <c r="E215" s="33" t="s">
        <v>9</v>
      </c>
      <c r="F215" s="33"/>
      <c r="G215" s="34">
        <f>SUMIFS(G216:G1254,$C216:$C1254,$C216,$D216:$D1254,$D216,$E216:$E1254,$E216)</f>
        <v>3270.2</v>
      </c>
      <c r="H215" s="34">
        <f>SUMIFS(H216:H1254,$C216:$C1254,$C216,$D216:$D1254,$D216,$E216:$E1254,$E216)</f>
        <v>3270.2</v>
      </c>
    </row>
    <row r="216" spans="1:8" s="13" customFormat="1" ht="15.6">
      <c r="A216" s="17">
        <v>3</v>
      </c>
      <c r="B216" s="22" t="s">
        <v>23</v>
      </c>
      <c r="C216" s="23" t="s">
        <v>84</v>
      </c>
      <c r="D216" s="23" t="s">
        <v>70</v>
      </c>
      <c r="E216" s="23" t="s">
        <v>9</v>
      </c>
      <c r="F216" s="23" t="s">
        <v>82</v>
      </c>
      <c r="G216" s="24">
        <v>2889</v>
      </c>
      <c r="H216" s="24">
        <v>2889</v>
      </c>
    </row>
    <row r="217" spans="1:8" s="13" customFormat="1" ht="31.2">
      <c r="A217" s="17">
        <v>3</v>
      </c>
      <c r="B217" s="22" t="s">
        <v>11</v>
      </c>
      <c r="C217" s="23" t="s">
        <v>84</v>
      </c>
      <c r="D217" s="23" t="s">
        <v>70</v>
      </c>
      <c r="E217" s="23" t="s">
        <v>9</v>
      </c>
      <c r="F217" s="23" t="s">
        <v>73</v>
      </c>
      <c r="G217" s="24">
        <v>381.2</v>
      </c>
      <c r="H217" s="24">
        <v>381.2</v>
      </c>
    </row>
    <row r="218" spans="1:8" s="13" customFormat="1" ht="15.6">
      <c r="A218" s="17">
        <v>3</v>
      </c>
      <c r="B218" s="22" t="s">
        <v>12</v>
      </c>
      <c r="C218" s="23" t="s">
        <v>84</v>
      </c>
      <c r="D218" s="23" t="s">
        <v>70</v>
      </c>
      <c r="E218" s="23" t="s">
        <v>9</v>
      </c>
      <c r="F218" s="23" t="s">
        <v>74</v>
      </c>
      <c r="G218" s="24"/>
      <c r="H218" s="24"/>
    </row>
    <row r="219" spans="1:8" s="13" customFormat="1" ht="46.8">
      <c r="A219" s="16">
        <v>2</v>
      </c>
      <c r="B219" s="41" t="s">
        <v>206</v>
      </c>
      <c r="C219" s="33" t="s">
        <v>84</v>
      </c>
      <c r="D219" s="33" t="s">
        <v>70</v>
      </c>
      <c r="E219" s="33" t="s">
        <v>33</v>
      </c>
      <c r="F219" s="33"/>
      <c r="G219" s="34">
        <f>SUMIFS(G220:G1258,$C220:$C1258,$C220,$D220:$D1258,$D220,$E220:$E1258,$E220)</f>
        <v>1017.3</v>
      </c>
      <c r="H219" s="34">
        <f>SUMIFS(H220:H1258,$C220:$C1258,$C220,$D220:$D1258,$D220,$E220:$E1258,$E220)</f>
        <v>722.3</v>
      </c>
    </row>
    <row r="220" spans="1:8" s="13" customFormat="1" ht="31.2">
      <c r="A220" s="17">
        <v>3</v>
      </c>
      <c r="B220" s="22" t="s">
        <v>10</v>
      </c>
      <c r="C220" s="23" t="s">
        <v>84</v>
      </c>
      <c r="D220" s="23" t="s">
        <v>70</v>
      </c>
      <c r="E220" s="23" t="s">
        <v>33</v>
      </c>
      <c r="F220" s="23" t="s">
        <v>72</v>
      </c>
      <c r="G220" s="24">
        <v>923.4</v>
      </c>
      <c r="H220" s="24">
        <v>628.4</v>
      </c>
    </row>
    <row r="221" spans="1:8" s="13" customFormat="1" ht="31.2">
      <c r="A221" s="17">
        <v>3</v>
      </c>
      <c r="B221" s="22" t="s">
        <v>11</v>
      </c>
      <c r="C221" s="23" t="s">
        <v>84</v>
      </c>
      <c r="D221" s="23" t="s">
        <v>70</v>
      </c>
      <c r="E221" s="23" t="s">
        <v>33</v>
      </c>
      <c r="F221" s="23" t="s">
        <v>73</v>
      </c>
      <c r="G221" s="24">
        <v>93.9</v>
      </c>
      <c r="H221" s="24">
        <v>93.9</v>
      </c>
    </row>
    <row r="222" spans="1:8" s="13" customFormat="1" ht="46.8">
      <c r="A222" s="16">
        <v>2</v>
      </c>
      <c r="B222" s="41" t="s">
        <v>212</v>
      </c>
      <c r="C222" s="33" t="s">
        <v>84</v>
      </c>
      <c r="D222" s="33" t="s">
        <v>70</v>
      </c>
      <c r="E222" s="33" t="s">
        <v>158</v>
      </c>
      <c r="F222" s="33"/>
      <c r="G222" s="34">
        <f>SUMIFS(G223:G1261,$C223:$C1261,$C223,$D223:$D1261,$D223,$E223:$E1261,$E223)</f>
        <v>0</v>
      </c>
      <c r="H222" s="34">
        <f>SUMIFS(H223:H1261,$C223:$C1261,$C223,$D223:$D1261,$D223,$E223:$E1261,$E223)</f>
        <v>0</v>
      </c>
    </row>
    <row r="223" spans="1:8" s="13" customFormat="1" ht="15.6">
      <c r="A223" s="17">
        <v>3</v>
      </c>
      <c r="B223" s="43" t="s">
        <v>46</v>
      </c>
      <c r="C223" s="23" t="s">
        <v>84</v>
      </c>
      <c r="D223" s="23" t="s">
        <v>70</v>
      </c>
      <c r="E223" s="23" t="s">
        <v>158</v>
      </c>
      <c r="F223" s="23" t="s">
        <v>91</v>
      </c>
      <c r="G223" s="24"/>
      <c r="H223" s="24"/>
    </row>
    <row r="224" spans="1:8" s="13" customFormat="1" ht="15.6">
      <c r="A224" s="14">
        <v>0</v>
      </c>
      <c r="B224" s="26" t="s">
        <v>112</v>
      </c>
      <c r="C224" s="27" t="s">
        <v>85</v>
      </c>
      <c r="D224" s="27" t="s">
        <v>114</v>
      </c>
      <c r="E224" s="27"/>
      <c r="F224" s="27"/>
      <c r="G224" s="28">
        <f>SUMIFS(G225:G1284,$C225:$C1284,$C225)/3</f>
        <v>4250.8999999999996</v>
      </c>
      <c r="H224" s="28">
        <f>SUMIFS(H225:H1274,$C225:$C1274,$C225)/3</f>
        <v>0</v>
      </c>
    </row>
    <row r="225" spans="1:8" s="13" customFormat="1" ht="15.6">
      <c r="A225" s="15">
        <v>1</v>
      </c>
      <c r="B225" s="29" t="s">
        <v>30</v>
      </c>
      <c r="C225" s="30" t="s">
        <v>85</v>
      </c>
      <c r="D225" s="30" t="s">
        <v>69</v>
      </c>
      <c r="E225" s="30" t="s">
        <v>6</v>
      </c>
      <c r="F225" s="30" t="s">
        <v>71</v>
      </c>
      <c r="G225" s="31">
        <f>SUMIFS(G226:G1268,$C226:$C1268,$C226,$D226:$D1268,$D226)/2</f>
        <v>4250.8999999999996</v>
      </c>
      <c r="H225" s="31">
        <f>SUMIFS(H226:H1268,$C226:$C1268,$C226,$D226:$D1268,$D226)/2</f>
        <v>0</v>
      </c>
    </row>
    <row r="226" spans="1:8" s="13" customFormat="1" ht="31.2">
      <c r="A226" s="16">
        <v>2</v>
      </c>
      <c r="B226" s="32" t="s">
        <v>178</v>
      </c>
      <c r="C226" s="33" t="s">
        <v>85</v>
      </c>
      <c r="D226" s="33" t="s">
        <v>69</v>
      </c>
      <c r="E226" s="33" t="s">
        <v>31</v>
      </c>
      <c r="F226" s="33"/>
      <c r="G226" s="34">
        <f>SUMIFS(G227:G1265,$C227:$C1265,$C227,$D227:$D1265,$D227,$E227:$E1265,$E227)</f>
        <v>4241.8999999999996</v>
      </c>
      <c r="H226" s="34">
        <f>SUMIFS(H227:H1265,$C227:$C1265,$C227,$D227:$D1265,$D227,$E227:$E1265,$E227)</f>
        <v>0</v>
      </c>
    </row>
    <row r="227" spans="1:8" s="13" customFormat="1" ht="15.6">
      <c r="A227" s="17">
        <v>3</v>
      </c>
      <c r="B227" s="43" t="s">
        <v>46</v>
      </c>
      <c r="C227" s="23" t="s">
        <v>85</v>
      </c>
      <c r="D227" s="23" t="s">
        <v>69</v>
      </c>
      <c r="E227" s="23" t="s">
        <v>31</v>
      </c>
      <c r="F227" s="23" t="s">
        <v>91</v>
      </c>
      <c r="G227" s="24">
        <v>4241.8999999999996</v>
      </c>
      <c r="H227" s="25"/>
    </row>
    <row r="228" spans="1:8" s="13" customFormat="1" ht="31.2">
      <c r="A228" s="16">
        <v>2</v>
      </c>
      <c r="B228" s="41" t="s">
        <v>211</v>
      </c>
      <c r="C228" s="33" t="s">
        <v>85</v>
      </c>
      <c r="D228" s="33" t="s">
        <v>69</v>
      </c>
      <c r="E228" s="33" t="s">
        <v>150</v>
      </c>
      <c r="F228" s="33"/>
      <c r="G228" s="34">
        <f>SUMIFS(G229:G1272,$C229:$C1272,$C229,$D229:$D1272,$D229,$E229:$E1272,$E229)</f>
        <v>9</v>
      </c>
      <c r="H228" s="34">
        <f>SUMIFS(H229:H1272,$C229:$C1272,$C229,$D229:$D1272,$D229,$E229:$E1272,$E229)</f>
        <v>0</v>
      </c>
    </row>
    <row r="229" spans="1:8" s="13" customFormat="1" ht="15.6">
      <c r="A229" s="17">
        <v>3</v>
      </c>
      <c r="B229" s="22" t="s">
        <v>46</v>
      </c>
      <c r="C229" s="23" t="s">
        <v>85</v>
      </c>
      <c r="D229" s="23" t="s">
        <v>69</v>
      </c>
      <c r="E229" s="23" t="s">
        <v>150</v>
      </c>
      <c r="F229" s="23" t="s">
        <v>91</v>
      </c>
      <c r="G229" s="24">
        <v>9</v>
      </c>
      <c r="H229" s="24"/>
    </row>
    <row r="230" spans="1:8" s="13" customFormat="1" ht="15.6">
      <c r="A230" s="14">
        <v>0</v>
      </c>
      <c r="B230" s="26" t="s">
        <v>113</v>
      </c>
      <c r="C230" s="27" t="s">
        <v>87</v>
      </c>
      <c r="D230" s="27" t="s">
        <v>114</v>
      </c>
      <c r="E230" s="27"/>
      <c r="F230" s="27"/>
      <c r="G230" s="28">
        <f>SUMIFS(G231:G1296,$C231:$C1296,$C231)/3</f>
        <v>6053.3</v>
      </c>
      <c r="H230" s="28">
        <f>SUMIFS(H231:H1286,$C231:$C1286,$C231)/3</f>
        <v>0</v>
      </c>
    </row>
    <row r="231" spans="1:8" s="13" customFormat="1" ht="15.6">
      <c r="A231" s="15">
        <v>1</v>
      </c>
      <c r="B231" s="29" t="s">
        <v>66</v>
      </c>
      <c r="C231" s="30" t="s">
        <v>87</v>
      </c>
      <c r="D231" s="30" t="s">
        <v>88</v>
      </c>
      <c r="E231" s="30" t="s">
        <v>6</v>
      </c>
      <c r="F231" s="30" t="s">
        <v>71</v>
      </c>
      <c r="G231" s="31">
        <f>SUMIFS(G232:G1279,$C232:$C1279,$C232,$D232:$D1279,$D232)/2</f>
        <v>6053.2999999999993</v>
      </c>
      <c r="H231" s="31">
        <f>SUMIFS(H232:H1279,$C232:$C1279,$C232,$D232:$D1279,$D232)/2</f>
        <v>0</v>
      </c>
    </row>
    <row r="232" spans="1:8" s="13" customFormat="1" ht="31.2">
      <c r="A232" s="16">
        <v>2</v>
      </c>
      <c r="B232" s="35" t="s">
        <v>169</v>
      </c>
      <c r="C232" s="33" t="s">
        <v>87</v>
      </c>
      <c r="D232" s="33" t="s">
        <v>88</v>
      </c>
      <c r="E232" s="33" t="s">
        <v>67</v>
      </c>
      <c r="F232" s="33"/>
      <c r="G232" s="34">
        <f>SUMIFS(G233:G1276,$C233:$C1276,$C233,$D233:$D1276,$D233,$E233:$E1276,$E233)</f>
        <v>4363.8999999999996</v>
      </c>
      <c r="H232" s="34">
        <f>SUMIFS(H233:H1276,$C233:$C1276,$C233,$D233:$D1276,$D233,$E233:$E1276,$E233)</f>
        <v>0</v>
      </c>
    </row>
    <row r="233" spans="1:8" s="13" customFormat="1" ht="15.6">
      <c r="A233" s="17">
        <v>3</v>
      </c>
      <c r="B233" s="22" t="s">
        <v>46</v>
      </c>
      <c r="C233" s="23" t="s">
        <v>87</v>
      </c>
      <c r="D233" s="23" t="s">
        <v>88</v>
      </c>
      <c r="E233" s="23" t="s">
        <v>67</v>
      </c>
      <c r="F233" s="23" t="s">
        <v>91</v>
      </c>
      <c r="G233" s="24">
        <v>4363.8999999999996</v>
      </c>
      <c r="H233" s="25"/>
    </row>
    <row r="234" spans="1:8" s="13" customFormat="1" ht="85.2" customHeight="1">
      <c r="A234" s="16">
        <v>2</v>
      </c>
      <c r="B234" s="45" t="s">
        <v>170</v>
      </c>
      <c r="C234" s="33" t="s">
        <v>87</v>
      </c>
      <c r="D234" s="33" t="s">
        <v>88</v>
      </c>
      <c r="E234" s="33" t="s">
        <v>133</v>
      </c>
      <c r="F234" s="33"/>
      <c r="G234" s="34">
        <f>SUMIFS(G235:G1278,$C235:$C1278,$C235,$D235:$D1278,$D235,$E235:$E1278,$E235)</f>
        <v>1659.4</v>
      </c>
      <c r="H234" s="34">
        <f>SUMIFS(H235:H1278,$C235:$C1278,$C235,$D235:$D1278,$D235,$E235:$E1278,$E235)</f>
        <v>0</v>
      </c>
    </row>
    <row r="235" spans="1:8" s="13" customFormat="1" ht="15.6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133</v>
      </c>
      <c r="F235" s="23" t="s">
        <v>91</v>
      </c>
      <c r="G235" s="24">
        <v>1659.4</v>
      </c>
      <c r="H235" s="25"/>
    </row>
    <row r="236" spans="1:8" s="13" customFormat="1" ht="55.8" customHeight="1">
      <c r="A236" s="16">
        <v>2</v>
      </c>
      <c r="B236" s="41" t="s">
        <v>207</v>
      </c>
      <c r="C236" s="33" t="s">
        <v>87</v>
      </c>
      <c r="D236" s="33" t="s">
        <v>88</v>
      </c>
      <c r="E236" s="33" t="s">
        <v>132</v>
      </c>
      <c r="F236" s="33"/>
      <c r="G236" s="34">
        <f>SUMIFS(G237:G1280,$C237:$C1280,$C237,$D237:$D1280,$D237,$E237:$E1280,$E237)</f>
        <v>30</v>
      </c>
      <c r="H236" s="34">
        <f>SUMIFS(H237:H1280,$C237:$C1280,$C237,$D237:$D1280,$D237,$E237:$E1280,$E237)</f>
        <v>0</v>
      </c>
    </row>
    <row r="237" spans="1:8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132</v>
      </c>
      <c r="F237" s="23" t="s">
        <v>91</v>
      </c>
      <c r="G237" s="24">
        <v>30</v>
      </c>
      <c r="H237" s="25"/>
    </row>
    <row r="238" spans="1:8" s="13" customFormat="1" ht="34.200000000000003" customHeight="1">
      <c r="A238" s="14">
        <v>0</v>
      </c>
      <c r="B238" s="26" t="s">
        <v>157</v>
      </c>
      <c r="C238" s="27" t="s">
        <v>75</v>
      </c>
      <c r="D238" s="27" t="s">
        <v>114</v>
      </c>
      <c r="E238" s="27"/>
      <c r="F238" s="27"/>
      <c r="G238" s="28">
        <f>SUMIFS(G239:G1304,$C239:$C1304,$C239)/3</f>
        <v>0</v>
      </c>
      <c r="H238" s="28">
        <f>SUMIFS(H239:H1294,$C239:$C1294,$C239)/3</f>
        <v>0</v>
      </c>
    </row>
    <row r="239" spans="1:8" s="13" customFormat="1" ht="31.2" customHeight="1">
      <c r="A239" s="15">
        <v>1</v>
      </c>
      <c r="B239" s="40" t="s">
        <v>152</v>
      </c>
      <c r="C239" s="44" t="s">
        <v>75</v>
      </c>
      <c r="D239" s="44" t="s">
        <v>69</v>
      </c>
      <c r="E239" s="44"/>
      <c r="F239" s="44"/>
      <c r="G239" s="31">
        <f>SUMIFS(G240:G1287,$C240:$C1287,$C240,$D240:$D1287,$D240)/2</f>
        <v>0</v>
      </c>
      <c r="H239" s="31">
        <f>SUMIFS(H240:H1287,$C240:$C1287,$C240,$D240:$D1287,$D240)/2</f>
        <v>0</v>
      </c>
    </row>
    <row r="240" spans="1:8" s="13" customFormat="1" ht="46.8">
      <c r="A240" s="16">
        <v>2</v>
      </c>
      <c r="B240" s="41" t="s">
        <v>153</v>
      </c>
      <c r="C240" s="42" t="s">
        <v>75</v>
      </c>
      <c r="D240" s="42" t="s">
        <v>69</v>
      </c>
      <c r="E240" s="42" t="s">
        <v>154</v>
      </c>
      <c r="F240" s="42" t="s">
        <v>71</v>
      </c>
      <c r="G240" s="34">
        <f>SUMIFS(G241:G1284,$C241:$C1284,$C241,$D241:$D1284,$D241,$E241:$E1284,$E241)</f>
        <v>0</v>
      </c>
      <c r="H240" s="34">
        <f>SUMIFS(H241:H1284,$C241:$C1284,$C241,$D241:$D1284,$D241,$E241:$E1284,$E241)</f>
        <v>0</v>
      </c>
    </row>
    <row r="241" spans="1:8" s="13" customFormat="1" ht="22.8" customHeight="1">
      <c r="A241" s="17">
        <v>3</v>
      </c>
      <c r="B241" s="22" t="s">
        <v>155</v>
      </c>
      <c r="C241" s="23" t="s">
        <v>75</v>
      </c>
      <c r="D241" s="23" t="s">
        <v>69</v>
      </c>
      <c r="E241" s="23" t="s">
        <v>154</v>
      </c>
      <c r="F241" s="23" t="s">
        <v>156</v>
      </c>
      <c r="G241" s="24"/>
      <c r="H241" s="25"/>
    </row>
    <row r="242" spans="1:8" s="13" customFormat="1" ht="31.2">
      <c r="A242" s="14">
        <v>0</v>
      </c>
      <c r="B242" s="26" t="s">
        <v>147</v>
      </c>
      <c r="C242" s="27" t="s">
        <v>76</v>
      </c>
      <c r="D242" s="27" t="s">
        <v>114</v>
      </c>
      <c r="E242" s="27"/>
      <c r="F242" s="27"/>
      <c r="G242" s="28">
        <f>SUMIFS(G243:G1308,$C243:$C1308,$C243)/3</f>
        <v>44113</v>
      </c>
      <c r="H242" s="28">
        <f>SUMIFS(H243:H1298,$C243:$C1298,$C243)/3</f>
        <v>833</v>
      </c>
    </row>
    <row r="243" spans="1:8" s="13" customFormat="1" ht="46.8">
      <c r="A243" s="15">
        <v>1</v>
      </c>
      <c r="B243" s="29" t="s">
        <v>15</v>
      </c>
      <c r="C243" s="30" t="s">
        <v>76</v>
      </c>
      <c r="D243" s="30" t="s">
        <v>69</v>
      </c>
      <c r="E243" s="30" t="s">
        <v>6</v>
      </c>
      <c r="F243" s="30" t="s">
        <v>71</v>
      </c>
      <c r="G243" s="31">
        <f>SUMIFS(G244:G1291,$C244:$C1291,$C244,$D244:$D1291,$D244)/2</f>
        <v>21900</v>
      </c>
      <c r="H243" s="31">
        <f>SUMIFS(H244:H1291,$C244:$C1291,$C244,$D244:$D1291,$D244)/2</f>
        <v>833</v>
      </c>
    </row>
    <row r="244" spans="1:8" s="13" customFormat="1" ht="31.2">
      <c r="A244" s="16">
        <v>2</v>
      </c>
      <c r="B244" s="32" t="s">
        <v>16</v>
      </c>
      <c r="C244" s="33" t="s">
        <v>76</v>
      </c>
      <c r="D244" s="33" t="s">
        <v>69</v>
      </c>
      <c r="E244" s="33" t="s">
        <v>125</v>
      </c>
      <c r="F244" s="33" t="s">
        <v>71</v>
      </c>
      <c r="G244" s="34">
        <f>SUMIFS(G245:G1288,$C245:$C1288,$C245,$D245:$D1288,$D245,$E245:$E1288,$E245)</f>
        <v>21900</v>
      </c>
      <c r="H244" s="34">
        <f>SUMIFS(H245:H1288,$C245:$C1288,$C245,$D245:$D1288,$D245,$E245:$E1288,$E245)</f>
        <v>833</v>
      </c>
    </row>
    <row r="245" spans="1:8" s="13" customFormat="1" ht="15.6">
      <c r="A245" s="17">
        <v>3</v>
      </c>
      <c r="B245" s="22" t="s">
        <v>18</v>
      </c>
      <c r="C245" s="23" t="s">
        <v>76</v>
      </c>
      <c r="D245" s="23" t="s">
        <v>69</v>
      </c>
      <c r="E245" s="23" t="s">
        <v>125</v>
      </c>
      <c r="F245" s="23" t="s">
        <v>77</v>
      </c>
      <c r="G245" s="24">
        <v>21900</v>
      </c>
      <c r="H245" s="24">
        <v>833</v>
      </c>
    </row>
    <row r="246" spans="1:8" s="13" customFormat="1" ht="15.6">
      <c r="A246" s="15">
        <v>1</v>
      </c>
      <c r="B246" s="29" t="s">
        <v>141</v>
      </c>
      <c r="C246" s="30" t="s">
        <v>76</v>
      </c>
      <c r="D246" s="30" t="s">
        <v>78</v>
      </c>
      <c r="E246" s="30"/>
      <c r="F246" s="30"/>
      <c r="G246" s="31">
        <f>SUMIFS(G247:G1294,$C247:$C1294,$C247,$D247:$D1294,$D247)/2</f>
        <v>22213</v>
      </c>
      <c r="H246" s="31">
        <f>SUMIFS(H247:H1294,$C247:$C1294,$C247,$D247:$D1294,$D247)/2</f>
        <v>0</v>
      </c>
    </row>
    <row r="247" spans="1:8" s="13" customFormat="1" ht="46.8">
      <c r="A247" s="16">
        <v>2</v>
      </c>
      <c r="B247" s="41" t="s">
        <v>212</v>
      </c>
      <c r="C247" s="33" t="s">
        <v>76</v>
      </c>
      <c r="D247" s="33" t="s">
        <v>78</v>
      </c>
      <c r="E247" s="33" t="s">
        <v>158</v>
      </c>
      <c r="F247" s="33" t="s">
        <v>71</v>
      </c>
      <c r="G247" s="34">
        <f>SUMIFS(G248:G1291,$C248:$C1291,$C248,$D248:$D1291,$D248,$E248:$E1291,$E248)</f>
        <v>0</v>
      </c>
      <c r="H247" s="34">
        <f>SUMIFS(H248:H1291,$C248:$C1291,$C248,$D248:$D1291,$D248,$E248:$E1291,$E248)</f>
        <v>0</v>
      </c>
    </row>
    <row r="248" spans="1:8" s="13" customFormat="1" ht="15.6">
      <c r="A248" s="17">
        <v>3</v>
      </c>
      <c r="B248" s="22" t="s">
        <v>19</v>
      </c>
      <c r="C248" s="23" t="s">
        <v>76</v>
      </c>
      <c r="D248" s="23" t="s">
        <v>78</v>
      </c>
      <c r="E248" s="23" t="s">
        <v>158</v>
      </c>
      <c r="F248" s="23" t="s">
        <v>79</v>
      </c>
      <c r="G248" s="24"/>
      <c r="H248" s="24"/>
    </row>
    <row r="249" spans="1:8" s="13" customFormat="1" ht="31.2">
      <c r="A249" s="16">
        <v>2</v>
      </c>
      <c r="B249" s="32" t="s">
        <v>16</v>
      </c>
      <c r="C249" s="33" t="s">
        <v>76</v>
      </c>
      <c r="D249" s="33" t="s">
        <v>78</v>
      </c>
      <c r="E249" s="33" t="s">
        <v>125</v>
      </c>
      <c r="F249" s="33"/>
      <c r="G249" s="34">
        <f>SUMIFS(G250:G1293,$C250:$C1293,$C250,$D250:$D1293,$D250,$E250:$E1293,$E250)</f>
        <v>22213</v>
      </c>
      <c r="H249" s="34">
        <f>SUMIFS(H250:H1293,$C250:$C1293,$C250,$D250:$D1293,$D250,$E250:$E1293,$E250)</f>
        <v>0</v>
      </c>
    </row>
    <row r="250" spans="1:8" s="13" customFormat="1" ht="15.6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125</v>
      </c>
      <c r="F250" s="23" t="s">
        <v>79</v>
      </c>
      <c r="G250" s="24">
        <v>22213</v>
      </c>
      <c r="H250" s="24"/>
    </row>
    <row r="251" spans="1:8" s="13" customFormat="1" ht="15.6">
      <c r="A251" s="12"/>
      <c r="B251" s="36" t="s">
        <v>68</v>
      </c>
      <c r="C251" s="37"/>
      <c r="D251" s="37"/>
      <c r="E251" s="37" t="s">
        <v>6</v>
      </c>
      <c r="F251" s="37"/>
      <c r="G251" s="38">
        <f>SUMIF($A14:$A250,$A14,G14:G250)</f>
        <v>814837.8</v>
      </c>
      <c r="H251" s="38">
        <f>SUMIF($A14:$A250,$A14,H14:H250)</f>
        <v>181335.49999999997</v>
      </c>
    </row>
  </sheetData>
  <autoFilter ref="A6:H251">
    <filterColumn colId="6" showButton="0"/>
  </autoFilter>
  <mergeCells count="11">
    <mergeCell ref="B4:H4"/>
    <mergeCell ref="G1:H1"/>
    <mergeCell ref="H10:H13"/>
    <mergeCell ref="B6:B13"/>
    <mergeCell ref="C6:C13"/>
    <mergeCell ref="D6:D13"/>
    <mergeCell ref="E6:E13"/>
    <mergeCell ref="F6:F13"/>
    <mergeCell ref="G10:G13"/>
    <mergeCell ref="G6:H9"/>
    <mergeCell ref="E2:H2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4" t="s">
        <v>103</v>
      </c>
      <c r="C3" s="64" t="s">
        <v>101</v>
      </c>
      <c r="D3" s="67" t="s">
        <v>96</v>
      </c>
      <c r="E3" s="68"/>
      <c r="F3" s="67" t="s">
        <v>97</v>
      </c>
      <c r="G3" s="68"/>
    </row>
    <row r="4" spans="2:7">
      <c r="B4" s="65"/>
      <c r="C4" s="65"/>
      <c r="D4" s="69"/>
      <c r="E4" s="70"/>
      <c r="F4" s="69"/>
      <c r="G4" s="70"/>
    </row>
    <row r="5" spans="2:7" ht="0.75" customHeight="1">
      <c r="B5" s="65"/>
      <c r="C5" s="65"/>
      <c r="D5" s="69"/>
      <c r="E5" s="70"/>
      <c r="F5" s="69"/>
      <c r="G5" s="70"/>
    </row>
    <row r="6" spans="2:7" ht="15" hidden="1" customHeight="1">
      <c r="B6" s="65"/>
      <c r="C6" s="65"/>
      <c r="D6" s="71"/>
      <c r="E6" s="72"/>
      <c r="F6" s="71"/>
      <c r="G6" s="72"/>
    </row>
    <row r="7" spans="2:7" ht="15" customHeight="1">
      <c r="B7" s="65"/>
      <c r="C7" s="65"/>
      <c r="D7" s="73" t="s">
        <v>5</v>
      </c>
      <c r="E7" s="73" t="s">
        <v>95</v>
      </c>
      <c r="F7" s="73" t="s">
        <v>5</v>
      </c>
      <c r="G7" s="73" t="s">
        <v>95</v>
      </c>
    </row>
    <row r="8" spans="2:7">
      <c r="B8" s="65"/>
      <c r="C8" s="65"/>
      <c r="D8" s="74"/>
      <c r="E8" s="74"/>
      <c r="F8" s="74"/>
      <c r="G8" s="74"/>
    </row>
    <row r="9" spans="2:7">
      <c r="B9" s="65"/>
      <c r="C9" s="65"/>
      <c r="D9" s="74"/>
      <c r="E9" s="74"/>
      <c r="F9" s="74"/>
      <c r="G9" s="74"/>
    </row>
    <row r="10" spans="2:7" ht="2.25" customHeight="1">
      <c r="B10" s="66"/>
      <c r="C10" s="66"/>
      <c r="D10" s="75"/>
      <c r="E10" s="75"/>
      <c r="F10" s="75"/>
      <c r="G10" s="75"/>
    </row>
    <row r="11" spans="2:7">
      <c r="B11" s="1">
        <v>0</v>
      </c>
      <c r="C11" s="1" t="s">
        <v>98</v>
      </c>
      <c r="D11" s="5">
        <f>SUMIF('Приложение №6'!$A$14:$A1013,0,'Приложение №6'!$G$14:$G1013)</f>
        <v>814837.8</v>
      </c>
      <c r="E11" s="5">
        <f>SUMIF('Приложение №6'!$A$14:$A1013,0,'Приложение №6'!$H$14:$H1013)</f>
        <v>181335.49999999997</v>
      </c>
      <c r="F11" s="5" t="e">
        <f>SUMIF('Приложение №6'!$A$14:$A1013,0,'Приложение №6'!#REF!)</f>
        <v>#REF!</v>
      </c>
      <c r="G11" s="5" t="e">
        <f>SUMIF('Приложение №6'!$A$14:$A1013,0,'Приложение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№6'!$A$14:$A1014,1,'Приложение №6'!$G$14:$G1014)</f>
        <v>814837.8</v>
      </c>
      <c r="E12" s="7">
        <f>SUMIF('Приложение №6'!$A$14:$A1014,1,'Приложение №6'!$H$14:$H1014)</f>
        <v>181335.49999999997</v>
      </c>
      <c r="F12" s="7" t="e">
        <f>SUMIF('Приложение №6'!$A$14:$A1014,1,'Приложение №6'!#REF!)</f>
        <v>#REF!</v>
      </c>
      <c r="G12" s="7" t="e">
        <f>SUMIF('Приложение №6'!$A$14:$A1014,1,'Приложение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№6'!$A$14:$A1015,2,'Приложение №6'!$G$14:$G1015)</f>
        <v>814837.80000000028</v>
      </c>
      <c r="E13" s="8">
        <f>SUMIF('Приложение №6'!$A$14:$A1015,2,'Приложение №6'!$H$14:$H1015)</f>
        <v>181335.49999999997</v>
      </c>
      <c r="F13" s="8" t="e">
        <f>SUMIF('Приложение №6'!$A$14:$A1015,2,'Приложение №6'!#REF!)</f>
        <v>#REF!</v>
      </c>
      <c r="G13" s="8" t="e">
        <f>SUMIF('Приложение №6'!$A$14:$A1015,2,'Приложение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№6'!$A$14:$A1016,3,'Приложение №6'!$G$14:$G1016)</f>
        <v>814837.80000000028</v>
      </c>
      <c r="E14" s="9">
        <f>SUMIF('Приложение №6'!$A$14:$A1016,3,'Приложение №6'!$H$14:$H1016)</f>
        <v>181335.5</v>
      </c>
      <c r="F14" s="9" t="e">
        <f>SUMIF('Приложение №6'!$A$14:$A1016,3,'Приложение №6'!#REF!)</f>
        <v>#REF!</v>
      </c>
      <c r="G14" s="9" t="e">
        <f>SUMIF('Приложение №6'!$A$14:$A1016,3,'Приложение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2024-12-12T10:44:48Z</dcterms:modified>
</cp:coreProperties>
</file>