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№6'!$A$6:$H$255</definedName>
  </definedNames>
  <calcPr calcId="125725"/>
</workbook>
</file>

<file path=xl/calcChain.xml><?xml version="1.0" encoding="utf-8"?>
<calcChain xmlns="http://schemas.openxmlformats.org/spreadsheetml/2006/main">
  <c r="J133" i="1"/>
  <c r="I133"/>
  <c r="H133"/>
  <c r="G133"/>
  <c r="J122"/>
  <c r="I122"/>
  <c r="H122"/>
  <c r="G122"/>
  <c r="J113" l="1"/>
  <c r="I113"/>
  <c r="H113"/>
  <c r="G113"/>
  <c r="H253" l="1"/>
  <c r="G253"/>
  <c r="H251"/>
  <c r="G251"/>
  <c r="H248"/>
  <c r="H247" s="1"/>
  <c r="G248"/>
  <c r="G247" s="1"/>
  <c r="H244"/>
  <c r="H243" s="1"/>
  <c r="H242" s="1"/>
  <c r="G244"/>
  <c r="G243" s="1"/>
  <c r="G242" s="1"/>
  <c r="H240"/>
  <c r="G240"/>
  <c r="H238"/>
  <c r="G238"/>
  <c r="H236"/>
  <c r="G236"/>
  <c r="H232"/>
  <c r="G232"/>
  <c r="H230"/>
  <c r="G230"/>
  <c r="H226"/>
  <c r="G226"/>
  <c r="H223"/>
  <c r="G223"/>
  <c r="H219"/>
  <c r="G219"/>
  <c r="H217"/>
  <c r="G217"/>
  <c r="H214"/>
  <c r="G214"/>
  <c r="H211"/>
  <c r="G211"/>
  <c r="H208"/>
  <c r="G208"/>
  <c r="H206"/>
  <c r="G206"/>
  <c r="H203"/>
  <c r="G203"/>
  <c r="H201"/>
  <c r="G201"/>
  <c r="H198"/>
  <c r="G198"/>
  <c r="H196"/>
  <c r="G196"/>
  <c r="H193"/>
  <c r="H192" s="1"/>
  <c r="G193"/>
  <c r="G192" s="1"/>
  <c r="H189"/>
  <c r="G189"/>
  <c r="H187"/>
  <c r="G187"/>
  <c r="H185"/>
  <c r="G185"/>
  <c r="H182"/>
  <c r="G182"/>
  <c r="H178"/>
  <c r="G178"/>
  <c r="H176"/>
  <c r="G176"/>
  <c r="H173"/>
  <c r="H172" s="1"/>
  <c r="G173"/>
  <c r="G172" s="1"/>
  <c r="H169"/>
  <c r="G169"/>
  <c r="H167"/>
  <c r="G167"/>
  <c r="H165"/>
  <c r="G165"/>
  <c r="H163"/>
  <c r="G163"/>
  <c r="H160"/>
  <c r="G160"/>
  <c r="H157"/>
  <c r="G157"/>
  <c r="H153"/>
  <c r="H152" s="1"/>
  <c r="H151" s="1"/>
  <c r="G153"/>
  <c r="G152" s="1"/>
  <c r="G151" s="1"/>
  <c r="H149"/>
  <c r="H148" s="1"/>
  <c r="G149"/>
  <c r="G148" s="1"/>
  <c r="H146"/>
  <c r="G146"/>
  <c r="H144"/>
  <c r="G144"/>
  <c r="H142"/>
  <c r="G142"/>
  <c r="H140"/>
  <c r="G140"/>
  <c r="H136"/>
  <c r="G136"/>
  <c r="H130"/>
  <c r="G130"/>
  <c r="H127"/>
  <c r="G127"/>
  <c r="H124"/>
  <c r="G124"/>
  <c r="H120"/>
  <c r="G120"/>
  <c r="H116"/>
  <c r="G116"/>
  <c r="H111"/>
  <c r="G111"/>
  <c r="H109"/>
  <c r="G109"/>
  <c r="H106"/>
  <c r="H105" s="1"/>
  <c r="G106"/>
  <c r="G105" s="1"/>
  <c r="H103"/>
  <c r="H102" s="1"/>
  <c r="G103"/>
  <c r="G102" s="1"/>
  <c r="H100"/>
  <c r="H99" s="1"/>
  <c r="G100"/>
  <c r="G99" s="1"/>
  <c r="H97"/>
  <c r="G97"/>
  <c r="H91"/>
  <c r="G91"/>
  <c r="H89"/>
  <c r="G89"/>
  <c r="H85"/>
  <c r="G85"/>
  <c r="H83"/>
  <c r="G83"/>
  <c r="H81"/>
  <c r="G81"/>
  <c r="H78"/>
  <c r="G78"/>
  <c r="H76"/>
  <c r="G76"/>
  <c r="H74"/>
  <c r="G74"/>
  <c r="H72"/>
  <c r="G72"/>
  <c r="H67"/>
  <c r="H66" s="1"/>
  <c r="H65" s="1"/>
  <c r="G67"/>
  <c r="G66" s="1"/>
  <c r="G65" s="1"/>
  <c r="H62"/>
  <c r="G62"/>
  <c r="H59"/>
  <c r="G59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J253"/>
  <c r="I253"/>
  <c r="J251"/>
  <c r="I251"/>
  <c r="J248"/>
  <c r="J247" s="1"/>
  <c r="I248"/>
  <c r="I247" s="1"/>
  <c r="J244"/>
  <c r="J243" s="1"/>
  <c r="J242" s="1"/>
  <c r="I244"/>
  <c r="I243" s="1"/>
  <c r="I242" s="1"/>
  <c r="J240"/>
  <c r="I240"/>
  <c r="J238"/>
  <c r="I238"/>
  <c r="J236"/>
  <c r="I236"/>
  <c r="J232"/>
  <c r="I232"/>
  <c r="J230"/>
  <c r="I230"/>
  <c r="J226"/>
  <c r="I226"/>
  <c r="J223"/>
  <c r="I223"/>
  <c r="J219"/>
  <c r="I219"/>
  <c r="J217"/>
  <c r="I217"/>
  <c r="J214"/>
  <c r="I214"/>
  <c r="J211"/>
  <c r="I211"/>
  <c r="J208"/>
  <c r="I208"/>
  <c r="J206"/>
  <c r="I206"/>
  <c r="J203"/>
  <c r="I203"/>
  <c r="J201"/>
  <c r="I201"/>
  <c r="J198"/>
  <c r="I198"/>
  <c r="J196"/>
  <c r="I196"/>
  <c r="J193"/>
  <c r="J192" s="1"/>
  <c r="I193"/>
  <c r="I192" s="1"/>
  <c r="J189"/>
  <c r="I189"/>
  <c r="J187"/>
  <c r="I187"/>
  <c r="J185"/>
  <c r="I185"/>
  <c r="J182"/>
  <c r="I182"/>
  <c r="J178"/>
  <c r="I178"/>
  <c r="J176"/>
  <c r="I176"/>
  <c r="J173"/>
  <c r="J172" s="1"/>
  <c r="I173"/>
  <c r="I172" s="1"/>
  <c r="J169"/>
  <c r="I169"/>
  <c r="J167"/>
  <c r="I167"/>
  <c r="J165"/>
  <c r="I165"/>
  <c r="J163"/>
  <c r="I163"/>
  <c r="J160"/>
  <c r="I160"/>
  <c r="J157"/>
  <c r="I157"/>
  <c r="J153"/>
  <c r="J152" s="1"/>
  <c r="J151" s="1"/>
  <c r="I153"/>
  <c r="I152" s="1"/>
  <c r="I151" s="1"/>
  <c r="J149"/>
  <c r="J148" s="1"/>
  <c r="I149"/>
  <c r="I148" s="1"/>
  <c r="J146"/>
  <c r="I146"/>
  <c r="J144"/>
  <c r="I144"/>
  <c r="J142"/>
  <c r="I142"/>
  <c r="J140"/>
  <c r="I140"/>
  <c r="J136"/>
  <c r="I136"/>
  <c r="J130"/>
  <c r="I130"/>
  <c r="J127"/>
  <c r="I127"/>
  <c r="J124"/>
  <c r="I124"/>
  <c r="J120"/>
  <c r="I120"/>
  <c r="J116"/>
  <c r="I116"/>
  <c r="J111"/>
  <c r="I111"/>
  <c r="J109"/>
  <c r="I109"/>
  <c r="J106"/>
  <c r="J105" s="1"/>
  <c r="I106"/>
  <c r="I105" s="1"/>
  <c r="J103"/>
  <c r="J102" s="1"/>
  <c r="I103"/>
  <c r="I102" s="1"/>
  <c r="J100"/>
  <c r="J99" s="1"/>
  <c r="I100"/>
  <c r="I99" s="1"/>
  <c r="J97"/>
  <c r="I97"/>
  <c r="J91"/>
  <c r="I91"/>
  <c r="J89"/>
  <c r="I89"/>
  <c r="J85"/>
  <c r="I85"/>
  <c r="J83"/>
  <c r="I83"/>
  <c r="J81"/>
  <c r="I81"/>
  <c r="J78"/>
  <c r="I78"/>
  <c r="J76"/>
  <c r="I76"/>
  <c r="J74"/>
  <c r="I74"/>
  <c r="J72"/>
  <c r="I72"/>
  <c r="J67"/>
  <c r="J66" s="1"/>
  <c r="J65" s="1"/>
  <c r="I67"/>
  <c r="I66" s="1"/>
  <c r="I65" s="1"/>
  <c r="J62"/>
  <c r="I62"/>
  <c r="J59"/>
  <c r="I59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G175" l="1"/>
  <c r="J129"/>
  <c r="J119"/>
  <c r="H119"/>
  <c r="H229"/>
  <c r="H228" s="1"/>
  <c r="G36"/>
  <c r="H129"/>
  <c r="G229"/>
  <c r="G228" s="1"/>
  <c r="H36"/>
  <c r="G51"/>
  <c r="G71"/>
  <c r="G80"/>
  <c r="G250"/>
  <c r="G246" s="1"/>
  <c r="H88"/>
  <c r="G119"/>
  <c r="H235"/>
  <c r="H234" s="1"/>
  <c r="H175"/>
  <c r="H156"/>
  <c r="H205"/>
  <c r="H139"/>
  <c r="G129"/>
  <c r="H195"/>
  <c r="H213"/>
  <c r="H250"/>
  <c r="H246" s="1"/>
  <c r="G181"/>
  <c r="G180" s="1"/>
  <c r="H23"/>
  <c r="G205"/>
  <c r="G88"/>
  <c r="H108"/>
  <c r="G156"/>
  <c r="G213"/>
  <c r="G108"/>
  <c r="G23"/>
  <c r="H51"/>
  <c r="H71"/>
  <c r="G139"/>
  <c r="H80"/>
  <c r="H181"/>
  <c r="H180" s="1"/>
  <c r="G195"/>
  <c r="G235"/>
  <c r="G234" s="1"/>
  <c r="J235"/>
  <c r="J234" s="1"/>
  <c r="J205"/>
  <c r="I175"/>
  <c r="I88"/>
  <c r="I119"/>
  <c r="I235"/>
  <c r="I234" s="1"/>
  <c r="I108"/>
  <c r="I205"/>
  <c r="J108"/>
  <c r="I129"/>
  <c r="I229"/>
  <c r="I228" s="1"/>
  <c r="J181"/>
  <c r="J180" s="1"/>
  <c r="J139"/>
  <c r="I250"/>
  <c r="I246" s="1"/>
  <c r="I51"/>
  <c r="J80"/>
  <c r="I181"/>
  <c r="I180" s="1"/>
  <c r="I195"/>
  <c r="J213"/>
  <c r="J250"/>
  <c r="J246" s="1"/>
  <c r="J23"/>
  <c r="J36"/>
  <c r="I71"/>
  <c r="I156"/>
  <c r="J175"/>
  <c r="I213"/>
  <c r="J229"/>
  <c r="J228" s="1"/>
  <c r="J156"/>
  <c r="J51"/>
  <c r="I23"/>
  <c r="I36"/>
  <c r="J71"/>
  <c r="I139"/>
  <c r="I80"/>
  <c r="J88"/>
  <c r="J195"/>
  <c r="G155" l="1"/>
  <c r="G191"/>
  <c r="H87"/>
  <c r="G118"/>
  <c r="H70"/>
  <c r="H14"/>
  <c r="H118"/>
  <c r="G70"/>
  <c r="H155"/>
  <c r="H191"/>
  <c r="J14"/>
  <c r="G14"/>
  <c r="G87"/>
  <c r="J118"/>
  <c r="J87"/>
  <c r="J191"/>
  <c r="J155"/>
  <c r="I155"/>
  <c r="J70"/>
  <c r="I191"/>
  <c r="I14"/>
  <c r="I87"/>
  <c r="I118"/>
  <c r="I70"/>
  <c r="J255" l="1"/>
  <c r="I255"/>
  <c r="G255" l="1"/>
  <c r="H255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<sst xmlns="http://schemas.openxmlformats.org/spreadsheetml/2006/main" count="1130" uniqueCount="222">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</sst>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5"/>
  <sheetViews>
    <sheetView tabSelected="1" topLeftCell="B1" zoomScale="75" zoomScaleNormal="75" zoomScaleSheetLayoutView="85" zoomScalePageLayoutView="85" workbookViewId="0">
      <selection activeCell="V91" sqref="V91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33203125" style="21" customWidth="1"/>
    <col min="12" max="16384" width="9.109375" style="21"/>
  </cols>
  <sheetData>
    <row r="1" spans="1:10" s="19" customFormat="1" ht="38.25" customHeight="1">
      <c r="A1" s="18"/>
      <c r="G1" s="50"/>
      <c r="H1" s="50"/>
      <c r="I1" s="50" t="s">
        <v>165</v>
      </c>
      <c r="J1" s="50"/>
    </row>
    <row r="2" spans="1:10" ht="115.8" customHeight="1">
      <c r="E2" s="49"/>
      <c r="F2" s="49"/>
      <c r="G2" s="62" t="s">
        <v>192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193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96</v>
      </c>
      <c r="H6" s="52"/>
      <c r="I6" s="51" t="s">
        <v>216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183</v>
      </c>
      <c r="I10" s="57" t="s">
        <v>5</v>
      </c>
      <c r="J10" s="59" t="s">
        <v>183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SUMIFS(G15:G1060,$C15:$C1060,$C15)/3</f>
        <v>103865.20000000001</v>
      </c>
      <c r="H14" s="28">
        <f>SUMIFS(H15:H1050,$C15:$C1050,$C15)/3</f>
        <v>5836.3999999999987</v>
      </c>
      <c r="I14" s="28">
        <f>SUMIFS(I15:I1060,$C15:$C1060,$C15)/3</f>
        <v>113319.90000000002</v>
      </c>
      <c r="J14" s="28">
        <f>SUMIFS(J15:J1050,$C15:$C1050,$C15)/3</f>
        <v>5846.5999999999995</v>
      </c>
    </row>
    <row r="15" spans="1:10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SUMIFS(G16:G1050,$C16:$C1050,$C16,$D16:$D1050,$D16)/2</f>
        <v>3817.2</v>
      </c>
      <c r="H15" s="31">
        <f>SUMIFS(H16:H1050,$C16:$C1050,$C16,$D16:$D1050,$D16)/2</f>
        <v>0</v>
      </c>
      <c r="I15" s="31">
        <f>SUMIFS(I16:I1050,$C16:$C1050,$C16,$D16:$D1050,$D16)/2</f>
        <v>3817.2</v>
      </c>
      <c r="J15" s="31">
        <f>SUMIFS(J16:J1050,$C16:$C1050,$C16,$D16:$D1050,$D16)/2</f>
        <v>0</v>
      </c>
    </row>
    <row r="16" spans="1:10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SUMIFS(G17:G1047,$C17:$C1047,$C17,$D17:$D1047,$D17,$E17:$E1047,$E17)</f>
        <v>3817.2</v>
      </c>
      <c r="H16" s="34">
        <f>SUMIFS(H17:H1047,$C17:$C1047,$C17,$D17:$D1047,$D17,$E17:$E1047,$E17)</f>
        <v>0</v>
      </c>
      <c r="I16" s="34">
        <f>SUMIFS(I17:I1047,$C17:$C1047,$C17,$D17:$D1047,$D17,$E17:$E1047,$E17)</f>
        <v>3817.2</v>
      </c>
      <c r="J16" s="34">
        <f>SUMIFS(J17:J1047,$C17:$C1047,$C17,$D17:$D1047,$D17,$E17:$E1047,$E17)</f>
        <v>0</v>
      </c>
    </row>
    <row r="17" spans="1:10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</row>
    <row r="18" spans="1:10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SUMIFS(G20:G1054,$C20:$C1054,$C20,$D20:$D1054,$D20)/2</f>
        <v>829.09999999999991</v>
      </c>
      <c r="H19" s="31">
        <f>SUMIFS(H20:H1054,$C20:$C1054,$C20,$D20:$D1054,$D20)/2</f>
        <v>0</v>
      </c>
      <c r="I19" s="31">
        <f>SUMIFS(I20:I1054,$C20:$C1054,$C20,$D20:$D1054,$D20)/2</f>
        <v>829.09999999999991</v>
      </c>
      <c r="J19" s="31">
        <f>SUMIFS(J20:J1054,$C20:$C1054,$C20,$D20:$D1054,$D20)/2</f>
        <v>0</v>
      </c>
    </row>
    <row r="20" spans="1:10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SUMIFS(G21:G1051,$C21:$C1051,$C21,$D21:$D1051,$D21,$E21:$E1051,$E21)</f>
        <v>829.09999999999991</v>
      </c>
      <c r="H20" s="34">
        <f>SUMIFS(H21:H1051,$C21:$C1051,$C21,$D21:$D1051,$D21,$E21:$E1051,$E21)</f>
        <v>0</v>
      </c>
      <c r="I20" s="34">
        <f>SUMIFS(I21:I1051,$C21:$C1051,$C21,$D21:$D1051,$D21,$E21:$E1051,$E21)</f>
        <v>829.09999999999991</v>
      </c>
      <c r="J20" s="34">
        <f>SUMIFS(J21:J1051,$C21:$C1051,$C21,$D21:$D1051,$D21,$E21:$E1051,$E21)</f>
        <v>0</v>
      </c>
    </row>
    <row r="21" spans="1:10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698.3</v>
      </c>
      <c r="H21" s="24"/>
      <c r="I21" s="24">
        <v>698.3</v>
      </c>
      <c r="J21" s="24"/>
    </row>
    <row r="22" spans="1:10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SUMIFS(G24:G1060,$C24:$C1060,$C24,$D24:$D1060,$D24)/2</f>
        <v>46936.3</v>
      </c>
      <c r="H23" s="31">
        <f>SUMIFS(H24:H1060,$C24:$C1060,$C24,$D24:$D1060,$D24)/2</f>
        <v>2627.8</v>
      </c>
      <c r="I23" s="31">
        <f>SUMIFS(I24:I1060,$C24:$C1060,$C24,$D24:$D1060,$D24)/2</f>
        <v>46772</v>
      </c>
      <c r="J23" s="31">
        <f>SUMIFS(J24:J1060,$C24:$C1060,$C24,$D24:$D1060,$D24)/2</f>
        <v>2627.8</v>
      </c>
    </row>
    <row r="24" spans="1:10" s="13" customFormat="1" ht="46.8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SUMIFS(G25:G1057,$C25:$C1057,$C25,$D25:$D1057,$D25,$E25:$E1057,$E25)</f>
        <v>396.1</v>
      </c>
      <c r="H24" s="34">
        <f>SUMIFS(H25:H1057,$C25:$C1057,$C25,$D25:$D1057,$D25,$E25:$E1057,$E25)</f>
        <v>0</v>
      </c>
      <c r="I24" s="34">
        <f>SUMIFS(I25:I1057,$C25:$C1057,$C25,$D25:$D1057,$D25,$E25:$E1057,$E25)</f>
        <v>396.1</v>
      </c>
      <c r="J24" s="34">
        <f>SUMIFS(J25:J1057,$C25:$C1057,$C25,$D25:$D1057,$D25,$E25:$E1057,$E25)</f>
        <v>0</v>
      </c>
    </row>
    <row r="25" spans="1:10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6.8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SUMIFS(G27:G1059,$C27:$C1059,$C27,$D27:$D1059,$D27,$E27:$E1059,$E27)</f>
        <v>100</v>
      </c>
      <c r="H26" s="34">
        <f>SUMIFS(H27:H1059,$C27:$C1059,$C27,$D27:$D1059,$D27,$E27:$E1059,$E27)</f>
        <v>0</v>
      </c>
      <c r="I26" s="34">
        <f>SUMIFS(I27:I1059,$C27:$C1059,$C27,$D27:$D1059,$D27,$E27:$E1059,$E27)</f>
        <v>100</v>
      </c>
      <c r="J26" s="34">
        <f>SUMIFS(J27:J1059,$C27:$C1059,$C27,$D27:$D1059,$D27,$E27:$E1059,$E27)</f>
        <v>0</v>
      </c>
    </row>
    <row r="27" spans="1:10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SUMIFS(G29:G1061,$C29:$C1061,$C29,$D29:$D1061,$D29,$E29:$E1061,$E29)</f>
        <v>46440.200000000004</v>
      </c>
      <c r="H28" s="34">
        <f>SUMIFS(H29:H1061,$C29:$C1061,$C29,$D29:$D1061,$D29,$E29:$E1061,$E29)</f>
        <v>2627.8</v>
      </c>
      <c r="I28" s="34">
        <f>SUMIFS(I29:I1061,$C29:$C1061,$C29,$D29:$D1061,$D29,$E29:$E1061,$E29)</f>
        <v>46275.9</v>
      </c>
      <c r="J28" s="34">
        <f>SUMIFS(J29:J1061,$C29:$C1061,$C29,$D29:$D1061,$D29,$E29:$E1061,$E29)</f>
        <v>2627.8</v>
      </c>
    </row>
    <row r="29" spans="1:10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43654.400000000001</v>
      </c>
      <c r="H29" s="24">
        <v>2319.3000000000002</v>
      </c>
      <c r="I29" s="24">
        <v>43490.1</v>
      </c>
      <c r="J29" s="24">
        <v>2319.3000000000002</v>
      </c>
    </row>
    <row r="30" spans="1:10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  <c r="I30" s="24">
        <v>2681.3</v>
      </c>
      <c r="J30" s="24">
        <v>308.5</v>
      </c>
    </row>
    <row r="31" spans="1:10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</row>
    <row r="33" spans="1:10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SUMIFS(G34:G1071,$C34:$C1071,$C34,$D34:$D1071,$D34)/2</f>
        <v>0</v>
      </c>
      <c r="H33" s="31">
        <f>SUMIFS(H34:H1071,$C34:$C1071,$C34,$D34:$D1071,$D34)/2</f>
        <v>0</v>
      </c>
      <c r="I33" s="31">
        <f>SUMIFS(I34:I1071,$C34:$C1071,$C34,$D34:$D1071,$D34)/2</f>
        <v>10.199999999999999</v>
      </c>
      <c r="J33" s="31">
        <f>SUMIFS(J34:J1071,$C34:$C1071,$C34,$D34:$D1071,$D34)/2</f>
        <v>10.199999999999999</v>
      </c>
    </row>
    <row r="34" spans="1:10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SUMIFS(G35:G1068,$C35:$C1068,$C35,$D35:$D1068,$D35,$E35:$E1068,$E35)</f>
        <v>0</v>
      </c>
      <c r="H34" s="34">
        <f>SUMIFS(H35:H1068,$C35:$C1068,$C35,$D35:$D1068,$D35,$E35:$E1068,$E35)</f>
        <v>0</v>
      </c>
      <c r="I34" s="34">
        <f>SUMIFS(I35:I1068,$C35:$C1068,$C35,$D35:$D1068,$D35,$E35:$E1068,$E35)</f>
        <v>10.199999999999999</v>
      </c>
      <c r="J34" s="34">
        <f>SUMIFS(J35:J1068,$C35:$C1068,$C35,$D35:$D1068,$D35,$E35:$E1068,$E35)</f>
        <v>10.199999999999999</v>
      </c>
    </row>
    <row r="35" spans="1:10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>
        <v>10.199999999999999</v>
      </c>
      <c r="J35" s="24">
        <v>10.199999999999999</v>
      </c>
    </row>
    <row r="36" spans="1:10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SUMIFS(G37:G1074,$C37:$C1074,$C37,$D37:$D1074,$D37)/2</f>
        <v>22264.5</v>
      </c>
      <c r="H36" s="31">
        <f>SUMIFS(H37:H1074,$C37:$C1074,$C37,$D37:$D1074,$D37)/2</f>
        <v>0</v>
      </c>
      <c r="I36" s="31">
        <f>SUMIFS(I37:I1074,$C37:$C1074,$C37,$D37:$D1074,$D37)/2</f>
        <v>22742.299999999996</v>
      </c>
      <c r="J36" s="31">
        <f>SUMIFS(J37:J1074,$C37:$C1074,$C37,$D37:$D1074,$D37)/2</f>
        <v>0</v>
      </c>
    </row>
    <row r="37" spans="1:10" s="13" customFormat="1" ht="46.8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SUMIFS(G38:G1071,$C38:$C1071,$C38,$D38:$D1071,$D38,$E38:$E1071,$E38)</f>
        <v>20</v>
      </c>
      <c r="H37" s="34">
        <f>SUMIFS(H38:H1071,$C38:$C1071,$C38,$D38:$D1071,$D38,$E38:$E1071,$E38)</f>
        <v>0</v>
      </c>
      <c r="I37" s="34">
        <f>SUMIFS(I38:I1071,$C38:$C1071,$C38,$D38:$D1071,$D38,$E38:$E1071,$E38)</f>
        <v>486.3</v>
      </c>
      <c r="J37" s="34">
        <f>SUMIFS(J38:J1071,$C38:$C1071,$C38,$D38:$D1071,$D38,$E38:$E1071,$E38)</f>
        <v>0</v>
      </c>
    </row>
    <row r="38" spans="1:10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486.3</v>
      </c>
      <c r="J38" s="24"/>
    </row>
    <row r="39" spans="1:10" s="13" customFormat="1" ht="46.8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SUMIFS(G40:G1073,$C40:$C1073,$C40,$D40:$D1073,$D40,$E40:$E1073,$E40)</f>
        <v>21</v>
      </c>
      <c r="H39" s="34">
        <f>SUMIFS(H40:H1073,$C40:$C1073,$C40,$D40:$D1073,$D40,$E40:$E1073,$E40)</f>
        <v>0</v>
      </c>
      <c r="I39" s="34">
        <f>SUMIFS(I40:I1073,$C40:$C1073,$C40,$D40:$D1073,$D40,$E40:$E1073,$E40)</f>
        <v>21</v>
      </c>
      <c r="J39" s="34">
        <f>SUMIFS(J40:J1073,$C40:$C1073,$C40,$D40:$D1073,$D40,$E40:$E1073,$E40)</f>
        <v>0</v>
      </c>
    </row>
    <row r="40" spans="1:10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SUMIFS(G42:G1075,$C42:$C1075,$C42,$D42:$D1075,$D42,$E42:$E1075,$E42)</f>
        <v>22223.5</v>
      </c>
      <c r="H41" s="34">
        <f>SUMIFS(H42:H1075,$C42:$C1075,$C42,$D42:$D1075,$D42,$E42:$E1075,$E42)</f>
        <v>0</v>
      </c>
      <c r="I41" s="34">
        <f>SUMIFS(I42:I1075,$C42:$C1075,$C42,$D42:$D1075,$D42,$E42:$E1075,$E42)</f>
        <v>22235</v>
      </c>
      <c r="J41" s="34">
        <f>SUMIFS(J42:J1075,$C42:$C1075,$C42,$D42:$D1075,$D42,$E42:$E1075,$E42)</f>
        <v>0</v>
      </c>
    </row>
    <row r="42" spans="1:10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21759.8</v>
      </c>
      <c r="H42" s="24"/>
      <c r="I42" s="24">
        <v>21771.3</v>
      </c>
      <c r="J42" s="24"/>
    </row>
    <row r="43" spans="1:10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</row>
    <row r="44" spans="1:10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6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SUMIFS(G46:G1083,$C46:$C1083,$C46,$D46:$D1083,$D46)/2</f>
        <v>0</v>
      </c>
      <c r="H45" s="31">
        <f>SUMIFS(H46:H1083,$C46:$C1083,$C46,$D46:$D1083,$D46)/2</f>
        <v>0</v>
      </c>
      <c r="I45" s="31">
        <f>SUMIFS(I46:I1083,$C46:$C1083,$C46,$D46:$D1083,$D46)/2</f>
        <v>0</v>
      </c>
      <c r="J45" s="31">
        <f>SUMIFS(J46:J1083,$C46:$C1083,$C46,$D46:$D1083,$D46)/2</f>
        <v>0</v>
      </c>
    </row>
    <row r="46" spans="1:10" s="13" customFormat="1" ht="31.2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SUMIFS(G47:G1080,$C47:$C1080,$C47,$D47:$D1080,$D47,$E47:$E1080,$E47)</f>
        <v>0</v>
      </c>
      <c r="H46" s="34">
        <f>SUMIFS(H47:H1080,$C47:$C1080,$C47,$D47:$D1080,$D47,$E47:$E1080,$E47)</f>
        <v>0</v>
      </c>
      <c r="I46" s="34">
        <f>SUMIFS(I47:I1080,$C47:$C1080,$C47,$D47:$D1080,$D47,$E47:$E1080,$E47)</f>
        <v>0</v>
      </c>
      <c r="J46" s="34">
        <f>SUMIFS(J47:J1080,$C47:$C1080,$C47,$D47:$D1080,$D47,$E47:$E1080,$E47)</f>
        <v>0</v>
      </c>
    </row>
    <row r="47" spans="1:10" s="13" customFormat="1" ht="15.6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SUMIFS(G49:G1083,$C49:$C1083,$C49,$D49:$D1083,$D49)/2</f>
        <v>1000</v>
      </c>
      <c r="H48" s="31">
        <f>SUMIFS(H49:H1083,$C49:$C1083,$C49,$D49:$D1083,$D49)/2</f>
        <v>0</v>
      </c>
      <c r="I48" s="31">
        <f>SUMIFS(I49:I1083,$C49:$C1083,$C49,$D49:$D1083,$D49)/2</f>
        <v>10000</v>
      </c>
      <c r="J48" s="31">
        <f>SUMIFS(J49:J1083,$C49:$C1083,$C49,$D49:$D1083,$D49)/2</f>
        <v>0</v>
      </c>
    </row>
    <row r="49" spans="1:10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SUMIFS(G50:G1080,$C50:$C1080,$C50,$D50:$D1080,$D50,$E50:$E1080,$E50)</f>
        <v>1000</v>
      </c>
      <c r="H49" s="34">
        <f>SUMIFS(H50:H1080,$C50:$C1080,$C50,$D50:$D1080,$D50,$E50:$E1080,$E50)</f>
        <v>0</v>
      </c>
      <c r="I49" s="34">
        <f>SUMIFS(I50:I1080,$C50:$C1080,$C50,$D50:$D1080,$D50,$E50:$E1080,$E50)</f>
        <v>10000</v>
      </c>
      <c r="J49" s="34">
        <f>SUMIFS(J50:J1080,$C50:$C1080,$C50,$D50:$D1080,$D50,$E50:$E1080,$E50)</f>
        <v>0</v>
      </c>
    </row>
    <row r="50" spans="1:10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10000</v>
      </c>
      <c r="J50" s="24"/>
    </row>
    <row r="51" spans="1:10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SUMIFS(G52:G1086,$C52:$C1086,$C52,$D52:$D1086,$D52)/2</f>
        <v>29018.1</v>
      </c>
      <c r="H51" s="31">
        <f>SUMIFS(H52:H1086,$C52:$C1086,$C52,$D52:$D1086,$D52)/2</f>
        <v>3208.6000000000004</v>
      </c>
      <c r="I51" s="31">
        <f>SUMIFS(I52:I1086,$C52:$C1086,$C52,$D52:$D1086,$D52)/2</f>
        <v>29149.1</v>
      </c>
      <c r="J51" s="31">
        <f>SUMIFS(J52:J1086,$C52:$C1086,$C52,$D52:$D1086,$D52)/2</f>
        <v>3208.6000000000004</v>
      </c>
    </row>
    <row r="52" spans="1:10" s="13" customFormat="1" ht="42" customHeight="1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SUMIFS(G53:G1083,$C53:$C1083,$C53,$D53:$D1083,$D53,$E53:$E1083,$E53)</f>
        <v>0</v>
      </c>
      <c r="H52" s="34">
        <f>SUMIFS(H53:H1083,$C53:$C1083,$C53,$D53:$D1083,$D53,$E53:$E1083,$E53)</f>
        <v>0</v>
      </c>
      <c r="I52" s="34">
        <f>SUMIFS(I53:I1083,$C53:$C1083,$C53,$D53:$D1083,$D53,$E53:$E1083,$E53)</f>
        <v>0</v>
      </c>
      <c r="J52" s="34">
        <f>SUMIFS(J53:J1083,$C53:$C1083,$C53,$D53:$D1083,$D53,$E53:$E1083,$E53)</f>
        <v>0</v>
      </c>
    </row>
    <row r="53" spans="1:10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/>
      <c r="H53" s="24"/>
      <c r="I53" s="24"/>
      <c r="J53" s="24"/>
    </row>
    <row r="54" spans="1:10" s="13" customFormat="1" ht="46.8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SUMIFS(G55:G1085,$C55:$C1085,$C55,$D55:$D1085,$D55,$E55:$E1085,$E55)</f>
        <v>14372.4</v>
      </c>
      <c r="H54" s="34">
        <f>SUMIFS(H55:H1085,$C55:$C1085,$C55,$D55:$D1085,$D55,$E55:$E1085,$E55)</f>
        <v>0</v>
      </c>
      <c r="I54" s="34">
        <f>SUMIFS(I55:I1085,$C55:$C1085,$C55,$D55:$D1085,$D55,$E55:$E1085,$E55)</f>
        <v>14372.4</v>
      </c>
      <c r="J54" s="34">
        <f>SUMIFS(J55:J1085,$C55:$C1085,$C55,$D55:$D1085,$D55,$E55:$E1085,$E55)</f>
        <v>0</v>
      </c>
    </row>
    <row r="55" spans="1:10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</row>
    <row r="56" spans="1:10" s="13" customFormat="1" ht="62.4">
      <c r="A56" s="16">
        <v>2</v>
      </c>
      <c r="B56" s="41" t="s">
        <v>168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SUMIFS(G57:G1091,$C57:$C1091,$C57,$D57:$D1091,$D57,$E57:$E1091,$E57)</f>
        <v>2628.7</v>
      </c>
      <c r="H56" s="34">
        <f>SUMIFS(H57:H1091,$C57:$C1091,$C57,$D57:$D1091,$D57,$E57:$E1091,$E57)</f>
        <v>2497.3000000000002</v>
      </c>
      <c r="I56" s="34">
        <f>SUMIFS(I57:I1091,$C57:$C1091,$C57,$D57:$D1091,$D57,$E57:$E1091,$E57)</f>
        <v>2700.7</v>
      </c>
      <c r="J56" s="34">
        <f>SUMIFS(J57:J1091,$C57:$C1091,$C57,$D57:$D1091,$D57,$E57:$E1091,$E57)</f>
        <v>2497.3000000000002</v>
      </c>
    </row>
    <row r="57" spans="1:10" s="13" customFormat="1" ht="31.2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  <c r="I57" s="24"/>
      <c r="J57" s="24"/>
    </row>
    <row r="58" spans="1:10" s="13" customFormat="1" ht="15.6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>
        <v>2628.7</v>
      </c>
      <c r="H58" s="24">
        <v>2497.3000000000002</v>
      </c>
      <c r="I58" s="24">
        <v>2700.7</v>
      </c>
      <c r="J58" s="24">
        <v>2497.3000000000002</v>
      </c>
    </row>
    <row r="59" spans="1:10" s="13" customFormat="1" ht="46.8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SUMIFS(G60:G1094,$C60:$C1094,$C60,$D60:$D1094,$D60,$E60:$E1094,$E60)</f>
        <v>12017</v>
      </c>
      <c r="H59" s="34">
        <f>SUMIFS(H60:H1094,$C60:$C1094,$C60,$D60:$D1094,$D60,$E60:$E1094,$E60)</f>
        <v>711.3</v>
      </c>
      <c r="I59" s="34">
        <f>SUMIFS(I60:I1094,$C60:$C1094,$C60,$D60:$D1094,$D60,$E60:$E1094,$E60)</f>
        <v>12017</v>
      </c>
      <c r="J59" s="34">
        <f>SUMIFS(J60:J1094,$C60:$C1094,$C60,$D60:$D1094,$D60,$E60:$E1094,$E60)</f>
        <v>711.3</v>
      </c>
    </row>
    <row r="60" spans="1:10" s="13" customFormat="1" ht="15.6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11398.4</v>
      </c>
      <c r="H60" s="24">
        <v>711.3</v>
      </c>
      <c r="I60" s="24">
        <v>11398.4</v>
      </c>
      <c r="J60" s="24">
        <v>711.3</v>
      </c>
    </row>
    <row r="61" spans="1:10" s="13" customFormat="1" ht="31.2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  <c r="I61" s="24">
        <v>618.6</v>
      </c>
      <c r="J61" s="24"/>
    </row>
    <row r="62" spans="1:10" s="13" customFormat="1" ht="31.2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SUMIFS(G63:G1097,$C63:$C1097,$C63,$D63:$D1097,$D63,$E63:$E1097,$E63)</f>
        <v>0</v>
      </c>
      <c r="H62" s="34">
        <f>SUMIFS(H63:H1097,$C63:$C1097,$C63,$D63:$D1097,$D63,$E63:$E1097,$E63)</f>
        <v>0</v>
      </c>
      <c r="I62" s="34">
        <f>SUMIFS(I63:I1097,$C63:$C1097,$C63,$D63:$D1097,$D63,$E63:$E1097,$E63)</f>
        <v>59</v>
      </c>
      <c r="J62" s="34">
        <f>SUMIFS(J63:J1097,$C63:$C1097,$C63,$D63:$D1097,$D63,$E63:$E1097,$E63)</f>
        <v>0</v>
      </c>
    </row>
    <row r="63" spans="1:10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  <c r="I63" s="24"/>
      <c r="J63" s="24"/>
    </row>
    <row r="64" spans="1:10" s="13" customFormat="1" ht="15.6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/>
      <c r="H64" s="24"/>
      <c r="I64" s="24">
        <v>59</v>
      </c>
      <c r="J64" s="24"/>
    </row>
    <row r="65" spans="1:10" s="13" customFormat="1" ht="15.6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SUMIFS(G66:G1115,$C66:$C1115,$C66)/3</f>
        <v>454</v>
      </c>
      <c r="H65" s="28">
        <f>SUMIFS(H66:H1105,$C66:$C1105,$C66)/3</f>
        <v>0</v>
      </c>
      <c r="I65" s="28">
        <f>SUMIFS(I66:I1115,$C66:$C1115,$C66)/3</f>
        <v>454</v>
      </c>
      <c r="J65" s="28">
        <f>SUMIFS(J66:J1105,$C66:$C1105,$C66)/3</f>
        <v>0</v>
      </c>
    </row>
    <row r="66" spans="1:10" s="13" customFormat="1" ht="15.6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SUMIFS(G67:G1105,$C67:$C1105,$C67,$D67:$D1105,$D67)/2</f>
        <v>454</v>
      </c>
      <c r="H66" s="31">
        <f>SUMIFS(H67:H1105,$C67:$C1105,$C67,$D67:$D1105,$D67)/2</f>
        <v>0</v>
      </c>
      <c r="I66" s="31">
        <f>SUMIFS(I67:I1105,$C67:$C1105,$C67,$D67:$D1105,$D67)/2</f>
        <v>454</v>
      </c>
      <c r="J66" s="31">
        <f>SUMIFS(J67:J1105,$C67:$C1105,$C67,$D67:$D1105,$D67)/2</f>
        <v>0</v>
      </c>
    </row>
    <row r="67" spans="1:10" s="13" customFormat="1" ht="48.75" customHeight="1">
      <c r="A67" s="16">
        <v>2</v>
      </c>
      <c r="B67" s="32" t="s">
        <v>202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SUMIFS(G68:G1102,$C68:$C1102,$C68,$D68:$D1102,$D68,$E68:$E1102,$E68)</f>
        <v>454</v>
      </c>
      <c r="H67" s="34">
        <f>SUMIFS(H68:H1102,$C68:$C1102,$C68,$D68:$D1102,$D68,$E68:$E1102,$E68)</f>
        <v>0</v>
      </c>
      <c r="I67" s="34">
        <f>SUMIFS(I68:I1102,$C68:$C1102,$C68,$D68:$D1102,$D68,$E68:$E1102,$E68)</f>
        <v>454</v>
      </c>
      <c r="J67" s="34">
        <f>SUMIFS(J68:J1102,$C68:$C1102,$C68,$D68:$D1102,$D68,$E68:$E1102,$E68)</f>
        <v>0</v>
      </c>
    </row>
    <row r="68" spans="1:10" s="13" customFormat="1" ht="31.2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454</v>
      </c>
      <c r="H68" s="24"/>
      <c r="I68" s="24">
        <v>454</v>
      </c>
      <c r="J68" s="24"/>
    </row>
    <row r="69" spans="1:10" s="13" customFormat="1" ht="15.6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  <c r="I69" s="24"/>
      <c r="J69" s="24"/>
    </row>
    <row r="70" spans="1:10" s="13" customFormat="1" ht="31.2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SUMIFS(G71:G1120,$C71:$C1120,$C71)/3</f>
        <v>5910.9999999999991</v>
      </c>
      <c r="H70" s="28">
        <f>SUMIFS(H71:H1110,$C71:$C1110,$C71)/3</f>
        <v>0</v>
      </c>
      <c r="I70" s="28">
        <f>SUMIFS(I71:I1120,$C71:$C1120,$C71)/3</f>
        <v>5910.9999999999991</v>
      </c>
      <c r="J70" s="28">
        <f>SUMIFS(J71:J1110,$C71:$C1110,$C71)/3</f>
        <v>0</v>
      </c>
    </row>
    <row r="71" spans="1:10" s="13" customFormat="1" ht="46.8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SUMIFS(G72:G1110,$C72:$C1110,$C72,$D72:$D1110,$D72)/2</f>
        <v>4504.2</v>
      </c>
      <c r="H71" s="31">
        <f>SUMIFS(H72:H1110,$C72:$C1110,$C72,$D72:$D1110,$D72)/2</f>
        <v>0</v>
      </c>
      <c r="I71" s="31">
        <f>SUMIFS(I72:I1110,$C72:$C1110,$C72,$D72:$D1110,$D72)/2</f>
        <v>4504.2</v>
      </c>
      <c r="J71" s="31">
        <f>SUMIFS(J72:J1110,$C72:$C1110,$C72,$D72:$D1110,$D72)/2</f>
        <v>0</v>
      </c>
    </row>
    <row r="72" spans="1:10" s="13" customFormat="1" ht="46.8">
      <c r="A72" s="16">
        <v>2</v>
      </c>
      <c r="B72" s="41" t="s">
        <v>175</v>
      </c>
      <c r="C72" s="33" t="s">
        <v>78</v>
      </c>
      <c r="D72" s="33" t="s">
        <v>89</v>
      </c>
      <c r="E72" s="33" t="s">
        <v>174</v>
      </c>
      <c r="F72" s="33"/>
      <c r="G72" s="34">
        <f>SUMIFS(G73:G1107,$C73:$C1107,$C73,$D73:$D1107,$D73,$E73:$E1107,$E73)</f>
        <v>2636.2</v>
      </c>
      <c r="H72" s="34">
        <f>SUMIFS(H73:H1107,$C73:$C1107,$C73,$D73:$D1107,$D73,$E73:$E1107,$E73)</f>
        <v>0</v>
      </c>
      <c r="I72" s="34">
        <f>SUMIFS(I73:I1107,$C73:$C1107,$C73,$D73:$D1107,$D73,$E73:$E1107,$E73)</f>
        <v>2636.2</v>
      </c>
      <c r="J72" s="34">
        <f>SUMIFS(J73:J1107,$C73:$C1107,$C73,$D73:$D1107,$D73,$E73:$E1107,$E73)</f>
        <v>0</v>
      </c>
    </row>
    <row r="73" spans="1:10" s="13" customFormat="1" ht="15.6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174</v>
      </c>
      <c r="F73" s="23" t="s">
        <v>91</v>
      </c>
      <c r="G73" s="24">
        <v>2636.2</v>
      </c>
      <c r="H73" s="24"/>
      <c r="I73" s="24">
        <v>2636.2</v>
      </c>
      <c r="J73" s="24"/>
    </row>
    <row r="74" spans="1:10" s="13" customFormat="1" ht="69.599999999999994" customHeight="1">
      <c r="A74" s="16">
        <v>2</v>
      </c>
      <c r="B74" s="32" t="s">
        <v>203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SUMIFS(G75:G1109,$C75:$C1109,$C75,$D75:$D1109,$D75,$E75:$E1109,$E75)</f>
        <v>76</v>
      </c>
      <c r="H74" s="34">
        <f>SUMIFS(H75:H1109,$C75:$C1109,$C75,$D75:$D1109,$D75,$E75:$E1109,$E75)</f>
        <v>0</v>
      </c>
      <c r="I74" s="34">
        <f>SUMIFS(I75:I1109,$C75:$C1109,$C75,$D75:$D1109,$D75,$E75:$E1109,$E75)</f>
        <v>76</v>
      </c>
      <c r="J74" s="34">
        <f>SUMIFS(J75:J1109,$C75:$C1109,$C75,$D75:$D1109,$D75,$E75:$E1109,$E75)</f>
        <v>0</v>
      </c>
    </row>
    <row r="75" spans="1:10" s="13" customFormat="1" ht="31.2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  <c r="I75" s="24">
        <v>76</v>
      </c>
      <c r="J75" s="24"/>
    </row>
    <row r="76" spans="1:10" s="13" customFormat="1" ht="62.4">
      <c r="A76" s="16">
        <v>2</v>
      </c>
      <c r="B76" s="41" t="s">
        <v>168</v>
      </c>
      <c r="C76" s="33" t="s">
        <v>78</v>
      </c>
      <c r="D76" s="33" t="s">
        <v>89</v>
      </c>
      <c r="E76" s="33" t="s">
        <v>49</v>
      </c>
      <c r="F76" s="33"/>
      <c r="G76" s="34">
        <f>SUMIFS(G77:G1112,$C77:$C1112,$C77,$D77:$D1112,$D77,$E77:$E1112,$E77)</f>
        <v>1792</v>
      </c>
      <c r="H76" s="34">
        <f>SUMIFS(H77:H1112,$C77:$C1112,$C77,$D77:$D1112,$D77,$E77:$E1112,$E77)</f>
        <v>0</v>
      </c>
      <c r="I76" s="34">
        <f>SUMIFS(I77:I1112,$C77:$C1112,$C77,$D77:$D1112,$D77,$E77:$E1112,$E77)</f>
        <v>1792</v>
      </c>
      <c r="J76" s="34">
        <f>SUMIFS(J77:J1112,$C77:$C1112,$C77,$D77:$D1112,$D77,$E77:$E1112,$E77)</f>
        <v>0</v>
      </c>
    </row>
    <row r="77" spans="1:10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1792</v>
      </c>
      <c r="H77" s="24"/>
      <c r="I77" s="24">
        <v>1792</v>
      </c>
      <c r="J77" s="24"/>
    </row>
    <row r="78" spans="1:10" s="13" customFormat="1" ht="31.2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SUMIFS(G79:G1114,$C79:$C1114,$C79,$D79:$D1114,$D79,$E79:$E1114,$E79)</f>
        <v>0</v>
      </c>
      <c r="H78" s="34">
        <f>SUMIFS(H79:H1114,$C79:$C1114,$C79,$D79:$D1114,$D79,$E79:$E1114,$E79)</f>
        <v>0</v>
      </c>
      <c r="I78" s="34">
        <f>SUMIFS(I79:I1114,$C79:$C1114,$C79,$D79:$D1114,$D79,$E79:$E1114,$E79)</f>
        <v>0</v>
      </c>
      <c r="J78" s="34">
        <f>SUMIFS(J79:J1114,$C79:$C1114,$C79,$D79:$D1114,$D79,$E79:$E1114,$E79)</f>
        <v>0</v>
      </c>
    </row>
    <row r="79" spans="1:10" s="13" customFormat="1" ht="15.6">
      <c r="A79" s="17">
        <v>3</v>
      </c>
      <c r="B79" s="22" t="s">
        <v>163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  <c r="I79" s="24"/>
      <c r="J79" s="24"/>
    </row>
    <row r="80" spans="1:10" s="13" customFormat="1" ht="31.2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SUMIFS(G81:G1115,$C81:$C1115,$C81,$D81:$D1115,$D81)/2</f>
        <v>1406.8</v>
      </c>
      <c r="H80" s="31">
        <f>SUMIFS(H81:H1115,$C81:$C1115,$C81,$D81:$D1115,$D81)/2</f>
        <v>0</v>
      </c>
      <c r="I80" s="31">
        <f>SUMIFS(I81:I1115,$C81:$C1115,$C81,$D81:$D1115,$D81)/2</f>
        <v>1406.8</v>
      </c>
      <c r="J80" s="31">
        <f>SUMIFS(J81:J1115,$C81:$C1115,$C81,$D81:$D1115,$D81)/2</f>
        <v>0</v>
      </c>
    </row>
    <row r="81" spans="1:10" s="13" customFormat="1" ht="57" customHeight="1">
      <c r="A81" s="16">
        <v>2</v>
      </c>
      <c r="B81" s="41" t="s">
        <v>166</v>
      </c>
      <c r="C81" s="33" t="s">
        <v>78</v>
      </c>
      <c r="D81" s="33" t="s">
        <v>76</v>
      </c>
      <c r="E81" s="33" t="s">
        <v>52</v>
      </c>
      <c r="F81" s="33"/>
      <c r="G81" s="34">
        <f>SUMIFS(G82:G1112,$C82:$C1112,$C82,$D82:$D1112,$D82,$E82:$E1112,$E82)</f>
        <v>698.7</v>
      </c>
      <c r="H81" s="34">
        <f>SUMIFS(H82:H1112,$C82:$C1112,$C82,$D82:$D1112,$D82,$E82:$E1112,$E82)</f>
        <v>0</v>
      </c>
      <c r="I81" s="34">
        <f>SUMIFS(I82:I1112,$C82:$C1112,$C82,$D82:$D1112,$D82,$E82:$E1112,$E82)</f>
        <v>698.7</v>
      </c>
      <c r="J81" s="34">
        <f>SUMIFS(J82:J1112,$C82:$C1112,$C82,$D82:$D1112,$D82,$E82:$E1112,$E82)</f>
        <v>0</v>
      </c>
    </row>
    <row r="82" spans="1:10" s="13" customFormat="1" ht="15.6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698.7</v>
      </c>
      <c r="H82" s="24"/>
      <c r="I82" s="24">
        <v>698.7</v>
      </c>
      <c r="J82" s="24"/>
    </row>
    <row r="83" spans="1:10" s="13" customFormat="1" ht="46.8">
      <c r="A83" s="16">
        <v>2</v>
      </c>
      <c r="B83" s="41" t="s">
        <v>181</v>
      </c>
      <c r="C83" s="33" t="s">
        <v>78</v>
      </c>
      <c r="D83" s="33" t="s">
        <v>76</v>
      </c>
      <c r="E83" s="33" t="s">
        <v>37</v>
      </c>
      <c r="F83" s="33"/>
      <c r="G83" s="34">
        <f>SUMIFS(G84:G1114,$C84:$C1114,$C84,$D84:$D1114,$D84,$E84:$E1114,$E84)</f>
        <v>0</v>
      </c>
      <c r="H83" s="34">
        <f>SUMIFS(H84:H1114,$C84:$C1114,$C84,$D84:$D1114,$D84,$E84:$E1114,$E84)</f>
        <v>0</v>
      </c>
      <c r="I83" s="34">
        <f>SUMIFS(I84:I1114,$C84:$C1114,$C84,$D84:$D1114,$D84,$E84:$E1114,$E84)</f>
        <v>0</v>
      </c>
      <c r="J83" s="34">
        <f>SUMIFS(J84:J1114,$C84:$C1114,$C84,$D84:$D1114,$D84,$E84:$E1114,$E84)</f>
        <v>0</v>
      </c>
    </row>
    <row r="84" spans="1:10" s="13" customFormat="1" ht="31.2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  <c r="I84" s="24"/>
      <c r="J84" s="24"/>
    </row>
    <row r="85" spans="1:10" s="13" customFormat="1" ht="54" customHeight="1">
      <c r="A85" s="16">
        <v>2</v>
      </c>
      <c r="B85" s="41" t="s">
        <v>213</v>
      </c>
      <c r="C85" s="33" t="s">
        <v>78</v>
      </c>
      <c r="D85" s="33" t="s">
        <v>76</v>
      </c>
      <c r="E85" s="33" t="s">
        <v>159</v>
      </c>
      <c r="F85" s="33"/>
      <c r="G85" s="34">
        <f>SUMIFS(G86:G1116,$C86:$C1116,$C86,$D86:$D1116,$D86,$E86:$E1116,$E86)</f>
        <v>708.1</v>
      </c>
      <c r="H85" s="34">
        <f>SUMIFS(H86:H1116,$C86:$C1116,$C86,$D86:$D1116,$D86,$E86:$E1116,$E86)</f>
        <v>0</v>
      </c>
      <c r="I85" s="34">
        <f>SUMIFS(I86:I1116,$C86:$C1116,$C86,$D86:$D1116,$D86,$E86:$E1116,$E86)</f>
        <v>708.1</v>
      </c>
      <c r="J85" s="34">
        <f>SUMIFS(J86:J1116,$C86:$C1116,$C86,$D86:$D1116,$D86,$E86:$E1116,$E86)</f>
        <v>0</v>
      </c>
    </row>
    <row r="86" spans="1:10" s="13" customFormat="1" ht="67.2" customHeight="1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>
        <v>708.1</v>
      </c>
      <c r="H86" s="24"/>
      <c r="I86" s="24">
        <v>708.1</v>
      </c>
      <c r="J86" s="24"/>
    </row>
    <row r="87" spans="1:10" s="13" customFormat="1" ht="15.6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SUMIFS(G88:G1133,$C88:$C1133,$C88)/3</f>
        <v>151503.19999999998</v>
      </c>
      <c r="H87" s="28">
        <f>SUMIFS(H88:H1123,$C88:$C1123,$C88)/3</f>
        <v>113664.5</v>
      </c>
      <c r="I87" s="28">
        <f>SUMIFS(I88:I1133,$C88:$C1133,$C88)/3</f>
        <v>153021.50000000006</v>
      </c>
      <c r="J87" s="28">
        <f>SUMIFS(J88:J1123,$C88:$C1123,$C88)/3</f>
        <v>114361.60000000002</v>
      </c>
    </row>
    <row r="88" spans="1:10" s="13" customFormat="1" ht="15.6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SUMIFS(G89:G1123,$C89:$C1123,$C89,$D89:$D1123,$D89)/2</f>
        <v>42334.100000000006</v>
      </c>
      <c r="H88" s="31">
        <f>SUMIFS(H89:H1123,$C89:$C1123,$C89,$D89:$D1123,$D89)/2</f>
        <v>41348.5</v>
      </c>
      <c r="I88" s="31">
        <f>SUMIFS(I89:I1123,$C89:$C1123,$C89,$D89:$D1123,$D89)/2</f>
        <v>43150.100000000006</v>
      </c>
      <c r="J88" s="31">
        <f>SUMIFS(J89:J1123,$C89:$C1123,$C89,$D89:$D1123,$D89)/2</f>
        <v>41915.100000000006</v>
      </c>
    </row>
    <row r="89" spans="1:10" s="13" customFormat="1" ht="46.8">
      <c r="A89" s="16">
        <v>2</v>
      </c>
      <c r="B89" s="39" t="s">
        <v>184</v>
      </c>
      <c r="C89" s="33" t="s">
        <v>86</v>
      </c>
      <c r="D89" s="33" t="s">
        <v>92</v>
      </c>
      <c r="E89" s="33" t="s">
        <v>14</v>
      </c>
      <c r="F89" s="33"/>
      <c r="G89" s="34">
        <f>SUMIFS(G90:G1120,$C90:$C1120,$C90,$D90:$D1120,$D90,$E90:$E1120,$E90)</f>
        <v>0</v>
      </c>
      <c r="H89" s="34">
        <f>SUMIFS(H90:H1120,$C90:$C1120,$C90,$D90:$D1120,$D90,$E90:$E1120,$E90)</f>
        <v>0</v>
      </c>
      <c r="I89" s="34">
        <f>SUMIFS(I90:I1120,$C90:$C1120,$C90,$D90:$D1120,$D90,$E90:$E1120,$E90)</f>
        <v>0</v>
      </c>
      <c r="J89" s="34">
        <f>SUMIFS(J90:J1120,$C90:$C1120,$C90,$D90:$D1120,$D90,$E90:$E1120,$E90)</f>
        <v>0</v>
      </c>
    </row>
    <row r="90" spans="1:10" s="13" customFormat="1" ht="31.2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  <c r="I90" s="24"/>
      <c r="J90" s="24"/>
    </row>
    <row r="91" spans="1:10" s="13" customFormat="1" ht="62.4">
      <c r="A91" s="16">
        <v>2</v>
      </c>
      <c r="B91" s="32" t="s">
        <v>179</v>
      </c>
      <c r="C91" s="33" t="s">
        <v>86</v>
      </c>
      <c r="D91" s="33" t="s">
        <v>92</v>
      </c>
      <c r="E91" s="33" t="s">
        <v>54</v>
      </c>
      <c r="F91" s="33"/>
      <c r="G91" s="34">
        <f>SUMIFS(G92:G1122,$C92:$C1122,$C92,$D92:$D1122,$D92,$E92:$E1122,$E92)</f>
        <v>42334.100000000006</v>
      </c>
      <c r="H91" s="34">
        <f>SUMIFS(H92:H1122,$C92:$C1122,$C92,$D92:$D1122,$D92,$E92:$E1122,$E92)</f>
        <v>41348.5</v>
      </c>
      <c r="I91" s="34">
        <f>SUMIFS(I92:I1122,$C92:$C1122,$C92,$D92:$D1122,$D92,$E92:$E1122,$E92)</f>
        <v>43150.100000000006</v>
      </c>
      <c r="J91" s="34">
        <f>SUMIFS(J92:J1122,$C92:$C1122,$C92,$D92:$D1122,$D92,$E92:$E1122,$E92)</f>
        <v>41915.100000000006</v>
      </c>
    </row>
    <row r="92" spans="1:10" s="13" customFormat="1" ht="15.6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7785.7</v>
      </c>
      <c r="H92" s="24">
        <v>6827.1</v>
      </c>
      <c r="I92" s="24">
        <v>8463.2999999999993</v>
      </c>
      <c r="J92" s="24">
        <v>7504.7</v>
      </c>
    </row>
    <row r="93" spans="1:10" s="13" customFormat="1" ht="31.2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432.1</v>
      </c>
      <c r="H93" s="24">
        <v>405.1</v>
      </c>
      <c r="I93" s="24">
        <v>570.5</v>
      </c>
      <c r="J93" s="24">
        <v>294.10000000000002</v>
      </c>
    </row>
    <row r="94" spans="1:10" s="13" customFormat="1" ht="15.6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  <c r="I94" s="24"/>
      <c r="J94" s="24"/>
    </row>
    <row r="95" spans="1:10" s="13" customFormat="1" ht="62.4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>
        <v>34116.300000000003</v>
      </c>
      <c r="H95" s="24">
        <v>34116.300000000003</v>
      </c>
      <c r="I95" s="24">
        <v>34116.300000000003</v>
      </c>
      <c r="J95" s="24">
        <v>34116.300000000003</v>
      </c>
    </row>
    <row r="96" spans="1:10" s="13" customFormat="1" ht="15.6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  <c r="I96" s="24"/>
      <c r="J96" s="24"/>
    </row>
    <row r="97" spans="1:10" s="13" customFormat="1" ht="62.4">
      <c r="A97" s="16">
        <v>2</v>
      </c>
      <c r="B97" s="41" t="s">
        <v>168</v>
      </c>
      <c r="C97" s="33" t="s">
        <v>86</v>
      </c>
      <c r="D97" s="33" t="s">
        <v>92</v>
      </c>
      <c r="E97" s="33" t="s">
        <v>49</v>
      </c>
      <c r="F97" s="33"/>
      <c r="G97" s="34">
        <f>SUMIFS(G98:G1128,$C98:$C1128,$C98,$D98:$D1128,$D98,$E98:$E1128,$E98)</f>
        <v>0</v>
      </c>
      <c r="H97" s="34">
        <f>SUMIFS(H98:H1128,$C98:$C1128,$C98,$D98:$D1128,$D98,$E98:$E1128,$E98)</f>
        <v>0</v>
      </c>
      <c r="I97" s="34">
        <f>SUMIFS(I98:I1128,$C98:$C1128,$C98,$D98:$D1128,$D98,$E98:$E1128,$E98)</f>
        <v>0</v>
      </c>
      <c r="J97" s="34">
        <f>SUMIFS(J98:J1128,$C98:$C1128,$C98,$D98:$D1128,$D98,$E98:$E1128,$E98)</f>
        <v>0</v>
      </c>
    </row>
    <row r="98" spans="1:10" s="13" customFormat="1" ht="31.2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  <c r="I98" s="24"/>
      <c r="J98" s="24"/>
    </row>
    <row r="99" spans="1:10" s="13" customFormat="1" ht="15.6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SUMIFS(G100:G1134,$C100:$C1134,$C100,$D100:$D1134,$D100)/2</f>
        <v>6861.6</v>
      </c>
      <c r="H99" s="31">
        <f>SUMIFS(H100:H1134,$C100:$C1134,$C100,$D100:$D1134,$D100)/2</f>
        <v>0</v>
      </c>
      <c r="I99" s="31">
        <f>SUMIFS(I100:I1134,$C100:$C1134,$C100,$D100:$D1134,$D100)/2</f>
        <v>7129.2</v>
      </c>
      <c r="J99" s="31">
        <f>SUMIFS(J100:J1134,$C100:$C1134,$C100,$D100:$D1134,$D100)/2</f>
        <v>0</v>
      </c>
    </row>
    <row r="100" spans="1:10" s="13" customFormat="1" ht="55.2" customHeight="1">
      <c r="A100" s="16">
        <v>2</v>
      </c>
      <c r="B100" s="41" t="s">
        <v>207</v>
      </c>
      <c r="C100" s="42" t="s">
        <v>86</v>
      </c>
      <c r="D100" s="42" t="s">
        <v>83</v>
      </c>
      <c r="E100" s="42" t="s">
        <v>132</v>
      </c>
      <c r="F100" s="33"/>
      <c r="G100" s="34">
        <f>SUMIFS(G101:G1131,$C101:$C1131,$C101,$D101:$D1131,$D101,$E101:$E1131,$E101)</f>
        <v>6861.6</v>
      </c>
      <c r="H100" s="34">
        <f>SUMIFS(H101:H1131,$C101:$C1131,$C101,$D101:$D1131,$D101,$E101:$E1131,$E101)</f>
        <v>0</v>
      </c>
      <c r="I100" s="34">
        <f>SUMIFS(I101:I1131,$C101:$C1131,$C101,$D101:$D1131,$D101,$E101:$E1131,$E101)</f>
        <v>7129.2</v>
      </c>
      <c r="J100" s="34">
        <f>SUMIFS(J101:J1131,$C101:$C1131,$C101,$D101:$D1131,$D101,$E101:$E1131,$E101)</f>
        <v>0</v>
      </c>
    </row>
    <row r="101" spans="1:10" s="13" customFormat="1" ht="31.2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6861.6</v>
      </c>
      <c r="H101" s="24"/>
      <c r="I101" s="24">
        <v>7129.2</v>
      </c>
      <c r="J101" s="24"/>
    </row>
    <row r="102" spans="1:10" s="13" customFormat="1" ht="15.6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SUMIFS(G103:G1137,$C103:$C1137,$C103,$D103:$D1137,$D103)/2</f>
        <v>68952.899999999994</v>
      </c>
      <c r="H102" s="31">
        <f>SUMIFS(H103:H1137,$C103:$C1137,$C103,$D103:$D1137,$D103)/2</f>
        <v>68014</v>
      </c>
      <c r="I102" s="31">
        <f>SUMIFS(I103:I1137,$C103:$C1137,$C103,$D103:$D1137,$D103)/2</f>
        <v>68952.899999999994</v>
      </c>
      <c r="J102" s="31">
        <f>SUMIFS(J103:J1137,$C103:$C1137,$C103,$D103:$D1137,$D103)/2</f>
        <v>68014</v>
      </c>
    </row>
    <row r="103" spans="1:10" s="13" customFormat="1" ht="46.8">
      <c r="A103" s="16">
        <v>2</v>
      </c>
      <c r="B103" s="32" t="s">
        <v>177</v>
      </c>
      <c r="C103" s="33" t="s">
        <v>86</v>
      </c>
      <c r="D103" s="33" t="s">
        <v>89</v>
      </c>
      <c r="E103" s="33" t="s">
        <v>56</v>
      </c>
      <c r="F103" s="33"/>
      <c r="G103" s="34">
        <f>SUMIFS(G104:G1134,$C104:$C1134,$C104,$D104:$D1134,$D104,$E104:$E1134,$E104)</f>
        <v>68952.899999999994</v>
      </c>
      <c r="H103" s="34">
        <f>SUMIFS(H104:H1134,$C104:$C1134,$C104,$D104:$D1134,$D104,$E104:$E1134,$E104)</f>
        <v>68014</v>
      </c>
      <c r="I103" s="34">
        <f>SUMIFS(I104:I1134,$C104:$C1134,$C104,$D104:$D1134,$D104,$E104:$E1134,$E104)</f>
        <v>68952.899999999994</v>
      </c>
      <c r="J103" s="34">
        <f>SUMIFS(J104:J1134,$C104:$C1134,$C104,$D104:$D1134,$D104,$E104:$E1134,$E104)</f>
        <v>68014</v>
      </c>
    </row>
    <row r="104" spans="1:10" s="13" customFormat="1" ht="15.6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>
        <v>68952.899999999994</v>
      </c>
      <c r="H104" s="24">
        <v>68014</v>
      </c>
      <c r="I104" s="24">
        <v>68952.899999999994</v>
      </c>
      <c r="J104" s="24">
        <v>68014</v>
      </c>
    </row>
    <row r="105" spans="1:10" s="13" customFormat="1" ht="15.6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SUMIFS(G106:G1146,$C106:$C1146,$C106,$D106:$D1146,$D106)/2</f>
        <v>0</v>
      </c>
      <c r="H105" s="31">
        <f>SUMIFS(H106:H1146,$C106:$C1146,$C106,$D106:$D1146,$D106)/2</f>
        <v>0</v>
      </c>
      <c r="I105" s="31">
        <f>SUMIFS(I106:I1146,$C106:$C1146,$C106,$D106:$D1146,$D106)/2</f>
        <v>0</v>
      </c>
      <c r="J105" s="31">
        <f>SUMIFS(J106:J1146,$C106:$C1146,$C106,$D106:$D1146,$D106)/2</f>
        <v>0</v>
      </c>
    </row>
    <row r="106" spans="1:10" s="13" customFormat="1" ht="62.4">
      <c r="A106" s="16">
        <v>2</v>
      </c>
      <c r="B106" s="41" t="s">
        <v>168</v>
      </c>
      <c r="C106" s="33" t="s">
        <v>86</v>
      </c>
      <c r="D106" s="33" t="s">
        <v>84</v>
      </c>
      <c r="E106" s="33" t="s">
        <v>49</v>
      </c>
      <c r="F106" s="33"/>
      <c r="G106" s="34">
        <f>SUMIFS(G107:G1143,$C107:$C1143,$C107,$D107:$D1143,$D107,$E107:$E1143,$E107)</f>
        <v>0</v>
      </c>
      <c r="H106" s="34">
        <f>SUMIFS(H107:H1143,$C107:$C1143,$C107,$D107:$D1143,$D107,$E107:$E1143,$E107)</f>
        <v>0</v>
      </c>
      <c r="I106" s="34">
        <f>SUMIFS(I107:I1143,$C107:$C1143,$C107,$D107:$D1143,$D107,$E107:$E1143,$E107)</f>
        <v>0</v>
      </c>
      <c r="J106" s="34">
        <f>SUMIFS(J107:J1143,$C107:$C1143,$C107,$D107:$D1143,$D107,$E107:$E1143,$E107)</f>
        <v>0</v>
      </c>
    </row>
    <row r="107" spans="1:10" s="13" customFormat="1" ht="15.6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  <c r="I107" s="24"/>
      <c r="J107" s="24"/>
    </row>
    <row r="108" spans="1:10" s="13" customFormat="1" ht="15.6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SUMIFS(G109:G1149,$C109:$C1149,$C109,$D109:$D1149,$D109)/2</f>
        <v>33354.6</v>
      </c>
      <c r="H108" s="31">
        <f>SUMIFS(H109:H1149,$C109:$C1149,$C109,$D109:$D1149,$D109)/2</f>
        <v>4302</v>
      </c>
      <c r="I108" s="31">
        <f>SUMIFS(I109:I1149,$C109:$C1149,$C109,$D109:$D1149,$D109)/2</f>
        <v>33789.300000000003</v>
      </c>
      <c r="J108" s="31">
        <f>SUMIFS(J109:J1149,$C109:$C1149,$C109,$D109:$D1149,$D109)/2</f>
        <v>4432.5</v>
      </c>
    </row>
    <row r="109" spans="1:10" s="13" customFormat="1" ht="51" customHeight="1">
      <c r="A109" s="16">
        <v>2</v>
      </c>
      <c r="B109" s="41" t="s">
        <v>194</v>
      </c>
      <c r="C109" s="33" t="s">
        <v>86</v>
      </c>
      <c r="D109" s="33" t="s">
        <v>87</v>
      </c>
      <c r="E109" s="33" t="s">
        <v>57</v>
      </c>
      <c r="F109" s="33"/>
      <c r="G109" s="34">
        <f>SUMIFS(G110:G1146,$C110:$C1146,$C110,$D110:$D1146,$D110,$E110:$E1146,$E110)</f>
        <v>8866.2000000000007</v>
      </c>
      <c r="H109" s="34">
        <f>SUMIFS(H110:H1146,$C110:$C1146,$C110,$D110:$D1146,$D110,$E110:$E1146,$E110)</f>
        <v>0</v>
      </c>
      <c r="I109" s="34">
        <f>SUMIFS(I110:I1146,$C110:$C1146,$C110,$D110:$D1146,$D110,$E110:$E1146,$E110)</f>
        <v>8866.2000000000007</v>
      </c>
      <c r="J109" s="34">
        <f>SUMIFS(J110:J1146,$C110:$C1146,$C110,$D110:$D1146,$D110,$E110:$E1146,$E110)</f>
        <v>0</v>
      </c>
    </row>
    <row r="110" spans="1:10" s="13" customFormat="1" ht="69.599999999999994" customHeight="1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  <c r="I110" s="24">
        <v>8866.2000000000007</v>
      </c>
      <c r="J110" s="24"/>
    </row>
    <row r="111" spans="1:10" s="13" customFormat="1" ht="64.2" customHeight="1">
      <c r="A111" s="16">
        <v>2</v>
      </c>
      <c r="B111" s="35" t="s">
        <v>215</v>
      </c>
      <c r="C111" s="33" t="s">
        <v>86</v>
      </c>
      <c r="D111" s="33" t="s">
        <v>87</v>
      </c>
      <c r="E111" s="33" t="s">
        <v>48</v>
      </c>
      <c r="F111" s="33"/>
      <c r="G111" s="34">
        <f>SUMIFS(G112:G1151,$C112:$C1151,$C112,$D112:$D1151,$D112,$E112:$E1151,$E112)</f>
        <v>19747.099999999999</v>
      </c>
      <c r="H111" s="34">
        <f>SUMIFS(H112:H1151,$C112:$C1151,$C112,$D112:$D1151,$D112,$E112:$E1151,$E112)</f>
        <v>0</v>
      </c>
      <c r="I111" s="34">
        <f>SUMIFS(I112:I1151,$C112:$C1151,$C112,$D112:$D1151,$D112,$E112:$E1151,$E112)</f>
        <v>19911.400000000001</v>
      </c>
      <c r="J111" s="34">
        <f>SUMIFS(J112:J1151,$C112:$C1151,$C112,$D112:$D1151,$D112,$E112:$E1151,$E112)</f>
        <v>0</v>
      </c>
    </row>
    <row r="112" spans="1:10" s="13" customFormat="1" ht="15.6">
      <c r="A112" s="17">
        <v>3</v>
      </c>
      <c r="B112" s="22" t="s">
        <v>46</v>
      </c>
      <c r="C112" s="23" t="s">
        <v>86</v>
      </c>
      <c r="D112" s="23" t="s">
        <v>87</v>
      </c>
      <c r="E112" s="23" t="s">
        <v>48</v>
      </c>
      <c r="F112" s="23" t="s">
        <v>91</v>
      </c>
      <c r="G112" s="24">
        <v>19747.099999999999</v>
      </c>
      <c r="H112" s="24"/>
      <c r="I112" s="24">
        <v>19911.400000000001</v>
      </c>
      <c r="J112" s="24"/>
    </row>
    <row r="113" spans="1:10" s="13" customFormat="1" ht="62.4">
      <c r="A113" s="16">
        <v>2</v>
      </c>
      <c r="B113" s="41" t="s">
        <v>168</v>
      </c>
      <c r="C113" s="33" t="s">
        <v>86</v>
      </c>
      <c r="D113" s="33" t="s">
        <v>87</v>
      </c>
      <c r="E113" s="33" t="s">
        <v>49</v>
      </c>
      <c r="F113" s="33"/>
      <c r="G113" s="34">
        <f>SUMIFS(G114:G1155,$C114:$C1155,$C114,$D114:$D1155,$D114,$E114:$E1155,$E114)</f>
        <v>4741.3</v>
      </c>
      <c r="H113" s="34">
        <f>SUMIFS(H114:H1155,$C114:$C1155,$C114,$D114:$D1155,$D114,$E114:$E1155,$E114)</f>
        <v>4302</v>
      </c>
      <c r="I113" s="34">
        <f>SUMIFS(I114:I1155,$C114:$C1155,$C114,$D114:$D1155,$D114,$E114:$E1155,$E114)</f>
        <v>5011.7</v>
      </c>
      <c r="J113" s="34">
        <f>SUMIFS(J114:J1155,$C114:$C1155,$C114,$D114:$D1155,$D114,$E114:$E1155,$E114)</f>
        <v>4432.5</v>
      </c>
    </row>
    <row r="114" spans="1:10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4741.3</v>
      </c>
      <c r="H114" s="24">
        <v>4302</v>
      </c>
      <c r="I114" s="24">
        <v>4961.7</v>
      </c>
      <c r="J114" s="24">
        <v>4432.5</v>
      </c>
    </row>
    <row r="115" spans="1:10" s="13" customFormat="1" ht="19.8" customHeight="1">
      <c r="A115" s="17">
        <v>3</v>
      </c>
      <c r="B115" s="22" t="s">
        <v>46</v>
      </c>
      <c r="C115" s="23" t="s">
        <v>86</v>
      </c>
      <c r="D115" s="23" t="s">
        <v>87</v>
      </c>
      <c r="E115" s="23" t="s">
        <v>49</v>
      </c>
      <c r="F115" s="23" t="s">
        <v>91</v>
      </c>
      <c r="G115" s="24"/>
      <c r="H115" s="24"/>
      <c r="I115" s="24">
        <v>50</v>
      </c>
      <c r="J115" s="24"/>
    </row>
    <row r="116" spans="1:10" s="13" customFormat="1" ht="51" customHeight="1">
      <c r="A116" s="16">
        <v>2</v>
      </c>
      <c r="B116" s="41" t="s">
        <v>35</v>
      </c>
      <c r="C116" s="33" t="s">
        <v>86</v>
      </c>
      <c r="D116" s="33" t="s">
        <v>87</v>
      </c>
      <c r="E116" s="33" t="s">
        <v>122</v>
      </c>
      <c r="F116" s="33"/>
      <c r="G116" s="34">
        <f>SUMIFS(G117:G1150,$C117:$C1150,$C117,$D117:$D1150,$D117,$E117:$E1150,$E117)</f>
        <v>0</v>
      </c>
      <c r="H116" s="34">
        <f>SUMIFS(H117:H1150,$C117:$C1150,$C117,$D117:$D1150,$D117,$E117:$E1150,$E117)</f>
        <v>0</v>
      </c>
      <c r="I116" s="34">
        <f>SUMIFS(I117:I1150,$C117:$C1150,$C117,$D117:$D1150,$D117,$E117:$E1150,$E117)</f>
        <v>0</v>
      </c>
      <c r="J116" s="34">
        <f>SUMIFS(J117:J1150,$C117:$C1150,$C117,$D117:$D1150,$D117,$E117:$E1150,$E117)</f>
        <v>0</v>
      </c>
    </row>
    <row r="117" spans="1:10" s="13" customFormat="1" ht="31.2">
      <c r="A117" s="17">
        <v>3</v>
      </c>
      <c r="B117" s="22" t="s">
        <v>11</v>
      </c>
      <c r="C117" s="23" t="s">
        <v>86</v>
      </c>
      <c r="D117" s="23" t="s">
        <v>87</v>
      </c>
      <c r="E117" s="23" t="s">
        <v>122</v>
      </c>
      <c r="F117" s="23" t="s">
        <v>73</v>
      </c>
      <c r="G117" s="24"/>
      <c r="H117" s="24"/>
      <c r="I117" s="24"/>
      <c r="J117" s="24"/>
    </row>
    <row r="118" spans="1:10" s="13" customFormat="1" ht="15.6">
      <c r="A118" s="14">
        <v>0</v>
      </c>
      <c r="B118" s="26" t="s">
        <v>108</v>
      </c>
      <c r="C118" s="27" t="s">
        <v>92</v>
      </c>
      <c r="D118" s="27" t="s">
        <v>114</v>
      </c>
      <c r="E118" s="27"/>
      <c r="F118" s="27"/>
      <c r="G118" s="28">
        <f>SUMIFS(G119:G1167,$C119:$C1167,$C119)/3</f>
        <v>479041.60000000009</v>
      </c>
      <c r="H118" s="28">
        <f>SUMIFS(H119:H1157,$C119:$C1157,$C119)/3</f>
        <v>273865.3</v>
      </c>
      <c r="I118" s="28">
        <f>SUMIFS(I119:I1167,$C119:$C1167,$C119)/3</f>
        <v>498563.2</v>
      </c>
      <c r="J118" s="28">
        <f>SUMIFS(J119:J1157,$C119:$C1157,$C119)/3</f>
        <v>284130.49999999994</v>
      </c>
    </row>
    <row r="119" spans="1:10" s="13" customFormat="1" ht="15.6">
      <c r="A119" s="15">
        <v>1</v>
      </c>
      <c r="B119" s="29" t="s">
        <v>58</v>
      </c>
      <c r="C119" s="30" t="s">
        <v>92</v>
      </c>
      <c r="D119" s="30" t="s">
        <v>69</v>
      </c>
      <c r="E119" s="30"/>
      <c r="F119" s="30"/>
      <c r="G119" s="31">
        <f>SUMIFS(G120:G1157,$C120:$C1157,$C120,$D120:$D1157,$D120)/2</f>
        <v>560</v>
      </c>
      <c r="H119" s="31">
        <f>SUMIFS(H120:H1157,$C120:$C1157,$C120,$D120:$D1157,$D120)/2</f>
        <v>0</v>
      </c>
      <c r="I119" s="31">
        <f>SUMIFS(I120:I1157,$C120:$C1157,$C120,$D120:$D1157,$D120)/2</f>
        <v>11365.5</v>
      </c>
      <c r="J119" s="31">
        <f>SUMIFS(J120:J1157,$C120:$C1157,$C120,$D120:$D1157,$D120)/2</f>
        <v>10265.200000000001</v>
      </c>
    </row>
    <row r="120" spans="1:10" s="13" customFormat="1" ht="67.2" customHeight="1">
      <c r="A120" s="16">
        <v>2</v>
      </c>
      <c r="B120" s="41" t="s">
        <v>218</v>
      </c>
      <c r="C120" s="33" t="s">
        <v>92</v>
      </c>
      <c r="D120" s="33" t="s">
        <v>69</v>
      </c>
      <c r="E120" s="33" t="s">
        <v>217</v>
      </c>
      <c r="F120" s="33" t="s">
        <v>71</v>
      </c>
      <c r="G120" s="34">
        <f>SUMIFS(G121:G1154,$C121:$C1154,$C121,$D121:$D1154,$D121,$E121:$E1154,$E121)</f>
        <v>0</v>
      </c>
      <c r="H120" s="34">
        <f>SUMIFS(H121:H1154,$C121:$C1154,$C121,$D121:$D1154,$D121,$E121:$E1154,$E121)</f>
        <v>0</v>
      </c>
      <c r="I120" s="34">
        <f>SUMIFS(I121:I1154,$C121:$C1154,$C121,$D121:$D1154,$D121,$E121:$E1154,$E121)</f>
        <v>10805.5</v>
      </c>
      <c r="J120" s="34">
        <f>SUMIFS(J121:J1154,$C121:$C1154,$C121,$D121:$D1154,$D121,$E121:$E1154,$E121)</f>
        <v>10265.200000000001</v>
      </c>
    </row>
    <row r="121" spans="1:10" s="13" customFormat="1" ht="15.6">
      <c r="A121" s="17">
        <v>3</v>
      </c>
      <c r="B121" s="22" t="s">
        <v>219</v>
      </c>
      <c r="C121" s="23" t="s">
        <v>92</v>
      </c>
      <c r="D121" s="23" t="s">
        <v>69</v>
      </c>
      <c r="E121" s="23" t="s">
        <v>217</v>
      </c>
      <c r="F121" s="23" t="s">
        <v>135</v>
      </c>
      <c r="G121" s="24"/>
      <c r="H121" s="24"/>
      <c r="I121" s="24">
        <v>10805.5</v>
      </c>
      <c r="J121" s="24">
        <v>10265.200000000001</v>
      </c>
    </row>
    <row r="122" spans="1:10" s="13" customFormat="1" ht="67.2" customHeight="1">
      <c r="A122" s="16">
        <v>2</v>
      </c>
      <c r="B122" s="35" t="s">
        <v>215</v>
      </c>
      <c r="C122" s="33" t="s">
        <v>92</v>
      </c>
      <c r="D122" s="33" t="s">
        <v>69</v>
      </c>
      <c r="E122" s="33" t="s">
        <v>48</v>
      </c>
      <c r="F122" s="33" t="s">
        <v>71</v>
      </c>
      <c r="G122" s="34">
        <f>SUMIFS(G123:G1157,$C123:$C1157,$C123,$D123:$D1157,$D123,$E123:$E1157,$E123)</f>
        <v>0</v>
      </c>
      <c r="H122" s="34">
        <f>SUMIFS(H123:H1157,$C123:$C1157,$C123,$D123:$D1157,$D123,$E123:$E1157,$E123)</f>
        <v>0</v>
      </c>
      <c r="I122" s="34">
        <f>SUMIFS(I123:I1157,$C123:$C1157,$C123,$D123:$D1157,$D123,$E123:$E1157,$E123)</f>
        <v>0</v>
      </c>
      <c r="J122" s="34">
        <f>SUMIFS(J123:J1157,$C123:$C1157,$C123,$D123:$D1157,$D123,$E123:$E1157,$E123)</f>
        <v>0</v>
      </c>
    </row>
    <row r="123" spans="1:10" s="13" customFormat="1" ht="15.6">
      <c r="A123" s="17">
        <v>3</v>
      </c>
      <c r="B123" s="22" t="s">
        <v>46</v>
      </c>
      <c r="C123" s="23" t="s">
        <v>92</v>
      </c>
      <c r="D123" s="23" t="s">
        <v>69</v>
      </c>
      <c r="E123" s="23" t="s">
        <v>48</v>
      </c>
      <c r="F123" s="23" t="s">
        <v>91</v>
      </c>
      <c r="G123" s="24"/>
      <c r="H123" s="24"/>
      <c r="I123" s="24"/>
      <c r="J123" s="24"/>
    </row>
    <row r="124" spans="1:10" s="13" customFormat="1" ht="62.4">
      <c r="A124" s="16">
        <v>2</v>
      </c>
      <c r="B124" s="41" t="s">
        <v>168</v>
      </c>
      <c r="C124" s="33" t="s">
        <v>92</v>
      </c>
      <c r="D124" s="33" t="s">
        <v>69</v>
      </c>
      <c r="E124" s="33" t="s">
        <v>49</v>
      </c>
      <c r="F124" s="33"/>
      <c r="G124" s="34">
        <f>SUMIFS(G125:G1156,$C125:$C1156,$C125,$D125:$D1156,$D125,$E125:$E1156,$E125)</f>
        <v>530</v>
      </c>
      <c r="H124" s="34">
        <f>SUMIFS(H125:H1156,$C125:$C1156,$C125,$D125:$D1156,$D125,$E125:$E1156,$E125)</f>
        <v>0</v>
      </c>
      <c r="I124" s="34">
        <f>SUMIFS(I125:I1156,$C125:$C1156,$C125,$D125:$D1156,$D125,$E125:$E1156,$E125)</f>
        <v>530</v>
      </c>
      <c r="J124" s="34">
        <f>SUMIFS(J125:J1156,$C125:$C1156,$C125,$D125:$D1156,$D125,$E125:$E1156,$E125)</f>
        <v>0</v>
      </c>
    </row>
    <row r="125" spans="1:10" s="13" customFormat="1" ht="31.2">
      <c r="A125" s="17">
        <v>3</v>
      </c>
      <c r="B125" s="22" t="s">
        <v>11</v>
      </c>
      <c r="C125" s="23" t="s">
        <v>92</v>
      </c>
      <c r="D125" s="23" t="s">
        <v>69</v>
      </c>
      <c r="E125" s="23" t="s">
        <v>49</v>
      </c>
      <c r="F125" s="23" t="s">
        <v>73</v>
      </c>
      <c r="G125" s="24">
        <v>530</v>
      </c>
      <c r="H125" s="24"/>
      <c r="I125" s="24">
        <v>530</v>
      </c>
      <c r="J125" s="24"/>
    </row>
    <row r="126" spans="1:10" s="13" customFormat="1" ht="15.6">
      <c r="A126" s="17">
        <v>3</v>
      </c>
      <c r="B126" s="22" t="s">
        <v>46</v>
      </c>
      <c r="C126" s="23" t="s">
        <v>92</v>
      </c>
      <c r="D126" s="23" t="s">
        <v>69</v>
      </c>
      <c r="E126" s="23" t="s">
        <v>49</v>
      </c>
      <c r="F126" s="23" t="s">
        <v>91</v>
      </c>
      <c r="G126" s="24"/>
      <c r="H126" s="24"/>
      <c r="I126" s="24"/>
      <c r="J126" s="24"/>
    </row>
    <row r="127" spans="1:10" s="13" customFormat="1" ht="46.8">
      <c r="A127" s="16">
        <v>2</v>
      </c>
      <c r="B127" s="41" t="s">
        <v>214</v>
      </c>
      <c r="C127" s="33" t="s">
        <v>92</v>
      </c>
      <c r="D127" s="33" t="s">
        <v>69</v>
      </c>
      <c r="E127" s="33" t="s">
        <v>160</v>
      </c>
      <c r="F127" s="33" t="s">
        <v>71</v>
      </c>
      <c r="G127" s="34">
        <f>SUMIFS(G128:G1159,$C128:$C1159,$C128,$D128:$D1159,$D128,$E128:$E1159,$E128)</f>
        <v>30</v>
      </c>
      <c r="H127" s="34">
        <f>SUMIFS(H128:H1159,$C128:$C1159,$C128,$D128:$D1159,$D128,$E128:$E1159,$E128)</f>
        <v>0</v>
      </c>
      <c r="I127" s="34">
        <f>SUMIFS(I128:I1159,$C128:$C1159,$C128,$D128:$D1159,$D128,$E128:$E1159,$E128)</f>
        <v>30</v>
      </c>
      <c r="J127" s="34">
        <f>SUMIFS(J128:J1159,$C128:$C1159,$C128,$D128:$D1159,$D128,$E128:$E1159,$E128)</f>
        <v>0</v>
      </c>
    </row>
    <row r="128" spans="1:10" s="13" customFormat="1" ht="31.2">
      <c r="A128" s="17">
        <v>3</v>
      </c>
      <c r="B128" s="22" t="s">
        <v>11</v>
      </c>
      <c r="C128" s="23" t="s">
        <v>92</v>
      </c>
      <c r="D128" s="23" t="s">
        <v>69</v>
      </c>
      <c r="E128" s="23" t="s">
        <v>160</v>
      </c>
      <c r="F128" s="23" t="s">
        <v>73</v>
      </c>
      <c r="G128" s="24">
        <v>30</v>
      </c>
      <c r="H128" s="24"/>
      <c r="I128" s="24">
        <v>30</v>
      </c>
      <c r="J128" s="24"/>
    </row>
    <row r="129" spans="1:10" s="13" customFormat="1" ht="15.6">
      <c r="A129" s="15">
        <v>1</v>
      </c>
      <c r="B129" s="40" t="s">
        <v>118</v>
      </c>
      <c r="C129" s="30" t="s">
        <v>92</v>
      </c>
      <c r="D129" s="30" t="s">
        <v>88</v>
      </c>
      <c r="E129" s="30"/>
      <c r="F129" s="30"/>
      <c r="G129" s="31">
        <f>SUMIFS(G130:G1167,$C130:$C1167,$C130,$D130:$D1167,$D130)/2</f>
        <v>254323.60000000003</v>
      </c>
      <c r="H129" s="31">
        <f>SUMIFS(H130:H1167,$C130:$C1167,$C130,$D130:$D1167,$D130)/2</f>
        <v>234085.1</v>
      </c>
      <c r="I129" s="31">
        <f>SUMIFS(I130:I1167,$C130:$C1167,$C130,$D130:$D1167,$D130)/2</f>
        <v>254470.6</v>
      </c>
      <c r="J129" s="31">
        <f>SUMIFS(J130:J1167,$C130:$C1167,$C130,$D130:$D1167,$D130)/2</f>
        <v>234085.1</v>
      </c>
    </row>
    <row r="130" spans="1:10" s="13" customFormat="1" ht="46.8">
      <c r="A130" s="16">
        <v>2</v>
      </c>
      <c r="B130" s="41" t="s">
        <v>200</v>
      </c>
      <c r="C130" s="33" t="s">
        <v>92</v>
      </c>
      <c r="D130" s="33" t="s">
        <v>88</v>
      </c>
      <c r="E130" s="42" t="s">
        <v>59</v>
      </c>
      <c r="F130" s="42" t="s">
        <v>71</v>
      </c>
      <c r="G130" s="34">
        <f>SUMIFS(G131:G1164,$C131:$C1164,$C131,$D131:$D1164,$D131,$E131:$E1164,$E131)</f>
        <v>254323.6</v>
      </c>
      <c r="H130" s="34">
        <f>SUMIFS(H131:H1164,$C131:$C1164,$C131,$D131:$D1164,$D131,$E131:$E1164,$E131)</f>
        <v>234085.1</v>
      </c>
      <c r="I130" s="34">
        <f>SUMIFS(I131:I1164,$C131:$C1164,$C131,$D131:$D1164,$D131,$E131:$E1164,$E131)</f>
        <v>14500</v>
      </c>
      <c r="J130" s="34">
        <f>SUMIFS(J131:J1164,$C131:$C1164,$C131,$D131:$D1164,$D131,$E131:$E1164,$E131)</f>
        <v>0</v>
      </c>
    </row>
    <row r="131" spans="1:10" s="13" customFormat="1" ht="115.8" customHeight="1">
      <c r="A131" s="17">
        <v>3</v>
      </c>
      <c r="B131" s="22" t="s">
        <v>119</v>
      </c>
      <c r="C131" s="23" t="s">
        <v>92</v>
      </c>
      <c r="D131" s="23" t="s">
        <v>88</v>
      </c>
      <c r="E131" s="23" t="s">
        <v>59</v>
      </c>
      <c r="F131" s="23" t="s">
        <v>120</v>
      </c>
      <c r="G131" s="24">
        <v>230934.7</v>
      </c>
      <c r="H131" s="24">
        <v>226085.1</v>
      </c>
      <c r="I131" s="24"/>
      <c r="J131" s="24"/>
    </row>
    <row r="132" spans="1:10" s="13" customFormat="1" ht="15.6">
      <c r="A132" s="17">
        <v>3</v>
      </c>
      <c r="B132" s="22" t="s">
        <v>46</v>
      </c>
      <c r="C132" s="23" t="s">
        <v>92</v>
      </c>
      <c r="D132" s="23" t="s">
        <v>88</v>
      </c>
      <c r="E132" s="23" t="s">
        <v>59</v>
      </c>
      <c r="F132" s="23" t="s">
        <v>91</v>
      </c>
      <c r="G132" s="24">
        <v>23388.9</v>
      </c>
      <c r="H132" s="24">
        <v>8000</v>
      </c>
      <c r="I132" s="24">
        <v>14500</v>
      </c>
      <c r="J132" s="24"/>
    </row>
    <row r="133" spans="1:10" s="13" customFormat="1" ht="46.8">
      <c r="A133" s="16">
        <v>2</v>
      </c>
      <c r="B133" s="41" t="s">
        <v>221</v>
      </c>
      <c r="C133" s="33" t="s">
        <v>92</v>
      </c>
      <c r="D133" s="33" t="s">
        <v>88</v>
      </c>
      <c r="E133" s="42" t="s">
        <v>220</v>
      </c>
      <c r="F133" s="42" t="s">
        <v>71</v>
      </c>
      <c r="G133" s="34">
        <f>SUMIFS(G134:G1168,$C134:$C1168,$C134,$D134:$D1168,$D134,$E134:$E1168,$E134)</f>
        <v>0</v>
      </c>
      <c r="H133" s="34">
        <f>SUMIFS(H134:H1168,$C134:$C1168,$C134,$D134:$D1168,$D134,$E134:$E1168,$E134)</f>
        <v>0</v>
      </c>
      <c r="I133" s="34">
        <f>SUMIFS(I134:I1168,$C134:$C1168,$C134,$D134:$D1168,$D134,$E134:$E1168,$E134)</f>
        <v>239970.6</v>
      </c>
      <c r="J133" s="34">
        <f>SUMIFS(J134:J1168,$C134:$C1168,$C134,$D134:$D1168,$D134,$E134:$E1168,$E134)</f>
        <v>234085.1</v>
      </c>
    </row>
    <row r="134" spans="1:10" s="13" customFormat="1" ht="114" customHeight="1">
      <c r="A134" s="17">
        <v>3</v>
      </c>
      <c r="B134" s="22" t="s">
        <v>119</v>
      </c>
      <c r="C134" s="23" t="s">
        <v>92</v>
      </c>
      <c r="D134" s="23" t="s">
        <v>88</v>
      </c>
      <c r="E134" s="23" t="s">
        <v>220</v>
      </c>
      <c r="F134" s="23" t="s">
        <v>120</v>
      </c>
      <c r="G134" s="24"/>
      <c r="H134" s="24"/>
      <c r="I134" s="24">
        <v>230934.7</v>
      </c>
      <c r="J134" s="24">
        <v>226085.1</v>
      </c>
    </row>
    <row r="135" spans="1:10" s="13" customFormat="1" ht="15.6">
      <c r="A135" s="17">
        <v>3</v>
      </c>
      <c r="B135" s="22" t="s">
        <v>46</v>
      </c>
      <c r="C135" s="23" t="s">
        <v>92</v>
      </c>
      <c r="D135" s="23" t="s">
        <v>88</v>
      </c>
      <c r="E135" s="23" t="s">
        <v>220</v>
      </c>
      <c r="F135" s="23" t="s">
        <v>91</v>
      </c>
      <c r="G135" s="24"/>
      <c r="H135" s="24"/>
      <c r="I135" s="24">
        <v>9035.9</v>
      </c>
      <c r="J135" s="24">
        <v>8000</v>
      </c>
    </row>
    <row r="136" spans="1:10" s="13" customFormat="1" ht="62.4">
      <c r="A136" s="16">
        <v>2</v>
      </c>
      <c r="B136" s="41" t="s">
        <v>168</v>
      </c>
      <c r="C136" s="33" t="s">
        <v>92</v>
      </c>
      <c r="D136" s="33" t="s">
        <v>88</v>
      </c>
      <c r="E136" s="42" t="s">
        <v>49</v>
      </c>
      <c r="F136" s="42" t="s">
        <v>71</v>
      </c>
      <c r="G136" s="34">
        <f>SUMIFS(G137:G1169,$C137:$C1169,$C137,$D137:$D1169,$D137,$E137:$E1169,$E137)</f>
        <v>0</v>
      </c>
      <c r="H136" s="34">
        <f>SUMIFS(H137:H1169,$C137:$C1169,$C137,$D137:$D1169,$D137,$E137:$E1169,$E137)</f>
        <v>0</v>
      </c>
      <c r="I136" s="34">
        <f>SUMIFS(I137:I1169,$C137:$C1169,$C137,$D137:$D1169,$D137,$E137:$E1169,$E137)</f>
        <v>0</v>
      </c>
      <c r="J136" s="34">
        <f>SUMIFS(J137:J1169,$C137:$C1169,$C137,$D137:$D1169,$D137,$E137:$E1169,$E137)</f>
        <v>0</v>
      </c>
    </row>
    <row r="137" spans="1:10" s="13" customFormat="1" ht="31.2">
      <c r="A137" s="17">
        <v>3</v>
      </c>
      <c r="B137" s="22" t="s">
        <v>11</v>
      </c>
      <c r="C137" s="23" t="s">
        <v>92</v>
      </c>
      <c r="D137" s="23" t="s">
        <v>88</v>
      </c>
      <c r="E137" s="23" t="s">
        <v>49</v>
      </c>
      <c r="F137" s="23" t="s">
        <v>73</v>
      </c>
      <c r="G137" s="24"/>
      <c r="H137" s="24"/>
      <c r="I137" s="24"/>
      <c r="J137" s="24"/>
    </row>
    <row r="138" spans="1:10" s="13" customFormat="1" ht="15.6">
      <c r="A138" s="17">
        <v>3</v>
      </c>
      <c r="B138" s="22" t="s">
        <v>46</v>
      </c>
      <c r="C138" s="23" t="s">
        <v>92</v>
      </c>
      <c r="D138" s="23" t="s">
        <v>88</v>
      </c>
      <c r="E138" s="23" t="s">
        <v>49</v>
      </c>
      <c r="F138" s="23" t="s">
        <v>91</v>
      </c>
      <c r="G138" s="24"/>
      <c r="H138" s="24"/>
      <c r="I138" s="24"/>
      <c r="J138" s="24"/>
    </row>
    <row r="139" spans="1:10" s="13" customFormat="1" ht="15.6">
      <c r="A139" s="15">
        <v>1</v>
      </c>
      <c r="B139" s="40" t="s">
        <v>127</v>
      </c>
      <c r="C139" s="44" t="s">
        <v>92</v>
      </c>
      <c r="D139" s="44" t="s">
        <v>78</v>
      </c>
      <c r="E139" s="44" t="s">
        <v>6</v>
      </c>
      <c r="F139" s="44" t="s">
        <v>71</v>
      </c>
      <c r="G139" s="31">
        <f>SUMIFS(G140:G1176,$C140:$C1176,$C140,$D140:$D1176,$D140)/2</f>
        <v>44806.299999999996</v>
      </c>
      <c r="H139" s="31">
        <f>SUMIFS(H140:H1176,$C140:$C1176,$C140,$D140:$D1176,$D140)/2</f>
        <v>39780.199999999997</v>
      </c>
      <c r="I139" s="31">
        <f>SUMIFS(I140:I1176,$C140:$C1176,$C140,$D140:$D1176,$D140)/2</f>
        <v>44831.299999999996</v>
      </c>
      <c r="J139" s="31">
        <f>SUMIFS(J140:J1176,$C140:$C1176,$C140,$D140:$D1176,$D140)/2</f>
        <v>39780.199999999997</v>
      </c>
    </row>
    <row r="140" spans="1:10" s="13" customFormat="1" ht="46.8">
      <c r="A140" s="16">
        <v>2</v>
      </c>
      <c r="B140" s="41" t="s">
        <v>200</v>
      </c>
      <c r="C140" s="33" t="s">
        <v>92</v>
      </c>
      <c r="D140" s="33" t="s">
        <v>78</v>
      </c>
      <c r="E140" s="42" t="s">
        <v>59</v>
      </c>
      <c r="F140" s="42" t="s">
        <v>71</v>
      </c>
      <c r="G140" s="34">
        <f>SUMIFS(G141:G1173,$C141:$C1173,$C141,$D141:$D1173,$D141,$E141:$E1173,$E141)</f>
        <v>0</v>
      </c>
      <c r="H140" s="34">
        <f>SUMIFS(H141:H1173,$C141:$C1173,$C141,$D141:$D1173,$D141,$E141:$E1173,$E141)</f>
        <v>0</v>
      </c>
      <c r="I140" s="34">
        <f>SUMIFS(I141:I1173,$C141:$C1173,$C141,$D141:$D1173,$D141,$E141:$E1173,$E141)</f>
        <v>0</v>
      </c>
      <c r="J140" s="34">
        <f>SUMIFS(J141:J1173,$C141:$C1173,$C141,$D141:$D1173,$D141,$E141:$E1173,$E141)</f>
        <v>0</v>
      </c>
    </row>
    <row r="141" spans="1:10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59</v>
      </c>
      <c r="F141" s="23" t="s">
        <v>91</v>
      </c>
      <c r="G141" s="24"/>
      <c r="H141" s="24"/>
      <c r="I141" s="24"/>
      <c r="J141" s="24"/>
    </row>
    <row r="142" spans="1:10" s="13" customFormat="1" ht="46.8">
      <c r="A142" s="16">
        <v>2</v>
      </c>
      <c r="B142" s="41" t="s">
        <v>204</v>
      </c>
      <c r="C142" s="42" t="s">
        <v>92</v>
      </c>
      <c r="D142" s="42" t="s">
        <v>78</v>
      </c>
      <c r="E142" s="42" t="s">
        <v>126</v>
      </c>
      <c r="F142" s="42" t="s">
        <v>71</v>
      </c>
      <c r="G142" s="34">
        <f>SUMIFS(G143:G1175,$C143:$C1175,$C143,$D143:$D1175,$D143,$E143:$E1175,$E143)</f>
        <v>42638.400000000001</v>
      </c>
      <c r="H142" s="34">
        <f>SUMIFS(H143:H1175,$C143:$C1175,$C143,$D143:$D1175,$D143,$E143:$E1175,$E143)</f>
        <v>39780.199999999997</v>
      </c>
      <c r="I142" s="34">
        <f>SUMIFS(I143:I1175,$C143:$C1175,$C143,$D143:$D1175,$D143,$E143:$E1175,$E143)</f>
        <v>42663.4</v>
      </c>
      <c r="J142" s="34">
        <f>SUMIFS(J143:J1175,$C143:$C1175,$C143,$D143:$D1175,$D143,$E143:$E1175,$E143)</f>
        <v>39780.199999999997</v>
      </c>
    </row>
    <row r="143" spans="1:10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126</v>
      </c>
      <c r="F143" s="23" t="s">
        <v>91</v>
      </c>
      <c r="G143" s="24">
        <v>42638.400000000001</v>
      </c>
      <c r="H143" s="24">
        <v>39780.199999999997</v>
      </c>
      <c r="I143" s="24">
        <v>42663.4</v>
      </c>
      <c r="J143" s="24">
        <v>39780.199999999997</v>
      </c>
    </row>
    <row r="144" spans="1:10" s="13" customFormat="1" ht="43.2" customHeight="1">
      <c r="A144" s="16">
        <v>2</v>
      </c>
      <c r="B144" s="41" t="s">
        <v>210</v>
      </c>
      <c r="C144" s="33" t="s">
        <v>92</v>
      </c>
      <c r="D144" s="33" t="s">
        <v>78</v>
      </c>
      <c r="E144" s="42" t="s">
        <v>180</v>
      </c>
      <c r="F144" s="42" t="s">
        <v>71</v>
      </c>
      <c r="G144" s="34">
        <f>SUMIFS(G145:G1178,$C145:$C1178,$C145,$D145:$D1178,$D145,$E145:$E1178,$E145)</f>
        <v>2167.9</v>
      </c>
      <c r="H144" s="34">
        <f>SUMIFS(H145:H1178,$C145:$C1178,$C145,$D145:$D1178,$D145,$E145:$E1178,$E145)</f>
        <v>0</v>
      </c>
      <c r="I144" s="34">
        <f>SUMIFS(I145:I1178,$C145:$C1178,$C145,$D145:$D1178,$D145,$E145:$E1178,$E145)</f>
        <v>2167.9</v>
      </c>
      <c r="J144" s="34">
        <f>SUMIFS(J145:J1178,$C145:$C1178,$C145,$D145:$D1178,$D145,$E145:$E1178,$E145)</f>
        <v>0</v>
      </c>
    </row>
    <row r="145" spans="1:10" s="13" customFormat="1" ht="15.6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180</v>
      </c>
      <c r="F145" s="23" t="s">
        <v>91</v>
      </c>
      <c r="G145" s="24">
        <v>2167.9</v>
      </c>
      <c r="H145" s="24"/>
      <c r="I145" s="24">
        <v>2167.9</v>
      </c>
      <c r="J145" s="24"/>
    </row>
    <row r="146" spans="1:10" s="13" customFormat="1" ht="37.799999999999997" customHeight="1">
      <c r="A146" s="16">
        <v>2</v>
      </c>
      <c r="B146" s="41" t="s">
        <v>212</v>
      </c>
      <c r="C146" s="42" t="s">
        <v>92</v>
      </c>
      <c r="D146" s="42" t="s">
        <v>78</v>
      </c>
      <c r="E146" s="42" t="s">
        <v>158</v>
      </c>
      <c r="F146" s="42" t="s">
        <v>71</v>
      </c>
      <c r="G146" s="34">
        <f>SUMIFS(G147:G1177,$C147:$C1177,$C147,$D147:$D1177,$D147,$E147:$E1177,$E147)</f>
        <v>0</v>
      </c>
      <c r="H146" s="34">
        <f>SUMIFS(H147:H1177,$C147:$C1177,$C147,$D147:$D1177,$D147,$E147:$E1177,$E147)</f>
        <v>0</v>
      </c>
      <c r="I146" s="34">
        <f>SUMIFS(I147:I1177,$C147:$C1177,$C147,$D147:$D1177,$D147,$E147:$E1177,$E147)</f>
        <v>0</v>
      </c>
      <c r="J146" s="34">
        <f>SUMIFS(J147:J1177,$C147:$C1177,$C147,$D147:$D1177,$D147,$E147:$E1177,$E147)</f>
        <v>0</v>
      </c>
    </row>
    <row r="147" spans="1:10" s="13" customFormat="1" ht="15.6">
      <c r="A147" s="17">
        <v>3</v>
      </c>
      <c r="B147" s="22" t="s">
        <v>46</v>
      </c>
      <c r="C147" s="23" t="s">
        <v>92</v>
      </c>
      <c r="D147" s="23" t="s">
        <v>78</v>
      </c>
      <c r="E147" s="23" t="s">
        <v>158</v>
      </c>
      <c r="F147" s="23" t="s">
        <v>91</v>
      </c>
      <c r="G147" s="24"/>
      <c r="H147" s="24"/>
      <c r="I147" s="24"/>
      <c r="J147" s="24"/>
    </row>
    <row r="148" spans="1:10" s="13" customFormat="1" ht="15.6">
      <c r="A148" s="15">
        <v>1</v>
      </c>
      <c r="B148" s="40" t="s">
        <v>127</v>
      </c>
      <c r="C148" s="44" t="s">
        <v>92</v>
      </c>
      <c r="D148" s="44" t="s">
        <v>92</v>
      </c>
      <c r="E148" s="44" t="s">
        <v>6</v>
      </c>
      <c r="F148" s="44" t="s">
        <v>71</v>
      </c>
      <c r="G148" s="31">
        <f>SUMIFS(G149:G1183,$C149:$C1183,$C149,$D149:$D1183,$D149)/2</f>
        <v>179351.7</v>
      </c>
      <c r="H148" s="31">
        <f>SUMIFS(H149:H1183,$C149:$C1183,$C149,$D149:$D1183,$D149)/2</f>
        <v>0</v>
      </c>
      <c r="I148" s="31">
        <f>SUMIFS(I149:I1183,$C149:$C1183,$C149,$D149:$D1183,$D149)/2</f>
        <v>187895.8</v>
      </c>
      <c r="J148" s="31">
        <f>SUMIFS(J149:J1183,$C149:$C1183,$C149,$D149:$D1183,$D149)/2</f>
        <v>0</v>
      </c>
    </row>
    <row r="149" spans="1:10" s="13" customFormat="1" ht="37.799999999999997" customHeight="1">
      <c r="A149" s="16">
        <v>2</v>
      </c>
      <c r="B149" s="41" t="s">
        <v>175</v>
      </c>
      <c r="C149" s="33" t="s">
        <v>92</v>
      </c>
      <c r="D149" s="33" t="s">
        <v>92</v>
      </c>
      <c r="E149" s="33" t="s">
        <v>174</v>
      </c>
      <c r="F149" s="42" t="s">
        <v>71</v>
      </c>
      <c r="G149" s="34">
        <f>SUMIFS(G150:G1180,$C150:$C1180,$C150,$D150:$D1180,$D150,$E150:$E1180,$E150)</f>
        <v>179351.7</v>
      </c>
      <c r="H149" s="34">
        <f>SUMIFS(H150:H1180,$C150:$C1180,$C150,$D150:$D1180,$D150,$E150:$E1180,$E150)</f>
        <v>0</v>
      </c>
      <c r="I149" s="34">
        <f>SUMIFS(I150:I1180,$C150:$C1180,$C150,$D150:$D1180,$D150,$E150:$E1180,$E150)</f>
        <v>187895.8</v>
      </c>
      <c r="J149" s="34">
        <f>SUMIFS(J150:J1180,$C150:$C1180,$C150,$D150:$D1180,$D150,$E150:$E1180,$E150)</f>
        <v>0</v>
      </c>
    </row>
    <row r="150" spans="1:10" s="13" customFormat="1" ht="15.6">
      <c r="A150" s="17">
        <v>3</v>
      </c>
      <c r="B150" s="22" t="s">
        <v>46</v>
      </c>
      <c r="C150" s="23" t="s">
        <v>92</v>
      </c>
      <c r="D150" s="23" t="s">
        <v>92</v>
      </c>
      <c r="E150" s="23" t="s">
        <v>174</v>
      </c>
      <c r="F150" s="23" t="s">
        <v>91</v>
      </c>
      <c r="G150" s="24">
        <v>179351.7</v>
      </c>
      <c r="H150" s="24"/>
      <c r="I150" s="24">
        <v>187895.8</v>
      </c>
      <c r="J150" s="24"/>
    </row>
    <row r="151" spans="1:10" s="13" customFormat="1" ht="15.6">
      <c r="A151" s="14">
        <v>0</v>
      </c>
      <c r="B151" s="26" t="s">
        <v>109</v>
      </c>
      <c r="C151" s="27" t="s">
        <v>70</v>
      </c>
      <c r="D151" s="27" t="s">
        <v>114</v>
      </c>
      <c r="E151" s="27"/>
      <c r="F151" s="27"/>
      <c r="G151" s="28">
        <f>SUMIFS(G152:G1194,$C152:$C1194,$C152)/3</f>
        <v>93147.5</v>
      </c>
      <c r="H151" s="28">
        <f>SUMIFS(H152:H1184,$C152:$C1184,$C152)/3</f>
        <v>24169.8</v>
      </c>
      <c r="I151" s="28">
        <f>SUMIFS(I152:I1194,$C152:$C1194,$C152)/3</f>
        <v>106145.60000000002</v>
      </c>
      <c r="J151" s="28">
        <f>SUMIFS(J152:J1184,$C152:$C1184,$C152)/3</f>
        <v>24169.8</v>
      </c>
    </row>
    <row r="152" spans="1:10" s="13" customFormat="1" ht="15.6">
      <c r="A152" s="15">
        <v>1</v>
      </c>
      <c r="B152" s="29" t="s">
        <v>60</v>
      </c>
      <c r="C152" s="30" t="s">
        <v>70</v>
      </c>
      <c r="D152" s="30" t="s">
        <v>92</v>
      </c>
      <c r="E152" s="30" t="s">
        <v>71</v>
      </c>
      <c r="F152" s="30" t="s">
        <v>71</v>
      </c>
      <c r="G152" s="31">
        <f>SUMIFS(G153:G1187,$C153:$C1187,$C153,$D153:$D1187,$D153)/2</f>
        <v>93147.5</v>
      </c>
      <c r="H152" s="31">
        <f>SUMIFS(H153:H1187,$C153:$C1187,$C153,$D153:$D1187,$D153)/2</f>
        <v>24169.8</v>
      </c>
      <c r="I152" s="31">
        <f>SUMIFS(I153:I1187,$C153:$C1187,$C153,$D153:$D1187,$D153)/2</f>
        <v>106145.60000000001</v>
      </c>
      <c r="J152" s="31">
        <f>SUMIFS(J153:J1187,$C153:$C1187,$C153,$D153:$D1187,$D153)/2</f>
        <v>24169.8</v>
      </c>
    </row>
    <row r="153" spans="1:10" s="13" customFormat="1" ht="46.8">
      <c r="A153" s="16">
        <v>2</v>
      </c>
      <c r="B153" s="41" t="s">
        <v>197</v>
      </c>
      <c r="C153" s="33" t="s">
        <v>70</v>
      </c>
      <c r="D153" s="33" t="s">
        <v>92</v>
      </c>
      <c r="E153" s="33" t="s">
        <v>164</v>
      </c>
      <c r="F153" s="33"/>
      <c r="G153" s="34">
        <f>SUMIFS(G154:G1184,$C154:$C1184,$C154,$D154:$D1184,$D154,$E154:$E1184,$E154)</f>
        <v>93147.5</v>
      </c>
      <c r="H153" s="34">
        <f>SUMIFS(H154:H1184,$C154:$C1184,$C154,$D154:$D1184,$D154,$E154:$E1184,$E154)</f>
        <v>24169.8</v>
      </c>
      <c r="I153" s="34">
        <f>SUMIFS(I154:I1184,$C154:$C1184,$C154,$D154:$D1184,$D154,$E154:$E1184,$E154)</f>
        <v>106145.60000000001</v>
      </c>
      <c r="J153" s="34">
        <f>SUMIFS(J154:J1184,$C154:$C1184,$C154,$D154:$D1184,$D154,$E154:$E1184,$E154)</f>
        <v>24169.8</v>
      </c>
    </row>
    <row r="154" spans="1:10" s="13" customFormat="1" ht="15.6">
      <c r="A154" s="17">
        <v>3</v>
      </c>
      <c r="B154" s="22" t="s">
        <v>46</v>
      </c>
      <c r="C154" s="23" t="s">
        <v>70</v>
      </c>
      <c r="D154" s="23" t="s">
        <v>92</v>
      </c>
      <c r="E154" s="23" t="s">
        <v>164</v>
      </c>
      <c r="F154" s="23" t="s">
        <v>91</v>
      </c>
      <c r="G154" s="24">
        <v>93147.5</v>
      </c>
      <c r="H154" s="24">
        <v>24169.8</v>
      </c>
      <c r="I154" s="24">
        <v>106145.60000000001</v>
      </c>
      <c r="J154" s="24">
        <v>24169.8</v>
      </c>
    </row>
    <row r="155" spans="1:10" s="13" customFormat="1" ht="15.6">
      <c r="A155" s="14">
        <v>0</v>
      </c>
      <c r="B155" s="26" t="s">
        <v>110</v>
      </c>
      <c r="C155" s="27" t="s">
        <v>81</v>
      </c>
      <c r="D155" s="27" t="s">
        <v>114</v>
      </c>
      <c r="E155" s="27"/>
      <c r="F155" s="27"/>
      <c r="G155" s="28">
        <f>SUMIFS(G156:G1198,$C156:$C1198,$C156)/3</f>
        <v>205380.30000000002</v>
      </c>
      <c r="H155" s="28">
        <f>SUMIFS(H156:H1188,$C156:$C1188,$C156)/3</f>
        <v>89803.299999999988</v>
      </c>
      <c r="I155" s="28">
        <f>SUMIFS(I156:I1198,$C156:$C1198,$C156)/3</f>
        <v>206056.90000000002</v>
      </c>
      <c r="J155" s="28">
        <f>SUMIFS(J156:J1188,$C156:$C1188,$C156)/3</f>
        <v>89803.599999999991</v>
      </c>
    </row>
    <row r="156" spans="1:10" s="13" customFormat="1" ht="15.6">
      <c r="A156" s="15">
        <v>1</v>
      </c>
      <c r="B156" s="29" t="s">
        <v>39</v>
      </c>
      <c r="C156" s="30" t="s">
        <v>81</v>
      </c>
      <c r="D156" s="30" t="s">
        <v>88</v>
      </c>
      <c r="E156" s="30"/>
      <c r="F156" s="30"/>
      <c r="G156" s="31">
        <f>SUMIFS(G157:G1191,$C157:$C1191,$C157,$D157:$D1191,$D157)/2</f>
        <v>177503.19999999995</v>
      </c>
      <c r="H156" s="31">
        <f>SUMIFS(H157:H1191,$C157:$C1191,$C157,$D157:$D1191,$D157)/2</f>
        <v>86004</v>
      </c>
      <c r="I156" s="31">
        <f>SUMIFS(I157:I1191,$C157:$C1191,$C157,$D157:$D1191,$D157)/2</f>
        <v>178043.59999999998</v>
      </c>
      <c r="J156" s="31">
        <f>SUMIFS(J157:J1191,$C157:$C1191,$C157,$D157:$D1191,$D157)/2</f>
        <v>86004.3</v>
      </c>
    </row>
    <row r="157" spans="1:10" s="13" customFormat="1" ht="46.8">
      <c r="A157" s="16">
        <v>2</v>
      </c>
      <c r="B157" s="41" t="s">
        <v>181</v>
      </c>
      <c r="C157" s="33" t="s">
        <v>81</v>
      </c>
      <c r="D157" s="33" t="s">
        <v>88</v>
      </c>
      <c r="E157" s="33" t="s">
        <v>37</v>
      </c>
      <c r="F157" s="33"/>
      <c r="G157" s="34">
        <f>SUMIFS(G158:G1188,$C158:$C1188,$C158,$D158:$D1188,$D158,$E158:$E1188,$E158)</f>
        <v>280</v>
      </c>
      <c r="H157" s="34">
        <f>SUMIFS(H158:H1188,$C158:$C1188,$C158,$D158:$D1188,$D158,$E158:$E1188,$E158)</f>
        <v>0</v>
      </c>
      <c r="I157" s="34">
        <f>SUMIFS(I158:I1188,$C158:$C1188,$C158,$D158:$D1188,$D158,$E158:$E1188,$E158)</f>
        <v>280</v>
      </c>
      <c r="J157" s="34">
        <f>SUMIFS(J158:J1188,$C158:$C1188,$C158,$D158:$D1188,$D158,$E158:$E1188,$E158)</f>
        <v>0</v>
      </c>
    </row>
    <row r="158" spans="1:10" s="13" customFormat="1" ht="31.2">
      <c r="A158" s="17">
        <v>3</v>
      </c>
      <c r="B158" s="22" t="s">
        <v>11</v>
      </c>
      <c r="C158" s="23" t="s">
        <v>81</v>
      </c>
      <c r="D158" s="23" t="s">
        <v>88</v>
      </c>
      <c r="E158" s="23" t="s">
        <v>37</v>
      </c>
      <c r="F158" s="23" t="s">
        <v>73</v>
      </c>
      <c r="G158" s="24">
        <v>280</v>
      </c>
      <c r="H158" s="24"/>
      <c r="I158" s="24">
        <v>280</v>
      </c>
      <c r="J158" s="24"/>
    </row>
    <row r="159" spans="1:10" s="13" customFormat="1" ht="15.6">
      <c r="A159" s="17">
        <v>3</v>
      </c>
      <c r="B159" s="22" t="s">
        <v>46</v>
      </c>
      <c r="C159" s="23" t="s">
        <v>81</v>
      </c>
      <c r="D159" s="23" t="s">
        <v>88</v>
      </c>
      <c r="E159" s="23" t="s">
        <v>37</v>
      </c>
      <c r="F159" s="23" t="s">
        <v>91</v>
      </c>
      <c r="G159" s="24"/>
      <c r="H159" s="24"/>
      <c r="I159" s="24"/>
      <c r="J159" s="24"/>
    </row>
    <row r="160" spans="1:10" s="13" customFormat="1" ht="51.6" customHeight="1">
      <c r="A160" s="16">
        <v>2</v>
      </c>
      <c r="B160" s="48" t="s">
        <v>198</v>
      </c>
      <c r="C160" s="33" t="s">
        <v>81</v>
      </c>
      <c r="D160" s="33" t="s">
        <v>88</v>
      </c>
      <c r="E160" s="33" t="s">
        <v>40</v>
      </c>
      <c r="F160" s="33"/>
      <c r="G160" s="34">
        <f>SUMIFS(G161:G1193,$C161:$C1193,$C161,$D161:$D1193,$D161,$E161:$E1193,$E161)</f>
        <v>113019.59999999999</v>
      </c>
      <c r="H160" s="34">
        <f>SUMIFS(H161:H1193,$C161:$C1193,$C161,$D161:$D1193,$D161,$E161:$E1193,$E161)</f>
        <v>86004</v>
      </c>
      <c r="I160" s="34">
        <f>SUMIFS(I161:I1193,$C161:$C1193,$C161,$D161:$D1193,$D161,$E161:$E1193,$E161)</f>
        <v>113560</v>
      </c>
      <c r="J160" s="34">
        <f>SUMIFS(J161:J1193,$C161:$C1193,$C161,$D161:$D1193,$D161,$E161:$E1193,$E161)</f>
        <v>86004.3</v>
      </c>
    </row>
    <row r="161" spans="1:10" s="13" customFormat="1" ht="31.2">
      <c r="A161" s="17">
        <v>3</v>
      </c>
      <c r="B161" s="22" t="s">
        <v>11</v>
      </c>
      <c r="C161" s="23" t="s">
        <v>81</v>
      </c>
      <c r="D161" s="23" t="s">
        <v>88</v>
      </c>
      <c r="E161" s="23" t="s">
        <v>40</v>
      </c>
      <c r="F161" s="23" t="s">
        <v>73</v>
      </c>
      <c r="G161" s="24">
        <v>205.2</v>
      </c>
      <c r="H161" s="24">
        <v>174.5</v>
      </c>
      <c r="I161" s="24">
        <v>268.39999999999998</v>
      </c>
      <c r="J161" s="24">
        <v>174.5</v>
      </c>
    </row>
    <row r="162" spans="1:10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40</v>
      </c>
      <c r="F162" s="23" t="s">
        <v>91</v>
      </c>
      <c r="G162" s="24">
        <v>112814.39999999999</v>
      </c>
      <c r="H162" s="24">
        <v>85829.5</v>
      </c>
      <c r="I162" s="24">
        <v>113291.6</v>
      </c>
      <c r="J162" s="24">
        <v>85829.8</v>
      </c>
    </row>
    <row r="163" spans="1:10" s="13" customFormat="1" ht="46.8">
      <c r="A163" s="16">
        <v>2</v>
      </c>
      <c r="B163" s="41" t="s">
        <v>200</v>
      </c>
      <c r="C163" s="33" t="s">
        <v>81</v>
      </c>
      <c r="D163" s="33" t="s">
        <v>88</v>
      </c>
      <c r="E163" s="42" t="s">
        <v>59</v>
      </c>
      <c r="F163" s="42" t="s">
        <v>71</v>
      </c>
      <c r="G163" s="34">
        <f>SUMIFS(G164:G1196,$C164:$C1196,$C164,$D164:$D1196,$D164,$E164:$E1196,$E164)</f>
        <v>20000</v>
      </c>
      <c r="H163" s="34">
        <f>SUMIFS(H164:H1196,$C164:$C1196,$C164,$D164:$D1196,$D164,$E164:$E1196,$E164)</f>
        <v>0</v>
      </c>
      <c r="I163" s="34">
        <f>SUMIFS(I164:I1196,$C164:$C1196,$C164,$D164:$D1196,$D164,$E164:$E1196,$E164)</f>
        <v>20000</v>
      </c>
      <c r="J163" s="34">
        <f>SUMIFS(J164:J1196,$C164:$C1196,$C164,$D164:$D1196,$D164,$E164:$E1196,$E164)</f>
        <v>0</v>
      </c>
    </row>
    <row r="164" spans="1:10" s="13" customFormat="1" ht="15.6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59</v>
      </c>
      <c r="F164" s="23" t="s">
        <v>91</v>
      </c>
      <c r="G164" s="24">
        <v>20000</v>
      </c>
      <c r="H164" s="24"/>
      <c r="I164" s="24">
        <v>20000</v>
      </c>
      <c r="J164" s="24"/>
    </row>
    <row r="165" spans="1:10" s="13" customFormat="1" ht="62.4">
      <c r="A165" s="16">
        <v>2</v>
      </c>
      <c r="B165" s="32" t="s">
        <v>167</v>
      </c>
      <c r="C165" s="33" t="s">
        <v>81</v>
      </c>
      <c r="D165" s="33" t="s">
        <v>88</v>
      </c>
      <c r="E165" s="33" t="s">
        <v>45</v>
      </c>
      <c r="F165" s="33"/>
      <c r="G165" s="34">
        <f>SUMIFS(G166:G1198,$C166:$C1198,$C166,$D166:$D1198,$D166,$E166:$E1198,$E166)</f>
        <v>500</v>
      </c>
      <c r="H165" s="34">
        <f>SUMIFS(H166:H1198,$C166:$C1198,$C166,$D166:$D1198,$D166,$E166:$E1198,$E166)</f>
        <v>0</v>
      </c>
      <c r="I165" s="34">
        <f>SUMIFS(I166:I1198,$C166:$C1198,$C166,$D166:$D1198,$D166,$E166:$E1198,$E166)</f>
        <v>500</v>
      </c>
      <c r="J165" s="34">
        <f>SUMIFS(J166:J1198,$C166:$C1198,$C166,$D166:$D1198,$D166,$E166:$E1198,$E166)</f>
        <v>0</v>
      </c>
    </row>
    <row r="166" spans="1:10" s="13" customFormat="1" ht="15.6">
      <c r="A166" s="17">
        <v>3</v>
      </c>
      <c r="B166" s="22" t="s">
        <v>46</v>
      </c>
      <c r="C166" s="23" t="s">
        <v>81</v>
      </c>
      <c r="D166" s="23" t="s">
        <v>88</v>
      </c>
      <c r="E166" s="23" t="s">
        <v>45</v>
      </c>
      <c r="F166" s="23" t="s">
        <v>91</v>
      </c>
      <c r="G166" s="24">
        <v>500</v>
      </c>
      <c r="H166" s="24"/>
      <c r="I166" s="24">
        <v>500</v>
      </c>
      <c r="J166" s="24"/>
    </row>
    <row r="167" spans="1:10" s="13" customFormat="1" ht="62.4">
      <c r="A167" s="16">
        <v>2</v>
      </c>
      <c r="B167" s="41" t="s">
        <v>168</v>
      </c>
      <c r="C167" s="33" t="s">
        <v>81</v>
      </c>
      <c r="D167" s="33" t="s">
        <v>88</v>
      </c>
      <c r="E167" s="33" t="s">
        <v>49</v>
      </c>
      <c r="F167" s="33"/>
      <c r="G167" s="34">
        <f>SUMIFS(G168:G1200,$C168:$C1200,$C168,$D168:$D1200,$D168,$E168:$E1200,$E168)</f>
        <v>29703.599999999999</v>
      </c>
      <c r="H167" s="34">
        <f>SUMIFS(H168:H1200,$C168:$C1200,$C168,$D168:$D1200,$D168,$E168:$E1200,$E168)</f>
        <v>0</v>
      </c>
      <c r="I167" s="34">
        <f>SUMIFS(I168:I1200,$C168:$C1200,$C168,$D168:$D1200,$D168,$E168:$E1200,$E168)</f>
        <v>29703.599999999999</v>
      </c>
      <c r="J167" s="34">
        <f>SUMIFS(J168:J1200,$C168:$C1200,$C168,$D168:$D1200,$D168,$E168:$E1200,$E168)</f>
        <v>0</v>
      </c>
    </row>
    <row r="168" spans="1:10" s="13" customFormat="1" ht="31.2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49</v>
      </c>
      <c r="F168" s="23" t="s">
        <v>73</v>
      </c>
      <c r="G168" s="24">
        <v>29703.599999999999</v>
      </c>
      <c r="H168" s="24"/>
      <c r="I168" s="24">
        <v>29703.599999999999</v>
      </c>
      <c r="J168" s="24"/>
    </row>
    <row r="169" spans="1:10" s="13" customFormat="1" ht="46.8">
      <c r="A169" s="16">
        <v>2</v>
      </c>
      <c r="B169" s="41" t="s">
        <v>212</v>
      </c>
      <c r="C169" s="33" t="s">
        <v>81</v>
      </c>
      <c r="D169" s="33" t="s">
        <v>88</v>
      </c>
      <c r="E169" s="33" t="s">
        <v>158</v>
      </c>
      <c r="F169" s="33"/>
      <c r="G169" s="34">
        <f>SUMIFS(G170:G1202,$C170:$C1202,$C170,$D170:$D1202,$D170,$E170:$E1202,$E170)</f>
        <v>14000</v>
      </c>
      <c r="H169" s="34">
        <f>SUMIFS(H170:H1202,$C170:$C1202,$C170,$D170:$D1202,$D170,$E170:$E1202,$E170)</f>
        <v>0</v>
      </c>
      <c r="I169" s="34">
        <f>SUMIFS(I170:I1202,$C170:$C1202,$C170,$D170:$D1202,$D170,$E170:$E1202,$E170)</f>
        <v>14000</v>
      </c>
      <c r="J169" s="34">
        <f>SUMIFS(J170:J1202,$C170:$C1202,$C170,$D170:$D1202,$D170,$E170:$E1202,$E170)</f>
        <v>0</v>
      </c>
    </row>
    <row r="170" spans="1:10" s="13" customFormat="1" ht="31.2">
      <c r="A170" s="17">
        <v>3</v>
      </c>
      <c r="B170" s="22" t="s">
        <v>11</v>
      </c>
      <c r="C170" s="23" t="s">
        <v>81</v>
      </c>
      <c r="D170" s="23" t="s">
        <v>88</v>
      </c>
      <c r="E170" s="23" t="s">
        <v>158</v>
      </c>
      <c r="F170" s="23" t="s">
        <v>73</v>
      </c>
      <c r="G170" s="24">
        <v>4000</v>
      </c>
      <c r="H170" s="24"/>
      <c r="I170" s="24">
        <v>4000</v>
      </c>
      <c r="J170" s="24"/>
    </row>
    <row r="171" spans="1:10" s="13" customFormat="1" ht="15.6">
      <c r="A171" s="17">
        <v>3</v>
      </c>
      <c r="B171" s="22" t="s">
        <v>46</v>
      </c>
      <c r="C171" s="23" t="s">
        <v>81</v>
      </c>
      <c r="D171" s="23" t="s">
        <v>88</v>
      </c>
      <c r="E171" s="23" t="s">
        <v>158</v>
      </c>
      <c r="F171" s="23" t="s">
        <v>91</v>
      </c>
      <c r="G171" s="24">
        <v>10000</v>
      </c>
      <c r="H171" s="24"/>
      <c r="I171" s="24">
        <v>10000</v>
      </c>
      <c r="J171" s="24"/>
    </row>
    <row r="172" spans="1:10" s="13" customFormat="1" ht="15.6">
      <c r="A172" s="15">
        <v>1</v>
      </c>
      <c r="B172" s="29" t="s">
        <v>62</v>
      </c>
      <c r="C172" s="30" t="s">
        <v>81</v>
      </c>
      <c r="D172" s="30" t="s">
        <v>78</v>
      </c>
      <c r="E172" s="30"/>
      <c r="F172" s="30"/>
      <c r="G172" s="31">
        <f>SUMIFS(G173:G1209,$C173:$C1209,$C173,$D173:$D1209,$D173)/2</f>
        <v>14625.5</v>
      </c>
      <c r="H172" s="31">
        <f>SUMIFS(H173:H1209,$C173:$C1209,$C173,$D173:$D1209,$D173)/2</f>
        <v>0</v>
      </c>
      <c r="I172" s="31">
        <f>SUMIFS(I173:I1209,$C173:$C1209,$C173,$D173:$D1209,$D173)/2</f>
        <v>14625.5</v>
      </c>
      <c r="J172" s="31">
        <f>SUMIFS(J173:J1209,$C173:$C1209,$C173,$D173:$D1209,$D173)/2</f>
        <v>0</v>
      </c>
    </row>
    <row r="173" spans="1:10" s="13" customFormat="1" ht="37.200000000000003" customHeight="1">
      <c r="A173" s="16">
        <v>2</v>
      </c>
      <c r="B173" s="41" t="s">
        <v>171</v>
      </c>
      <c r="C173" s="33" t="s">
        <v>81</v>
      </c>
      <c r="D173" s="33" t="s">
        <v>78</v>
      </c>
      <c r="E173" s="33" t="s">
        <v>17</v>
      </c>
      <c r="F173" s="33"/>
      <c r="G173" s="34">
        <f>SUMIFS(G174:G1206,$C174:$C1206,$C174,$D174:$D1206,$D174,$E174:$E1206,$E174)</f>
        <v>14625.5</v>
      </c>
      <c r="H173" s="34">
        <f>SUMIFS(H174:H1206,$C174:$C1206,$C174,$D174:$D1206,$D174,$E174:$E1206,$E174)</f>
        <v>0</v>
      </c>
      <c r="I173" s="34">
        <f>SUMIFS(I174:I1206,$C174:$C1206,$C174,$D174:$D1206,$D174,$E174:$E1206,$E174)</f>
        <v>14625.5</v>
      </c>
      <c r="J173" s="34">
        <f>SUMIFS(J174:J1206,$C174:$C1206,$C174,$D174:$D1206,$D174,$E174:$E1206,$E174)</f>
        <v>0</v>
      </c>
    </row>
    <row r="174" spans="1:10" s="13" customFormat="1" ht="15.6">
      <c r="A174" s="17">
        <v>3</v>
      </c>
      <c r="B174" s="22" t="s">
        <v>46</v>
      </c>
      <c r="C174" s="23" t="s">
        <v>81</v>
      </c>
      <c r="D174" s="23" t="s">
        <v>78</v>
      </c>
      <c r="E174" s="23" t="s">
        <v>17</v>
      </c>
      <c r="F174" s="23" t="s">
        <v>91</v>
      </c>
      <c r="G174" s="24">
        <v>14625.5</v>
      </c>
      <c r="H174" s="24"/>
      <c r="I174" s="24">
        <v>14625.5</v>
      </c>
      <c r="J174" s="24"/>
    </row>
    <row r="175" spans="1:10" s="13" customFormat="1" ht="15.6">
      <c r="A175" s="15">
        <v>1</v>
      </c>
      <c r="B175" s="29" t="s">
        <v>139</v>
      </c>
      <c r="C175" s="30" t="s">
        <v>81</v>
      </c>
      <c r="D175" s="30" t="s">
        <v>81</v>
      </c>
      <c r="E175" s="30"/>
      <c r="F175" s="30"/>
      <c r="G175" s="31">
        <f>SUMIFS(G176:G1213,$C176:$C1213,$C176,$D176:$D1213,$D176)/2</f>
        <v>13251.599999999999</v>
      </c>
      <c r="H175" s="31">
        <f>SUMIFS(H176:H1213,$C176:$C1213,$C176,$D176:$D1213,$D176)/2</f>
        <v>3799.3</v>
      </c>
      <c r="I175" s="31">
        <f>SUMIFS(I176:I1213,$C176:$C1213,$C176,$D176:$D1213,$D176)/2</f>
        <v>13387.8</v>
      </c>
      <c r="J175" s="31">
        <f>SUMIFS(J176:J1213,$C176:$C1213,$C176,$D176:$D1213,$D176)/2</f>
        <v>3799.3</v>
      </c>
    </row>
    <row r="176" spans="1:10" s="13" customFormat="1" ht="31.2">
      <c r="A176" s="16">
        <v>2</v>
      </c>
      <c r="B176" s="32" t="s">
        <v>182</v>
      </c>
      <c r="C176" s="33" t="s">
        <v>81</v>
      </c>
      <c r="D176" s="33" t="s">
        <v>81</v>
      </c>
      <c r="E176" s="33" t="s">
        <v>22</v>
      </c>
      <c r="F176" s="33"/>
      <c r="G176" s="34">
        <f>SUMIFS(G177:G1210,$C177:$C1210,$C177,$D177:$D1210,$D177,$E177:$E1210,$E177)</f>
        <v>10240.299999999999</v>
      </c>
      <c r="H176" s="34">
        <f>SUMIFS(H177:H1210,$C177:$C1210,$C177,$D177:$D1210,$D177,$E177:$E1210,$E177)</f>
        <v>788</v>
      </c>
      <c r="I176" s="34">
        <f>SUMIFS(I177:I1210,$C177:$C1210,$C177,$D177:$D1210,$D177,$E177:$E1210,$E177)</f>
        <v>10376.5</v>
      </c>
      <c r="J176" s="34">
        <f>SUMIFS(J177:J1210,$C177:$C1210,$C177,$D177:$D1210,$D177,$E177:$E1210,$E177)</f>
        <v>788</v>
      </c>
    </row>
    <row r="177" spans="1:10" s="13" customFormat="1" ht="15.6">
      <c r="A177" s="17">
        <v>3</v>
      </c>
      <c r="B177" s="22" t="s">
        <v>46</v>
      </c>
      <c r="C177" s="23" t="s">
        <v>81</v>
      </c>
      <c r="D177" s="23" t="s">
        <v>81</v>
      </c>
      <c r="E177" s="23" t="s">
        <v>22</v>
      </c>
      <c r="F177" s="23" t="s">
        <v>91</v>
      </c>
      <c r="G177" s="24">
        <v>10240.299999999999</v>
      </c>
      <c r="H177" s="24">
        <v>788</v>
      </c>
      <c r="I177" s="24">
        <v>10376.5</v>
      </c>
      <c r="J177" s="24">
        <v>788</v>
      </c>
    </row>
    <row r="178" spans="1:10" s="13" customFormat="1" ht="31.2">
      <c r="A178" s="16">
        <v>2</v>
      </c>
      <c r="B178" s="32" t="s">
        <v>61</v>
      </c>
      <c r="C178" s="33" t="s">
        <v>81</v>
      </c>
      <c r="D178" s="33" t="s">
        <v>81</v>
      </c>
      <c r="E178" s="33" t="s">
        <v>123</v>
      </c>
      <c r="F178" s="33"/>
      <c r="G178" s="34">
        <f>SUMIFS(G179:G1214,$C179:$C1214,$C179,$D179:$D1214,$D179,$E179:$E1214,$E179)</f>
        <v>3011.3</v>
      </c>
      <c r="H178" s="34">
        <f>SUMIFS(H179:H1214,$C179:$C1214,$C179,$D179:$D1214,$D179,$E179:$E1214,$E179)</f>
        <v>3011.3</v>
      </c>
      <c r="I178" s="34">
        <f>SUMIFS(I179:I1214,$C179:$C1214,$C179,$D179:$D1214,$D179,$E179:$E1214,$E179)</f>
        <v>3011.3</v>
      </c>
      <c r="J178" s="34">
        <f>SUMIFS(J179:J1214,$C179:$C1214,$C179,$D179:$D1214,$D179,$E179:$E1214,$E179)</f>
        <v>3011.3</v>
      </c>
    </row>
    <row r="179" spans="1:10" s="13" customFormat="1" ht="31.2">
      <c r="A179" s="17">
        <v>3</v>
      </c>
      <c r="B179" s="22" t="s">
        <v>11</v>
      </c>
      <c r="C179" s="23" t="s">
        <v>81</v>
      </c>
      <c r="D179" s="23" t="s">
        <v>81</v>
      </c>
      <c r="E179" s="23" t="s">
        <v>123</v>
      </c>
      <c r="F179" s="23" t="s">
        <v>73</v>
      </c>
      <c r="G179" s="24">
        <v>3011.3</v>
      </c>
      <c r="H179" s="24">
        <v>3011.3</v>
      </c>
      <c r="I179" s="24">
        <v>3011.3</v>
      </c>
      <c r="J179" s="24">
        <v>3011.3</v>
      </c>
    </row>
    <row r="180" spans="1:10" s="13" customFormat="1" ht="15.6">
      <c r="A180" s="14">
        <v>0</v>
      </c>
      <c r="B180" s="26" t="s">
        <v>142</v>
      </c>
      <c r="C180" s="27" t="s">
        <v>83</v>
      </c>
      <c r="D180" s="27" t="s">
        <v>114</v>
      </c>
      <c r="E180" s="27"/>
      <c r="F180" s="27"/>
      <c r="G180" s="28">
        <f>SUMIFS(G181:G1228,$C181:$C1228,$C181)/3</f>
        <v>49556.19999999999</v>
      </c>
      <c r="H180" s="28">
        <f>SUMIFS(H181:H1218,$C181:$C1218,$C181)/3</f>
        <v>0</v>
      </c>
      <c r="I180" s="28">
        <f>SUMIFS(I181:I1228,$C181:$C1228,$C181)/3</f>
        <v>53635.69999999999</v>
      </c>
      <c r="J180" s="28">
        <f>SUMIFS(J181:J1218,$C181:$C1218,$C181)/3</f>
        <v>0</v>
      </c>
    </row>
    <row r="181" spans="1:10" s="13" customFormat="1" ht="15.6">
      <c r="A181" s="15">
        <v>1</v>
      </c>
      <c r="B181" s="29" t="s">
        <v>24</v>
      </c>
      <c r="C181" s="30" t="s">
        <v>83</v>
      </c>
      <c r="D181" s="30" t="s">
        <v>69</v>
      </c>
      <c r="E181" s="30" t="s">
        <v>6</v>
      </c>
      <c r="F181" s="30" t="s">
        <v>71</v>
      </c>
      <c r="G181" s="31">
        <f>SUMIFS(G182:G1221,$C182:$C1221,$C182,$D182:$D1221,$D182)/2</f>
        <v>49556.200000000004</v>
      </c>
      <c r="H181" s="31">
        <f>SUMIFS(H182:H1221,$C182:$C1221,$C182,$D182:$D1221,$D182)/2</f>
        <v>0</v>
      </c>
      <c r="I181" s="31">
        <f>SUMIFS(I182:I1221,$C182:$C1221,$C182,$D182:$D1221,$D182)/2</f>
        <v>53635.7</v>
      </c>
      <c r="J181" s="31">
        <f>SUMIFS(J182:J1221,$C182:$C1221,$C182,$D182:$D1221,$D182)/2</f>
        <v>0</v>
      </c>
    </row>
    <row r="182" spans="1:10" s="13" customFormat="1" ht="31.2">
      <c r="A182" s="16">
        <v>2</v>
      </c>
      <c r="B182" s="32" t="s">
        <v>172</v>
      </c>
      <c r="C182" s="33" t="s">
        <v>83</v>
      </c>
      <c r="D182" s="33" t="s">
        <v>69</v>
      </c>
      <c r="E182" s="33" t="s">
        <v>25</v>
      </c>
      <c r="F182" s="33"/>
      <c r="G182" s="34">
        <f>SUMIFS(G183:G1218,$C183:$C1218,$C183,$D183:$D1218,$D183,$E183:$E1218,$E183)</f>
        <v>38426.400000000001</v>
      </c>
      <c r="H182" s="34">
        <f>SUMIFS(H183:H1218,$C183:$C1218,$C183,$D183:$D1218,$D183,$E183:$E1218,$E183)</f>
        <v>0</v>
      </c>
      <c r="I182" s="34">
        <f>SUMIFS(I183:I1218,$C183:$C1218,$C183,$D183:$D1218,$D183,$E183:$E1218,$E183)</f>
        <v>41562.800000000003</v>
      </c>
      <c r="J182" s="34">
        <f>SUMIFS(J183:J1218,$C183:$C1218,$C183,$D183:$D1218,$D183,$E183:$E1218,$E183)</f>
        <v>0</v>
      </c>
    </row>
    <row r="183" spans="1:10" s="13" customFormat="1" ht="15.6">
      <c r="A183" s="17">
        <v>3</v>
      </c>
      <c r="B183" s="22" t="s">
        <v>162</v>
      </c>
      <c r="C183" s="23" t="s">
        <v>83</v>
      </c>
      <c r="D183" s="23" t="s">
        <v>69</v>
      </c>
      <c r="E183" s="23" t="s">
        <v>25</v>
      </c>
      <c r="F183" s="23" t="s">
        <v>161</v>
      </c>
      <c r="G183" s="24"/>
      <c r="H183" s="24"/>
      <c r="I183" s="24"/>
      <c r="J183" s="24"/>
    </row>
    <row r="184" spans="1:10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25</v>
      </c>
      <c r="F184" s="23" t="s">
        <v>91</v>
      </c>
      <c r="G184" s="24">
        <v>38426.400000000001</v>
      </c>
      <c r="H184" s="24"/>
      <c r="I184" s="24">
        <v>41562.800000000003</v>
      </c>
      <c r="J184" s="24"/>
    </row>
    <row r="185" spans="1:10" s="13" customFormat="1" ht="31.2">
      <c r="A185" s="16">
        <v>2</v>
      </c>
      <c r="B185" s="32" t="s">
        <v>173</v>
      </c>
      <c r="C185" s="33" t="s">
        <v>83</v>
      </c>
      <c r="D185" s="33" t="s">
        <v>69</v>
      </c>
      <c r="E185" s="33" t="s">
        <v>26</v>
      </c>
      <c r="F185" s="33"/>
      <c r="G185" s="34">
        <f>SUMIFS(G186:G1221,$C186:$C1221,$C186,$D186:$D1221,$D186,$E186:$E1221,$E186)</f>
        <v>11094.8</v>
      </c>
      <c r="H185" s="34">
        <f>SUMIFS(H186:H1221,$C186:$C1221,$C186,$D186:$D1221,$D186,$E186:$E1221,$E186)</f>
        <v>0</v>
      </c>
      <c r="I185" s="34">
        <f>SUMIFS(I186:I1221,$C186:$C1221,$C186,$D186:$D1221,$D186,$E186:$E1221,$E186)</f>
        <v>12037.9</v>
      </c>
      <c r="J185" s="34">
        <f>SUMIFS(J186:J1221,$C186:$C1221,$C186,$D186:$D1221,$D186,$E186:$E1221,$E186)</f>
        <v>0</v>
      </c>
    </row>
    <row r="186" spans="1:10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26</v>
      </c>
      <c r="F186" s="23" t="s">
        <v>91</v>
      </c>
      <c r="G186" s="24">
        <v>11094.8</v>
      </c>
      <c r="H186" s="24"/>
      <c r="I186" s="24">
        <v>12037.9</v>
      </c>
      <c r="J186" s="24"/>
    </row>
    <row r="187" spans="1:10" s="13" customFormat="1" ht="53.4" customHeight="1">
      <c r="A187" s="16">
        <v>2</v>
      </c>
      <c r="B187" s="41" t="s">
        <v>207</v>
      </c>
      <c r="C187" s="33" t="s">
        <v>83</v>
      </c>
      <c r="D187" s="33" t="s">
        <v>69</v>
      </c>
      <c r="E187" s="33" t="s">
        <v>132</v>
      </c>
      <c r="F187" s="33"/>
      <c r="G187" s="34">
        <f>SUMIFS(G188:G1223,$C188:$C1223,$C188,$D188:$D1223,$D188,$E188:$E1223,$E188)</f>
        <v>15</v>
      </c>
      <c r="H187" s="34">
        <f>SUMIFS(H188:H1223,$C188:$C1223,$C188,$D188:$D1223,$D188,$E188:$E1223,$E188)</f>
        <v>0</v>
      </c>
      <c r="I187" s="34">
        <f>SUMIFS(I188:I1223,$C188:$C1223,$C188,$D188:$D1223,$D188,$E188:$E1223,$E188)</f>
        <v>15</v>
      </c>
      <c r="J187" s="34">
        <f>SUMIFS(J188:J1223,$C188:$C1223,$C188,$D188:$D1223,$D188,$E188:$E1223,$E188)</f>
        <v>0</v>
      </c>
    </row>
    <row r="188" spans="1:10" s="13" customFormat="1" ht="15.6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132</v>
      </c>
      <c r="F188" s="23" t="s">
        <v>91</v>
      </c>
      <c r="G188" s="24">
        <v>15</v>
      </c>
      <c r="H188" s="24"/>
      <c r="I188" s="24">
        <v>15</v>
      </c>
      <c r="J188" s="24"/>
    </row>
    <row r="189" spans="1:10" s="13" customFormat="1" ht="46.8">
      <c r="A189" s="16">
        <v>2</v>
      </c>
      <c r="B189" s="41" t="s">
        <v>214</v>
      </c>
      <c r="C189" s="33" t="s">
        <v>83</v>
      </c>
      <c r="D189" s="33" t="s">
        <v>69</v>
      </c>
      <c r="E189" s="33" t="s">
        <v>160</v>
      </c>
      <c r="F189" s="33"/>
      <c r="G189" s="34">
        <f>SUMIFS(G190:G1225,$C190:$C1225,$C190,$D190:$D1225,$D190,$E190:$E1225,$E190)</f>
        <v>20</v>
      </c>
      <c r="H189" s="34">
        <f>SUMIFS(H190:H1225,$C190:$C1225,$C190,$D190:$D1225,$D190,$E190:$E1225,$E190)</f>
        <v>0</v>
      </c>
      <c r="I189" s="34">
        <f>SUMIFS(I190:I1225,$C190:$C1225,$C190,$D190:$D1225,$D190,$E190:$E1225,$E190)</f>
        <v>20</v>
      </c>
      <c r="J189" s="34">
        <f>SUMIFS(J190:J1225,$C190:$C1225,$C190,$D190:$D1225,$D190,$E190:$E1225,$E190)</f>
        <v>0</v>
      </c>
    </row>
    <row r="190" spans="1:10" s="13" customFormat="1" ht="15.6">
      <c r="A190" s="17">
        <v>3</v>
      </c>
      <c r="B190" s="22" t="s">
        <v>46</v>
      </c>
      <c r="C190" s="23" t="s">
        <v>83</v>
      </c>
      <c r="D190" s="23" t="s">
        <v>69</v>
      </c>
      <c r="E190" s="23" t="s">
        <v>160</v>
      </c>
      <c r="F190" s="23" t="s">
        <v>91</v>
      </c>
      <c r="G190" s="24">
        <v>20</v>
      </c>
      <c r="H190" s="24"/>
      <c r="I190" s="24">
        <v>20</v>
      </c>
      <c r="J190" s="24"/>
    </row>
    <row r="191" spans="1:10" s="13" customFormat="1" ht="15.6">
      <c r="A191" s="14">
        <v>0</v>
      </c>
      <c r="B191" s="26" t="s">
        <v>111</v>
      </c>
      <c r="C191" s="27" t="s">
        <v>84</v>
      </c>
      <c r="D191" s="27" t="s">
        <v>114</v>
      </c>
      <c r="E191" s="27"/>
      <c r="F191" s="27"/>
      <c r="G191" s="28">
        <f>SUMIFS(G192:G1252,$C192:$C1252,$C192)/3</f>
        <v>24094.699999999997</v>
      </c>
      <c r="H191" s="28">
        <f>SUMIFS(H192:H1242,$C192:$C1242,$C192)/3</f>
        <v>17539.8</v>
      </c>
      <c r="I191" s="28">
        <f>SUMIFS(I192:I1252,$C192:$C1252,$C192)/3</f>
        <v>52486.19999999999</v>
      </c>
      <c r="J191" s="28">
        <f>SUMIFS(J192:J1242,$C192:$C1242,$C192)/3</f>
        <v>45931.299999999996</v>
      </c>
    </row>
    <row r="192" spans="1:10" s="13" customFormat="1" ht="15.6">
      <c r="A192" s="15">
        <v>1</v>
      </c>
      <c r="B192" s="29" t="s">
        <v>63</v>
      </c>
      <c r="C192" s="30" t="s">
        <v>84</v>
      </c>
      <c r="D192" s="30" t="s">
        <v>69</v>
      </c>
      <c r="E192" s="30" t="s">
        <v>6</v>
      </c>
      <c r="F192" s="30" t="s">
        <v>71</v>
      </c>
      <c r="G192" s="31">
        <f>SUMIFS(G193:G1236,$C193:$C1236,$C193,$D193:$D1236,$D193)/2</f>
        <v>2015.9</v>
      </c>
      <c r="H192" s="31">
        <f>SUMIFS(H193:H1236,$C193:$C1236,$C193,$D193:$D1236,$D193)/2</f>
        <v>0</v>
      </c>
      <c r="I192" s="31">
        <f>SUMIFS(I193:I1236,$C193:$C1236,$C193,$D193:$D1236,$D193)/2</f>
        <v>2015.9</v>
      </c>
      <c r="J192" s="31">
        <f>SUMIFS(J193:J1236,$C193:$C1236,$C193,$D193:$D1236,$D193)/2</f>
        <v>0</v>
      </c>
    </row>
    <row r="193" spans="1:10" s="13" customFormat="1" ht="31.2">
      <c r="A193" s="16">
        <v>2</v>
      </c>
      <c r="B193" s="32" t="s">
        <v>32</v>
      </c>
      <c r="C193" s="33" t="s">
        <v>84</v>
      </c>
      <c r="D193" s="33" t="s">
        <v>69</v>
      </c>
      <c r="E193" s="33" t="s">
        <v>124</v>
      </c>
      <c r="F193" s="33"/>
      <c r="G193" s="34">
        <f>SUMIFS(G194:G1233,$C194:$C1233,$C194,$D194:$D1233,$D194,$E194:$E1233,$E194)</f>
        <v>2015.9</v>
      </c>
      <c r="H193" s="34">
        <f>SUMIFS(H194:H1233,$C194:$C1233,$C194,$D194:$D1233,$D194,$E194:$E1233,$E194)</f>
        <v>0</v>
      </c>
      <c r="I193" s="34">
        <f>SUMIFS(I194:I1233,$C194:$C1233,$C194,$D194:$D1233,$D194,$E194:$E1233,$E194)</f>
        <v>2015.9</v>
      </c>
      <c r="J193" s="34">
        <f>SUMIFS(J194:J1233,$C194:$C1233,$C194,$D194:$D1233,$D194,$E194:$E1233,$E194)</f>
        <v>0</v>
      </c>
    </row>
    <row r="194" spans="1:10" s="13" customFormat="1" ht="31.2">
      <c r="A194" s="17">
        <v>3</v>
      </c>
      <c r="B194" s="22" t="s">
        <v>186</v>
      </c>
      <c r="C194" s="23" t="s">
        <v>84</v>
      </c>
      <c r="D194" s="23" t="s">
        <v>69</v>
      </c>
      <c r="E194" s="23" t="s">
        <v>124</v>
      </c>
      <c r="F194" s="23" t="s">
        <v>185</v>
      </c>
      <c r="G194" s="24">
        <v>2015.9</v>
      </c>
      <c r="H194" s="25"/>
      <c r="I194" s="24">
        <v>2015.9</v>
      </c>
      <c r="J194" s="25"/>
    </row>
    <row r="195" spans="1:10" s="13" customFormat="1" ht="15.6">
      <c r="A195" s="15">
        <v>1</v>
      </c>
      <c r="B195" s="29" t="s">
        <v>64</v>
      </c>
      <c r="C195" s="30" t="s">
        <v>84</v>
      </c>
      <c r="D195" s="30" t="s">
        <v>78</v>
      </c>
      <c r="E195" s="30" t="s">
        <v>6</v>
      </c>
      <c r="F195" s="30" t="s">
        <v>71</v>
      </c>
      <c r="G195" s="31">
        <f>SUMIFS(G196:G1239,$C196:$C1239,$C196,$D196:$D1239,$D196)/2</f>
        <v>419</v>
      </c>
      <c r="H195" s="31">
        <f>SUMIFS(H196:H1239,$C196:$C1239,$C196,$D196:$D1239,$D196)/2</f>
        <v>0</v>
      </c>
      <c r="I195" s="31">
        <f>SUMIFS(I196:I1239,$C196:$C1239,$C196,$D196:$D1239,$D196)/2</f>
        <v>419</v>
      </c>
      <c r="J195" s="31">
        <f>SUMIFS(J196:J1239,$C196:$C1239,$C196,$D196:$D1239,$D196)/2</f>
        <v>0</v>
      </c>
    </row>
    <row r="196" spans="1:10" s="13" customFormat="1" ht="39.6" customHeight="1">
      <c r="A196" s="16">
        <v>2</v>
      </c>
      <c r="B196" s="41" t="s">
        <v>200</v>
      </c>
      <c r="C196" s="33" t="s">
        <v>84</v>
      </c>
      <c r="D196" s="33" t="s">
        <v>78</v>
      </c>
      <c r="E196" s="33" t="s">
        <v>59</v>
      </c>
      <c r="F196" s="33"/>
      <c r="G196" s="34">
        <f>SUMIFS(G197:G1236,$C197:$C1236,$C197,$D197:$D1236,$D197,$E197:$E1236,$E197)</f>
        <v>269</v>
      </c>
      <c r="H196" s="34">
        <f>SUMIFS(H197:H1236,$C197:$C1236,$C197,$D197:$D1236,$D197,$E197:$E1236,$E197)</f>
        <v>0</v>
      </c>
      <c r="I196" s="34">
        <f>SUMIFS(I197:I1236,$C197:$C1236,$C197,$D197:$D1236,$D197,$E197:$E1236,$E197)</f>
        <v>269</v>
      </c>
      <c r="J196" s="34">
        <f>SUMIFS(J197:J1236,$C197:$C1236,$C197,$D197:$D1236,$D197,$E197:$E1236,$E197)</f>
        <v>0</v>
      </c>
    </row>
    <row r="197" spans="1:10" s="13" customFormat="1" ht="31.2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59</v>
      </c>
      <c r="F197" s="23" t="s">
        <v>80</v>
      </c>
      <c r="G197" s="24">
        <v>269</v>
      </c>
      <c r="H197" s="24"/>
      <c r="I197" s="24">
        <v>269</v>
      </c>
      <c r="J197" s="24"/>
    </row>
    <row r="198" spans="1:10" s="13" customFormat="1" ht="56.25" customHeight="1">
      <c r="A198" s="16">
        <v>2</v>
      </c>
      <c r="B198" s="41" t="s">
        <v>208</v>
      </c>
      <c r="C198" s="33" t="s">
        <v>84</v>
      </c>
      <c r="D198" s="33" t="s">
        <v>78</v>
      </c>
      <c r="E198" s="33" t="s">
        <v>131</v>
      </c>
      <c r="F198" s="33"/>
      <c r="G198" s="34">
        <f>SUMIFS(G199:G1238,$C199:$C1238,$C199,$D199:$D1238,$D199,$E199:$E1238,$E199)</f>
        <v>0</v>
      </c>
      <c r="H198" s="34">
        <f>SUMIFS(H199:H1238,$C199:$C1238,$C199,$D199:$D1238,$D199,$E199:$E1238,$E199)</f>
        <v>0</v>
      </c>
      <c r="I198" s="34">
        <f>SUMIFS(I199:I1238,$C199:$C1238,$C199,$D199:$D1238,$D199,$E199:$E1238,$E199)</f>
        <v>0</v>
      </c>
      <c r="J198" s="34">
        <f>SUMIFS(J199:J1238,$C199:$C1238,$C199,$D199:$D1238,$D199,$E199:$E1238,$E199)</f>
        <v>0</v>
      </c>
    </row>
    <row r="199" spans="1:10" s="13" customFormat="1" ht="31.2">
      <c r="A199" s="17">
        <v>3</v>
      </c>
      <c r="B199" s="22" t="s">
        <v>21</v>
      </c>
      <c r="C199" s="23" t="s">
        <v>84</v>
      </c>
      <c r="D199" s="23" t="s">
        <v>78</v>
      </c>
      <c r="E199" s="23" t="s">
        <v>131</v>
      </c>
      <c r="F199" s="23" t="s">
        <v>80</v>
      </c>
      <c r="G199" s="24"/>
      <c r="H199" s="24"/>
      <c r="I199" s="24"/>
      <c r="J199" s="24"/>
    </row>
    <row r="200" spans="1:10" s="13" customFormat="1" ht="15.6">
      <c r="A200" s="17">
        <v>3</v>
      </c>
      <c r="B200" s="22" t="s">
        <v>46</v>
      </c>
      <c r="C200" s="23" t="s">
        <v>84</v>
      </c>
      <c r="D200" s="23" t="s">
        <v>78</v>
      </c>
      <c r="E200" s="23" t="s">
        <v>131</v>
      </c>
      <c r="F200" s="23" t="s">
        <v>91</v>
      </c>
      <c r="G200" s="24"/>
      <c r="H200" s="24"/>
      <c r="I200" s="24"/>
      <c r="J200" s="24"/>
    </row>
    <row r="201" spans="1:10" s="13" customFormat="1" ht="63" customHeight="1">
      <c r="A201" s="16">
        <v>2</v>
      </c>
      <c r="B201" s="41" t="s">
        <v>214</v>
      </c>
      <c r="C201" s="42" t="s">
        <v>84</v>
      </c>
      <c r="D201" s="42" t="s">
        <v>78</v>
      </c>
      <c r="E201" s="42" t="s">
        <v>160</v>
      </c>
      <c r="F201" s="42"/>
      <c r="G201" s="34">
        <f>SUMIFS(G202:G1241,$C202:$C1241,$C202,$D202:$D1241,$D202,$E202:$E1241,$E202)</f>
        <v>150</v>
      </c>
      <c r="H201" s="34">
        <f>SUMIFS(H202:H1241,$C202:$C1241,$C202,$D202:$D1241,$D202,$E202:$E1241,$E202)</f>
        <v>0</v>
      </c>
      <c r="I201" s="34">
        <f>SUMIFS(I202:I1241,$C202:$C1241,$C202,$D202:$D1241,$D202,$E202:$E1241,$E202)</f>
        <v>150</v>
      </c>
      <c r="J201" s="34">
        <f>SUMIFS(J202:J1241,$C202:$C1241,$C202,$D202:$D1241,$D202,$E202:$E1241,$E202)</f>
        <v>0</v>
      </c>
    </row>
    <row r="202" spans="1:10" s="13" customFormat="1" ht="31.2">
      <c r="A202" s="17">
        <v>3</v>
      </c>
      <c r="B202" s="22" t="s">
        <v>21</v>
      </c>
      <c r="C202" s="23" t="s">
        <v>84</v>
      </c>
      <c r="D202" s="23" t="s">
        <v>78</v>
      </c>
      <c r="E202" s="23" t="s">
        <v>160</v>
      </c>
      <c r="F202" s="23" t="s">
        <v>80</v>
      </c>
      <c r="G202" s="24">
        <v>150</v>
      </c>
      <c r="H202" s="25"/>
      <c r="I202" s="24">
        <v>150</v>
      </c>
      <c r="J202" s="25"/>
    </row>
    <row r="203" spans="1:10" s="13" customFormat="1" ht="37.200000000000003" customHeight="1">
      <c r="A203" s="16">
        <v>2</v>
      </c>
      <c r="B203" s="41" t="s">
        <v>35</v>
      </c>
      <c r="C203" s="33" t="s">
        <v>84</v>
      </c>
      <c r="D203" s="33" t="s">
        <v>78</v>
      </c>
      <c r="E203" s="33" t="s">
        <v>122</v>
      </c>
      <c r="F203" s="33"/>
      <c r="G203" s="34">
        <f>SUMIFS(G204:G1244,$C204:$C1244,$C204,$D204:$D1244,$D204,$E204:$E1244,$E204)</f>
        <v>0</v>
      </c>
      <c r="H203" s="34">
        <f>SUMIFS(H204:H1244,$C204:$C1244,$C204,$D204:$D1244,$D204,$E204:$E1244,$E204)</f>
        <v>0</v>
      </c>
      <c r="I203" s="34">
        <f>SUMIFS(I204:I1244,$C204:$C1244,$C204,$D204:$D1244,$D204,$E204:$E1244,$E204)</f>
        <v>0</v>
      </c>
      <c r="J203" s="34">
        <f>SUMIFS(J204:J1244,$C204:$C1244,$C204,$D204:$D1244,$D204,$E204:$E1244,$E204)</f>
        <v>0</v>
      </c>
    </row>
    <row r="204" spans="1:10" s="13" customFormat="1" ht="15.6">
      <c r="A204" s="17">
        <v>3</v>
      </c>
      <c r="B204" s="22" t="s">
        <v>163</v>
      </c>
      <c r="C204" s="23" t="s">
        <v>84</v>
      </c>
      <c r="D204" s="23" t="s">
        <v>78</v>
      </c>
      <c r="E204" s="23" t="s">
        <v>122</v>
      </c>
      <c r="F204" s="23" t="s">
        <v>135</v>
      </c>
      <c r="G204" s="24"/>
      <c r="H204" s="24"/>
      <c r="I204" s="24"/>
      <c r="J204" s="24"/>
    </row>
    <row r="205" spans="1:10" s="13" customFormat="1" ht="15.6">
      <c r="A205" s="15">
        <v>1</v>
      </c>
      <c r="B205" s="29" t="s">
        <v>140</v>
      </c>
      <c r="C205" s="30" t="s">
        <v>84</v>
      </c>
      <c r="D205" s="30" t="s">
        <v>86</v>
      </c>
      <c r="E205" s="30" t="s">
        <v>6</v>
      </c>
      <c r="F205" s="30" t="s">
        <v>71</v>
      </c>
      <c r="G205" s="31">
        <f>SUMIFS(G206:G1249,$C206:$C1249,$C206,$D206:$D1249,$D206)/2</f>
        <v>16023.3</v>
      </c>
      <c r="H205" s="31">
        <f>SUMIFS(H206:H1249,$C206:$C1249,$C206,$D206:$D1249,$D206)/2</f>
        <v>13547.3</v>
      </c>
      <c r="I205" s="31">
        <f>SUMIFS(I206:I1249,$C206:$C1249,$C206,$D206:$D1249,$D206)/2</f>
        <v>44414.8</v>
      </c>
      <c r="J205" s="31">
        <f>SUMIFS(J206:J1249,$C206:$C1249,$C206,$D206:$D1249,$D206)/2</f>
        <v>41938.800000000003</v>
      </c>
    </row>
    <row r="206" spans="1:10" s="13" customFormat="1" ht="15.6">
      <c r="A206" s="16">
        <v>2</v>
      </c>
      <c r="B206" s="32" t="s">
        <v>195</v>
      </c>
      <c r="C206" s="33" t="s">
        <v>84</v>
      </c>
      <c r="D206" s="33" t="s">
        <v>86</v>
      </c>
      <c r="E206" s="33" t="s">
        <v>65</v>
      </c>
      <c r="F206" s="33"/>
      <c r="G206" s="34">
        <f>SUMIFS(G207:G1246,$C207:$C1246,$C207,$D207:$D1246,$D207,$E207:$E1246,$E207)</f>
        <v>8775.9</v>
      </c>
      <c r="H206" s="34">
        <f>SUMIFS(H207:H1246,$C207:$C1246,$C207,$D207:$D1246,$D207,$E207:$E1246,$E207)</f>
        <v>6299.9</v>
      </c>
      <c r="I206" s="34">
        <f>SUMIFS(I207:I1246,$C207:$C1246,$C207,$D207:$D1246,$D207,$E207:$E1246,$E207)</f>
        <v>8776.4</v>
      </c>
      <c r="J206" s="34">
        <f>SUMIFS(J207:J1246,$C207:$C1246,$C207,$D207:$D1246,$D207,$E207:$E1246,$E207)</f>
        <v>6300.4</v>
      </c>
    </row>
    <row r="207" spans="1:10" s="13" customFormat="1" ht="31.2">
      <c r="A207" s="17">
        <v>3</v>
      </c>
      <c r="B207" s="22" t="s">
        <v>21</v>
      </c>
      <c r="C207" s="23" t="s">
        <v>84</v>
      </c>
      <c r="D207" s="23" t="s">
        <v>86</v>
      </c>
      <c r="E207" s="23" t="s">
        <v>65</v>
      </c>
      <c r="F207" s="23" t="s">
        <v>80</v>
      </c>
      <c r="G207" s="24">
        <v>8775.9</v>
      </c>
      <c r="H207" s="24">
        <v>6299.9</v>
      </c>
      <c r="I207" s="24">
        <v>8776.4</v>
      </c>
      <c r="J207" s="24">
        <v>6300.4</v>
      </c>
    </row>
    <row r="208" spans="1:10" s="13" customFormat="1" ht="46.8">
      <c r="A208" s="16">
        <v>2</v>
      </c>
      <c r="B208" s="41" t="s">
        <v>205</v>
      </c>
      <c r="C208" s="33" t="s">
        <v>84</v>
      </c>
      <c r="D208" s="33" t="s">
        <v>86</v>
      </c>
      <c r="E208" s="33" t="s">
        <v>9</v>
      </c>
      <c r="F208" s="33"/>
      <c r="G208" s="34">
        <f>SUMIFS(G209:G1248,$C209:$C1248,$C209,$D209:$D1248,$D209,$E209:$E1248,$E209)</f>
        <v>7247.4</v>
      </c>
      <c r="H208" s="34">
        <f>SUMIFS(H209:H1248,$C209:$C1248,$C209,$D209:$D1248,$D209,$E209:$E1248,$E209)</f>
        <v>7247.4</v>
      </c>
      <c r="I208" s="34">
        <f>SUMIFS(I209:I1248,$C209:$C1248,$C209,$D209:$D1248,$D209,$E209:$E1248,$E209)</f>
        <v>7247.4</v>
      </c>
      <c r="J208" s="34">
        <f>SUMIFS(J209:J1248,$C209:$C1248,$C209,$D209:$D1248,$D209,$E209:$E1248,$E209)</f>
        <v>7247.4</v>
      </c>
    </row>
    <row r="209" spans="1:10" s="13" customFormat="1" ht="31.2">
      <c r="A209" s="17">
        <v>3</v>
      </c>
      <c r="B209" s="22" t="s">
        <v>11</v>
      </c>
      <c r="C209" s="23" t="s">
        <v>84</v>
      </c>
      <c r="D209" s="23" t="s">
        <v>86</v>
      </c>
      <c r="E209" s="23" t="s">
        <v>9</v>
      </c>
      <c r="F209" s="23" t="s">
        <v>73</v>
      </c>
      <c r="G209" s="24"/>
      <c r="H209" s="24"/>
      <c r="I209" s="24"/>
      <c r="J209" s="24"/>
    </row>
    <row r="210" spans="1:10" s="13" customFormat="1" ht="31.2">
      <c r="A210" s="17">
        <v>3</v>
      </c>
      <c r="B210" s="22" t="s">
        <v>21</v>
      </c>
      <c r="C210" s="23" t="s">
        <v>84</v>
      </c>
      <c r="D210" s="23" t="s">
        <v>86</v>
      </c>
      <c r="E210" s="23" t="s">
        <v>9</v>
      </c>
      <c r="F210" s="23" t="s">
        <v>80</v>
      </c>
      <c r="G210" s="24">
        <v>7247.4</v>
      </c>
      <c r="H210" s="24">
        <v>7247.4</v>
      </c>
      <c r="I210" s="24">
        <v>7247.4</v>
      </c>
      <c r="J210" s="24">
        <v>7247.4</v>
      </c>
    </row>
    <row r="211" spans="1:10" s="13" customFormat="1" ht="78">
      <c r="A211" s="16">
        <v>2</v>
      </c>
      <c r="B211" s="41" t="s">
        <v>209</v>
      </c>
      <c r="C211" s="33" t="s">
        <v>84</v>
      </c>
      <c r="D211" s="33" t="s">
        <v>86</v>
      </c>
      <c r="E211" s="33" t="s">
        <v>130</v>
      </c>
      <c r="F211" s="33"/>
      <c r="G211" s="34">
        <f>SUMIFS(G212:G1250,$C212:$C1250,$C212,$D212:$D1250,$D212,$E212:$E1250,$E212)</f>
        <v>0</v>
      </c>
      <c r="H211" s="34">
        <f>SUMIFS(H212:H1250,$C212:$C1250,$C212,$D212:$D1250,$D212,$E212:$E1250,$E212)</f>
        <v>0</v>
      </c>
      <c r="I211" s="34">
        <f>SUMIFS(I212:I1250,$C212:$C1250,$C212,$D212:$D1250,$D212,$E212:$E1250,$E212)</f>
        <v>28391</v>
      </c>
      <c r="J211" s="34">
        <f>SUMIFS(J212:J1250,$C212:$C1250,$C212,$D212:$D1250,$D212,$E212:$E1250,$E212)</f>
        <v>28391</v>
      </c>
    </row>
    <row r="212" spans="1:10" s="13" customFormat="1" ht="15.6">
      <c r="A212" s="17">
        <v>3</v>
      </c>
      <c r="B212" s="22" t="s">
        <v>129</v>
      </c>
      <c r="C212" s="23" t="s">
        <v>84</v>
      </c>
      <c r="D212" s="23" t="s">
        <v>86</v>
      </c>
      <c r="E212" s="23" t="s">
        <v>130</v>
      </c>
      <c r="F212" s="23" t="s">
        <v>128</v>
      </c>
      <c r="G212" s="24"/>
      <c r="H212" s="24"/>
      <c r="I212" s="24">
        <v>28391</v>
      </c>
      <c r="J212" s="24">
        <v>28391</v>
      </c>
    </row>
    <row r="213" spans="1:10" s="13" customFormat="1" ht="15.6">
      <c r="A213" s="15">
        <v>1</v>
      </c>
      <c r="B213" s="29" t="s">
        <v>27</v>
      </c>
      <c r="C213" s="30" t="s">
        <v>84</v>
      </c>
      <c r="D213" s="30" t="s">
        <v>70</v>
      </c>
      <c r="E213" s="30" t="s">
        <v>6</v>
      </c>
      <c r="F213" s="30" t="s">
        <v>71</v>
      </c>
      <c r="G213" s="31">
        <f>SUMIFS(G214:G1256,$C214:$C1256,$C214,$D214:$D1256,$D214)/2</f>
        <v>5636.5</v>
      </c>
      <c r="H213" s="31">
        <f>SUMIFS(H214:H1256,$C214:$C1256,$C214,$D214:$D1256,$D214)/2</f>
        <v>3992.4999999999995</v>
      </c>
      <c r="I213" s="31">
        <f>SUMIFS(I214:I1256,$C214:$C1256,$C214,$D214:$D1256,$D214)/2</f>
        <v>5636.5</v>
      </c>
      <c r="J213" s="31">
        <f>SUMIFS(J214:J1256,$C214:$C1256,$C214,$D214:$D1256,$D214)/2</f>
        <v>3992.4999999999995</v>
      </c>
    </row>
    <row r="214" spans="1:10" s="13" customFormat="1" ht="46.8">
      <c r="A214" s="16">
        <v>2</v>
      </c>
      <c r="B214" s="32" t="s">
        <v>196</v>
      </c>
      <c r="C214" s="33" t="s">
        <v>84</v>
      </c>
      <c r="D214" s="33" t="s">
        <v>70</v>
      </c>
      <c r="E214" s="33" t="s">
        <v>28</v>
      </c>
      <c r="F214" s="33"/>
      <c r="G214" s="34">
        <f>SUMIFS(G215:G1253,$C215:$C1253,$C215,$D215:$D1253,$D215,$E215:$E1253,$E215)</f>
        <v>965</v>
      </c>
      <c r="H214" s="34">
        <f>SUMIFS(H215:H1253,$C215:$C1253,$C215,$D215:$D1253,$D215,$E215:$E1253,$E215)</f>
        <v>0</v>
      </c>
      <c r="I214" s="34">
        <f>SUMIFS(I215:I1253,$C215:$C1253,$C215,$D215:$D1253,$D215,$E215:$E1253,$E215)</f>
        <v>965</v>
      </c>
      <c r="J214" s="34">
        <f>SUMIFS(J215:J1253,$C215:$C1253,$C215,$D215:$D1253,$D215,$E215:$E1253,$E215)</f>
        <v>0</v>
      </c>
    </row>
    <row r="215" spans="1:10" s="13" customFormat="1" ht="31.2">
      <c r="A215" s="17">
        <v>3</v>
      </c>
      <c r="B215" s="22" t="s">
        <v>11</v>
      </c>
      <c r="C215" s="23" t="s">
        <v>84</v>
      </c>
      <c r="D215" s="23" t="s">
        <v>70</v>
      </c>
      <c r="E215" s="23" t="s">
        <v>28</v>
      </c>
      <c r="F215" s="23" t="s">
        <v>73</v>
      </c>
      <c r="G215" s="24"/>
      <c r="H215" s="24"/>
      <c r="I215" s="24"/>
      <c r="J215" s="24"/>
    </row>
    <row r="216" spans="1:10" s="13" customFormat="1" ht="15.6">
      <c r="A216" s="17">
        <v>3</v>
      </c>
      <c r="B216" s="22" t="s">
        <v>46</v>
      </c>
      <c r="C216" s="23" t="s">
        <v>84</v>
      </c>
      <c r="D216" s="23" t="s">
        <v>70</v>
      </c>
      <c r="E216" s="23" t="s">
        <v>28</v>
      </c>
      <c r="F216" s="23" t="s">
        <v>91</v>
      </c>
      <c r="G216" s="24">
        <v>965</v>
      </c>
      <c r="H216" s="24"/>
      <c r="I216" s="24">
        <v>965</v>
      </c>
      <c r="J216" s="24"/>
    </row>
    <row r="217" spans="1:10" s="13" customFormat="1" ht="74.400000000000006" customHeight="1">
      <c r="A217" s="16">
        <v>2</v>
      </c>
      <c r="B217" s="32" t="s">
        <v>176</v>
      </c>
      <c r="C217" s="33" t="s">
        <v>84</v>
      </c>
      <c r="D217" s="33" t="s">
        <v>70</v>
      </c>
      <c r="E217" s="33" t="s">
        <v>29</v>
      </c>
      <c r="F217" s="33"/>
      <c r="G217" s="34">
        <f>SUMIFS(G218:G1256,$C218:$C1256,$C218,$D218:$D1256,$D218,$E218:$E1256,$E218)</f>
        <v>384</v>
      </c>
      <c r="H217" s="34">
        <f>SUMIFS(H218:H1256,$C218:$C1256,$C218,$D218:$D1256,$D218,$E218:$E1256,$E218)</f>
        <v>0</v>
      </c>
      <c r="I217" s="34">
        <f>SUMIFS(I218:I1256,$C218:$C1256,$C218,$D218:$D1256,$D218,$E218:$E1256,$E218)</f>
        <v>384</v>
      </c>
      <c r="J217" s="34">
        <f>SUMIFS(J218:J1256,$C218:$C1256,$C218,$D218:$D1256,$D218,$E218:$E1256,$E218)</f>
        <v>0</v>
      </c>
    </row>
    <row r="218" spans="1:10" s="13" customFormat="1" ht="66.599999999999994" customHeight="1">
      <c r="A218" s="17">
        <v>3</v>
      </c>
      <c r="B218" s="22" t="s">
        <v>151</v>
      </c>
      <c r="C218" s="23" t="s">
        <v>84</v>
      </c>
      <c r="D218" s="23" t="s">
        <v>70</v>
      </c>
      <c r="E218" s="23" t="s">
        <v>29</v>
      </c>
      <c r="F218" s="23" t="s">
        <v>94</v>
      </c>
      <c r="G218" s="24">
        <v>384</v>
      </c>
      <c r="H218" s="24"/>
      <c r="I218" s="24">
        <v>384</v>
      </c>
      <c r="J218" s="24"/>
    </row>
    <row r="219" spans="1:10" s="13" customFormat="1" ht="46.8">
      <c r="A219" s="16">
        <v>2</v>
      </c>
      <c r="B219" s="41" t="s">
        <v>205</v>
      </c>
      <c r="C219" s="33" t="s">
        <v>84</v>
      </c>
      <c r="D219" s="33" t="s">
        <v>70</v>
      </c>
      <c r="E219" s="33" t="s">
        <v>9</v>
      </c>
      <c r="F219" s="33"/>
      <c r="G219" s="34">
        <f>SUMIFS(G220:G1258,$C220:$C1258,$C220,$D220:$D1258,$D220,$E220:$E1258,$E220)</f>
        <v>3270.2</v>
      </c>
      <c r="H219" s="34">
        <f>SUMIFS(H220:H1258,$C220:$C1258,$C220,$D220:$D1258,$D220,$E220:$E1258,$E220)</f>
        <v>3270.2</v>
      </c>
      <c r="I219" s="34">
        <f>SUMIFS(I220:I1258,$C220:$C1258,$C220,$D220:$D1258,$D220,$E220:$E1258,$E220)</f>
        <v>3270.2</v>
      </c>
      <c r="J219" s="34">
        <f>SUMIFS(J220:J1258,$C220:$C1258,$C220,$D220:$D1258,$D220,$E220:$E1258,$E220)</f>
        <v>3270.2</v>
      </c>
    </row>
    <row r="220" spans="1:10" s="13" customFormat="1" ht="15.6">
      <c r="A220" s="17">
        <v>3</v>
      </c>
      <c r="B220" s="22" t="s">
        <v>23</v>
      </c>
      <c r="C220" s="23" t="s">
        <v>84</v>
      </c>
      <c r="D220" s="23" t="s">
        <v>70</v>
      </c>
      <c r="E220" s="23" t="s">
        <v>9</v>
      </c>
      <c r="F220" s="23" t="s">
        <v>82</v>
      </c>
      <c r="G220" s="24">
        <v>2889</v>
      </c>
      <c r="H220" s="24">
        <v>2889</v>
      </c>
      <c r="I220" s="24">
        <v>2889</v>
      </c>
      <c r="J220" s="24">
        <v>2889</v>
      </c>
    </row>
    <row r="221" spans="1:10" s="13" customFormat="1" ht="31.2">
      <c r="A221" s="17">
        <v>3</v>
      </c>
      <c r="B221" s="22" t="s">
        <v>11</v>
      </c>
      <c r="C221" s="23" t="s">
        <v>84</v>
      </c>
      <c r="D221" s="23" t="s">
        <v>70</v>
      </c>
      <c r="E221" s="23" t="s">
        <v>9</v>
      </c>
      <c r="F221" s="23" t="s">
        <v>73</v>
      </c>
      <c r="G221" s="24">
        <v>381.2</v>
      </c>
      <c r="H221" s="24">
        <v>381.2</v>
      </c>
      <c r="I221" s="24">
        <v>381.2</v>
      </c>
      <c r="J221" s="24">
        <v>381.2</v>
      </c>
    </row>
    <row r="222" spans="1:10" s="13" customFormat="1" ht="15.6">
      <c r="A222" s="17">
        <v>3</v>
      </c>
      <c r="B222" s="22" t="s">
        <v>12</v>
      </c>
      <c r="C222" s="23" t="s">
        <v>84</v>
      </c>
      <c r="D222" s="23" t="s">
        <v>70</v>
      </c>
      <c r="E222" s="23" t="s">
        <v>9</v>
      </c>
      <c r="F222" s="23" t="s">
        <v>74</v>
      </c>
      <c r="G222" s="24"/>
      <c r="H222" s="24"/>
      <c r="I222" s="24"/>
      <c r="J222" s="24"/>
    </row>
    <row r="223" spans="1:10" s="13" customFormat="1" ht="46.8">
      <c r="A223" s="16">
        <v>2</v>
      </c>
      <c r="B223" s="41" t="s">
        <v>206</v>
      </c>
      <c r="C223" s="33" t="s">
        <v>84</v>
      </c>
      <c r="D223" s="33" t="s">
        <v>70</v>
      </c>
      <c r="E223" s="33" t="s">
        <v>33</v>
      </c>
      <c r="F223" s="33"/>
      <c r="G223" s="34">
        <f>SUMIFS(G224:G1262,$C224:$C1262,$C224,$D224:$D1262,$D224,$E224:$E1262,$E224)</f>
        <v>1017.3</v>
      </c>
      <c r="H223" s="34">
        <f>SUMIFS(H224:H1262,$C224:$C1262,$C224,$D224:$D1262,$D224,$E224:$E1262,$E224)</f>
        <v>722.3</v>
      </c>
      <c r="I223" s="34">
        <f>SUMIFS(I224:I1262,$C224:$C1262,$C224,$D224:$D1262,$D224,$E224:$E1262,$E224)</f>
        <v>1017.3</v>
      </c>
      <c r="J223" s="34">
        <f>SUMIFS(J224:J1262,$C224:$C1262,$C224,$D224:$D1262,$D224,$E224:$E1262,$E224)</f>
        <v>722.3</v>
      </c>
    </row>
    <row r="224" spans="1:10" s="13" customFormat="1" ht="31.2">
      <c r="A224" s="17">
        <v>3</v>
      </c>
      <c r="B224" s="22" t="s">
        <v>10</v>
      </c>
      <c r="C224" s="23" t="s">
        <v>84</v>
      </c>
      <c r="D224" s="23" t="s">
        <v>70</v>
      </c>
      <c r="E224" s="23" t="s">
        <v>33</v>
      </c>
      <c r="F224" s="23" t="s">
        <v>72</v>
      </c>
      <c r="G224" s="24">
        <v>923.4</v>
      </c>
      <c r="H224" s="24">
        <v>628.4</v>
      </c>
      <c r="I224" s="24">
        <v>923.4</v>
      </c>
      <c r="J224" s="24">
        <v>628.4</v>
      </c>
    </row>
    <row r="225" spans="1:10" s="13" customFormat="1" ht="31.2">
      <c r="A225" s="17">
        <v>3</v>
      </c>
      <c r="B225" s="22" t="s">
        <v>11</v>
      </c>
      <c r="C225" s="23" t="s">
        <v>84</v>
      </c>
      <c r="D225" s="23" t="s">
        <v>70</v>
      </c>
      <c r="E225" s="23" t="s">
        <v>33</v>
      </c>
      <c r="F225" s="23" t="s">
        <v>73</v>
      </c>
      <c r="G225" s="24">
        <v>93.9</v>
      </c>
      <c r="H225" s="24">
        <v>93.9</v>
      </c>
      <c r="I225" s="24">
        <v>93.9</v>
      </c>
      <c r="J225" s="24">
        <v>93.9</v>
      </c>
    </row>
    <row r="226" spans="1:10" s="13" customFormat="1" ht="46.8">
      <c r="A226" s="16">
        <v>2</v>
      </c>
      <c r="B226" s="41" t="s">
        <v>212</v>
      </c>
      <c r="C226" s="33" t="s">
        <v>84</v>
      </c>
      <c r="D226" s="33" t="s">
        <v>70</v>
      </c>
      <c r="E226" s="33" t="s">
        <v>158</v>
      </c>
      <c r="F226" s="33"/>
      <c r="G226" s="34">
        <f>SUMIFS(G227:G1265,$C227:$C1265,$C227,$D227:$D1265,$D227,$E227:$E1265,$E227)</f>
        <v>0</v>
      </c>
      <c r="H226" s="34">
        <f>SUMIFS(H227:H1265,$C227:$C1265,$C227,$D227:$D1265,$D227,$E227:$E1265,$E227)</f>
        <v>0</v>
      </c>
      <c r="I226" s="34">
        <f>SUMIFS(I227:I1265,$C227:$C1265,$C227,$D227:$D1265,$D227,$E227:$E1265,$E227)</f>
        <v>0</v>
      </c>
      <c r="J226" s="34">
        <f>SUMIFS(J227:J1265,$C227:$C1265,$C227,$D227:$D1265,$D227,$E227:$E1265,$E227)</f>
        <v>0</v>
      </c>
    </row>
    <row r="227" spans="1:10" s="13" customFormat="1" ht="15.6">
      <c r="A227" s="17">
        <v>3</v>
      </c>
      <c r="B227" s="43" t="s">
        <v>46</v>
      </c>
      <c r="C227" s="23" t="s">
        <v>84</v>
      </c>
      <c r="D227" s="23" t="s">
        <v>70</v>
      </c>
      <c r="E227" s="23" t="s">
        <v>158</v>
      </c>
      <c r="F227" s="23" t="s">
        <v>91</v>
      </c>
      <c r="G227" s="24"/>
      <c r="H227" s="24"/>
      <c r="I227" s="24"/>
      <c r="J227" s="24"/>
    </row>
    <row r="228" spans="1:10" s="13" customFormat="1" ht="15.6">
      <c r="A228" s="14">
        <v>0</v>
      </c>
      <c r="B228" s="26" t="s">
        <v>112</v>
      </c>
      <c r="C228" s="27" t="s">
        <v>85</v>
      </c>
      <c r="D228" s="27" t="s">
        <v>114</v>
      </c>
      <c r="E228" s="27"/>
      <c r="F228" s="27"/>
      <c r="G228" s="28">
        <f>SUMIFS(G229:G1288,$C229:$C1288,$C229)/3</f>
        <v>4250.8999999999996</v>
      </c>
      <c r="H228" s="28">
        <f>SUMIFS(H229:H1278,$C229:$C1278,$C229)/3</f>
        <v>0</v>
      </c>
      <c r="I228" s="28">
        <f>SUMIFS(I229:I1288,$C229:$C1288,$C229)/3</f>
        <v>4354.2</v>
      </c>
      <c r="J228" s="28">
        <f>SUMIFS(J229:J1278,$C229:$C1278,$C229)/3</f>
        <v>0</v>
      </c>
    </row>
    <row r="229" spans="1:10" s="13" customFormat="1" ht="15.6">
      <c r="A229" s="15">
        <v>1</v>
      </c>
      <c r="B229" s="29" t="s">
        <v>30</v>
      </c>
      <c r="C229" s="30" t="s">
        <v>85</v>
      </c>
      <c r="D229" s="30" t="s">
        <v>69</v>
      </c>
      <c r="E229" s="30" t="s">
        <v>6</v>
      </c>
      <c r="F229" s="30" t="s">
        <v>71</v>
      </c>
      <c r="G229" s="31">
        <f>SUMIFS(G230:G1272,$C230:$C1272,$C230,$D230:$D1272,$D230)/2</f>
        <v>4250.8999999999996</v>
      </c>
      <c r="H229" s="31">
        <f>SUMIFS(H230:H1272,$C230:$C1272,$C230,$D230:$D1272,$D230)/2</f>
        <v>0</v>
      </c>
      <c r="I229" s="31">
        <f>SUMIFS(I230:I1272,$C230:$C1272,$C230,$D230:$D1272,$D230)/2</f>
        <v>4354.2</v>
      </c>
      <c r="J229" s="31">
        <f>SUMIFS(J230:J1272,$C230:$C1272,$C230,$D230:$D1272,$D230)/2</f>
        <v>0</v>
      </c>
    </row>
    <row r="230" spans="1:10" s="13" customFormat="1" ht="31.2">
      <c r="A230" s="16">
        <v>2</v>
      </c>
      <c r="B230" s="32" t="s">
        <v>178</v>
      </c>
      <c r="C230" s="33" t="s">
        <v>85</v>
      </c>
      <c r="D230" s="33" t="s">
        <v>69</v>
      </c>
      <c r="E230" s="33" t="s">
        <v>31</v>
      </c>
      <c r="F230" s="33"/>
      <c r="G230" s="34">
        <f>SUMIFS(G231:G1269,$C231:$C1269,$C231,$D231:$D1269,$D231,$E231:$E1269,$E231)</f>
        <v>4241.8999999999996</v>
      </c>
      <c r="H230" s="34">
        <f>SUMIFS(H231:H1269,$C231:$C1269,$C231,$D231:$D1269,$D231,$E231:$E1269,$E231)</f>
        <v>0</v>
      </c>
      <c r="I230" s="34">
        <f>SUMIFS(I231:I1269,$C231:$C1269,$C231,$D231:$D1269,$D231,$E231:$E1269,$E231)</f>
        <v>4345.2</v>
      </c>
      <c r="J230" s="34">
        <f>SUMIFS(J231:J1269,$C231:$C1269,$C231,$D231:$D1269,$D231,$E231:$E1269,$E231)</f>
        <v>0</v>
      </c>
    </row>
    <row r="231" spans="1:10" s="13" customFormat="1" ht="15.6">
      <c r="A231" s="17">
        <v>3</v>
      </c>
      <c r="B231" s="43" t="s">
        <v>46</v>
      </c>
      <c r="C231" s="23" t="s">
        <v>85</v>
      </c>
      <c r="D231" s="23" t="s">
        <v>69</v>
      </c>
      <c r="E231" s="23" t="s">
        <v>31</v>
      </c>
      <c r="F231" s="23" t="s">
        <v>91</v>
      </c>
      <c r="G231" s="24">
        <v>4241.8999999999996</v>
      </c>
      <c r="H231" s="25"/>
      <c r="I231" s="24">
        <v>4345.2</v>
      </c>
      <c r="J231" s="25"/>
    </row>
    <row r="232" spans="1:10" s="13" customFormat="1" ht="31.2">
      <c r="A232" s="16">
        <v>2</v>
      </c>
      <c r="B232" s="41" t="s">
        <v>211</v>
      </c>
      <c r="C232" s="33" t="s">
        <v>85</v>
      </c>
      <c r="D232" s="33" t="s">
        <v>69</v>
      </c>
      <c r="E232" s="33" t="s">
        <v>150</v>
      </c>
      <c r="F232" s="33"/>
      <c r="G232" s="34">
        <f>SUMIFS(G233:G1276,$C233:$C1276,$C233,$D233:$D1276,$D233,$E233:$E1276,$E233)</f>
        <v>9</v>
      </c>
      <c r="H232" s="34">
        <f>SUMIFS(H233:H1276,$C233:$C1276,$C233,$D233:$D1276,$D233,$E233:$E1276,$E233)</f>
        <v>0</v>
      </c>
      <c r="I232" s="34">
        <f>SUMIFS(I233:I1276,$C233:$C1276,$C233,$D233:$D1276,$D233,$E233:$E1276,$E233)</f>
        <v>9</v>
      </c>
      <c r="J232" s="34">
        <f>SUMIFS(J233:J1276,$C233:$C1276,$C233,$D233:$D1276,$D233,$E233:$E1276,$E233)</f>
        <v>0</v>
      </c>
    </row>
    <row r="233" spans="1:10" s="13" customFormat="1" ht="15.6">
      <c r="A233" s="17">
        <v>3</v>
      </c>
      <c r="B233" s="22" t="s">
        <v>46</v>
      </c>
      <c r="C233" s="23" t="s">
        <v>85</v>
      </c>
      <c r="D233" s="23" t="s">
        <v>69</v>
      </c>
      <c r="E233" s="23" t="s">
        <v>150</v>
      </c>
      <c r="F233" s="23" t="s">
        <v>91</v>
      </c>
      <c r="G233" s="24">
        <v>9</v>
      </c>
      <c r="H233" s="24"/>
      <c r="I233" s="24">
        <v>9</v>
      </c>
      <c r="J233" s="24"/>
    </row>
    <row r="234" spans="1:10" s="13" customFormat="1" ht="15.6">
      <c r="A234" s="14">
        <v>0</v>
      </c>
      <c r="B234" s="26" t="s">
        <v>113</v>
      </c>
      <c r="C234" s="27" t="s">
        <v>87</v>
      </c>
      <c r="D234" s="27" t="s">
        <v>114</v>
      </c>
      <c r="E234" s="27"/>
      <c r="F234" s="27"/>
      <c r="G234" s="28">
        <f>SUMIFS(G235:G1300,$C235:$C1300,$C235)/3</f>
        <v>6053.3</v>
      </c>
      <c r="H234" s="28">
        <f>SUMIFS(H235:H1290,$C235:$C1290,$C235)/3</f>
        <v>0</v>
      </c>
      <c r="I234" s="28">
        <f>SUMIFS(I235:I1300,$C235:$C1300,$C235)/3</f>
        <v>6336.6000000000013</v>
      </c>
      <c r="J234" s="28">
        <f>SUMIFS(J235:J1290,$C235:$C1290,$C235)/3</f>
        <v>0</v>
      </c>
    </row>
    <row r="235" spans="1:10" s="13" customFormat="1" ht="15.6">
      <c r="A235" s="15">
        <v>1</v>
      </c>
      <c r="B235" s="29" t="s">
        <v>66</v>
      </c>
      <c r="C235" s="30" t="s">
        <v>87</v>
      </c>
      <c r="D235" s="30" t="s">
        <v>88</v>
      </c>
      <c r="E235" s="30" t="s">
        <v>6</v>
      </c>
      <c r="F235" s="30" t="s">
        <v>71</v>
      </c>
      <c r="G235" s="31">
        <f>SUMIFS(G236:G1283,$C236:$C1283,$C236,$D236:$D1283,$D236)/2</f>
        <v>6053.2999999999993</v>
      </c>
      <c r="H235" s="31">
        <f>SUMIFS(H236:H1283,$C236:$C1283,$C236,$D236:$D1283,$D236)/2</f>
        <v>0</v>
      </c>
      <c r="I235" s="31">
        <f>SUMIFS(I236:I1283,$C236:$C1283,$C236,$D236:$D1283,$D236)/2</f>
        <v>6336.5999999999995</v>
      </c>
      <c r="J235" s="31">
        <f>SUMIFS(J236:J1283,$C236:$C1283,$C236,$D236:$D1283,$D236)/2</f>
        <v>0</v>
      </c>
    </row>
    <row r="236" spans="1:10" s="13" customFormat="1" ht="31.2">
      <c r="A236" s="16">
        <v>2</v>
      </c>
      <c r="B236" s="35" t="s">
        <v>169</v>
      </c>
      <c r="C236" s="33" t="s">
        <v>87</v>
      </c>
      <c r="D236" s="33" t="s">
        <v>88</v>
      </c>
      <c r="E236" s="33" t="s">
        <v>67</v>
      </c>
      <c r="F236" s="33"/>
      <c r="G236" s="34">
        <f>SUMIFS(G237:G1280,$C237:$C1280,$C237,$D237:$D1280,$D237,$E237:$E1280,$E237)</f>
        <v>4363.8999999999996</v>
      </c>
      <c r="H236" s="34">
        <f>SUMIFS(H237:H1280,$C237:$C1280,$C237,$D237:$D1280,$D237,$E237:$E1280,$E237)</f>
        <v>0</v>
      </c>
      <c r="I236" s="34">
        <f>SUMIFS(I237:I1280,$C237:$C1280,$C237,$D237:$D1280,$D237,$E237:$E1280,$E237)</f>
        <v>4647.2</v>
      </c>
      <c r="J236" s="34">
        <f>SUMIFS(J237:J1280,$C237:$C1280,$C237,$D237:$D1280,$D237,$E237:$E1280,$E237)</f>
        <v>0</v>
      </c>
    </row>
    <row r="237" spans="1:10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67</v>
      </c>
      <c r="F237" s="23" t="s">
        <v>91</v>
      </c>
      <c r="G237" s="24">
        <v>4363.8999999999996</v>
      </c>
      <c r="H237" s="25"/>
      <c r="I237" s="24">
        <v>4647.2</v>
      </c>
      <c r="J237" s="25"/>
    </row>
    <row r="238" spans="1:10" s="13" customFormat="1" ht="85.2" customHeight="1">
      <c r="A238" s="16">
        <v>2</v>
      </c>
      <c r="B238" s="45" t="s">
        <v>170</v>
      </c>
      <c r="C238" s="33" t="s">
        <v>87</v>
      </c>
      <c r="D238" s="33" t="s">
        <v>88</v>
      </c>
      <c r="E238" s="33" t="s">
        <v>133</v>
      </c>
      <c r="F238" s="33"/>
      <c r="G238" s="34">
        <f>SUMIFS(G239:G1282,$C239:$C1282,$C239,$D239:$D1282,$D239,$E239:$E1282,$E239)</f>
        <v>1659.4</v>
      </c>
      <c r="H238" s="34">
        <f>SUMIFS(H239:H1282,$C239:$C1282,$C239,$D239:$D1282,$D239,$E239:$E1282,$E239)</f>
        <v>0</v>
      </c>
      <c r="I238" s="34">
        <f>SUMIFS(I239:I1282,$C239:$C1282,$C239,$D239:$D1282,$D239,$E239:$E1282,$E239)</f>
        <v>1659.4</v>
      </c>
      <c r="J238" s="34">
        <f>SUMIFS(J239:J1282,$C239:$C1282,$C239,$D239:$D1282,$D239,$E239:$E1282,$E239)</f>
        <v>0</v>
      </c>
    </row>
    <row r="239" spans="1:10" s="13" customFormat="1" ht="15.6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133</v>
      </c>
      <c r="F239" s="23" t="s">
        <v>91</v>
      </c>
      <c r="G239" s="24">
        <v>1659.4</v>
      </c>
      <c r="H239" s="25"/>
      <c r="I239" s="24">
        <v>1659.4</v>
      </c>
      <c r="J239" s="25"/>
    </row>
    <row r="240" spans="1:10" s="13" customFormat="1" ht="55.8" customHeight="1">
      <c r="A240" s="16">
        <v>2</v>
      </c>
      <c r="B240" s="41" t="s">
        <v>207</v>
      </c>
      <c r="C240" s="33" t="s">
        <v>87</v>
      </c>
      <c r="D240" s="33" t="s">
        <v>88</v>
      </c>
      <c r="E240" s="33" t="s">
        <v>132</v>
      </c>
      <c r="F240" s="33"/>
      <c r="G240" s="34">
        <f>SUMIFS(G241:G1284,$C241:$C1284,$C241,$D241:$D1284,$D241,$E241:$E1284,$E241)</f>
        <v>30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30</v>
      </c>
      <c r="J240" s="34">
        <f>SUMIFS(J241:J1284,$C241:$C1284,$C241,$D241:$D1284,$D241,$E241:$E1284,$E241)</f>
        <v>0</v>
      </c>
    </row>
    <row r="241" spans="1:10" s="13" customFormat="1" ht="15.6">
      <c r="A241" s="17">
        <v>3</v>
      </c>
      <c r="B241" s="22" t="s">
        <v>46</v>
      </c>
      <c r="C241" s="23" t="s">
        <v>87</v>
      </c>
      <c r="D241" s="23" t="s">
        <v>88</v>
      </c>
      <c r="E241" s="23" t="s">
        <v>132</v>
      </c>
      <c r="F241" s="23" t="s">
        <v>91</v>
      </c>
      <c r="G241" s="24">
        <v>30</v>
      </c>
      <c r="H241" s="25"/>
      <c r="I241" s="24">
        <v>30</v>
      </c>
      <c r="J241" s="25"/>
    </row>
    <row r="242" spans="1:10" s="13" customFormat="1" ht="34.200000000000003" customHeight="1">
      <c r="A242" s="14">
        <v>0</v>
      </c>
      <c r="B242" s="26" t="s">
        <v>157</v>
      </c>
      <c r="C242" s="27" t="s">
        <v>75</v>
      </c>
      <c r="D242" s="27" t="s">
        <v>114</v>
      </c>
      <c r="E242" s="27"/>
      <c r="F242" s="27"/>
      <c r="G242" s="28">
        <f>SUMIFS(G243:G1308,$C243:$C1308,$C243)/3</f>
        <v>0</v>
      </c>
      <c r="H242" s="28">
        <f>SUMIFS(H243:H1298,$C243:$C1298,$C243)/3</f>
        <v>0</v>
      </c>
      <c r="I242" s="28">
        <f>SUMIFS(I243:I1308,$C243:$C1308,$C243)/3</f>
        <v>0</v>
      </c>
      <c r="J242" s="28">
        <f>SUMIFS(J243:J1298,$C243:$C1298,$C243)/3</f>
        <v>0</v>
      </c>
    </row>
    <row r="243" spans="1:10" s="13" customFormat="1" ht="31.2" customHeight="1">
      <c r="A243" s="15">
        <v>1</v>
      </c>
      <c r="B243" s="40" t="s">
        <v>152</v>
      </c>
      <c r="C243" s="44" t="s">
        <v>75</v>
      </c>
      <c r="D243" s="44" t="s">
        <v>69</v>
      </c>
      <c r="E243" s="44"/>
      <c r="F243" s="44"/>
      <c r="G243" s="31">
        <f>SUMIFS(G244:G1291,$C244:$C1291,$C244,$D244:$D1291,$D244)/2</f>
        <v>0</v>
      </c>
      <c r="H243" s="31">
        <f>SUMIFS(H244:H1291,$C244:$C1291,$C244,$D244:$D1291,$D244)/2</f>
        <v>0</v>
      </c>
      <c r="I243" s="31">
        <f>SUMIFS(I244:I1291,$C244:$C1291,$C244,$D244:$D1291,$D244)/2</f>
        <v>0</v>
      </c>
      <c r="J243" s="31">
        <f>SUMIFS(J244:J1291,$C244:$C1291,$C244,$D244:$D1291,$D244)/2</f>
        <v>0</v>
      </c>
    </row>
    <row r="244" spans="1:10" s="13" customFormat="1" ht="46.8">
      <c r="A244" s="16">
        <v>2</v>
      </c>
      <c r="B244" s="41" t="s">
        <v>153</v>
      </c>
      <c r="C244" s="42" t="s">
        <v>75</v>
      </c>
      <c r="D244" s="42" t="s">
        <v>69</v>
      </c>
      <c r="E244" s="42" t="s">
        <v>154</v>
      </c>
      <c r="F244" s="42" t="s">
        <v>71</v>
      </c>
      <c r="G244" s="34">
        <f>SUMIFS(G245:G1288,$C245:$C1288,$C245,$D245:$D1288,$D245,$E245:$E1288,$E245)</f>
        <v>0</v>
      </c>
      <c r="H244" s="34">
        <f>SUMIFS(H245:H1288,$C245:$C1288,$C245,$D245:$D1288,$D245,$E245:$E1288,$E245)</f>
        <v>0</v>
      </c>
      <c r="I244" s="34">
        <f>SUMIFS(I245:I1288,$C245:$C1288,$C245,$D245:$D1288,$D245,$E245:$E1288,$E245)</f>
        <v>0</v>
      </c>
      <c r="J244" s="34">
        <f>SUMIFS(J245:J1288,$C245:$C1288,$C245,$D245:$D1288,$D245,$E245:$E1288,$E245)</f>
        <v>0</v>
      </c>
    </row>
    <row r="245" spans="1:10" s="13" customFormat="1" ht="22.8" customHeight="1">
      <c r="A245" s="17">
        <v>3</v>
      </c>
      <c r="B245" s="22" t="s">
        <v>155</v>
      </c>
      <c r="C245" s="23" t="s">
        <v>75</v>
      </c>
      <c r="D245" s="23" t="s">
        <v>69</v>
      </c>
      <c r="E245" s="23" t="s">
        <v>154</v>
      </c>
      <c r="F245" s="23" t="s">
        <v>156</v>
      </c>
      <c r="G245" s="24"/>
      <c r="H245" s="25"/>
      <c r="I245" s="24"/>
      <c r="J245" s="25"/>
    </row>
    <row r="246" spans="1:10" s="13" customFormat="1" ht="31.2">
      <c r="A246" s="14">
        <v>0</v>
      </c>
      <c r="B246" s="26" t="s">
        <v>147</v>
      </c>
      <c r="C246" s="27" t="s">
        <v>76</v>
      </c>
      <c r="D246" s="27" t="s">
        <v>114</v>
      </c>
      <c r="E246" s="27"/>
      <c r="F246" s="27"/>
      <c r="G246" s="28">
        <f>SUMIFS(G247:G1312,$C247:$C1312,$C247)/3</f>
        <v>45180.399999999994</v>
      </c>
      <c r="H246" s="28">
        <f>SUMIFS(H247:H1302,$C247:$C1302,$C247)/3</f>
        <v>833</v>
      </c>
      <c r="I246" s="28">
        <f>SUMIFS(I247:I1312,$C247:$C1312,$C247)/3</f>
        <v>58854.899999999994</v>
      </c>
      <c r="J246" s="28">
        <f>SUMIFS(J247:J1302,$C247:$C1302,$C247)/3</f>
        <v>833</v>
      </c>
    </row>
    <row r="247" spans="1:10" s="13" customFormat="1" ht="46.8">
      <c r="A247" s="15">
        <v>1</v>
      </c>
      <c r="B247" s="29" t="s">
        <v>15</v>
      </c>
      <c r="C247" s="30" t="s">
        <v>76</v>
      </c>
      <c r="D247" s="30" t="s">
        <v>69</v>
      </c>
      <c r="E247" s="30" t="s">
        <v>6</v>
      </c>
      <c r="F247" s="30" t="s">
        <v>71</v>
      </c>
      <c r="G247" s="31">
        <f>SUMIFS(G248:G1295,$C248:$C1295,$C248,$D248:$D1295,$D248)/2</f>
        <v>21900</v>
      </c>
      <c r="H247" s="31">
        <f>SUMIFS(H248:H1295,$C248:$C1295,$C248,$D248:$D1295,$D248)/2</f>
        <v>833</v>
      </c>
      <c r="I247" s="31">
        <f>SUMIFS(I248:I1295,$C248:$C1295,$C248,$D248:$D1295,$D248)/2</f>
        <v>21900</v>
      </c>
      <c r="J247" s="31">
        <f>SUMIFS(J248:J1295,$C248:$C1295,$C248,$D248:$D1295,$D248)/2</f>
        <v>833</v>
      </c>
    </row>
    <row r="248" spans="1:10" s="13" customFormat="1" ht="31.2">
      <c r="A248" s="16">
        <v>2</v>
      </c>
      <c r="B248" s="32" t="s">
        <v>16</v>
      </c>
      <c r="C248" s="33" t="s">
        <v>76</v>
      </c>
      <c r="D248" s="33" t="s">
        <v>69</v>
      </c>
      <c r="E248" s="33" t="s">
        <v>125</v>
      </c>
      <c r="F248" s="33" t="s">
        <v>71</v>
      </c>
      <c r="G248" s="34">
        <f>SUMIFS(G249:G1292,$C249:$C1292,$C249,$D249:$D1292,$D249,$E249:$E1292,$E249)</f>
        <v>21900</v>
      </c>
      <c r="H248" s="34">
        <f>SUMIFS(H249:H1292,$C249:$C1292,$C249,$D249:$D1292,$D249,$E249:$E1292,$E249)</f>
        <v>833</v>
      </c>
      <c r="I248" s="34">
        <f>SUMIFS(I249:I1292,$C249:$C1292,$C249,$D249:$D1292,$D249,$E249:$E1292,$E249)</f>
        <v>21900</v>
      </c>
      <c r="J248" s="34">
        <f>SUMIFS(J249:J1292,$C249:$C1292,$C249,$D249:$D1292,$D249,$E249:$E1292,$E249)</f>
        <v>833</v>
      </c>
    </row>
    <row r="249" spans="1:10" s="13" customFormat="1" ht="15.6">
      <c r="A249" s="17">
        <v>3</v>
      </c>
      <c r="B249" s="22" t="s">
        <v>18</v>
      </c>
      <c r="C249" s="23" t="s">
        <v>76</v>
      </c>
      <c r="D249" s="23" t="s">
        <v>69</v>
      </c>
      <c r="E249" s="23" t="s">
        <v>125</v>
      </c>
      <c r="F249" s="23" t="s">
        <v>77</v>
      </c>
      <c r="G249" s="24">
        <v>21900</v>
      </c>
      <c r="H249" s="24">
        <v>833</v>
      </c>
      <c r="I249" s="24">
        <v>21900</v>
      </c>
      <c r="J249" s="24">
        <v>833</v>
      </c>
    </row>
    <row r="250" spans="1:10" s="13" customFormat="1" ht="15.6">
      <c r="A250" s="15">
        <v>1</v>
      </c>
      <c r="B250" s="29" t="s">
        <v>141</v>
      </c>
      <c r="C250" s="30" t="s">
        <v>76</v>
      </c>
      <c r="D250" s="30" t="s">
        <v>78</v>
      </c>
      <c r="E250" s="30"/>
      <c r="F250" s="30"/>
      <c r="G250" s="31">
        <f>SUMIFS(G251:G1298,$C251:$C1298,$C251,$D251:$D1298,$D251)/2</f>
        <v>23280.400000000001</v>
      </c>
      <c r="H250" s="31">
        <f>SUMIFS(H251:H1298,$C251:$C1298,$C251,$D251:$D1298,$D251)/2</f>
        <v>0</v>
      </c>
      <c r="I250" s="31">
        <f>SUMIFS(I251:I1298,$C251:$C1298,$C251,$D251:$D1298,$D251)/2</f>
        <v>36954.9</v>
      </c>
      <c r="J250" s="31">
        <f>SUMIFS(J251:J1298,$C251:$C1298,$C251,$D251:$D1298,$D251)/2</f>
        <v>0</v>
      </c>
    </row>
    <row r="251" spans="1:10" s="13" customFormat="1" ht="46.8">
      <c r="A251" s="16">
        <v>2</v>
      </c>
      <c r="B251" s="41" t="s">
        <v>212</v>
      </c>
      <c r="C251" s="33" t="s">
        <v>76</v>
      </c>
      <c r="D251" s="33" t="s">
        <v>78</v>
      </c>
      <c r="E251" s="33" t="s">
        <v>158</v>
      </c>
      <c r="F251" s="33" t="s">
        <v>71</v>
      </c>
      <c r="G251" s="34">
        <f>SUMIFS(G252:G1295,$C252:$C1295,$C252,$D252:$D1295,$D252,$E252:$E1295,$E252)</f>
        <v>0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0</v>
      </c>
      <c r="J251" s="34">
        <f>SUMIFS(J252:J1295,$C252:$C1295,$C252,$D252:$D1295,$D252,$E252:$E1295,$E252)</f>
        <v>0</v>
      </c>
    </row>
    <row r="252" spans="1:10" s="13" customFormat="1" ht="15.6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158</v>
      </c>
      <c r="F252" s="23" t="s">
        <v>79</v>
      </c>
      <c r="G252" s="24"/>
      <c r="H252" s="24"/>
      <c r="I252" s="24"/>
      <c r="J252" s="24"/>
    </row>
    <row r="253" spans="1:10" s="13" customFormat="1" ht="31.2">
      <c r="A253" s="16">
        <v>2</v>
      </c>
      <c r="B253" s="32" t="s">
        <v>16</v>
      </c>
      <c r="C253" s="33" t="s">
        <v>76</v>
      </c>
      <c r="D253" s="33" t="s">
        <v>78</v>
      </c>
      <c r="E253" s="33" t="s">
        <v>125</v>
      </c>
      <c r="F253" s="33"/>
      <c r="G253" s="34">
        <f>SUMIFS(G254:G1297,$C254:$C1297,$C254,$D254:$D1297,$D254,$E254:$E1297,$E254)</f>
        <v>23280.400000000001</v>
      </c>
      <c r="H253" s="34">
        <f>SUMIFS(H254:H1297,$C254:$C1297,$C254,$D254:$D1297,$D254,$E254:$E1297,$E254)</f>
        <v>0</v>
      </c>
      <c r="I253" s="34">
        <f>SUMIFS(I254:I1297,$C254:$C1297,$C254,$D254:$D1297,$D254,$E254:$E1297,$E254)</f>
        <v>36954.9</v>
      </c>
      <c r="J253" s="34">
        <f>SUMIFS(J254:J1297,$C254:$C1297,$C254,$D254:$D1297,$D254,$E254:$E1297,$E254)</f>
        <v>0</v>
      </c>
    </row>
    <row r="254" spans="1:10" s="13" customFormat="1" ht="15.6">
      <c r="A254" s="17">
        <v>3</v>
      </c>
      <c r="B254" s="22" t="s">
        <v>19</v>
      </c>
      <c r="C254" s="23" t="s">
        <v>76</v>
      </c>
      <c r="D254" s="23" t="s">
        <v>78</v>
      </c>
      <c r="E254" s="23" t="s">
        <v>125</v>
      </c>
      <c r="F254" s="23" t="s">
        <v>79</v>
      </c>
      <c r="G254" s="24">
        <v>23280.400000000001</v>
      </c>
      <c r="H254" s="24"/>
      <c r="I254" s="24">
        <v>36954.9</v>
      </c>
      <c r="J254" s="24"/>
    </row>
    <row r="255" spans="1:10" s="13" customFormat="1" ht="15.6">
      <c r="A255" s="12"/>
      <c r="B255" s="36" t="s">
        <v>68</v>
      </c>
      <c r="C255" s="37"/>
      <c r="D255" s="37"/>
      <c r="E255" s="37" t="s">
        <v>6</v>
      </c>
      <c r="F255" s="37"/>
      <c r="G255" s="38">
        <f>SUMIF($A14:$A254,$A14,G14:G254)</f>
        <v>1168438.3</v>
      </c>
      <c r="H255" s="38">
        <f>SUMIF($A14:$A254,$A14,H14:H254)</f>
        <v>525712.1</v>
      </c>
      <c r="I255" s="38">
        <f>SUMIF($A14:$A254,$A14,I14:I254)</f>
        <v>1259139.7</v>
      </c>
      <c r="J255" s="38">
        <f>SUMIF($A14:$A254,$A14,J14:J254)</f>
        <v>565076.39999999991</v>
      </c>
    </row>
  </sheetData>
  <autoFilter ref="A6:H255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103</v>
      </c>
      <c r="C3" s="65" t="s">
        <v>101</v>
      </c>
      <c r="D3" s="68" t="s">
        <v>96</v>
      </c>
      <c r="E3" s="69"/>
      <c r="F3" s="68" t="s">
        <v>97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95</v>
      </c>
      <c r="F7" s="74" t="s">
        <v>5</v>
      </c>
      <c r="G7" s="74" t="s">
        <v>95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98</v>
      </c>
      <c r="D11" s="5">
        <f>SUMIF('Приложение №6'!$A$14:$A1017,0,'Приложение №6'!$G$14:$G1017)</f>
        <v>1168438.3</v>
      </c>
      <c r="E11" s="5">
        <f>SUMIF('Приложение №6'!$A$14:$A1017,0,'Приложение №6'!$H$14:$H1017)</f>
        <v>525712.1</v>
      </c>
      <c r="F11" s="5" t="e">
        <f>SUMIF('Приложение №6'!$A$14:$A1017,0,'Приложение №6'!#REF!)</f>
        <v>#REF!</v>
      </c>
      <c r="G11" s="5" t="e">
        <f>SUMIF('Приложение №6'!$A$14:$A1017,0,'Приложение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№6'!$A$14:$A1018,1,'Приложение №6'!$G$14:$G1018)</f>
        <v>1168438.2999999998</v>
      </c>
      <c r="E12" s="7">
        <f>SUMIF('Приложение №6'!$A$14:$A1018,1,'Приложение №6'!$H$14:$H1018)</f>
        <v>525712.1</v>
      </c>
      <c r="F12" s="7" t="e">
        <f>SUMIF('Приложение №6'!$A$14:$A1018,1,'Приложение №6'!#REF!)</f>
        <v>#REF!</v>
      </c>
      <c r="G12" s="7" t="e">
        <f>SUMIF('Приложение №6'!$A$14:$A1018,1,'Приложение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№6'!$A$14:$A1019,2,'Приложение №6'!$G$14:$G1019)</f>
        <v>1168438.2999999993</v>
      </c>
      <c r="E13" s="8">
        <f>SUMIF('Приложение №6'!$A$14:$A1019,2,'Приложение №6'!$H$14:$H1019)</f>
        <v>525712.10000000009</v>
      </c>
      <c r="F13" s="8" t="e">
        <f>SUMIF('Приложение №6'!$A$14:$A1019,2,'Приложение №6'!#REF!)</f>
        <v>#REF!</v>
      </c>
      <c r="G13" s="8" t="e">
        <f>SUMIF('Приложение №6'!$A$14:$A1019,2,'Приложение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№6'!$A$14:$A1020,3,'Приложение №6'!$G$14:$G1020)</f>
        <v>1168438.2999999991</v>
      </c>
      <c r="E14" s="9">
        <f>SUMIF('Приложение №6'!$A$14:$A1020,3,'Приложение №6'!$H$14:$H1020)</f>
        <v>525712.10000000009</v>
      </c>
      <c r="F14" s="9" t="e">
        <f>SUMIF('Приложение №6'!$A$14:$A1020,3,'Приложение №6'!#REF!)</f>
        <v>#REF!</v>
      </c>
      <c r="G14" s="9" t="e">
        <f>SUMIF('Приложение №6'!$A$14:$A1020,3,'Приложение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2025-02-13T09:35:12Z</dcterms:modified>
</cp:coreProperties>
</file>