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№4'!$A$6:$I$283</definedName>
  </definedNames>
  <calcPr calcId="125725"/>
</workbook>
</file>

<file path=xl/calcChain.xml><?xml version="1.0" encoding="utf-8"?>
<calcChain xmlns="http://schemas.openxmlformats.org/spreadsheetml/2006/main">
  <c r="I281" i="1"/>
  <c r="H281"/>
  <c r="I279"/>
  <c r="H279"/>
  <c r="I277"/>
  <c r="I276" s="1"/>
  <c r="H277"/>
  <c r="H276"/>
  <c r="I274"/>
  <c r="H274"/>
  <c r="I272"/>
  <c r="H272"/>
  <c r="I270"/>
  <c r="I267" s="1"/>
  <c r="H270"/>
  <c r="I268"/>
  <c r="H268"/>
  <c r="H267" s="1"/>
  <c r="I265"/>
  <c r="H265"/>
  <c r="I262"/>
  <c r="H262"/>
  <c r="I260"/>
  <c r="H260"/>
  <c r="I258"/>
  <c r="I257" s="1"/>
  <c r="H258"/>
  <c r="H257" s="1"/>
  <c r="I254"/>
  <c r="I251" s="1"/>
  <c r="H254"/>
  <c r="I252"/>
  <c r="H252"/>
  <c r="H251" s="1"/>
  <c r="I249"/>
  <c r="H249"/>
  <c r="I247"/>
  <c r="H247"/>
  <c r="I244"/>
  <c r="H244"/>
  <c r="I242"/>
  <c r="I241" s="1"/>
  <c r="H242"/>
  <c r="H241" s="1"/>
  <c r="I239"/>
  <c r="I238" s="1"/>
  <c r="H239"/>
  <c r="H238"/>
  <c r="I236"/>
  <c r="H236"/>
  <c r="I234"/>
  <c r="H234"/>
  <c r="I232"/>
  <c r="I229" s="1"/>
  <c r="H232"/>
  <c r="I230"/>
  <c r="H230"/>
  <c r="H229" s="1"/>
  <c r="I227"/>
  <c r="H227"/>
  <c r="I225"/>
  <c r="I224" s="1"/>
  <c r="H225"/>
  <c r="H224"/>
  <c r="I221"/>
  <c r="I220" s="1"/>
  <c r="H221"/>
  <c r="H220" s="1"/>
  <c r="I218"/>
  <c r="H218"/>
  <c r="I216"/>
  <c r="H216"/>
  <c r="H209" s="1"/>
  <c r="I214"/>
  <c r="H214"/>
  <c r="I212"/>
  <c r="H212"/>
  <c r="I210"/>
  <c r="I209" s="1"/>
  <c r="H210"/>
  <c r="I207"/>
  <c r="I206" s="1"/>
  <c r="H207"/>
  <c r="H206" s="1"/>
  <c r="I204"/>
  <c r="I203" s="1"/>
  <c r="H204"/>
  <c r="H203"/>
  <c r="I201"/>
  <c r="H201"/>
  <c r="I199"/>
  <c r="H199"/>
  <c r="I197"/>
  <c r="H197"/>
  <c r="I195"/>
  <c r="H195"/>
  <c r="H194" s="1"/>
  <c r="I194"/>
  <c r="I192"/>
  <c r="H192"/>
  <c r="I189"/>
  <c r="H189"/>
  <c r="I186"/>
  <c r="H186"/>
  <c r="H185" s="1"/>
  <c r="I185"/>
  <c r="I183"/>
  <c r="H183"/>
  <c r="I182"/>
  <c r="H182"/>
  <c r="I180"/>
  <c r="H180"/>
  <c r="H173" s="1"/>
  <c r="I178"/>
  <c r="H178"/>
  <c r="I176"/>
  <c r="H176"/>
  <c r="I174"/>
  <c r="I173" s="1"/>
  <c r="H174"/>
  <c r="I171"/>
  <c r="I170" s="1"/>
  <c r="H171"/>
  <c r="H170"/>
  <c r="I168"/>
  <c r="I167" s="1"/>
  <c r="H168"/>
  <c r="H167"/>
  <c r="I165"/>
  <c r="I164" s="1"/>
  <c r="H165"/>
  <c r="H164" s="1"/>
  <c r="I158"/>
  <c r="H158"/>
  <c r="I156"/>
  <c r="H156"/>
  <c r="H155" s="1"/>
  <c r="I155"/>
  <c r="I153"/>
  <c r="H153"/>
  <c r="I151"/>
  <c r="I150" s="1"/>
  <c r="H151"/>
  <c r="H150"/>
  <c r="I148"/>
  <c r="H148"/>
  <c r="I146"/>
  <c r="H146"/>
  <c r="I144"/>
  <c r="I143" s="1"/>
  <c r="H144"/>
  <c r="H143"/>
  <c r="I140"/>
  <c r="I139" s="1"/>
  <c r="H140"/>
  <c r="H139" s="1"/>
  <c r="I137"/>
  <c r="H137"/>
  <c r="I134"/>
  <c r="H134"/>
  <c r="H127" s="1"/>
  <c r="I132"/>
  <c r="H132"/>
  <c r="I130"/>
  <c r="H130"/>
  <c r="I128"/>
  <c r="I127" s="1"/>
  <c r="H128"/>
  <c r="I125"/>
  <c r="I124" s="1"/>
  <c r="H125"/>
  <c r="H124" s="1"/>
  <c r="I122"/>
  <c r="I121" s="1"/>
  <c r="H122"/>
  <c r="H121"/>
  <c r="I119"/>
  <c r="I118" s="1"/>
  <c r="H119"/>
  <c r="H118" s="1"/>
  <c r="I113"/>
  <c r="H113"/>
  <c r="I111"/>
  <c r="H111"/>
  <c r="I109"/>
  <c r="I108" s="1"/>
  <c r="H109"/>
  <c r="H108" s="1"/>
  <c r="I105"/>
  <c r="I104" s="1"/>
  <c r="H105"/>
  <c r="H104"/>
  <c r="I101"/>
  <c r="H101"/>
  <c r="I100"/>
  <c r="H100"/>
  <c r="I98"/>
  <c r="H98"/>
  <c r="H91" s="1"/>
  <c r="I96"/>
  <c r="H96"/>
  <c r="I94"/>
  <c r="H94"/>
  <c r="I92"/>
  <c r="I91" s="1"/>
  <c r="H92"/>
  <c r="I89"/>
  <c r="H89"/>
  <c r="I87"/>
  <c r="H87"/>
  <c r="I85"/>
  <c r="I84" s="1"/>
  <c r="H85"/>
  <c r="H84"/>
  <c r="I82"/>
  <c r="I81" s="1"/>
  <c r="H82"/>
  <c r="H81" s="1"/>
  <c r="I79"/>
  <c r="I78" s="1"/>
  <c r="H79"/>
  <c r="H78"/>
  <c r="I76"/>
  <c r="I75" s="1"/>
  <c r="H76"/>
  <c r="H75" s="1"/>
  <c r="I73"/>
  <c r="I72" s="1"/>
  <c r="H73"/>
  <c r="H72"/>
  <c r="I67"/>
  <c r="H67"/>
  <c r="I65"/>
  <c r="H65"/>
  <c r="I63"/>
  <c r="I62" s="1"/>
  <c r="H63"/>
  <c r="H62"/>
  <c r="H61" s="1"/>
  <c r="I57"/>
  <c r="H57"/>
  <c r="I56"/>
  <c r="H56"/>
  <c r="I54"/>
  <c r="H54"/>
  <c r="H53" s="1"/>
  <c r="H52" s="1"/>
  <c r="I53"/>
  <c r="I52" s="1"/>
  <c r="I49"/>
  <c r="H49"/>
  <c r="I47"/>
  <c r="H47"/>
  <c r="I45"/>
  <c r="I44" s="1"/>
  <c r="I43" s="1"/>
  <c r="H45"/>
  <c r="H44" s="1"/>
  <c r="H43" s="1"/>
  <c r="I40"/>
  <c r="H40"/>
  <c r="H39" s="1"/>
  <c r="H38" s="1"/>
  <c r="I39"/>
  <c r="I38" s="1"/>
  <c r="I36"/>
  <c r="H36"/>
  <c r="I34"/>
  <c r="H34"/>
  <c r="H33" s="1"/>
  <c r="I33"/>
  <c r="I31"/>
  <c r="H31"/>
  <c r="I30"/>
  <c r="H30"/>
  <c r="I28"/>
  <c r="H28"/>
  <c r="H27" s="1"/>
  <c r="I27"/>
  <c r="I25"/>
  <c r="H25"/>
  <c r="I24"/>
  <c r="H24"/>
  <c r="I20"/>
  <c r="H20"/>
  <c r="H15" s="1"/>
  <c r="H14" s="1"/>
  <c r="I18"/>
  <c r="I15" s="1"/>
  <c r="I14" s="1"/>
  <c r="H18"/>
  <c r="I16"/>
  <c r="H16"/>
  <c r="K189"/>
  <c r="J189"/>
  <c r="H283" l="1"/>
  <c r="I283"/>
  <c r="H103"/>
  <c r="I61"/>
  <c r="I103"/>
  <c r="K87"/>
  <c r="J87"/>
  <c r="K178" l="1"/>
  <c r="J178"/>
  <c r="K281" l="1"/>
  <c r="J281"/>
  <c r="K279"/>
  <c r="J279"/>
  <c r="K277"/>
  <c r="J277"/>
  <c r="K274"/>
  <c r="J274"/>
  <c r="K272"/>
  <c r="J272"/>
  <c r="K270"/>
  <c r="J270"/>
  <c r="K268"/>
  <c r="J268"/>
  <c r="K265"/>
  <c r="J265"/>
  <c r="K262"/>
  <c r="J262"/>
  <c r="K260"/>
  <c r="J260"/>
  <c r="K258"/>
  <c r="J258"/>
  <c r="K254"/>
  <c r="J254"/>
  <c r="K252"/>
  <c r="J252"/>
  <c r="K249"/>
  <c r="J249"/>
  <c r="K247"/>
  <c r="J247"/>
  <c r="K244"/>
  <c r="J244"/>
  <c r="K242"/>
  <c r="J242"/>
  <c r="K239"/>
  <c r="K238" s="1"/>
  <c r="J239"/>
  <c r="J238" s="1"/>
  <c r="K236"/>
  <c r="J236"/>
  <c r="K234"/>
  <c r="J234"/>
  <c r="K232"/>
  <c r="J232"/>
  <c r="K230"/>
  <c r="J230"/>
  <c r="K227"/>
  <c r="J227"/>
  <c r="K225"/>
  <c r="J225"/>
  <c r="K221"/>
  <c r="K220" s="1"/>
  <c r="J221"/>
  <c r="J220" s="1"/>
  <c r="K218"/>
  <c r="J218"/>
  <c r="K216"/>
  <c r="J216"/>
  <c r="K214"/>
  <c r="J214"/>
  <c r="K212"/>
  <c r="J212"/>
  <c r="K210"/>
  <c r="J210"/>
  <c r="K207"/>
  <c r="K206" s="1"/>
  <c r="J207"/>
  <c r="J206" s="1"/>
  <c r="K204"/>
  <c r="K203" s="1"/>
  <c r="J204"/>
  <c r="J203" s="1"/>
  <c r="K201"/>
  <c r="J201"/>
  <c r="K199"/>
  <c r="J199"/>
  <c r="K197"/>
  <c r="J197"/>
  <c r="K195"/>
  <c r="J195"/>
  <c r="K192"/>
  <c r="J192"/>
  <c r="K186"/>
  <c r="J186"/>
  <c r="K183"/>
  <c r="J183"/>
  <c r="K182"/>
  <c r="J182"/>
  <c r="K180"/>
  <c r="J180"/>
  <c r="K176"/>
  <c r="J176"/>
  <c r="K174"/>
  <c r="J174"/>
  <c r="K171"/>
  <c r="K170" s="1"/>
  <c r="J171"/>
  <c r="J170" s="1"/>
  <c r="K168"/>
  <c r="K167" s="1"/>
  <c r="J168"/>
  <c r="J167" s="1"/>
  <c r="K165"/>
  <c r="K164" s="1"/>
  <c r="J165"/>
  <c r="J164" s="1"/>
  <c r="K158"/>
  <c r="J158"/>
  <c r="K156"/>
  <c r="J156"/>
  <c r="K153"/>
  <c r="J153"/>
  <c r="K151"/>
  <c r="J151"/>
  <c r="K148"/>
  <c r="J148"/>
  <c r="K146"/>
  <c r="J146"/>
  <c r="K144"/>
  <c r="J144"/>
  <c r="K140"/>
  <c r="K139" s="1"/>
  <c r="J140"/>
  <c r="J139" s="1"/>
  <c r="K137"/>
  <c r="J137"/>
  <c r="K134"/>
  <c r="J134"/>
  <c r="K132"/>
  <c r="J132"/>
  <c r="K130"/>
  <c r="J130"/>
  <c r="K128"/>
  <c r="J128"/>
  <c r="K125"/>
  <c r="K124" s="1"/>
  <c r="J125"/>
  <c r="J124" s="1"/>
  <c r="K122"/>
  <c r="K121" s="1"/>
  <c r="J122"/>
  <c r="J121" s="1"/>
  <c r="K119"/>
  <c r="K118" s="1"/>
  <c r="J119"/>
  <c r="J118" s="1"/>
  <c r="K113"/>
  <c r="J113"/>
  <c r="K111"/>
  <c r="J111"/>
  <c r="K109"/>
  <c r="J109"/>
  <c r="K105"/>
  <c r="K104" s="1"/>
  <c r="J105"/>
  <c r="J104" s="1"/>
  <c r="K101"/>
  <c r="K100" s="1"/>
  <c r="J101"/>
  <c r="J100" s="1"/>
  <c r="K98"/>
  <c r="J98"/>
  <c r="K96"/>
  <c r="J96"/>
  <c r="K94"/>
  <c r="J94"/>
  <c r="K92"/>
  <c r="J92"/>
  <c r="K89"/>
  <c r="J89"/>
  <c r="K85"/>
  <c r="J85"/>
  <c r="K82"/>
  <c r="K81" s="1"/>
  <c r="J82"/>
  <c r="J81" s="1"/>
  <c r="K79"/>
  <c r="K78" s="1"/>
  <c r="J79"/>
  <c r="J78" s="1"/>
  <c r="K76"/>
  <c r="K75" s="1"/>
  <c r="J76"/>
  <c r="J75" s="1"/>
  <c r="K73"/>
  <c r="K72" s="1"/>
  <c r="J73"/>
  <c r="J72" s="1"/>
  <c r="K67"/>
  <c r="J67"/>
  <c r="K65"/>
  <c r="J65"/>
  <c r="K63"/>
  <c r="J63"/>
  <c r="K57"/>
  <c r="K56" s="1"/>
  <c r="J57"/>
  <c r="J56" s="1"/>
  <c r="K54"/>
  <c r="K53" s="1"/>
  <c r="J54"/>
  <c r="J53" s="1"/>
  <c r="K49"/>
  <c r="J49"/>
  <c r="K47"/>
  <c r="J47"/>
  <c r="K45"/>
  <c r="J45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J224" l="1"/>
  <c r="K251"/>
  <c r="J257"/>
  <c r="J173"/>
  <c r="K62"/>
  <c r="J62"/>
  <c r="J150"/>
  <c r="K33"/>
  <c r="K257"/>
  <c r="K108"/>
  <c r="K150"/>
  <c r="K185"/>
  <c r="K84"/>
  <c r="K155"/>
  <c r="J84"/>
  <c r="J143"/>
  <c r="J33"/>
  <c r="K276"/>
  <c r="K127"/>
  <c r="K173"/>
  <c r="K194"/>
  <c r="K209"/>
  <c r="K241"/>
  <c r="K91"/>
  <c r="K229"/>
  <c r="K267"/>
  <c r="K15"/>
  <c r="K224"/>
  <c r="K44"/>
  <c r="K43" s="1"/>
  <c r="K143"/>
  <c r="J127"/>
  <c r="J267"/>
  <c r="J185"/>
  <c r="J194"/>
  <c r="J44"/>
  <c r="J43" s="1"/>
  <c r="J15"/>
  <c r="J91"/>
  <c r="J229"/>
  <c r="J276"/>
  <c r="J155"/>
  <c r="J241"/>
  <c r="J251"/>
  <c r="J108"/>
  <c r="J209"/>
  <c r="K52"/>
  <c r="J52"/>
  <c r="K14" l="1"/>
  <c r="J103"/>
  <c r="K61"/>
  <c r="K103"/>
  <c r="J14"/>
  <c r="J61"/>
  <c r="J283" l="1"/>
  <c r="K283"/>
  <c r="G14" i="2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<sst xmlns="http://schemas.openxmlformats.org/spreadsheetml/2006/main" count="1266" uniqueCount="215">
  <si>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</si>
  <si>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</si>
  <si>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</si>
  <si>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</si>
  <si>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</si>
  <si>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</si>
  <si>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</si>
  <si>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</si>
  <si>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</si>
  <si>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</si>
  <si>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</si>
  <si>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</si>
  <si>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</si>
  <si>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</si>
  <si>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</si>
  <si>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</si>
  <si>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</si>
  <si>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</si>
  <si>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</si>
  <si>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</si>
  <si>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</si>
  <si>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</si>
  <si>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</si>
  <si>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</si>
  <si>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</si>
  <si>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</si>
  <si>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</si>
  <si>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</si>
  <si>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</si>
  <si>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</si>
  <si>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</si>
  <si>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</si>
  <si>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</si>
  <si>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</si>
  <si>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</si>
  <si>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</si>
  <si>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</si>
  <si>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</si>
  <si>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</si>
  <si>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</si>
  <si>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</si>
  <si>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</si>
  <si>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</si>
  <si>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</si>
  <si>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</si>
  <si>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</si>
  <si>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</si>
  <si>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</si>
  <si>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</si>
  <si>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</si>
  <si>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</si>
  <si>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</si>
  <si>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</si>
  <si>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</si>
  <si>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</si>
  <si>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</si>
  <si>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</si>
  <si>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</si>
  <si>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</si>
  <si>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</si>
  <si>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</si>
  <si>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</si>
  <si>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</si>
  <si>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</si>
  <si>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</si>
  <si>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</si>
  <si>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</si>
  <si>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</si>
  <si>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</si>
  <si>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</si>
  <si>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</si>
  <si>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</si>
  <si>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</si>
  <si>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</si>
  <si>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</si>
  <si>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</si>
  <si>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</si>
  <si>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</si>
  <si>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</si>
  <si>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</si>
  <si>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</si>
  <si>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</si>
  <si>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</si>
  <si>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</si>
  <si>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</si>
  <si>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</si>
  <si>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</si>
  <si>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</si>
  <si>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</si>
  <si>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</si>
  <si>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</si>
  <si>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</si>
  <si>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</si>
  <si>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</si>
  <si>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</si>
  <si>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</si>
  <si>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</si>
  <si>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</si>
  <si>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</si>
  <si>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</si>
  <si>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</si>
  <si>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</si>
  <si>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</si>
  <si>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</si>
  <si>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</si>
  <si>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</si>
  <si>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</si>
  <si>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</si>
  <si>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</si>
  <si>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</si>
  <si>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</si>
  <si>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</si>
  <si>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</si>
  <si>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</si>
  <si>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</si>
  <si>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</si>
  <si>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</si>
  <si>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</si>
  <si>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</si>
  <si>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</si>
  <si>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</si>
  <si>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</si>
  <si>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</si>
  <si>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</si>
  <si>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</si>
  <si>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</si>
  <si>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</si>
  <si>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</si>
  <si>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</si>
  <si>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</si>
  <si>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</si>
  <si>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</si>
  <si>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</si>
  <si>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</si>
  <si>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</si>
  <si>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</si>
  <si>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</si>
  <si>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</si>
  <si>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</si>
  <si>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</si>
  <si>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</si>
  <si>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</si>
  <si>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</si>
  <si>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</si>
  <si>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</si>
  <si>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</si>
  <si>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</si>
  <si>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</si>
  <si>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</si>
  <si>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</si>
  <si>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</si>
  <si>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</si>
  <si>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</si>
  <si>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</si>
  <si>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</si>
  <si>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</si>
  <si>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Приложение 2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</si>
  <si>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</si>
  <si>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</si>
  <si>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</si>
  <si>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</si>
  <si>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</si>
  <si>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</si>
  <si>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</si>
  <si>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</si>
  <si>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</si>
  <si>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</si>
  <si>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</si>
  <si>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</si>
  <si>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</si>
  <si>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</si>
  <si>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</si>
  <si>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</si>
  <si>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</si>
  <si>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</si>
  <si>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</si>
  <si>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</si>
  <si>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</si>
  <si>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</si>
  <si>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</si>
  <si>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</si>
  <si>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</si>
  <si>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</si>
  <si>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</si>
  <si>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</si>
  <si>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</si>
  <si>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Ведомственная структура расходов
бюджета муниципального  района Кинельский на 2025 год.
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</si>
  <si>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</si>
  <si>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>МП "Поддержка местных инициатив в муниципальном районе Кинельский Самарской области на 2021-2027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</si>
  <si>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</si>
  <si>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</si>
  <si>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</si>
  <si>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</si>
  <si>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</si>
  <si>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</si>
  <si>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</si>
  <si>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</si>
  <si>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</si>
  <si>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«Развитие и поддержка малого и среднего предпринимательства в муниципальном районе Кинельский на 2022-2027 гг.»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</si>
  <si>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</si>
  <si>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 xml:space="preserve">МП "Комплексное развитие сельских территорий Кинельского района Самарской области на 2020 - 2027 годы" </t>
  </si>
  <si>
    <t>МП "Благоустройство территории муниципального района Кинельский Самарской области на 2024 -2027 годы"</t>
  </si>
  <si>
    <t>МП " Охрана окружающей среды на территории муниципального района Кинельский Самарской области на 2022 - 2027 годы"</t>
  </si>
  <si>
    <t>МП "Обеспечение жилыми помещениями отдельных категорий граждан в муниципальном районе Кинельский на 2018-2027 годы."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</si>
  <si>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</si>
  <si>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</si>
  <si>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</si>
  <si>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"Укрепление общественного здоровья населения муниципального района Кинельский на 2020-2027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</si>
  <si>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</si>
  <si>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Уточненная сумма,
  тыс.  рублей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</si>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</sst>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7"/>
  <sheetViews>
    <sheetView tabSelected="1" topLeftCell="B1" zoomScale="75" zoomScaleNormal="75" workbookViewId="0">
      <selection activeCell="K114" sqref="K114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6384" width="9.109375" style="13"/>
  </cols>
  <sheetData>
    <row r="1" spans="1:11" s="11" customFormat="1" ht="34.5" customHeight="1">
      <c r="A1" s="10"/>
      <c r="H1" s="59"/>
      <c r="I1" s="59"/>
      <c r="J1" s="59" t="s">
        <v>156</v>
      </c>
      <c r="K1" s="59"/>
    </row>
    <row r="2" spans="1:11" ht="117.6" customHeight="1">
      <c r="F2" s="58"/>
      <c r="G2" s="58"/>
      <c r="H2" s="69" t="s">
        <v>185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186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95</v>
      </c>
      <c r="I6" s="73"/>
      <c r="J6" s="60" t="s">
        <v>209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176</v>
      </c>
      <c r="J10" s="66" t="s">
        <v>6</v>
      </c>
      <c r="K10" s="66" t="s">
        <v>176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SUMIFS(H15:H1037,$B15:$B1037,$B15)/3</f>
        <v>78135.899999999994</v>
      </c>
      <c r="I14" s="15">
        <f>SUMIFS(I15:I1037,$B15:$B1037,$B15)/3</f>
        <v>833</v>
      </c>
      <c r="J14" s="15">
        <f>SUMIFS(J15:J1037,$B15:$B1037,$B15)/3</f>
        <v>80475.100000000006</v>
      </c>
      <c r="K14" s="15">
        <f>SUMIFS(K15:K1037,$B15:$B1037,$B15)/3</f>
        <v>833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SUMIFS(H16:H1032,$B16:$B1032,$B16,$D16:$D1032,$D16,$E16:$E1032,$E16)/2</f>
        <v>19281</v>
      </c>
      <c r="I15" s="18">
        <f>SUMIFS(I16:I1032,$B16:$B1032,$B16,$D16:$D1032,$D16,$E16:$E1032,$E16)/2</f>
        <v>0</v>
      </c>
      <c r="J15" s="18">
        <f>SUMIFS(J16:J1032,$B16:$B1032,$B16,$D16:$D1032,$D16,$E16:$E1032,$E16)/2</f>
        <v>20198.5</v>
      </c>
      <c r="K15" s="18">
        <f>SUMIFS(K16:K1032,$B16:$B1032,$B16,$D16:$D1032,$D16,$E16:$E1032,$E16)/2</f>
        <v>0</v>
      </c>
    </row>
    <row r="16" spans="1:11" s="16" customFormat="1" ht="62.4">
      <c r="A16" s="19">
        <v>2</v>
      </c>
      <c r="B16" s="43">
        <v>920</v>
      </c>
      <c r="C16" s="47" t="s">
        <v>177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SUMIFS(H17:H1032,$B17:$B1032,$B16,$D17:$D1032,$D17,$E17:$E1032,$E17,$F17:$F1032,$F17)</f>
        <v>486.3</v>
      </c>
      <c r="I16" s="40">
        <f>SUMIFS(I17:I1032,$B17:$B1032,$B16,$D17:$D1032,$D17,$E17:$E1032,$E17,$F17:$F1032,$F17)</f>
        <v>0</v>
      </c>
      <c r="J16" s="40">
        <f>SUMIFS(J17:J1032,$B17:$B1032,$B16,$D17:$D1032,$D17,$E17:$E1032,$E17,$F17:$F1032,$F17)</f>
        <v>486.3</v>
      </c>
      <c r="K16" s="40">
        <f>SUMIFS(K17:K1032,$B17:$B1032,$B16,$D17:$D1032,$D17,$E17:$E1032,$E17,$F17:$F1032,$F17)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486.3</v>
      </c>
      <c r="I17" s="24"/>
      <c r="J17" s="24">
        <v>486.3</v>
      </c>
      <c r="K17" s="24"/>
    </row>
    <row r="18" spans="1:11" s="16" customFormat="1" ht="62.4">
      <c r="A18" s="19">
        <v>2</v>
      </c>
      <c r="B18" s="43">
        <v>920</v>
      </c>
      <c r="C18" s="47" t="s">
        <v>187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SUMIFS(H19:H1034,$B19:$B1034,$B18,$D19:$D1034,$D19,$E19:$E1034,$E19,$F19:$F1034,$F19)</f>
        <v>17</v>
      </c>
      <c r="I18" s="40">
        <f>SUMIFS(I19:I1034,$B19:$B1034,$B18,$D19:$D1034,$D19,$E19:$E1034,$E19,$F19:$F1034,$F19)</f>
        <v>0</v>
      </c>
      <c r="J18" s="40">
        <f>SUMIFS(J19:J1034,$B19:$B1034,$B18,$D19:$D1034,$D19,$E19:$E1034,$E19,$F19:$F1034,$F19)</f>
        <v>17</v>
      </c>
      <c r="K18" s="40">
        <f>SUMIFS(K19:K1034,$B19:$B1034,$B18,$D19:$D1034,$D19,$E19:$E1034,$E19,$F19:$F1034,$F19)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SUMIFS(H21:H1036,$B21:$B1036,$B20,$D21:$D1036,$D21,$E21:$E1036,$E21,$F21:$F1036,$F21)</f>
        <v>18777.7</v>
      </c>
      <c r="I20" s="40">
        <f>SUMIFS(I21:I1036,$B21:$B1036,$B20,$D21:$D1036,$D21,$E21:$E1036,$E21,$F21:$F1036,$F21)</f>
        <v>0</v>
      </c>
      <c r="J20" s="40">
        <f>SUMIFS(J21:J1036,$B21:$B1036,$B20,$D21:$D1036,$D21,$E21:$E1036,$E21,$F21:$F1036,$F21)</f>
        <v>19695.2</v>
      </c>
      <c r="K20" s="40">
        <f>SUMIFS(K21:K1036,$B21:$B1036,$B20,$D21:$D1036,$D21,$E21:$E1036,$E21,$F21:$F1036,$F21)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18388.3</v>
      </c>
      <c r="I21" s="24"/>
      <c r="J21" s="24">
        <v>19305.8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389.4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SUMIFS(H25:H1041,$B25:$B1041,$B25,$D25:$D1041,$D25,$E25:$E1041,$E25)/2</f>
        <v>0</v>
      </c>
      <c r="I24" s="18">
        <f>SUMIFS(I25:I1041,$B25:$B1041,$B25,$D25:$D1041,$D25,$E25:$E1041,$E25)/2</f>
        <v>0</v>
      </c>
      <c r="J24" s="18">
        <f>SUMIFS(J25:J1041,$B25:$B1041,$B25,$D25:$D1041,$D25,$E25:$E1041,$E25)/2</f>
        <v>0</v>
      </c>
      <c r="K24" s="18">
        <f>SUMIFS(K25:K1041,$B25:$B1041,$B25,$D25:$D1041,$D25,$E25:$E1041,$E25)/2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SUMIFS(H26:H1041,$B26:$B1041,$B25,$D26:$D1041,$D26,$E26:$E1041,$E26,$F26:$F1041,$F26)</f>
        <v>0</v>
      </c>
      <c r="I25" s="40">
        <f>SUMIFS(I26:I1041,$B26:$B1041,$B25,$D26:$D1041,$D26,$E26:$E1041,$E26,$F26:$F1041,$F26)</f>
        <v>0</v>
      </c>
      <c r="J25" s="40">
        <f>SUMIFS(J26:J1041,$B26:$B1041,$B25,$D26:$D1041,$D26,$E26:$E1041,$E26,$F26:$F1041,$F26)</f>
        <v>0</v>
      </c>
      <c r="K25" s="40">
        <f>SUMIFS(K26:K1041,$B26:$B1041,$B25,$D26:$D1041,$D26,$E26:$E1041,$E26,$F26:$F1041,$F26)</f>
        <v>0</v>
      </c>
    </row>
    <row r="26" spans="1:11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SUMIFS(H28:H1044,$B28:$B1044,$B28,$D28:$D1044,$D28,$E28:$E1044,$E28)/2</f>
        <v>0</v>
      </c>
      <c r="I27" s="18">
        <f>SUMIFS(I28:I1044,$B28:$B1044,$B28,$D28:$D1044,$D28,$E28:$E1044,$E28)/2</f>
        <v>0</v>
      </c>
      <c r="J27" s="18">
        <f>SUMIFS(J28:J1044,$B28:$B1044,$B28,$D28:$D1044,$D28,$E28:$E1044,$E28)/2</f>
        <v>0</v>
      </c>
      <c r="K27" s="18">
        <f>SUMIFS(K28:K1044,$B28:$B1044,$B28,$D28:$D1044,$D28,$E28:$E1044,$E28)/2</f>
        <v>0</v>
      </c>
    </row>
    <row r="28" spans="1:11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SUMIFS(H29:H1044,$B29:$B1044,$B28,$D29:$D1044,$D29,$E29:$E1044,$E29,$F29:$F1044,$F29)</f>
        <v>0</v>
      </c>
      <c r="I28" s="40">
        <f>SUMIFS(I29:I1044,$B29:$B1044,$B28,$D29:$D1044,$D29,$E29:$E1044,$E29,$F29:$F1044,$F29)</f>
        <v>0</v>
      </c>
      <c r="J28" s="40">
        <f>SUMIFS(J29:J1044,$B29:$B1044,$B28,$D29:$D1044,$D29,$E29:$E1044,$E29,$F29:$F1044,$F29)</f>
        <v>0</v>
      </c>
      <c r="K28" s="40">
        <f>SUMIFS(K29:K1044,$B29:$B1044,$B28,$D29:$D1044,$D29,$E29:$E1044,$E29,$F29:$F1044,$F29)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SUMIFS(H31:H1047,$B31:$B1047,$B31,$D31:$D1047,$D31,$E31:$E1047,$E31)/2</f>
        <v>21900</v>
      </c>
      <c r="I30" s="18">
        <f>SUMIFS(I31:I1047,$B31:$B1047,$B31,$D31:$D1047,$D31,$E31:$E1047,$E31)/2</f>
        <v>833</v>
      </c>
      <c r="J30" s="18">
        <f>SUMIFS(J31:J1047,$B31:$B1047,$B31,$D31:$D1047,$D31,$E31:$E1047,$E31)/2</f>
        <v>21900</v>
      </c>
      <c r="K30" s="18">
        <f>SUMIFS(K31:K1047,$B31:$B1047,$B31,$D31:$D1047,$D31,$E31:$E1047,$E31)/2</f>
        <v>833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SUMIFS(H32:H1047,$B32:$B1047,$B31,$D32:$D1047,$D32,$E32:$E1047,$E32,$F32:$F1047,$F32)</f>
        <v>21900</v>
      </c>
      <c r="I31" s="40">
        <f>SUMIFS(I32:I1047,$B32:$B1047,$B31,$D32:$D1047,$D32,$E32:$E1047,$E32,$F32:$F1047,$F32)</f>
        <v>833</v>
      </c>
      <c r="J31" s="40">
        <f>SUMIFS(J32:J1047,$B32:$B1047,$B31,$D32:$D1047,$D32,$E32:$E1047,$E32,$F32:$F1047,$F32)</f>
        <v>21900</v>
      </c>
      <c r="K31" s="40">
        <f>SUMIFS(K32:K1047,$B32:$B1047,$B31,$D32:$D1047,$D32,$E32:$E1047,$E32,$F32:$F1047,$F32)</f>
        <v>833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21900</v>
      </c>
      <c r="I32" s="24">
        <v>833</v>
      </c>
      <c r="J32" s="24">
        <v>21900</v>
      </c>
      <c r="K32" s="24">
        <v>833</v>
      </c>
    </row>
    <row r="33" spans="1:11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SUMIFS(H34:H1050,$B34:$B1050,$B34,$D34:$D1050,$D34,$E34:$E1050,$E34)/2</f>
        <v>36954.9</v>
      </c>
      <c r="I33" s="18">
        <f>SUMIFS(I34:I1050,$B34:$B1050,$B34,$D34:$D1050,$D34,$E34:$E1050,$E34)/2</f>
        <v>0</v>
      </c>
      <c r="J33" s="18">
        <f>SUMIFS(J34:J1050,$B34:$B1050,$B34,$D34:$D1050,$D34,$E34:$E1050,$E34)/2</f>
        <v>38376.6</v>
      </c>
      <c r="K33" s="18">
        <f>SUMIFS(K34:K1050,$B34:$B1050,$B34,$D34:$D1050,$D34,$E34:$E1050,$E34)/2</f>
        <v>0</v>
      </c>
    </row>
    <row r="34" spans="1:11" s="16" customFormat="1" ht="46.8">
      <c r="A34" s="19">
        <v>2</v>
      </c>
      <c r="B34" s="37">
        <v>920</v>
      </c>
      <c r="C34" s="38" t="s">
        <v>188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SUMIFS(H35:H1050,$B35:$B1050,$B34,$D35:$D1050,$D35,$E35:$E1050,$E35,$F35:$F1050,$F35)</f>
        <v>0</v>
      </c>
      <c r="I34" s="40">
        <f>SUMIFS(I35:I1050,$B35:$B1050,$B34,$D35:$D1050,$D35,$E35:$E1050,$E35,$F35:$F1050,$F35)</f>
        <v>0</v>
      </c>
      <c r="J34" s="40">
        <f>SUMIFS(J35:J1050,$B35:$B1050,$B34,$D35:$D1050,$D35,$E35:$E1050,$E35,$F35:$F1050,$F35)</f>
        <v>0</v>
      </c>
      <c r="K34" s="40">
        <f>SUMIFS(K35:K1050,$B35:$B1050,$B34,$D35:$D1050,$D35,$E35:$E1050,$E35,$F35:$F1050,$F35)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SUMIFS(H37:H1052,$B37:$B1052,$B36,$D37:$D1052,$D37,$E37:$E1052,$E37,$F37:$F1052,$F37)</f>
        <v>36954.9</v>
      </c>
      <c r="I36" s="40">
        <f>SUMIFS(I37:I1052,$B37:$B1052,$B36,$D37:$D1052,$D37,$E37:$E1052,$E37,$F37:$F1052,$F37)</f>
        <v>0</v>
      </c>
      <c r="J36" s="40">
        <f>SUMIFS(J37:J1052,$B37:$B1052,$B36,$D37:$D1052,$D37,$E37:$E1052,$E37,$F37:$F1052,$F37)</f>
        <v>38376.6</v>
      </c>
      <c r="K36" s="40">
        <f>SUMIFS(K37:K1052,$B37:$B1052,$B36,$D37:$D1052,$D37,$E37:$E1052,$E37,$F37:$F1052,$F37)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>
        <v>36954.9</v>
      </c>
      <c r="I37" s="24"/>
      <c r="J37" s="24">
        <v>38376.6</v>
      </c>
      <c r="K37" s="24"/>
    </row>
    <row r="38" spans="1:11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SUMIFS(H39:H1061,$B39:$B1061,$B39)/3</f>
        <v>829.1</v>
      </c>
      <c r="I38" s="15">
        <f>SUMIFS(I39:I1061,$B39:$B1061,$B39)/3</f>
        <v>0</v>
      </c>
      <c r="J38" s="15">
        <f>SUMIFS(J39:J1061,$B39:$B1061,$B39)/3</f>
        <v>829.1</v>
      </c>
      <c r="K38" s="15">
        <f>SUMIFS(K39:K1061,$B39:$B1061,$B39)/3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SUMIFS(H40:H1056,$B40:$B1056,$B40,$D40:$D1056,$D40,$E40:$E1056,$E40)/2</f>
        <v>829.09999999999991</v>
      </c>
      <c r="I39" s="18">
        <f>SUMIFS(I40:I1056,$B40:$B1056,$B40,$D40:$D1056,$D40,$E40:$E1056,$E40)/2</f>
        <v>0</v>
      </c>
      <c r="J39" s="18">
        <f>SUMIFS(J40:J1056,$B40:$B1056,$B40,$D40:$D1056,$D40,$E40:$E1056,$E40)/2</f>
        <v>829.09999999999991</v>
      </c>
      <c r="K39" s="18">
        <f>SUMIFS(K40:K1056,$B40:$B1056,$B40,$D40:$D1056,$D40,$E40:$E1056,$E40)/2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SUMIFS(H41:H1056,$B41:$B1056,$B40,$D41:$D1056,$D41,$E41:$E1056,$E41,$F41:$F1056,$F41)</f>
        <v>829.09999999999991</v>
      </c>
      <c r="I40" s="40">
        <f>SUMIFS(I41:I1056,$B41:$B1056,$B40,$D41:$D1056,$D41,$E41:$E1056,$E41,$F41:$F1056,$F41)</f>
        <v>0</v>
      </c>
      <c r="J40" s="40">
        <f>SUMIFS(J41:J1056,$B41:$B1056,$B40,$D41:$D1056,$D41,$E41:$E1056,$E41,$F41:$F1056,$F41)</f>
        <v>829.09999999999991</v>
      </c>
      <c r="K40" s="40">
        <f>SUMIFS(K41:K1056,$B41:$B1056,$B40,$D41:$D1056,$D41,$E41:$E1056,$E41,$F41:$F1056,$F41)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698.3</v>
      </c>
      <c r="I41" s="24"/>
      <c r="J41" s="24">
        <v>698.3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130.80000000000001</v>
      </c>
      <c r="K42" s="24"/>
    </row>
    <row r="43" spans="1:11" s="16" customFormat="1" ht="31.2">
      <c r="A43" s="14">
        <v>0</v>
      </c>
      <c r="B43" s="26">
        <v>934</v>
      </c>
      <c r="C43" s="27" t="s">
        <v>157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SUMIFS(H44:H1068,$B44:$B1068,$B44)/3</f>
        <v>3461.2999999999997</v>
      </c>
      <c r="I43" s="15">
        <f>SUMIFS(I44:I1068,$B44:$B1068,$B44)/3</f>
        <v>0</v>
      </c>
      <c r="J43" s="15">
        <f>SUMIFS(J44:J1068,$B44:$B1068,$B44)/3</f>
        <v>3771.8999999999996</v>
      </c>
      <c r="K43" s="15">
        <f>SUMIFS(K44:K1068,$B44:$B1068,$B44)/3</f>
        <v>0</v>
      </c>
    </row>
    <row r="44" spans="1:11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SUMIFS(H45:H1063,$B45:$B1063,$B45,$D45:$D1063,$D45,$E45:$E1063,$E45)/2</f>
        <v>3461.3</v>
      </c>
      <c r="I44" s="18">
        <f>SUMIFS(I45:I1063,$B45:$B1063,$B45,$D45:$D1063,$D45,$E45:$E1063,$E45)/2</f>
        <v>0</v>
      </c>
      <c r="J44" s="18">
        <f>SUMIFS(J45:J1063,$B45:$B1063,$B45,$D45:$D1063,$D45,$E45:$E1063,$E45)/2</f>
        <v>3771.9</v>
      </c>
      <c r="K44" s="18">
        <f>SUMIFS(K45:K1063,$B45:$B1063,$B45,$D45:$D1063,$D45,$E45:$E1063,$E45)/2</f>
        <v>0</v>
      </c>
    </row>
    <row r="45" spans="1:11" s="16" customFormat="1" ht="62.4">
      <c r="A45" s="19">
        <v>2</v>
      </c>
      <c r="B45" s="37">
        <v>934</v>
      </c>
      <c r="C45" s="47" t="s">
        <v>177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SUMIFS(H46:H1063,$B46:$B1063,$B45,$D46:$D1063,$D46,$E46:$E1063,$E46,$F46:$F1063,$F46)</f>
        <v>0</v>
      </c>
      <c r="I45" s="40">
        <f>SUMIFS(I46:I1063,$B46:$B1063,$B45,$D46:$D1063,$D46,$E46:$E1063,$E46,$F46:$F1063,$F46)</f>
        <v>0</v>
      </c>
      <c r="J45" s="40">
        <f>SUMIFS(J46:J1063,$B46:$B1063,$B45,$D46:$D1063,$D46,$E46:$E1063,$E46,$F46:$F1063,$F46)</f>
        <v>0</v>
      </c>
      <c r="K45" s="40">
        <f>SUMIFS(K46:K1063,$B46:$B1063,$B45,$D46:$D1063,$D46,$E46:$E1063,$E46,$F46:$F1063,$F46)</f>
        <v>0</v>
      </c>
    </row>
    <row r="46" spans="1:11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</row>
    <row r="47" spans="1:11" s="16" customFormat="1" ht="62.4">
      <c r="A47" s="19">
        <v>2</v>
      </c>
      <c r="B47" s="37">
        <v>934</v>
      </c>
      <c r="C47" s="47" t="s">
        <v>187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SUMIFS(H48:H1065,$B48:$B1065,$B47,$D48:$D1065,$D48,$E48:$E1065,$E48,$F48:$F1065,$F48)</f>
        <v>4</v>
      </c>
      <c r="I47" s="40">
        <f>SUMIFS(I48:I1065,$B48:$B1065,$B47,$D48:$D1065,$D48,$E48:$E1065,$E48,$F48:$F1065,$F48)</f>
        <v>0</v>
      </c>
      <c r="J47" s="40">
        <f>SUMIFS(J48:J1065,$B48:$B1065,$B47,$D48:$D1065,$D48,$E48:$E1065,$E48,$F48:$F1065,$F48)</f>
        <v>4</v>
      </c>
      <c r="K47" s="40">
        <f>SUMIFS(K48:K1065,$B48:$B1065,$B47,$D48:$D1065,$D48,$E48:$E1065,$E48,$F48:$F1065,$F48)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</row>
    <row r="49" spans="1:11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SUMIFS(H50:H1067,$B50:$B1067,$B49,$D50:$D1067,$D50,$E50:$E1067,$E50,$F50:$F1067,$F50)</f>
        <v>3457.3</v>
      </c>
      <c r="I49" s="40">
        <f>SUMIFS(I50:I1067,$B50:$B1067,$B49,$D50:$D1067,$D50,$E50:$E1067,$E50,$F50:$F1067,$F50)</f>
        <v>0</v>
      </c>
      <c r="J49" s="40">
        <f>SUMIFS(J50:J1067,$B50:$B1067,$B49,$D50:$D1067,$D50,$E50:$E1067,$E50,$F50:$F1067,$F50)</f>
        <v>3767.9</v>
      </c>
      <c r="K49" s="40">
        <f>SUMIFS(K50:K1067,$B50:$B1067,$B49,$D50:$D1067,$D50,$E50:$E1067,$E50,$F50:$F1067,$F50)</f>
        <v>0</v>
      </c>
    </row>
    <row r="50" spans="1:11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3383</v>
      </c>
      <c r="I50" s="24"/>
      <c r="J50" s="24">
        <v>3693.6</v>
      </c>
      <c r="K50" s="24"/>
    </row>
    <row r="51" spans="1:11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74.3</v>
      </c>
      <c r="I51" s="24"/>
      <c r="J51" s="24">
        <v>74.3</v>
      </c>
      <c r="K51" s="24"/>
    </row>
    <row r="52" spans="1:11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SUMIFS(H53:H1110,$B53:$B1110,$B53)/3</f>
        <v>10276.000000000002</v>
      </c>
      <c r="I52" s="15">
        <f>SUMIFS(I53:I1110,$B53:$B1110,$B53)/3</f>
        <v>10276.000000000002</v>
      </c>
      <c r="J52" s="15">
        <f>SUMIFS(J53:J1110,$B53:$B1110,$B53)/3</f>
        <v>11564.800000000001</v>
      </c>
      <c r="K52" s="15">
        <f>SUMIFS(K53:K1110,$B53:$B1110,$B53)/3</f>
        <v>11564.800000000001</v>
      </c>
    </row>
    <row r="53" spans="1:11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SUMIFS(H54:H1105,$B54:$B1105,$B54,$D54:$D1105,$D54,$E54:$E1105,$E54)/2</f>
        <v>7005.8</v>
      </c>
      <c r="I53" s="18">
        <f>SUMIFS(I54:I1105,$B54:$B1105,$B54,$D54:$D1105,$D54,$E54:$E1105,$E54)/2</f>
        <v>7005.8</v>
      </c>
      <c r="J53" s="18">
        <f>SUMIFS(J54:J1105,$B54:$B1105,$B54,$D54:$D1105,$D54,$E54:$E1105,$E54)/2</f>
        <v>7005.8</v>
      </c>
      <c r="K53" s="18">
        <f>SUMIFS(K54:K1105,$B54:$B1105,$B54,$D54:$D1105,$D54,$E54:$E1105,$E54)/2</f>
        <v>7005.8</v>
      </c>
    </row>
    <row r="54" spans="1:11" s="16" customFormat="1" ht="62.4">
      <c r="A54" s="19">
        <v>2</v>
      </c>
      <c r="B54" s="37">
        <v>943</v>
      </c>
      <c r="C54" s="38" t="s">
        <v>189</v>
      </c>
      <c r="D54" s="39" t="s">
        <v>83</v>
      </c>
      <c r="E54" s="39" t="s">
        <v>85</v>
      </c>
      <c r="F54" s="39" t="s">
        <v>10</v>
      </c>
      <c r="G54" s="39"/>
      <c r="H54" s="40">
        <f>SUMIFS(H55:H1105,$B55:$B1105,$B54,$D55:$D1105,$D55,$E55:$E1105,$E55,$F55:$F1105,$F55)</f>
        <v>7005.8</v>
      </c>
      <c r="I54" s="40">
        <f>SUMIFS(I55:I1105,$B55:$B1105,$B54,$D55:$D1105,$D55,$E55:$E1105,$E55,$F55:$F1105,$F55)</f>
        <v>7005.8</v>
      </c>
      <c r="J54" s="40">
        <f>SUMIFS(J55:J1105,$B55:$B1105,$B54,$D55:$D1105,$D55,$E55:$E1105,$E55,$F55:$F1105,$F55)</f>
        <v>7005.8</v>
      </c>
      <c r="K54" s="40">
        <f>SUMIFS(K55:K1105,$B55:$B1105,$B54,$D55:$D1105,$D55,$E55:$E1105,$E55,$F55:$F1105,$F55)</f>
        <v>7005.8</v>
      </c>
    </row>
    <row r="55" spans="1:11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>
        <v>7005.8</v>
      </c>
      <c r="I55" s="24">
        <v>7005.8</v>
      </c>
      <c r="J55" s="24">
        <v>7005.8</v>
      </c>
      <c r="K55" s="24">
        <v>7005.8</v>
      </c>
    </row>
    <row r="56" spans="1:11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SUMIFS(H57:H1108,$B57:$B1108,$B57,$D57:$D1108,$D57,$E57:$E1108,$E57)/2</f>
        <v>3270.2</v>
      </c>
      <c r="I56" s="18">
        <f>SUMIFS(I57:I1108,$B57:$B1108,$B57,$D57:$D1108,$D57,$E57:$E1108,$E57)/2</f>
        <v>3270.2</v>
      </c>
      <c r="J56" s="18">
        <f>SUMIFS(J57:J1108,$B57:$B1108,$B57,$D57:$D1108,$D57,$E57:$E1108,$E57)/2</f>
        <v>4559</v>
      </c>
      <c r="K56" s="18">
        <f>SUMIFS(K57:K1108,$B57:$B1108,$B57,$D57:$D1108,$D57,$E57:$E1108,$E57)/2</f>
        <v>4559</v>
      </c>
    </row>
    <row r="57" spans="1:11" s="16" customFormat="1" ht="62.4">
      <c r="A57" s="19">
        <v>2</v>
      </c>
      <c r="B57" s="37">
        <v>943</v>
      </c>
      <c r="C57" s="38" t="s">
        <v>189</v>
      </c>
      <c r="D57" s="39" t="s">
        <v>83</v>
      </c>
      <c r="E57" s="39" t="s">
        <v>69</v>
      </c>
      <c r="F57" s="39" t="s">
        <v>10</v>
      </c>
      <c r="G57" s="39"/>
      <c r="H57" s="40">
        <f>SUMIFS(H58:H1108,$B58:$B1108,$B57,$D58:$D1108,$D58,$E58:$E1108,$E58,$F58:$F1108,$F58)</f>
        <v>3270.2</v>
      </c>
      <c r="I57" s="40">
        <f>SUMIFS(I58:I1108,$B58:$B1108,$B57,$D58:$D1108,$D58,$E58:$E1108,$E58,$F58:$F1108,$F58)</f>
        <v>3270.2</v>
      </c>
      <c r="J57" s="40">
        <f>SUMIFS(J58:J1108,$B58:$B1108,$B57,$D58:$D1108,$D58,$E58:$E1108,$E58,$F58:$F1108,$F58)</f>
        <v>4559</v>
      </c>
      <c r="K57" s="40">
        <f>SUMIFS(K58:K1108,$B58:$B1108,$B57,$D58:$D1108,$D58,$E58:$E1108,$E58,$F58:$F1108,$F58)</f>
        <v>4559</v>
      </c>
    </row>
    <row r="58" spans="1:11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>
        <v>2889</v>
      </c>
      <c r="I58" s="24">
        <v>2889</v>
      </c>
      <c r="J58" s="24">
        <v>4177.8</v>
      </c>
      <c r="K58" s="24">
        <v>4177.8</v>
      </c>
    </row>
    <row r="59" spans="1:11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>
        <v>381.2</v>
      </c>
      <c r="I59" s="24">
        <v>381.2</v>
      </c>
      <c r="J59" s="24">
        <v>381.2</v>
      </c>
      <c r="K59" s="24">
        <v>381.2</v>
      </c>
    </row>
    <row r="60" spans="1:11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</row>
    <row r="61" spans="1:11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SUMIFS(H62:H1119,$B62:$B1119,$B62)/3</f>
        <v>89814.5</v>
      </c>
      <c r="I61" s="15">
        <f>SUMIFS(I62:I1119,$B62:$B1119,$B62)/3</f>
        <v>43263.200000000004</v>
      </c>
      <c r="J61" s="15">
        <f>SUMIFS(J62:J1119,$B62:$B1119,$B62)/3</f>
        <v>91411.099999999991</v>
      </c>
      <c r="K61" s="15">
        <f>SUMIFS(K62:K1119,$B62:$B1119,$B62)/3</f>
        <v>42350.6</v>
      </c>
    </row>
    <row r="62" spans="1:11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SUMIFS(H63:H1114,$B63:$B1114,$B63,$D63:$D1114,$D63,$E63:$E1114,$E63)/2</f>
        <v>9047.8000000000011</v>
      </c>
      <c r="I62" s="18">
        <f>SUMIFS(I63:I1114,$B63:$B1114,$B63,$D63:$D1114,$D63,$E63:$E1114,$E63)/2</f>
        <v>0</v>
      </c>
      <c r="J62" s="18">
        <f>SUMIFS(J63:J1114,$B63:$B1114,$B63,$D63:$D1114,$D63,$E63:$E1114,$E63)/2</f>
        <v>11121.5</v>
      </c>
      <c r="K62" s="18">
        <f>SUMIFS(K63:K1114,$B63:$B1114,$B63,$D63:$D1114,$D63,$E63:$E1114,$E63)/2</f>
        <v>0</v>
      </c>
    </row>
    <row r="63" spans="1:11" s="16" customFormat="1" ht="62.4">
      <c r="A63" s="19">
        <v>2</v>
      </c>
      <c r="B63" s="37">
        <v>950</v>
      </c>
      <c r="C63" s="47" t="s">
        <v>177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SUMIFS(H64:H1114,$B64:$B1114,$B63,$D64:$D1114,$D64,$E64:$E1114,$E64,$F64:$F1114,$F64)</f>
        <v>18</v>
      </c>
      <c r="I63" s="40">
        <f>SUMIFS(I64:I1114,$B64:$B1114,$B63,$D64:$D1114,$D64,$E64:$E1114,$E64,$F64:$F1114,$F64)</f>
        <v>0</v>
      </c>
      <c r="J63" s="40">
        <f>SUMIFS(J64:J1114,$B64:$B1114,$B63,$D64:$D1114,$D64,$E64:$E1114,$E64,$F64:$F1114,$F64)</f>
        <v>18</v>
      </c>
      <c r="K63" s="40">
        <f>SUMIFS(K64:K1114,$B64:$B1114,$B63,$D64:$D1114,$D64,$E64:$E1114,$E64,$F64:$F1114,$F64)</f>
        <v>0</v>
      </c>
    </row>
    <row r="64" spans="1:11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</row>
    <row r="65" spans="1:11" s="16" customFormat="1" ht="62.4">
      <c r="A65" s="19">
        <v>2</v>
      </c>
      <c r="B65" s="37">
        <v>950</v>
      </c>
      <c r="C65" s="47" t="s">
        <v>187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SUMIFS(H66:H1116,$B66:$B1116,$B65,$D66:$D1116,$D66,$E66:$E1116,$E66,$F66:$F1116,$F66)</f>
        <v>20</v>
      </c>
      <c r="I65" s="40">
        <f>SUMIFS(I66:I1116,$B66:$B1116,$B65,$D66:$D1116,$D66,$E66:$E1116,$E66,$F66:$F1116,$F66)</f>
        <v>0</v>
      </c>
      <c r="J65" s="40">
        <f>SUMIFS(J66:J1116,$B66:$B1116,$B65,$D66:$D1116,$D66,$E66:$E1116,$E66,$F66:$F1116,$F66)</f>
        <v>20</v>
      </c>
      <c r="K65" s="40">
        <f>SUMIFS(K66:K1116,$B66:$B1116,$B65,$D66:$D1116,$D66,$E66:$E1116,$E66,$F66:$F1116,$F66)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</row>
    <row r="67" spans="1:11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SUMIFS(H68:H1118,$B68:$B1118,$B67,$D68:$D1118,$D68,$E68:$E1118,$E68,$F68:$F1118,$F68)</f>
        <v>9009.8000000000011</v>
      </c>
      <c r="I67" s="40">
        <f>SUMIFS(I68:I1118,$B68:$B1118,$B67,$D68:$D1118,$D68,$E68:$E1118,$E68,$F68:$F1118,$F68)</f>
        <v>0</v>
      </c>
      <c r="J67" s="40">
        <f>SUMIFS(J68:J1118,$B68:$B1118,$B67,$D68:$D1118,$D68,$E68:$E1118,$E68,$F68:$F1118,$F68)</f>
        <v>11083.5</v>
      </c>
      <c r="K67" s="40">
        <f>SUMIFS(K68:K1118,$B68:$B1118,$B67,$D68:$D1118,$D68,$E68:$E1118,$E68,$F68:$F1118,$F68)</f>
        <v>0</v>
      </c>
    </row>
    <row r="68" spans="1:11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8585.6</v>
      </c>
      <c r="I68" s="24"/>
      <c r="J68" s="24">
        <v>10659.3</v>
      </c>
      <c r="K68" s="24"/>
    </row>
    <row r="69" spans="1:11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</row>
    <row r="70" spans="1:11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</row>
    <row r="71" spans="1:11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</row>
    <row r="72" spans="1:11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SUMIFS(H73:H1125,$B73:$B1125,$B73,$D73:$D1125,$D73,$E73:$E1125,$E73)/2</f>
        <v>4.5</v>
      </c>
      <c r="I72" s="18">
        <f>SUMIFS(I73:I1125,$B73:$B1125,$B73,$D73:$D1125,$D73,$E73:$E1125,$E73)/2</f>
        <v>0</v>
      </c>
      <c r="J72" s="18">
        <f>SUMIFS(J73:J1125,$B73:$B1125,$B73,$D73:$D1125,$D73,$E73:$E1125,$E73)/2</f>
        <v>25.5</v>
      </c>
      <c r="K72" s="18">
        <f>SUMIFS(K73:K1125,$B73:$B1125,$B73,$D73:$D1125,$D73,$E73:$E1125,$E73)/2</f>
        <v>0</v>
      </c>
    </row>
    <row r="73" spans="1:11" s="16" customFormat="1" ht="34.799999999999997" customHeight="1">
      <c r="A73" s="19">
        <v>2</v>
      </c>
      <c r="B73" s="37">
        <v>950</v>
      </c>
      <c r="C73" s="38" t="s">
        <v>35</v>
      </c>
      <c r="D73" s="39" t="s">
        <v>68</v>
      </c>
      <c r="E73" s="39" t="s">
        <v>74</v>
      </c>
      <c r="F73" s="39" t="s">
        <v>109</v>
      </c>
      <c r="G73" s="39" t="s">
        <v>70</v>
      </c>
      <c r="H73" s="40">
        <f>SUMIFS(H74:H1125,$B74:$B1125,$B73,$D74:$D1125,$D74,$E74:$E1125,$E74,$F74:$F1125,$F74)</f>
        <v>4.5</v>
      </c>
      <c r="I73" s="40">
        <f>SUMIFS(I74:I1125,$B74:$B1125,$B73,$D74:$D1125,$D74,$E74:$E1125,$E74,$F74:$F1125,$F74)</f>
        <v>0</v>
      </c>
      <c r="J73" s="40">
        <f>SUMIFS(J74:J1125,$B74:$B1125,$B73,$D74:$D1125,$D74,$E74:$E1125,$E74,$F74:$F1125,$F74)</f>
        <v>25.5</v>
      </c>
      <c r="K73" s="40">
        <f>SUMIFS(K74:K1125,$B74:$B1125,$B73,$D74:$D1125,$D74,$E74:$E1125,$E74,$F74:$F1125,$F74)</f>
        <v>0</v>
      </c>
    </row>
    <row r="74" spans="1:11" s="16" customFormat="1" ht="15.6">
      <c r="A74" s="20">
        <v>3</v>
      </c>
      <c r="B74" s="31">
        <v>950</v>
      </c>
      <c r="C74" s="32" t="s">
        <v>128</v>
      </c>
      <c r="D74" s="33" t="s">
        <v>68</v>
      </c>
      <c r="E74" s="33" t="s">
        <v>74</v>
      </c>
      <c r="F74" s="33" t="s">
        <v>109</v>
      </c>
      <c r="G74" s="33" t="s">
        <v>127</v>
      </c>
      <c r="H74" s="24">
        <v>4.5</v>
      </c>
      <c r="I74" s="24"/>
      <c r="J74" s="24">
        <v>25.5</v>
      </c>
      <c r="K74" s="24"/>
    </row>
    <row r="75" spans="1:11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SUMIFS(H76:H1128,$B76:$B1128,$B76,$D76:$D1128,$D76,$E76:$E1128,$E76)/2</f>
        <v>1792</v>
      </c>
      <c r="I75" s="18">
        <f>SUMIFS(I76:I1128,$B76:$B1128,$B76,$D76:$D1128,$D76,$E76:$E1128,$E76)/2</f>
        <v>0</v>
      </c>
      <c r="J75" s="18">
        <f>SUMIFS(J76:J1128,$B76:$B1128,$B76,$D76:$D1128,$D76,$E76:$E1128,$E76)/2</f>
        <v>1792</v>
      </c>
      <c r="K75" s="18">
        <f>SUMIFS(K76:K1128,$B76:$B1128,$B76,$D76:$D1128,$D76,$E76:$E1128,$E76)/2</f>
        <v>0</v>
      </c>
    </row>
    <row r="76" spans="1:11" s="16" customFormat="1" ht="62.4">
      <c r="A76" s="19">
        <v>2</v>
      </c>
      <c r="B76" s="37">
        <v>950</v>
      </c>
      <c r="C76" s="38" t="s">
        <v>159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SUMIFS(H77:H1128,$B77:$B1128,$B76,$D77:$D1128,$D77,$E77:$E1128,$E77,$F77:$F1128,$F77)</f>
        <v>1792</v>
      </c>
      <c r="I76" s="40">
        <f>SUMIFS(I77:I1128,$B77:$B1128,$B76,$D77:$D1128,$D77,$E77:$E1128,$E77,$F77:$F1128,$F77)</f>
        <v>0</v>
      </c>
      <c r="J76" s="40">
        <f>SUMIFS(J77:J1128,$B77:$B1128,$B76,$D77:$D1128,$D77,$E77:$E1128,$E77,$F77:$F1128,$F77)</f>
        <v>1792</v>
      </c>
      <c r="K76" s="40">
        <f>SUMIFS(K77:K1128,$B77:$B1128,$B76,$D77:$D1128,$D77,$E77:$E1128,$E77,$F77:$F1128,$F77)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  <c r="J77" s="24">
        <v>1792</v>
      </c>
      <c r="K77" s="24"/>
    </row>
    <row r="78" spans="1:11" s="16" customFormat="1" ht="15" customHeight="1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SUMIFS(H79:H1128,$B79:$B1128,$B79,$D79:$D1128,$D79,$E79:$E1128,$E79)/2</f>
        <v>0</v>
      </c>
      <c r="I78" s="18">
        <f>SUMIFS(I79:I1128,$B79:$B1128,$B79,$D79:$D1128,$D79,$E79:$E1128,$E79)/2</f>
        <v>0</v>
      </c>
      <c r="J78" s="18">
        <f>SUMIFS(J79:J1128,$B79:$B1128,$B79,$D79:$D1128,$D79,$E79:$E1128,$E79)/2</f>
        <v>0</v>
      </c>
      <c r="K78" s="18">
        <f>SUMIFS(K79:K1128,$B79:$B1128,$B79,$D79:$D1128,$D79,$E79:$E1128,$E79)/2</f>
        <v>0</v>
      </c>
    </row>
    <row r="79" spans="1:11" s="16" customFormat="1" ht="62.4">
      <c r="A79" s="19">
        <v>2</v>
      </c>
      <c r="B79" s="37">
        <v>950</v>
      </c>
      <c r="C79" s="38" t="s">
        <v>159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SUMIFS(H80:H1128,$B80:$B1128,$B79,$D80:$D1128,$D80,$E80:$E1128,$E80,$F80:$F1128,$F80)</f>
        <v>0</v>
      </c>
      <c r="I79" s="40">
        <f>SUMIFS(I80:I1128,$B80:$B1128,$B79,$D80:$D1128,$D80,$E80:$E1128,$E80,$F80:$F1128,$F80)</f>
        <v>0</v>
      </c>
      <c r="J79" s="40">
        <f>SUMIFS(J80:J1128,$B80:$B1128,$B79,$D80:$D1128,$D80,$E80:$E1128,$E80,$F80:$F1128,$F80)</f>
        <v>0</v>
      </c>
      <c r="K79" s="40">
        <f>SUMIFS(K80:K1128,$B80:$B1128,$B79,$D80:$D1128,$D80,$E80:$E1128,$E80,$F80:$F1128,$F80)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  <c r="J80" s="24"/>
      <c r="K80" s="24"/>
    </row>
    <row r="81" spans="1:11" s="16" customFormat="1" ht="31.2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SUMIFS(H82:H1131,$B82:$B1131,$B82,$D82:$D1131,$D82,$E82:$E1131,$E82)/2</f>
        <v>4961.7</v>
      </c>
      <c r="I81" s="18">
        <f>SUMIFS(I82:I1131,$B82:$B1131,$B82,$D82:$D1131,$D82,$E82:$E1131,$E82)/2</f>
        <v>4432.5</v>
      </c>
      <c r="J81" s="18">
        <f>SUMIFS(J82:J1131,$B82:$B1131,$B82,$D82:$D1131,$D82,$E82:$E1131,$E82)/2</f>
        <v>1351.3</v>
      </c>
      <c r="K81" s="18">
        <f>SUMIFS(K82:K1131,$B82:$B1131,$B82,$D82:$D1131,$D82,$E82:$E1131,$E82)/2</f>
        <v>407.6</v>
      </c>
    </row>
    <row r="82" spans="1:11" s="16" customFormat="1" ht="62.4">
      <c r="A82" s="19">
        <v>2</v>
      </c>
      <c r="B82" s="37">
        <v>950</v>
      </c>
      <c r="C82" s="38" t="s">
        <v>159</v>
      </c>
      <c r="D82" s="39" t="s">
        <v>85</v>
      </c>
      <c r="E82" s="39" t="s">
        <v>86</v>
      </c>
      <c r="F82" s="39" t="s">
        <v>49</v>
      </c>
      <c r="G82" s="39"/>
      <c r="H82" s="40">
        <f>SUMIFS(H83:H1131,$B83:$B1131,$B82,$D83:$D1131,$D83,$E83:$E1131,$E83,$F83:$F1131,$F83)</f>
        <v>4961.7</v>
      </c>
      <c r="I82" s="40">
        <f>SUMIFS(I83:I1131,$B83:$B1131,$B82,$D83:$D1131,$D83,$E83:$E1131,$E83,$F83:$F1131,$F83)</f>
        <v>4432.5</v>
      </c>
      <c r="J82" s="40">
        <f>SUMIFS(J83:J1131,$B83:$B1131,$B82,$D83:$D1131,$D83,$E83:$E1131,$E83,$F83:$F1131,$F83)</f>
        <v>1351.3</v>
      </c>
      <c r="K82" s="40">
        <f>SUMIFS(K83:K1131,$B83:$B1131,$B82,$D83:$D1131,$D83,$E83:$E1131,$E83,$F83:$F1131,$F83)</f>
        <v>407.6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4961.7</v>
      </c>
      <c r="I83" s="24">
        <v>4432.5</v>
      </c>
      <c r="J83" s="24">
        <v>1351.3</v>
      </c>
      <c r="K83" s="24">
        <v>407.6</v>
      </c>
    </row>
    <row r="84" spans="1:11" s="16" customFormat="1" ht="15.6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SUMIFS(H85:H1134,$B85:$B1134,$B85,$D85:$D1134,$D85,$E85:$E1134,$E85)/2</f>
        <v>11365.5</v>
      </c>
      <c r="I84" s="18">
        <f>SUMIFS(I85:I1134,$B85:$B1134,$B85,$D85:$D1134,$D85,$E85:$E1134,$E85)/2</f>
        <v>10265.200000000001</v>
      </c>
      <c r="J84" s="18">
        <f>SUMIFS(J85:J1134,$B85:$B1134,$B85,$D85:$D1134,$D85,$E85:$E1134,$E85)/2</f>
        <v>11365.5</v>
      </c>
      <c r="K84" s="18">
        <f>SUMIFS(K85:K1134,$B85:$B1134,$B85,$D85:$D1134,$D85,$E85:$E1134,$E85)/2</f>
        <v>10265.200000000001</v>
      </c>
    </row>
    <row r="85" spans="1:11" s="16" customFormat="1" ht="84.6" customHeight="1">
      <c r="A85" s="19">
        <v>2</v>
      </c>
      <c r="B85" s="37">
        <v>950</v>
      </c>
      <c r="C85" s="38" t="s">
        <v>211</v>
      </c>
      <c r="D85" s="39" t="s">
        <v>91</v>
      </c>
      <c r="E85" s="39" t="s">
        <v>68</v>
      </c>
      <c r="F85" s="39" t="s">
        <v>210</v>
      </c>
      <c r="G85" s="39"/>
      <c r="H85" s="40">
        <f>SUMIFS(H86:H1134,$B86:$B1134,$B85,$D86:$D1134,$D86,$E86:$E1134,$E86,$F86:$F1134,$F86)</f>
        <v>10805.5</v>
      </c>
      <c r="I85" s="40">
        <f>SUMIFS(I86:I1134,$B86:$B1134,$B85,$D86:$D1134,$D86,$E86:$E1134,$E86,$F86:$F1134,$F86)</f>
        <v>10265.200000000001</v>
      </c>
      <c r="J85" s="40">
        <f>SUMIFS(J86:J1134,$B86:$B1134,$B85,$D86:$D1134,$D86,$E86:$E1134,$E86,$F86:$F1134,$F86)</f>
        <v>10805.5</v>
      </c>
      <c r="K85" s="40">
        <f>SUMIFS(K86:K1134,$B86:$B1134,$B85,$D86:$D1134,$D86,$E86:$E1134,$E86,$F86:$F1134,$F86)</f>
        <v>10265.200000000001</v>
      </c>
    </row>
    <row r="86" spans="1:11" s="16" customFormat="1" ht="15.6">
      <c r="A86" s="20">
        <v>3</v>
      </c>
      <c r="B86" s="31">
        <v>950</v>
      </c>
      <c r="C86" s="32" t="s">
        <v>212</v>
      </c>
      <c r="D86" s="33" t="s">
        <v>91</v>
      </c>
      <c r="E86" s="33" t="s">
        <v>68</v>
      </c>
      <c r="F86" s="33" t="s">
        <v>210</v>
      </c>
      <c r="G86" s="33" t="s">
        <v>126</v>
      </c>
      <c r="H86" s="24">
        <v>10805.5</v>
      </c>
      <c r="I86" s="24">
        <v>10265.200000000001</v>
      </c>
      <c r="J86" s="24">
        <v>10805.5</v>
      </c>
      <c r="K86" s="24">
        <v>10265.200000000001</v>
      </c>
    </row>
    <row r="87" spans="1:11" s="16" customFormat="1" ht="62.4">
      <c r="A87" s="19">
        <v>2</v>
      </c>
      <c r="B87" s="37">
        <v>950</v>
      </c>
      <c r="C87" s="38" t="s">
        <v>159</v>
      </c>
      <c r="D87" s="39" t="s">
        <v>91</v>
      </c>
      <c r="E87" s="39" t="s">
        <v>68</v>
      </c>
      <c r="F87" s="39" t="s">
        <v>49</v>
      </c>
      <c r="G87" s="39"/>
      <c r="H87" s="40">
        <f>SUMIFS(H88:H1137,$B88:$B1137,$B87,$D88:$D1137,$D88,$E88:$E1137,$E88,$F88:$F1137,$F88)</f>
        <v>530</v>
      </c>
      <c r="I87" s="40">
        <f>SUMIFS(I88:I1137,$B88:$B1137,$B87,$D88:$D1137,$D88,$E88:$E1137,$E88,$F88:$F1137,$F88)</f>
        <v>0</v>
      </c>
      <c r="J87" s="40">
        <f>SUMIFS(J88:J1137,$B88:$B1137,$B87,$D88:$D1137,$D88,$E88:$E1137,$E88,$F88:$F1137,$F88)</f>
        <v>530</v>
      </c>
      <c r="K87" s="40">
        <f>SUMIFS(K88:K1137,$B88:$B1137,$B87,$D88:$D1137,$D88,$E88:$E1137,$E88,$F88:$F1137,$F88)</f>
        <v>0</v>
      </c>
    </row>
    <row r="88" spans="1:11" s="16" customFormat="1" ht="46.8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49</v>
      </c>
      <c r="G88" s="33" t="s">
        <v>72</v>
      </c>
      <c r="H88" s="24">
        <v>530</v>
      </c>
      <c r="I88" s="24"/>
      <c r="J88" s="24">
        <v>530</v>
      </c>
      <c r="K88" s="24"/>
    </row>
    <row r="89" spans="1:11" s="16" customFormat="1" ht="62.4">
      <c r="A89" s="19">
        <v>2</v>
      </c>
      <c r="B89" s="37">
        <v>950</v>
      </c>
      <c r="C89" s="38" t="s">
        <v>190</v>
      </c>
      <c r="D89" s="39" t="s">
        <v>91</v>
      </c>
      <c r="E89" s="39" t="s">
        <v>68</v>
      </c>
      <c r="F89" s="39" t="s">
        <v>153</v>
      </c>
      <c r="G89" s="39"/>
      <c r="H89" s="40">
        <f>SUMIFS(H90:H1136,$B90:$B1136,$B89,$D90:$D1136,$D90,$E90:$E1136,$E90,$F90:$F1136,$F90)</f>
        <v>30</v>
      </c>
      <c r="I89" s="40">
        <f>SUMIFS(I90:I1136,$B90:$B1136,$B89,$D90:$D1136,$D90,$E90:$E1136,$E90,$F90:$F1136,$F90)</f>
        <v>0</v>
      </c>
      <c r="J89" s="40">
        <f>SUMIFS(J90:J1136,$B90:$B1136,$B89,$D90:$D1136,$D90,$E90:$E1136,$E90,$F90:$F1136,$F90)</f>
        <v>30</v>
      </c>
      <c r="K89" s="40">
        <f>SUMIFS(K90:K1136,$B90:$B1136,$B89,$D90:$D1136,$D90,$E90:$E1136,$E90,$F90:$F1136,$F90)</f>
        <v>0</v>
      </c>
    </row>
    <row r="90" spans="1:11" s="16" customFormat="1" ht="46.8">
      <c r="A90" s="20">
        <v>3</v>
      </c>
      <c r="B90" s="31">
        <v>950</v>
      </c>
      <c r="C90" s="32" t="s">
        <v>12</v>
      </c>
      <c r="D90" s="33" t="s">
        <v>91</v>
      </c>
      <c r="E90" s="33" t="s">
        <v>68</v>
      </c>
      <c r="F90" s="33" t="s">
        <v>153</v>
      </c>
      <c r="G90" s="33" t="s">
        <v>72</v>
      </c>
      <c r="H90" s="24">
        <v>30</v>
      </c>
      <c r="I90" s="24"/>
      <c r="J90" s="24">
        <v>30</v>
      </c>
      <c r="K90" s="24"/>
    </row>
    <row r="91" spans="1:11" s="16" customFormat="1" ht="15.6">
      <c r="A91" s="17">
        <v>1</v>
      </c>
      <c r="B91" s="28">
        <v>950</v>
      </c>
      <c r="C91" s="29" t="s">
        <v>38</v>
      </c>
      <c r="D91" s="30" t="s">
        <v>80</v>
      </c>
      <c r="E91" s="30" t="s">
        <v>87</v>
      </c>
      <c r="F91" s="30"/>
      <c r="G91" s="30"/>
      <c r="H91" s="18">
        <f>SUMIFS(H92:H1144,$B92:$B1144,$B92,$D92:$D1144,$D92,$E92:$E1144,$E92)/2</f>
        <v>34252</v>
      </c>
      <c r="I91" s="18">
        <f>SUMIFS(I92:I1144,$B92:$B1144,$B92,$D92:$D1144,$D92,$E92:$E1144,$E92)/2</f>
        <v>174.5</v>
      </c>
      <c r="J91" s="18">
        <f>SUMIFS(J92:J1144,$B92:$B1144,$B92,$D92:$D1144,$D92,$E92:$E1144,$E92)/2</f>
        <v>34252</v>
      </c>
      <c r="K91" s="18">
        <f>SUMIFS(K92:K1144,$B92:$B1144,$B92,$D92:$D1144,$D92,$E92:$E1144,$E92)/2</f>
        <v>174.5</v>
      </c>
    </row>
    <row r="92" spans="1:11" s="16" customFormat="1" ht="54.6" customHeight="1">
      <c r="A92" s="19">
        <v>2</v>
      </c>
      <c r="B92" s="37">
        <v>950</v>
      </c>
      <c r="C92" s="38" t="s">
        <v>174</v>
      </c>
      <c r="D92" s="39" t="s">
        <v>80</v>
      </c>
      <c r="E92" s="39" t="s">
        <v>87</v>
      </c>
      <c r="F92" s="39" t="s">
        <v>125</v>
      </c>
      <c r="G92" s="39"/>
      <c r="H92" s="40">
        <f>SUMIFS(H93:H1144,$B93:$B1144,$B92,$D93:$D1144,$D93,$E93:$E1144,$E93,$F93:$F1144,$F93)</f>
        <v>280</v>
      </c>
      <c r="I92" s="40">
        <f>SUMIFS(I93:I1144,$B93:$B1144,$B92,$D93:$D1144,$D93,$E93:$E1144,$E93,$F93:$F1144,$F93)</f>
        <v>0</v>
      </c>
      <c r="J92" s="40">
        <f>SUMIFS(J93:J1144,$B93:$B1144,$B92,$D93:$D1144,$D93,$E93:$E1144,$E93,$F93:$F1144,$F93)</f>
        <v>280</v>
      </c>
      <c r="K92" s="40">
        <f>SUMIFS(K93:K1144,$B93:$B1144,$B92,$D93:$D1144,$D93,$E93:$E1144,$E93,$F93:$F1144,$F93)</f>
        <v>0</v>
      </c>
    </row>
    <row r="93" spans="1:11" s="16" customFormat="1" ht="46.8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125</v>
      </c>
      <c r="G93" s="33" t="s">
        <v>72</v>
      </c>
      <c r="H93" s="24">
        <v>280</v>
      </c>
      <c r="I93" s="24"/>
      <c r="J93" s="24">
        <v>280</v>
      </c>
      <c r="K93" s="24"/>
    </row>
    <row r="94" spans="1:11" s="16" customFormat="1" ht="62.4">
      <c r="A94" s="19">
        <v>2</v>
      </c>
      <c r="B94" s="37">
        <v>950</v>
      </c>
      <c r="C94" s="41" t="s">
        <v>191</v>
      </c>
      <c r="D94" s="39" t="s">
        <v>80</v>
      </c>
      <c r="E94" s="39" t="s">
        <v>87</v>
      </c>
      <c r="F94" s="39" t="s">
        <v>39</v>
      </c>
      <c r="G94" s="39"/>
      <c r="H94" s="40">
        <f>SUMIFS(H95:H1146,$B95:$B1146,$B94,$D95:$D1146,$D95,$E95:$E1146,$E95,$F95:$F1146,$F95)</f>
        <v>268.39999999999998</v>
      </c>
      <c r="I94" s="40">
        <f>SUMIFS(I95:I1146,$B95:$B1146,$B94,$D95:$D1146,$D95,$E95:$E1146,$E95,$F95:$F1146,$F95)</f>
        <v>174.5</v>
      </c>
      <c r="J94" s="40">
        <f>SUMIFS(J95:J1146,$B95:$B1146,$B94,$D95:$D1146,$D95,$E95:$E1146,$E95,$F95:$F1146,$F95)</f>
        <v>268.39999999999998</v>
      </c>
      <c r="K94" s="40">
        <f>SUMIFS(K95:K1146,$B95:$B1146,$B94,$D95:$D1146,$D95,$E95:$E1146,$E95,$F95:$F1146,$F95)</f>
        <v>174.5</v>
      </c>
    </row>
    <row r="95" spans="1:11" s="16" customFormat="1" ht="46.8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39</v>
      </c>
      <c r="G95" s="33" t="s">
        <v>72</v>
      </c>
      <c r="H95" s="24">
        <v>268.39999999999998</v>
      </c>
      <c r="I95" s="24">
        <v>174.5</v>
      </c>
      <c r="J95" s="24">
        <v>268.39999999999998</v>
      </c>
      <c r="K95" s="24">
        <v>174.5</v>
      </c>
    </row>
    <row r="96" spans="1:11" s="16" customFormat="1" ht="62.4">
      <c r="A96" s="19">
        <v>2</v>
      </c>
      <c r="B96" s="37">
        <v>950</v>
      </c>
      <c r="C96" s="38" t="s">
        <v>159</v>
      </c>
      <c r="D96" s="39" t="s">
        <v>80</v>
      </c>
      <c r="E96" s="39" t="s">
        <v>87</v>
      </c>
      <c r="F96" s="39" t="s">
        <v>49</v>
      </c>
      <c r="G96" s="39"/>
      <c r="H96" s="40">
        <f>SUMIFS(H97:H1148,$B97:$B1148,$B96,$D97:$D1148,$D97,$E97:$E1148,$E97,$F97:$F1148,$F97)</f>
        <v>29703.599999999999</v>
      </c>
      <c r="I96" s="40">
        <f>SUMIFS(I97:I1148,$B97:$B1148,$B96,$D97:$D1148,$D97,$E97:$E1148,$E97,$F97:$F1148,$F97)</f>
        <v>0</v>
      </c>
      <c r="J96" s="40">
        <f>SUMIFS(J97:J1148,$B97:$B1148,$B96,$D97:$D1148,$D97,$E97:$E1148,$E97,$F97:$F1148,$F97)</f>
        <v>29703.599999999999</v>
      </c>
      <c r="K96" s="40">
        <f>SUMIFS(K97:K1148,$B97:$B1148,$B96,$D97:$D1148,$D97,$E97:$E1148,$E97,$F97:$F1148,$F97)</f>
        <v>0</v>
      </c>
    </row>
    <row r="97" spans="1:11" s="16" customFormat="1" ht="46.8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49</v>
      </c>
      <c r="G97" s="33" t="s">
        <v>72</v>
      </c>
      <c r="H97" s="24">
        <v>29703.599999999999</v>
      </c>
      <c r="I97" s="24"/>
      <c r="J97" s="24">
        <v>29703.599999999999</v>
      </c>
      <c r="K97" s="24"/>
    </row>
    <row r="98" spans="1:11" s="16" customFormat="1" ht="46.8">
      <c r="A98" s="19">
        <v>2</v>
      </c>
      <c r="B98" s="37">
        <v>950</v>
      </c>
      <c r="C98" s="38" t="s">
        <v>188</v>
      </c>
      <c r="D98" s="39" t="s">
        <v>80</v>
      </c>
      <c r="E98" s="39" t="s">
        <v>87</v>
      </c>
      <c r="F98" s="39" t="s">
        <v>151</v>
      </c>
      <c r="G98" s="39"/>
      <c r="H98" s="40">
        <f>SUMIFS(H99:H1150,$B99:$B1150,$B98,$D99:$D1150,$D99,$E99:$E1150,$E99,$F99:$F1150,$F99)</f>
        <v>4000</v>
      </c>
      <c r="I98" s="40">
        <f>SUMIFS(I99:I1150,$B99:$B1150,$B98,$D99:$D1150,$D99,$E99:$E1150,$E99,$F99:$F1150,$F99)</f>
        <v>0</v>
      </c>
      <c r="J98" s="40">
        <f>SUMIFS(J99:J1150,$B99:$B1150,$B98,$D99:$D1150,$D99,$E99:$E1150,$E99,$F99:$F1150,$F99)</f>
        <v>4000</v>
      </c>
      <c r="K98" s="40">
        <f>SUMIFS(K99:K1150,$B99:$B1150,$B98,$D99:$D1150,$D99,$E99:$E1150,$E99,$F99:$F1150,$F99)</f>
        <v>0</v>
      </c>
    </row>
    <row r="99" spans="1:11" s="16" customFormat="1" ht="46.8">
      <c r="A99" s="20">
        <v>3</v>
      </c>
      <c r="B99" s="31">
        <v>950</v>
      </c>
      <c r="C99" s="32" t="s">
        <v>12</v>
      </c>
      <c r="D99" s="33" t="s">
        <v>80</v>
      </c>
      <c r="E99" s="33" t="s">
        <v>87</v>
      </c>
      <c r="F99" s="33" t="s">
        <v>151</v>
      </c>
      <c r="G99" s="33" t="s">
        <v>72</v>
      </c>
      <c r="H99" s="24">
        <v>4000</v>
      </c>
      <c r="I99" s="24"/>
      <c r="J99" s="24">
        <v>4000</v>
      </c>
      <c r="K99" s="24"/>
    </row>
    <row r="100" spans="1:11" s="16" customFormat="1" ht="15.6">
      <c r="A100" s="17">
        <v>1</v>
      </c>
      <c r="B100" s="28">
        <v>950</v>
      </c>
      <c r="C100" s="29" t="s">
        <v>131</v>
      </c>
      <c r="D100" s="30" t="s">
        <v>83</v>
      </c>
      <c r="E100" s="30" t="s">
        <v>85</v>
      </c>
      <c r="F100" s="30"/>
      <c r="G100" s="30"/>
      <c r="H100" s="18">
        <f>SUMIFS(H101:H1153,$B101:$B1153,$B101,$D101:$D1153,$D101,$E101:$E1153,$E101)/2</f>
        <v>28391</v>
      </c>
      <c r="I100" s="18">
        <f>SUMIFS(I101:I1153,$B101:$B1153,$B101,$D101:$D1153,$D101,$E101:$E1153,$E101)/2</f>
        <v>28391</v>
      </c>
      <c r="J100" s="18">
        <f>SUMIFS(J101:J1153,$B101:$B1153,$B101,$D101:$D1153,$D101,$E101:$E1153,$E101)/2</f>
        <v>31503.3</v>
      </c>
      <c r="K100" s="18">
        <f>SUMIFS(K101:K1153,$B101:$B1153,$B101,$D101:$D1153,$D101,$E101:$E1153,$E101)/2</f>
        <v>31503.3</v>
      </c>
    </row>
    <row r="101" spans="1:11" s="16" customFormat="1" ht="85.2" customHeight="1">
      <c r="A101" s="19">
        <v>2</v>
      </c>
      <c r="B101" s="37">
        <v>950</v>
      </c>
      <c r="C101" s="38" t="s">
        <v>192</v>
      </c>
      <c r="D101" s="39" t="s">
        <v>83</v>
      </c>
      <c r="E101" s="39" t="s">
        <v>85</v>
      </c>
      <c r="F101" s="39" t="s">
        <v>120</v>
      </c>
      <c r="G101" s="39"/>
      <c r="H101" s="40">
        <f>SUMIFS(H102:H1153,$B102:$B1153,$B101,$D102:$D1153,$D102,$E102:$E1153,$E102,$F102:$F1153,$F102)</f>
        <v>28391</v>
      </c>
      <c r="I101" s="40">
        <f>SUMIFS(I102:I1153,$B102:$B1153,$B101,$D102:$D1153,$D102,$E102:$E1153,$E102,$F102:$F1153,$F102)</f>
        <v>28391</v>
      </c>
      <c r="J101" s="40">
        <f>SUMIFS(J102:J1153,$B102:$B1153,$B101,$D102:$D1153,$D102,$E102:$E1153,$E102,$F102:$F1153,$F102)</f>
        <v>31503.3</v>
      </c>
      <c r="K101" s="40">
        <f>SUMIFS(K102:K1153,$B102:$B1153,$B101,$D102:$D1153,$D102,$E102:$E1153,$E102,$F102:$F1153,$F102)</f>
        <v>31503.3</v>
      </c>
    </row>
    <row r="102" spans="1:11" s="16" customFormat="1" ht="15.6">
      <c r="A102" s="20">
        <v>3</v>
      </c>
      <c r="B102" s="31">
        <v>950</v>
      </c>
      <c r="C102" s="32" t="s">
        <v>118</v>
      </c>
      <c r="D102" s="33" t="s">
        <v>83</v>
      </c>
      <c r="E102" s="33" t="s">
        <v>85</v>
      </c>
      <c r="F102" s="33" t="s">
        <v>120</v>
      </c>
      <c r="G102" s="33" t="s">
        <v>119</v>
      </c>
      <c r="H102" s="24">
        <v>28391</v>
      </c>
      <c r="I102" s="24">
        <v>28391</v>
      </c>
      <c r="J102" s="24">
        <v>31503.3</v>
      </c>
      <c r="K102" s="24">
        <v>31503.3</v>
      </c>
    </row>
    <row r="103" spans="1:11" s="16" customFormat="1" ht="31.2">
      <c r="A103" s="14">
        <v>0</v>
      </c>
      <c r="B103" s="26">
        <v>955</v>
      </c>
      <c r="C103" s="27" t="s">
        <v>40</v>
      </c>
      <c r="D103" s="34" t="s">
        <v>70</v>
      </c>
      <c r="E103" s="34" t="s">
        <v>70</v>
      </c>
      <c r="F103" s="34" t="s">
        <v>7</v>
      </c>
      <c r="G103" s="34" t="s">
        <v>70</v>
      </c>
      <c r="H103" s="15">
        <f>SUMIFS(H104:H1162,$B104:$B1162,$B104)/3</f>
        <v>1076622.8999999997</v>
      </c>
      <c r="I103" s="15">
        <f>SUMIFS(I104:I1162,$B104:$B1162,$B104)/3</f>
        <v>510704.2</v>
      </c>
      <c r="J103" s="15">
        <f>SUMIFS(J104:J1162,$B104:$B1162,$B104)/3</f>
        <v>1114024.9999999995</v>
      </c>
      <c r="K103" s="15">
        <f>SUMIFS(K104:K1162,$B104:$B1162,$B104)/3</f>
        <v>513325.10000000009</v>
      </c>
    </row>
    <row r="104" spans="1:11" s="16" customFormat="1" ht="46.8">
      <c r="A104" s="17">
        <v>1</v>
      </c>
      <c r="B104" s="28">
        <v>955</v>
      </c>
      <c r="C104" s="29" t="s">
        <v>41</v>
      </c>
      <c r="D104" s="30" t="s">
        <v>68</v>
      </c>
      <c r="E104" s="30" t="s">
        <v>87</v>
      </c>
      <c r="F104" s="30" t="s">
        <v>7</v>
      </c>
      <c r="G104" s="30" t="s">
        <v>70</v>
      </c>
      <c r="H104" s="18">
        <f>SUMIFS(H105:H1157,$B105:$B1157,$B105,$D105:$D1157,$D105,$E105:$E1157,$E105)/2</f>
        <v>3817.2</v>
      </c>
      <c r="I104" s="18">
        <f>SUMIFS(I105:I1157,$B105:$B1157,$B105,$D105:$D1157,$D105,$E105:$E1157,$E105)/2</f>
        <v>0</v>
      </c>
      <c r="J104" s="18">
        <f>SUMIFS(J105:J1157,$B105:$B1157,$B105,$D105:$D1157,$D105,$E105:$E1157,$E105)/2</f>
        <v>4057.3</v>
      </c>
      <c r="K104" s="18">
        <f>SUMIFS(K105:K1157,$B105:$B1157,$B105,$D105:$D1157,$D105,$E105:$E1157,$E105)/2</f>
        <v>0</v>
      </c>
    </row>
    <row r="105" spans="1:11" s="16" customFormat="1" ht="62.4">
      <c r="A105" s="19">
        <v>2</v>
      </c>
      <c r="B105" s="37">
        <v>955</v>
      </c>
      <c r="C105" s="38" t="s">
        <v>9</v>
      </c>
      <c r="D105" s="39" t="s">
        <v>68</v>
      </c>
      <c r="E105" s="39" t="s">
        <v>87</v>
      </c>
      <c r="F105" s="39" t="s">
        <v>107</v>
      </c>
      <c r="G105" s="39" t="s">
        <v>70</v>
      </c>
      <c r="H105" s="40">
        <f>SUMIFS(H106:H1157,$B106:$B1157,$B105,$D106:$D1157,$D106,$E106:$E1157,$E106,$F106:$F1157,$F106)</f>
        <v>3817.2</v>
      </c>
      <c r="I105" s="40">
        <f>SUMIFS(I106:I1157,$B106:$B1157,$B105,$D106:$D1157,$D106,$E106:$E1157,$E106,$F106:$F1157,$F106)</f>
        <v>0</v>
      </c>
      <c r="J105" s="40">
        <f>SUMIFS(J106:J1157,$B106:$B1157,$B105,$D106:$D1157,$D106,$E106:$E1157,$E106,$F106:$F1157,$F106)</f>
        <v>4057.3</v>
      </c>
      <c r="K105" s="40">
        <f>SUMIFS(K106:K1157,$B106:$B1157,$B105,$D106:$D1157,$D106,$E106:$E1157,$E106,$F106:$F1157,$F106)</f>
        <v>0</v>
      </c>
    </row>
    <row r="106" spans="1:11" s="16" customFormat="1" ht="31.2">
      <c r="A106" s="20">
        <v>3</v>
      </c>
      <c r="B106" s="31">
        <v>955</v>
      </c>
      <c r="C106" s="32" t="s">
        <v>11</v>
      </c>
      <c r="D106" s="33" t="s">
        <v>68</v>
      </c>
      <c r="E106" s="33" t="s">
        <v>87</v>
      </c>
      <c r="F106" s="33" t="s">
        <v>107</v>
      </c>
      <c r="G106" s="33" t="s">
        <v>71</v>
      </c>
      <c r="H106" s="24">
        <v>3817.2</v>
      </c>
      <c r="I106" s="24"/>
      <c r="J106" s="24">
        <v>4057.3</v>
      </c>
      <c r="K106" s="24"/>
    </row>
    <row r="107" spans="1:11" s="16" customFormat="1" ht="46.8">
      <c r="A107" s="20">
        <v>3</v>
      </c>
      <c r="B107" s="31">
        <v>955</v>
      </c>
      <c r="C107" s="45" t="s">
        <v>12</v>
      </c>
      <c r="D107" s="33" t="s">
        <v>68</v>
      </c>
      <c r="E107" s="33" t="s">
        <v>87</v>
      </c>
      <c r="F107" s="33" t="s">
        <v>107</v>
      </c>
      <c r="G107" s="33" t="s">
        <v>72</v>
      </c>
      <c r="H107" s="24"/>
      <c r="I107" s="24"/>
      <c r="J107" s="24"/>
      <c r="K107" s="24"/>
    </row>
    <row r="108" spans="1:11" s="16" customFormat="1" ht="62.4">
      <c r="A108" s="17">
        <v>1</v>
      </c>
      <c r="B108" s="28">
        <v>955</v>
      </c>
      <c r="C108" s="29" t="s">
        <v>34</v>
      </c>
      <c r="D108" s="30" t="s">
        <v>68</v>
      </c>
      <c r="E108" s="30" t="s">
        <v>85</v>
      </c>
      <c r="F108" s="30" t="s">
        <v>7</v>
      </c>
      <c r="G108" s="30" t="s">
        <v>70</v>
      </c>
      <c r="H108" s="18">
        <f>SUMIFS(H109:H1161,$B109:$B1161,$B109,$D109:$D1161,$D109,$E109:$E1161,$E109)/2</f>
        <v>37724.199999999997</v>
      </c>
      <c r="I108" s="18">
        <f>SUMIFS(I109:I1161,$B109:$B1161,$B109,$D109:$D1161,$D109,$E109:$E1161,$E109)/2</f>
        <v>2627.8</v>
      </c>
      <c r="J108" s="18">
        <f>SUMIFS(J109:J1161,$B109:$B1161,$B109,$D109:$D1161,$D109,$E109:$E1161,$E109)/2</f>
        <v>44028.899999999994</v>
      </c>
      <c r="K108" s="18">
        <f>SUMIFS(K109:K1161,$B109:$B1161,$B109,$D109:$D1161,$D109,$E109:$E1161,$E109)/2</f>
        <v>3178.8</v>
      </c>
    </row>
    <row r="109" spans="1:11" s="16" customFormat="1" ht="62.4">
      <c r="A109" s="19">
        <v>2</v>
      </c>
      <c r="B109" s="37">
        <v>955</v>
      </c>
      <c r="C109" s="47" t="s">
        <v>177</v>
      </c>
      <c r="D109" s="39" t="s">
        <v>68</v>
      </c>
      <c r="E109" s="39" t="s">
        <v>85</v>
      </c>
      <c r="F109" s="39" t="s">
        <v>15</v>
      </c>
      <c r="G109" s="39" t="s">
        <v>70</v>
      </c>
      <c r="H109" s="40">
        <f>SUMIFS(H110:H1161,$B110:$B1161,$B109,$D110:$D1161,$D110,$E110:$E1161,$E110,$F110:$F1161,$F110)</f>
        <v>378.1</v>
      </c>
      <c r="I109" s="40">
        <f>SUMIFS(I110:I1161,$B110:$B1161,$B109,$D110:$D1161,$D110,$E110:$E1161,$E110,$F110:$F1161,$F110)</f>
        <v>0</v>
      </c>
      <c r="J109" s="40">
        <f>SUMIFS(J110:J1161,$B110:$B1161,$B109,$D110:$D1161,$D110,$E110:$E1161,$E110,$F110:$F1161,$F110)</f>
        <v>378.1</v>
      </c>
      <c r="K109" s="40">
        <f>SUMIFS(K110:K1161,$B110:$B1161,$B109,$D110:$D1161,$D110,$E110:$E1161,$E110,$F110:$F1161,$F110)</f>
        <v>0</v>
      </c>
    </row>
    <row r="110" spans="1:11" s="16" customFormat="1" ht="46.8">
      <c r="A110" s="20">
        <v>3</v>
      </c>
      <c r="B110" s="31">
        <v>955</v>
      </c>
      <c r="C110" s="45" t="s">
        <v>12</v>
      </c>
      <c r="D110" s="33" t="s">
        <v>68</v>
      </c>
      <c r="E110" s="33" t="s">
        <v>85</v>
      </c>
      <c r="F110" s="33" t="s">
        <v>15</v>
      </c>
      <c r="G110" s="33" t="s">
        <v>72</v>
      </c>
      <c r="H110" s="24">
        <v>378.1</v>
      </c>
      <c r="I110" s="24"/>
      <c r="J110" s="24">
        <v>378.1</v>
      </c>
      <c r="K110" s="24"/>
    </row>
    <row r="111" spans="1:11" s="16" customFormat="1" ht="62.4">
      <c r="A111" s="19">
        <v>2</v>
      </c>
      <c r="B111" s="43">
        <v>955</v>
      </c>
      <c r="C111" s="47" t="s">
        <v>187</v>
      </c>
      <c r="D111" s="44" t="s">
        <v>68</v>
      </c>
      <c r="E111" s="39" t="s">
        <v>85</v>
      </c>
      <c r="F111" s="39" t="s">
        <v>42</v>
      </c>
      <c r="G111" s="39" t="s">
        <v>70</v>
      </c>
      <c r="H111" s="40">
        <f>SUMIFS(H112:H1163,$B112:$B1163,$B111,$D112:$D1163,$D112,$E112:$E1163,$E112,$F112:$F1163,$F112)</f>
        <v>80</v>
      </c>
      <c r="I111" s="40">
        <f>SUMIFS(I112:I1163,$B112:$B1163,$B111,$D112:$D1163,$D112,$E112:$E1163,$E112,$F112:$F1163,$F112)</f>
        <v>0</v>
      </c>
      <c r="J111" s="40">
        <f>SUMIFS(J112:J1163,$B112:$B1163,$B111,$D112:$D1163,$D112,$E112:$E1163,$E112,$F112:$F1163,$F112)</f>
        <v>80</v>
      </c>
      <c r="K111" s="40">
        <f>SUMIFS(K112:K1163,$B112:$B1163,$B111,$D112:$D1163,$D112,$E112:$E1163,$E112,$F112:$F1163,$F112)</f>
        <v>0</v>
      </c>
    </row>
    <row r="112" spans="1:11" s="16" customFormat="1" ht="46.8">
      <c r="A112" s="20">
        <v>3</v>
      </c>
      <c r="B112" s="31">
        <v>955</v>
      </c>
      <c r="C112" s="46" t="s">
        <v>12</v>
      </c>
      <c r="D112" s="33" t="s">
        <v>68</v>
      </c>
      <c r="E112" s="33" t="s">
        <v>85</v>
      </c>
      <c r="F112" s="33" t="s">
        <v>42</v>
      </c>
      <c r="G112" s="33" t="s">
        <v>72</v>
      </c>
      <c r="H112" s="24">
        <v>80</v>
      </c>
      <c r="I112" s="24"/>
      <c r="J112" s="24">
        <v>80</v>
      </c>
      <c r="K112" s="24"/>
    </row>
    <row r="113" spans="1:11" s="16" customFormat="1" ht="62.4">
      <c r="A113" s="19">
        <v>2</v>
      </c>
      <c r="B113" s="37">
        <v>955</v>
      </c>
      <c r="C113" s="38" t="s">
        <v>9</v>
      </c>
      <c r="D113" s="39" t="s">
        <v>68</v>
      </c>
      <c r="E113" s="39" t="s">
        <v>85</v>
      </c>
      <c r="F113" s="39" t="s">
        <v>107</v>
      </c>
      <c r="G113" s="39" t="s">
        <v>70</v>
      </c>
      <c r="H113" s="40">
        <f>SUMIFS(H114:H1165,$B114:$B1165,$B113,$D114:$D1165,$D114,$E114:$E1165,$E114,$F114:$F1165,$F114)</f>
        <v>37266.1</v>
      </c>
      <c r="I113" s="40">
        <f>SUMIFS(I114:I1165,$B114:$B1165,$B113,$D114:$D1165,$D114,$E114:$E1165,$E114,$F114:$F1165,$F114)</f>
        <v>2627.8</v>
      </c>
      <c r="J113" s="40">
        <f>SUMIFS(J114:J1165,$B114:$B1165,$B113,$D114:$D1165,$D114,$E114:$E1165,$E114,$F114:$F1165,$F114)</f>
        <v>43570.799999999996</v>
      </c>
      <c r="K113" s="40">
        <f>SUMIFS(K114:K1165,$B114:$B1165,$B113,$D114:$D1165,$D114,$E114:$E1165,$E114,$F114:$F1165,$F114)</f>
        <v>3178.8</v>
      </c>
    </row>
    <row r="114" spans="1:11" s="16" customFormat="1" ht="31.2">
      <c r="A114" s="20">
        <v>3</v>
      </c>
      <c r="B114" s="31">
        <v>955</v>
      </c>
      <c r="C114" s="32" t="s">
        <v>11</v>
      </c>
      <c r="D114" s="33" t="s">
        <v>68</v>
      </c>
      <c r="E114" s="33" t="s">
        <v>85</v>
      </c>
      <c r="F114" s="33" t="s">
        <v>107</v>
      </c>
      <c r="G114" s="33" t="s">
        <v>71</v>
      </c>
      <c r="H114" s="24">
        <v>34904.5</v>
      </c>
      <c r="I114" s="24">
        <v>2319.3000000000002</v>
      </c>
      <c r="J114" s="24">
        <v>41209.199999999997</v>
      </c>
      <c r="K114" s="24">
        <v>2870.3</v>
      </c>
    </row>
    <row r="115" spans="1:11" s="16" customFormat="1" ht="46.8">
      <c r="A115" s="20">
        <v>3</v>
      </c>
      <c r="B115" s="31">
        <v>955</v>
      </c>
      <c r="C115" s="32" t="s">
        <v>12</v>
      </c>
      <c r="D115" s="33" t="s">
        <v>68</v>
      </c>
      <c r="E115" s="33" t="s">
        <v>85</v>
      </c>
      <c r="F115" s="33" t="s">
        <v>107</v>
      </c>
      <c r="G115" s="33" t="s">
        <v>72</v>
      </c>
      <c r="H115" s="24">
        <v>2258.6</v>
      </c>
      <c r="I115" s="24">
        <v>308.5</v>
      </c>
      <c r="J115" s="24">
        <v>2258.6</v>
      </c>
      <c r="K115" s="24">
        <v>308.5</v>
      </c>
    </row>
    <row r="116" spans="1:11" s="16" customFormat="1" ht="37.799999999999997" customHeight="1">
      <c r="A116" s="20">
        <v>3</v>
      </c>
      <c r="B116" s="31">
        <v>955</v>
      </c>
      <c r="C116" s="32" t="s">
        <v>21</v>
      </c>
      <c r="D116" s="33" t="s">
        <v>68</v>
      </c>
      <c r="E116" s="33" t="s">
        <v>85</v>
      </c>
      <c r="F116" s="33" t="s">
        <v>107</v>
      </c>
      <c r="G116" s="33" t="s">
        <v>79</v>
      </c>
      <c r="H116" s="24"/>
      <c r="I116" s="24"/>
      <c r="J116" s="24"/>
      <c r="K116" s="24"/>
    </row>
    <row r="117" spans="1:11" s="16" customFormat="1" ht="15.6">
      <c r="A117" s="20">
        <v>3</v>
      </c>
      <c r="B117" s="31">
        <v>955</v>
      </c>
      <c r="C117" s="32" t="s">
        <v>13</v>
      </c>
      <c r="D117" s="33" t="s">
        <v>68</v>
      </c>
      <c r="E117" s="33" t="s">
        <v>85</v>
      </c>
      <c r="F117" s="33" t="s">
        <v>107</v>
      </c>
      <c r="G117" s="33" t="s">
        <v>73</v>
      </c>
      <c r="H117" s="24">
        <v>103</v>
      </c>
      <c r="I117" s="24"/>
      <c r="J117" s="24">
        <v>103</v>
      </c>
      <c r="K117" s="24"/>
    </row>
    <row r="118" spans="1:11" s="16" customFormat="1" ht="15.6">
      <c r="A118" s="17">
        <v>1</v>
      </c>
      <c r="B118" s="28">
        <v>955</v>
      </c>
      <c r="C118" s="29" t="s">
        <v>135</v>
      </c>
      <c r="D118" s="30" t="s">
        <v>68</v>
      </c>
      <c r="E118" s="30" t="s">
        <v>91</v>
      </c>
      <c r="F118" s="30" t="s">
        <v>7</v>
      </c>
      <c r="G118" s="30" t="s">
        <v>70</v>
      </c>
      <c r="H118" s="18">
        <f>SUMIFS(H119:H1171,$B119:$B1171,$B119,$D119:$D1171,$D119,$E119:$E1171,$E119)/2</f>
        <v>10.199999999999999</v>
      </c>
      <c r="I118" s="18">
        <f>SUMIFS(I119:I1171,$B119:$B1171,$B119,$D119:$D1171,$D119,$E119:$E1171,$E119)/2</f>
        <v>10.199999999999999</v>
      </c>
      <c r="J118" s="18">
        <f>SUMIFS(J119:J1171,$B119:$B1171,$B119,$D119:$D1171,$D119,$E119:$E1171,$E119)/2</f>
        <v>10.199999999999999</v>
      </c>
      <c r="K118" s="18">
        <f>SUMIFS(K119:K1171,$B119:$B1171,$B119,$D119:$D1171,$D119,$E119:$E1171,$E119)/2</f>
        <v>10.199999999999999</v>
      </c>
    </row>
    <row r="119" spans="1:11" s="16" customFormat="1" ht="31.2">
      <c r="A119" s="19">
        <v>2</v>
      </c>
      <c r="B119" s="37">
        <v>955</v>
      </c>
      <c r="C119" s="47" t="s">
        <v>136</v>
      </c>
      <c r="D119" s="39" t="s">
        <v>68</v>
      </c>
      <c r="E119" s="39" t="s">
        <v>91</v>
      </c>
      <c r="F119" s="39" t="s">
        <v>137</v>
      </c>
      <c r="G119" s="39" t="s">
        <v>70</v>
      </c>
      <c r="H119" s="40">
        <f>SUMIFS(H120:H1171,$B120:$B1171,$B119,$D120:$D1171,$D120,$E120:$E1171,$E120,$F120:$F1171,$F120)</f>
        <v>10.199999999999999</v>
      </c>
      <c r="I119" s="40">
        <f>SUMIFS(I120:I1171,$B120:$B1171,$B119,$D120:$D1171,$D120,$E120:$E1171,$E120,$F120:$F1171,$F120)</f>
        <v>10.199999999999999</v>
      </c>
      <c r="J119" s="40">
        <f>SUMIFS(J120:J1171,$B120:$B1171,$B119,$D120:$D1171,$D120,$E120:$E1171,$E120,$F120:$F1171,$F120)</f>
        <v>10.199999999999999</v>
      </c>
      <c r="K119" s="40">
        <f>SUMIFS(K120:K1171,$B120:$B1171,$B119,$D120:$D1171,$D120,$E120:$E1171,$E120,$F120:$F1171,$F120)</f>
        <v>10.199999999999999</v>
      </c>
    </row>
    <row r="120" spans="1:11" s="16" customFormat="1" ht="46.8">
      <c r="A120" s="20">
        <v>3</v>
      </c>
      <c r="B120" s="31">
        <v>955</v>
      </c>
      <c r="C120" s="32" t="s">
        <v>12</v>
      </c>
      <c r="D120" s="33" t="s">
        <v>68</v>
      </c>
      <c r="E120" s="33" t="s">
        <v>91</v>
      </c>
      <c r="F120" s="33" t="s">
        <v>137</v>
      </c>
      <c r="G120" s="33" t="s">
        <v>72</v>
      </c>
      <c r="H120" s="24">
        <v>10.199999999999999</v>
      </c>
      <c r="I120" s="24">
        <v>10.199999999999999</v>
      </c>
      <c r="J120" s="24">
        <v>10.199999999999999</v>
      </c>
      <c r="K120" s="24">
        <v>10.199999999999999</v>
      </c>
    </row>
    <row r="121" spans="1:11" s="16" customFormat="1" ht="31.2">
      <c r="A121" s="17">
        <v>1</v>
      </c>
      <c r="B121" s="28">
        <v>955</v>
      </c>
      <c r="C121" s="29" t="s">
        <v>180</v>
      </c>
      <c r="D121" s="30" t="s">
        <v>68</v>
      </c>
      <c r="E121" s="30" t="s">
        <v>80</v>
      </c>
      <c r="F121" s="30" t="s">
        <v>7</v>
      </c>
      <c r="G121" s="30" t="s">
        <v>70</v>
      </c>
      <c r="H121" s="18">
        <f>SUMIFS(H122:H1174,$B122:$B1174,$B122,$D122:$D1174,$D122,$E122:$E1174,$E122)/2</f>
        <v>0</v>
      </c>
      <c r="I121" s="18">
        <f>SUMIFS(I122:I1174,$B122:$B1174,$B122,$D122:$D1174,$D122,$E122:$E1174,$E122)/2</f>
        <v>0</v>
      </c>
      <c r="J121" s="18">
        <f>SUMIFS(J122:J1174,$B122:$B1174,$B122,$D122:$D1174,$D122,$E122:$E1174,$E122)/2</f>
        <v>0</v>
      </c>
      <c r="K121" s="18">
        <f>SUMIFS(K122:K1174,$B122:$B1174,$B122,$D122:$D1174,$D122,$E122:$E1174,$E122)/2</f>
        <v>0</v>
      </c>
    </row>
    <row r="122" spans="1:11" s="16" customFormat="1" ht="46.8">
      <c r="A122" s="19">
        <v>2</v>
      </c>
      <c r="B122" s="37">
        <v>955</v>
      </c>
      <c r="C122" s="47" t="s">
        <v>182</v>
      </c>
      <c r="D122" s="39" t="s">
        <v>68</v>
      </c>
      <c r="E122" s="39" t="s">
        <v>80</v>
      </c>
      <c r="F122" s="39" t="s">
        <v>181</v>
      </c>
      <c r="G122" s="39" t="s">
        <v>70</v>
      </c>
      <c r="H122" s="40">
        <f>SUMIFS(H123:H1174,$B123:$B1174,$B122,$D123:$D1174,$D123,$E123:$E1174,$E123,$F123:$F1174,$F123)</f>
        <v>0</v>
      </c>
      <c r="I122" s="40">
        <f>SUMIFS(I123:I1174,$B123:$B1174,$B122,$D123:$D1174,$D123,$E123:$E1174,$E123,$F123:$F1174,$F123)</f>
        <v>0</v>
      </c>
      <c r="J122" s="40">
        <f>SUMIFS(J123:J1174,$B123:$B1174,$B122,$D123:$D1174,$D123,$E123:$E1174,$E123,$F123:$F1174,$F123)</f>
        <v>0</v>
      </c>
      <c r="K122" s="40">
        <f>SUMIFS(K123:K1174,$B123:$B1174,$B122,$D123:$D1174,$D123,$E123:$E1174,$E123,$F123:$F1174,$F123)</f>
        <v>0</v>
      </c>
    </row>
    <row r="123" spans="1:11" s="16" customFormat="1" ht="15.6">
      <c r="A123" s="20">
        <v>3</v>
      </c>
      <c r="B123" s="31">
        <v>955</v>
      </c>
      <c r="C123" s="45" t="s">
        <v>184</v>
      </c>
      <c r="D123" s="33" t="s">
        <v>68</v>
      </c>
      <c r="E123" s="33" t="s">
        <v>80</v>
      </c>
      <c r="F123" s="33" t="s">
        <v>181</v>
      </c>
      <c r="G123" s="33" t="s">
        <v>183</v>
      </c>
      <c r="H123" s="24"/>
      <c r="I123" s="24"/>
      <c r="J123" s="24"/>
      <c r="K123" s="24"/>
    </row>
    <row r="124" spans="1:11" s="16" customFormat="1" ht="15.6">
      <c r="A124" s="17">
        <v>1</v>
      </c>
      <c r="B124" s="28">
        <v>955</v>
      </c>
      <c r="C124" s="29" t="s">
        <v>43</v>
      </c>
      <c r="D124" s="30" t="s">
        <v>68</v>
      </c>
      <c r="E124" s="30" t="s">
        <v>84</v>
      </c>
      <c r="F124" s="30" t="s">
        <v>7</v>
      </c>
      <c r="G124" s="30" t="s">
        <v>70</v>
      </c>
      <c r="H124" s="18">
        <f>SUMIFS(H125:H1174,$B125:$B1174,$B125,$D125:$D1174,$D125,$E125:$E1174,$E125)/2</f>
        <v>10000</v>
      </c>
      <c r="I124" s="18">
        <f>SUMIFS(I125:I1174,$B125:$B1174,$B125,$D125:$D1174,$D125,$E125:$E1174,$E125)/2</f>
        <v>0</v>
      </c>
      <c r="J124" s="18">
        <f>SUMIFS(J125:J1174,$B125:$B1174,$B125,$D125:$D1174,$D125,$E125:$E1174,$E125)/2</f>
        <v>10000</v>
      </c>
      <c r="K124" s="18">
        <f>SUMIFS(K125:K1174,$B125:$B1174,$B125,$D125:$D1174,$D125,$E125:$E1174,$E125)/2</f>
        <v>0</v>
      </c>
    </row>
    <row r="125" spans="1:11" s="16" customFormat="1" ht="39" customHeight="1">
      <c r="A125" s="19">
        <v>2</v>
      </c>
      <c r="B125" s="37">
        <v>955</v>
      </c>
      <c r="C125" s="38" t="s">
        <v>35</v>
      </c>
      <c r="D125" s="39" t="s">
        <v>68</v>
      </c>
      <c r="E125" s="39" t="s">
        <v>84</v>
      </c>
      <c r="F125" s="39" t="s">
        <v>109</v>
      </c>
      <c r="G125" s="39" t="s">
        <v>70</v>
      </c>
      <c r="H125" s="40">
        <f>SUMIFS(H126:H1174,$B126:$B1174,$B125,$D126:$D1174,$D126,$E126:$E1174,$E126,$F126:$F1174,$F126)</f>
        <v>10000</v>
      </c>
      <c r="I125" s="40">
        <f>SUMIFS(I126:I1174,$B126:$B1174,$B125,$D126:$D1174,$D126,$E126:$E1174,$E126,$F126:$F1174,$F126)</f>
        <v>0</v>
      </c>
      <c r="J125" s="40">
        <f>SUMIFS(J126:J1174,$B126:$B1174,$B125,$D126:$D1174,$D126,$E126:$E1174,$E126,$F126:$F1174,$F126)</f>
        <v>10000</v>
      </c>
      <c r="K125" s="40">
        <f>SUMIFS(K126:K1174,$B126:$B1174,$B125,$D126:$D1174,$D126,$E126:$E1174,$E126,$F126:$F1174,$F126)</f>
        <v>0</v>
      </c>
    </row>
    <row r="126" spans="1:11" s="16" customFormat="1" ht="15.6">
      <c r="A126" s="20">
        <v>3</v>
      </c>
      <c r="B126" s="31">
        <v>955</v>
      </c>
      <c r="C126" s="32" t="s">
        <v>44</v>
      </c>
      <c r="D126" s="33" t="s">
        <v>68</v>
      </c>
      <c r="E126" s="33" t="s">
        <v>84</v>
      </c>
      <c r="F126" s="33" t="s">
        <v>109</v>
      </c>
      <c r="G126" s="33" t="s">
        <v>89</v>
      </c>
      <c r="H126" s="24">
        <v>10000</v>
      </c>
      <c r="I126" s="24"/>
      <c r="J126" s="24">
        <v>10000</v>
      </c>
      <c r="K126" s="24"/>
    </row>
    <row r="127" spans="1:11" s="16" customFormat="1" ht="15.6">
      <c r="A127" s="17">
        <v>1</v>
      </c>
      <c r="B127" s="28">
        <v>955</v>
      </c>
      <c r="C127" s="29" t="s">
        <v>14</v>
      </c>
      <c r="D127" s="30" t="s">
        <v>68</v>
      </c>
      <c r="E127" s="30" t="s">
        <v>74</v>
      </c>
      <c r="F127" s="30"/>
      <c r="G127" s="30"/>
      <c r="H127" s="18">
        <f>SUMIFS(H128:H1177,$B128:$B1177,$B128,$D128:$D1177,$D128,$E128:$E1177,$E128)/2</f>
        <v>29144.6</v>
      </c>
      <c r="I127" s="18">
        <f>SUMIFS(I128:I1177,$B128:$B1177,$B128,$D128:$D1177,$D128,$E128:$E1177,$E128)/2</f>
        <v>3208.6000000000004</v>
      </c>
      <c r="J127" s="18">
        <f>SUMIFS(J128:J1177,$B128:$B1177,$B128,$D128:$D1177,$D128,$E128:$E1177,$E128)/2</f>
        <v>29560.499999999996</v>
      </c>
      <c r="K127" s="18">
        <f>SUMIFS(K128:K1177,$B128:$B1177,$B128,$D128:$D1177,$D128,$E128:$E1177,$E128)/2</f>
        <v>3208.6000000000004</v>
      </c>
    </row>
    <row r="128" spans="1:11" s="16" customFormat="1" ht="46.8">
      <c r="A128" s="19">
        <v>2</v>
      </c>
      <c r="B128" s="37">
        <v>955</v>
      </c>
      <c r="C128" s="38" t="s">
        <v>167</v>
      </c>
      <c r="D128" s="39" t="s">
        <v>68</v>
      </c>
      <c r="E128" s="39" t="s">
        <v>74</v>
      </c>
      <c r="F128" s="39" t="s">
        <v>166</v>
      </c>
      <c r="G128" s="39"/>
      <c r="H128" s="40">
        <f>SUMIFS(H129:H1177,$B129:$B1177,$B128,$D129:$D1177,$D129,$E129:$E1177,$E129,$F129:$F1177,$F129)</f>
        <v>0</v>
      </c>
      <c r="I128" s="40">
        <f>SUMIFS(I129:I1177,$B129:$B1177,$B128,$D129:$D1177,$D129,$E129:$E1177,$E129,$F129:$F1177,$F129)</f>
        <v>0</v>
      </c>
      <c r="J128" s="40">
        <f>SUMIFS(J129:J1177,$B129:$B1177,$B128,$D129:$D1177,$D129,$E129:$E1177,$E129,$F129:$F1177,$F129)</f>
        <v>0</v>
      </c>
      <c r="K128" s="40">
        <f>SUMIFS(K129:K1177,$B129:$B1177,$B128,$D129:$D1177,$D129,$E129:$E1177,$E129,$F129:$F1177,$F129)</f>
        <v>0</v>
      </c>
    </row>
    <row r="129" spans="1:11" s="16" customFormat="1" ht="15.6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166</v>
      </c>
      <c r="G129" s="33" t="s">
        <v>90</v>
      </c>
      <c r="H129" s="24"/>
      <c r="I129" s="24"/>
      <c r="J129" s="24"/>
      <c r="K129" s="24"/>
    </row>
    <row r="130" spans="1:11" s="16" customFormat="1" ht="62.4">
      <c r="A130" s="19">
        <v>2</v>
      </c>
      <c r="B130" s="37">
        <v>955</v>
      </c>
      <c r="C130" s="42" t="s">
        <v>193</v>
      </c>
      <c r="D130" s="39" t="s">
        <v>68</v>
      </c>
      <c r="E130" s="39" t="s">
        <v>74</v>
      </c>
      <c r="F130" s="39" t="s">
        <v>47</v>
      </c>
      <c r="G130" s="39"/>
      <c r="H130" s="40">
        <f>SUMIFS(H131:H1179,$B131:$B1179,$B130,$D131:$D1179,$D131,$E131:$E1179,$E131,$F131:$F1179,$F131)</f>
        <v>14372.4</v>
      </c>
      <c r="I130" s="40">
        <f>SUMIFS(I131:I1179,$B131:$B1179,$B130,$D131:$D1179,$D131,$E131:$E1179,$E131,$F131:$F1179,$F131)</f>
        <v>0</v>
      </c>
      <c r="J130" s="40">
        <f>SUMIFS(J131:J1179,$B131:$B1179,$B130,$D131:$D1179,$D131,$E131:$E1179,$E131,$F131:$F1179,$F131)</f>
        <v>14635.9</v>
      </c>
      <c r="K130" s="40">
        <f>SUMIFS(K131:K1179,$B131:$B1179,$B130,$D131:$D1179,$D131,$E131:$E1179,$E131,$F131:$F1179,$F131)</f>
        <v>0</v>
      </c>
    </row>
    <row r="131" spans="1:11" s="16" customFormat="1" ht="15.6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47</v>
      </c>
      <c r="G131" s="33" t="s">
        <v>90</v>
      </c>
      <c r="H131" s="24">
        <v>14372.4</v>
      </c>
      <c r="I131" s="24"/>
      <c r="J131" s="24">
        <v>14635.9</v>
      </c>
      <c r="K131" s="24"/>
    </row>
    <row r="132" spans="1:11" s="16" customFormat="1" ht="62.4">
      <c r="A132" s="19">
        <v>2</v>
      </c>
      <c r="B132" s="37">
        <v>955</v>
      </c>
      <c r="C132" s="38" t="s">
        <v>159</v>
      </c>
      <c r="D132" s="39" t="s">
        <v>68</v>
      </c>
      <c r="E132" s="39" t="s">
        <v>74</v>
      </c>
      <c r="F132" s="39" t="s">
        <v>49</v>
      </c>
      <c r="G132" s="39" t="s">
        <v>70</v>
      </c>
      <c r="H132" s="40">
        <f>SUMIFS(H133:H1185,$B133:$B1185,$B132,$D133:$D1185,$D133,$E133:$E1185,$E133,$F133:$F1185,$F133)</f>
        <v>2700.7</v>
      </c>
      <c r="I132" s="40">
        <f>SUMIFS(I133:I1185,$B133:$B1185,$B132,$D133:$D1185,$D133,$E133:$E1185,$E133,$F133:$F1185,$F133)</f>
        <v>2497.3000000000002</v>
      </c>
      <c r="J132" s="40">
        <f>SUMIFS(J133:J1185,$B133:$B1185,$B132,$D133:$D1185,$D133,$E133:$E1185,$E133,$F133:$F1185,$F133)</f>
        <v>2700.7</v>
      </c>
      <c r="K132" s="40">
        <f>SUMIFS(K133:K1185,$B133:$B1185,$B132,$D133:$D1185,$D133,$E133:$E1185,$E133,$F133:$F1185,$F133)</f>
        <v>2497.3000000000002</v>
      </c>
    </row>
    <row r="133" spans="1:11" s="16" customFormat="1" ht="15.6">
      <c r="A133" s="20">
        <v>3</v>
      </c>
      <c r="B133" s="31">
        <v>955</v>
      </c>
      <c r="C133" s="32" t="s">
        <v>46</v>
      </c>
      <c r="D133" s="33" t="s">
        <v>68</v>
      </c>
      <c r="E133" s="33" t="s">
        <v>74</v>
      </c>
      <c r="F133" s="33" t="s">
        <v>49</v>
      </c>
      <c r="G133" s="33" t="s">
        <v>90</v>
      </c>
      <c r="H133" s="24">
        <v>2700.7</v>
      </c>
      <c r="I133" s="24">
        <v>2497.3000000000002</v>
      </c>
      <c r="J133" s="24">
        <v>2700.7</v>
      </c>
      <c r="K133" s="24">
        <v>2497.3000000000002</v>
      </c>
    </row>
    <row r="134" spans="1:11" s="16" customFormat="1" ht="46.8">
      <c r="A134" s="19">
        <v>2</v>
      </c>
      <c r="B134" s="37">
        <v>955</v>
      </c>
      <c r="C134" s="38" t="s">
        <v>143</v>
      </c>
      <c r="D134" s="39" t="s">
        <v>68</v>
      </c>
      <c r="E134" s="39" t="s">
        <v>74</v>
      </c>
      <c r="F134" s="39" t="s">
        <v>142</v>
      </c>
      <c r="G134" s="39"/>
      <c r="H134" s="40">
        <f>SUMIFS(H135:H1187,$B135:$B1187,$B134,$D135:$D1187,$D135,$E135:$E1187,$E135,$F135:$F1187,$F135)</f>
        <v>12017</v>
      </c>
      <c r="I134" s="40">
        <f>SUMIFS(I135:I1187,$B135:$B1187,$B134,$D135:$D1187,$D135,$E135:$E1187,$E135,$F135:$F1187,$F135)</f>
        <v>711.3</v>
      </c>
      <c r="J134" s="40">
        <f>SUMIFS(J135:J1187,$B135:$B1187,$B134,$D135:$D1187,$D135,$E135:$E1187,$E135,$F135:$F1187,$F135)</f>
        <v>12169.4</v>
      </c>
      <c r="K134" s="40">
        <f>SUMIFS(K135:K1187,$B135:$B1187,$B134,$D135:$D1187,$D135,$E135:$E1187,$E135,$F135:$F1187,$F135)</f>
        <v>711.3</v>
      </c>
    </row>
    <row r="135" spans="1:11" s="16" customFormat="1" ht="31.2">
      <c r="A135" s="20">
        <v>3</v>
      </c>
      <c r="B135" s="31">
        <v>955</v>
      </c>
      <c r="C135" s="32" t="s">
        <v>23</v>
      </c>
      <c r="D135" s="33" t="s">
        <v>68</v>
      </c>
      <c r="E135" s="33" t="s">
        <v>74</v>
      </c>
      <c r="F135" s="33" t="s">
        <v>142</v>
      </c>
      <c r="G135" s="33" t="s">
        <v>81</v>
      </c>
      <c r="H135" s="24">
        <v>11398.4</v>
      </c>
      <c r="I135" s="24">
        <v>711.3</v>
      </c>
      <c r="J135" s="24">
        <v>11550.8</v>
      </c>
      <c r="K135" s="24">
        <v>711.3</v>
      </c>
    </row>
    <row r="136" spans="1:11" s="16" customFormat="1" ht="46.8">
      <c r="A136" s="20">
        <v>3</v>
      </c>
      <c r="B136" s="31">
        <v>955</v>
      </c>
      <c r="C136" s="32" t="s">
        <v>12</v>
      </c>
      <c r="D136" s="33" t="s">
        <v>68</v>
      </c>
      <c r="E136" s="33" t="s">
        <v>74</v>
      </c>
      <c r="F136" s="33" t="s">
        <v>142</v>
      </c>
      <c r="G136" s="33" t="s">
        <v>72</v>
      </c>
      <c r="H136" s="24">
        <v>618.6</v>
      </c>
      <c r="I136" s="24"/>
      <c r="J136" s="24">
        <v>618.6</v>
      </c>
      <c r="K136" s="24"/>
    </row>
    <row r="137" spans="1:11" s="16" customFormat="1" ht="39" customHeight="1">
      <c r="A137" s="19">
        <v>2</v>
      </c>
      <c r="B137" s="37">
        <v>955</v>
      </c>
      <c r="C137" s="38" t="s">
        <v>35</v>
      </c>
      <c r="D137" s="39" t="s">
        <v>68</v>
      </c>
      <c r="E137" s="39" t="s">
        <v>74</v>
      </c>
      <c r="F137" s="39" t="s">
        <v>109</v>
      </c>
      <c r="G137" s="39"/>
      <c r="H137" s="40">
        <f>SUMIFS(H138:H1190,$B138:$B1190,$B137,$D138:$D1190,$D138,$E138:$E1190,$E138,$F138:$F1190,$F138)</f>
        <v>54.5</v>
      </c>
      <c r="I137" s="40">
        <f>SUMIFS(I138:I1190,$B138:$B1190,$B137,$D138:$D1190,$D138,$E138:$E1190,$E138,$F138:$F1190,$F138)</f>
        <v>0</v>
      </c>
      <c r="J137" s="40">
        <f>SUMIFS(J138:J1190,$B138:$B1190,$B137,$D138:$D1190,$D138,$E138:$E1190,$E138,$F138:$F1190,$F138)</f>
        <v>54.5</v>
      </c>
      <c r="K137" s="40">
        <f>SUMIFS(K138:K1190,$B138:$B1190,$B137,$D138:$D1190,$D138,$E138:$E1190,$E138,$F138:$F1190,$F138)</f>
        <v>0</v>
      </c>
    </row>
    <row r="138" spans="1:11" s="16" customFormat="1" ht="15.6">
      <c r="A138" s="20">
        <v>3</v>
      </c>
      <c r="B138" s="31">
        <v>955</v>
      </c>
      <c r="C138" s="32" t="s">
        <v>128</v>
      </c>
      <c r="D138" s="33" t="s">
        <v>68</v>
      </c>
      <c r="E138" s="33" t="s">
        <v>74</v>
      </c>
      <c r="F138" s="33" t="s">
        <v>109</v>
      </c>
      <c r="G138" s="33" t="s">
        <v>127</v>
      </c>
      <c r="H138" s="24">
        <v>54.5</v>
      </c>
      <c r="I138" s="24"/>
      <c r="J138" s="24">
        <v>54.5</v>
      </c>
      <c r="K138" s="24"/>
    </row>
    <row r="139" spans="1:11" s="16" customFormat="1" ht="15.6">
      <c r="A139" s="17">
        <v>1</v>
      </c>
      <c r="B139" s="28">
        <v>955</v>
      </c>
      <c r="C139" s="29" t="s">
        <v>50</v>
      </c>
      <c r="D139" s="30" t="s">
        <v>87</v>
      </c>
      <c r="E139" s="30" t="s">
        <v>85</v>
      </c>
      <c r="F139" s="30" t="s">
        <v>7</v>
      </c>
      <c r="G139" s="30" t="s">
        <v>70</v>
      </c>
      <c r="H139" s="18">
        <f>SUMIFS(H140:H1193,$B140:$B1193,$B140,$D140:$D1193,$D140,$E140:$E1193,$E140)/2</f>
        <v>454</v>
      </c>
      <c r="I139" s="18">
        <f>SUMIFS(I140:I1193,$B140:$B1193,$B140,$D140:$D1193,$D140,$E140:$E1193,$E140)/2</f>
        <v>0</v>
      </c>
      <c r="J139" s="18">
        <f>SUMIFS(J140:J1193,$B140:$B1193,$B140,$D140:$D1193,$D140,$E140:$E1193,$E140)/2</f>
        <v>454</v>
      </c>
      <c r="K139" s="18">
        <f>SUMIFS(K140:K1193,$B140:$B1193,$B140,$D140:$D1193,$D140,$E140:$E1193,$E140)/2</f>
        <v>0</v>
      </c>
    </row>
    <row r="140" spans="1:11" s="16" customFormat="1" ht="54" customHeight="1">
      <c r="A140" s="19">
        <v>2</v>
      </c>
      <c r="B140" s="37">
        <v>955</v>
      </c>
      <c r="C140" s="38" t="s">
        <v>194</v>
      </c>
      <c r="D140" s="39" t="s">
        <v>87</v>
      </c>
      <c r="E140" s="39" t="s">
        <v>85</v>
      </c>
      <c r="F140" s="39" t="s">
        <v>105</v>
      </c>
      <c r="G140" s="39" t="s">
        <v>70</v>
      </c>
      <c r="H140" s="40">
        <f>SUMIFS(H141:H1193,$B141:$B1193,$B140,$D141:$D1193,$D141,$E141:$E1193,$E141,$F141:$F1193,$F141)</f>
        <v>454</v>
      </c>
      <c r="I140" s="40">
        <f>SUMIFS(I141:I1193,$B141:$B1193,$B140,$D141:$D1193,$D141,$E141:$E1193,$E141,$F141:$F1193,$F141)</f>
        <v>0</v>
      </c>
      <c r="J140" s="40">
        <f>SUMIFS(J141:J1193,$B141:$B1193,$B140,$D141:$D1193,$D141,$E141:$E1193,$E141,$F141:$F1193,$F141)</f>
        <v>454</v>
      </c>
      <c r="K140" s="40">
        <f>SUMIFS(K141:K1193,$B141:$B1193,$B140,$D141:$D1193,$D141,$E141:$E1193,$E141,$F141:$F1193,$F141)</f>
        <v>0</v>
      </c>
    </row>
    <row r="141" spans="1:11" s="16" customFormat="1" ht="46.8">
      <c r="A141" s="20">
        <v>3</v>
      </c>
      <c r="B141" s="31">
        <v>955</v>
      </c>
      <c r="C141" s="32" t="s">
        <v>12</v>
      </c>
      <c r="D141" s="33" t="s">
        <v>87</v>
      </c>
      <c r="E141" s="33" t="s">
        <v>85</v>
      </c>
      <c r="F141" s="33" t="s">
        <v>105</v>
      </c>
      <c r="G141" s="33" t="s">
        <v>72</v>
      </c>
      <c r="H141" s="24">
        <v>454</v>
      </c>
      <c r="I141" s="24"/>
      <c r="J141" s="24">
        <v>454</v>
      </c>
      <c r="K141" s="24"/>
    </row>
    <row r="142" spans="1:11" s="16" customFormat="1" ht="15.6">
      <c r="A142" s="20">
        <v>3</v>
      </c>
      <c r="B142" s="31">
        <v>955</v>
      </c>
      <c r="C142" s="32" t="s">
        <v>46</v>
      </c>
      <c r="D142" s="33" t="s">
        <v>87</v>
      </c>
      <c r="E142" s="33" t="s">
        <v>85</v>
      </c>
      <c r="F142" s="33" t="s">
        <v>105</v>
      </c>
      <c r="G142" s="33" t="s">
        <v>90</v>
      </c>
      <c r="H142" s="24"/>
      <c r="I142" s="24"/>
      <c r="J142" s="24"/>
      <c r="K142" s="24"/>
    </row>
    <row r="143" spans="1:11" s="16" customFormat="1" ht="46.8">
      <c r="A143" s="17">
        <v>1</v>
      </c>
      <c r="B143" s="28">
        <v>955</v>
      </c>
      <c r="C143" s="29" t="s">
        <v>51</v>
      </c>
      <c r="D143" s="30" t="s">
        <v>77</v>
      </c>
      <c r="E143" s="30" t="s">
        <v>88</v>
      </c>
      <c r="F143" s="30" t="s">
        <v>7</v>
      </c>
      <c r="G143" s="30" t="s">
        <v>70</v>
      </c>
      <c r="H143" s="18">
        <f>SUMIFS(H144:H1197,$B144:$B1197,$B144,$D144:$D1197,$D144,$E144:$E1197,$E144)/2</f>
        <v>2712.2</v>
      </c>
      <c r="I143" s="18">
        <f>SUMIFS(I144:I1197,$B144:$B1197,$B144,$D144:$D1197,$D144,$E144:$E1197,$E144)/2</f>
        <v>0</v>
      </c>
      <c r="J143" s="18">
        <f>SUMIFS(J144:J1197,$B144:$B1197,$B144,$D144:$D1197,$D144,$E144:$E1197,$E144)/2</f>
        <v>2749.9</v>
      </c>
      <c r="K143" s="18">
        <f>SUMIFS(K144:K1197,$B144:$B1197,$B144,$D144:$D1197,$D144,$E144:$E1197,$E144)/2</f>
        <v>0</v>
      </c>
    </row>
    <row r="144" spans="1:11" s="16" customFormat="1" ht="46.8">
      <c r="A144" s="19">
        <v>2</v>
      </c>
      <c r="B144" s="37">
        <v>955</v>
      </c>
      <c r="C144" s="38" t="s">
        <v>167</v>
      </c>
      <c r="D144" s="39" t="s">
        <v>77</v>
      </c>
      <c r="E144" s="39" t="s">
        <v>88</v>
      </c>
      <c r="F144" s="39" t="s">
        <v>166</v>
      </c>
      <c r="G144" s="39"/>
      <c r="H144" s="40">
        <f>SUMIFS(H145:H1197,$B145:$B1197,$B144,$D145:$D1197,$D145,$E145:$E1197,$E145,$F145:$F1197,$F145)</f>
        <v>2636.2</v>
      </c>
      <c r="I144" s="40">
        <f>SUMIFS(I145:I1197,$B145:$B1197,$B144,$D145:$D1197,$D145,$E145:$E1197,$E145,$F145:$F1197,$F145)</f>
        <v>0</v>
      </c>
      <c r="J144" s="40">
        <f>SUMIFS(J145:J1197,$B145:$B1197,$B144,$D145:$D1197,$D145,$E145:$E1197,$E145,$F145:$F1197,$F145)</f>
        <v>2673.9</v>
      </c>
      <c r="K144" s="40">
        <f>SUMIFS(K145:K1197,$B145:$B1197,$B144,$D145:$D1197,$D145,$E145:$E1197,$E145,$F145:$F1197,$F145)</f>
        <v>0</v>
      </c>
    </row>
    <row r="145" spans="1:11" s="16" customFormat="1" ht="15.6">
      <c r="A145" s="20">
        <v>3</v>
      </c>
      <c r="B145" s="31">
        <v>955</v>
      </c>
      <c r="C145" s="32" t="s">
        <v>46</v>
      </c>
      <c r="D145" s="33" t="s">
        <v>77</v>
      </c>
      <c r="E145" s="33" t="s">
        <v>88</v>
      </c>
      <c r="F145" s="33" t="s">
        <v>166</v>
      </c>
      <c r="G145" s="33" t="s">
        <v>90</v>
      </c>
      <c r="H145" s="24">
        <v>2636.2</v>
      </c>
      <c r="I145" s="24"/>
      <c r="J145" s="24">
        <v>2673.9</v>
      </c>
      <c r="K145" s="24"/>
    </row>
    <row r="146" spans="1:11" s="16" customFormat="1" ht="78">
      <c r="A146" s="19">
        <v>2</v>
      </c>
      <c r="B146" s="37">
        <v>955</v>
      </c>
      <c r="C146" s="38" t="s">
        <v>195</v>
      </c>
      <c r="D146" s="39" t="s">
        <v>77</v>
      </c>
      <c r="E146" s="39" t="s">
        <v>88</v>
      </c>
      <c r="F146" s="39" t="s">
        <v>106</v>
      </c>
      <c r="G146" s="39" t="s">
        <v>70</v>
      </c>
      <c r="H146" s="40">
        <f>SUMIFS(H147:H1199,$B147:$B1199,$B146,$D147:$D1199,$D147,$E147:$E1199,$E147,$F147:$F1199,$F147)</f>
        <v>76</v>
      </c>
      <c r="I146" s="40">
        <f>SUMIFS(I147:I1199,$B147:$B1199,$B146,$D147:$D1199,$D147,$E147:$E1199,$E147,$F147:$F1199,$F147)</f>
        <v>0</v>
      </c>
      <c r="J146" s="40">
        <f>SUMIFS(J147:J1199,$B147:$B1199,$B146,$D147:$D1199,$D147,$E147:$E1199,$E147,$F147:$F1199,$F147)</f>
        <v>76</v>
      </c>
      <c r="K146" s="40">
        <f>SUMIFS(K147:K1199,$B147:$B1199,$B146,$D147:$D1199,$D147,$E147:$E1199,$E147,$F147:$F1199,$F147)</f>
        <v>0</v>
      </c>
    </row>
    <row r="147" spans="1:11" s="16" customFormat="1" ht="46.8">
      <c r="A147" s="20">
        <v>3</v>
      </c>
      <c r="B147" s="31">
        <v>955</v>
      </c>
      <c r="C147" s="32" t="s">
        <v>12</v>
      </c>
      <c r="D147" s="33" t="s">
        <v>77</v>
      </c>
      <c r="E147" s="33" t="s">
        <v>88</v>
      </c>
      <c r="F147" s="33" t="s">
        <v>106</v>
      </c>
      <c r="G147" s="33" t="s">
        <v>72</v>
      </c>
      <c r="H147" s="24">
        <v>76</v>
      </c>
      <c r="I147" s="24"/>
      <c r="J147" s="24">
        <v>76</v>
      </c>
      <c r="K147" s="24"/>
    </row>
    <row r="148" spans="1:11" s="16" customFormat="1" ht="37.200000000000003" customHeight="1">
      <c r="A148" s="19">
        <v>2</v>
      </c>
      <c r="B148" s="37">
        <v>955</v>
      </c>
      <c r="C148" s="38" t="s">
        <v>35</v>
      </c>
      <c r="D148" s="39" t="s">
        <v>77</v>
      </c>
      <c r="E148" s="39" t="s">
        <v>88</v>
      </c>
      <c r="F148" s="39" t="s">
        <v>109</v>
      </c>
      <c r="G148" s="39"/>
      <c r="H148" s="40">
        <f>SUMIFS(H149:H1202,$B149:$B1202,$B148,$D149:$D1202,$D149,$E149:$E1202,$E149,$F149:$F1202,$F149)</f>
        <v>0</v>
      </c>
      <c r="I148" s="40">
        <f>SUMIFS(I149:I1202,$B149:$B1202,$B148,$D149:$D1202,$D149,$E149:$E1202,$E149,$F149:$F1202,$F149)</f>
        <v>0</v>
      </c>
      <c r="J148" s="40">
        <f>SUMIFS(J149:J1202,$B149:$B1202,$B148,$D149:$D1202,$D149,$E149:$E1202,$E149,$F149:$F1202,$F149)</f>
        <v>0</v>
      </c>
      <c r="K148" s="40">
        <f>SUMIFS(K149:K1202,$B149:$B1202,$B148,$D149:$D1202,$D149,$E149:$E1202,$E149,$F149:$F1202,$F149)</f>
        <v>0</v>
      </c>
    </row>
    <row r="149" spans="1:11" s="16" customFormat="1" ht="15.6">
      <c r="A149" s="20">
        <v>3</v>
      </c>
      <c r="B149" s="31">
        <v>955</v>
      </c>
      <c r="C149" s="32" t="s">
        <v>154</v>
      </c>
      <c r="D149" s="33" t="s">
        <v>77</v>
      </c>
      <c r="E149" s="33" t="s">
        <v>88</v>
      </c>
      <c r="F149" s="33" t="s">
        <v>109</v>
      </c>
      <c r="G149" s="33" t="s">
        <v>126</v>
      </c>
      <c r="H149" s="24"/>
      <c r="I149" s="24"/>
      <c r="J149" s="24"/>
      <c r="K149" s="24"/>
    </row>
    <row r="150" spans="1:11" s="16" customFormat="1" ht="46.8">
      <c r="A150" s="17">
        <v>1</v>
      </c>
      <c r="B150" s="28">
        <v>955</v>
      </c>
      <c r="C150" s="29" t="s">
        <v>36</v>
      </c>
      <c r="D150" s="30" t="s">
        <v>77</v>
      </c>
      <c r="E150" s="30" t="s">
        <v>75</v>
      </c>
      <c r="F150" s="30"/>
      <c r="G150" s="30"/>
      <c r="H150" s="18">
        <f>SUMIFS(H151:H1202,$B151:$B1202,$B151,$D151:$D1202,$D151,$E151:$E1202,$E151)/2</f>
        <v>1406.8</v>
      </c>
      <c r="I150" s="18">
        <f>SUMIFS(I151:I1202,$B151:$B1202,$B151,$D151:$D1202,$D151,$E151:$E1202,$E151)/2</f>
        <v>0</v>
      </c>
      <c r="J150" s="18">
        <f>SUMIFS(J151:J1202,$B151:$B1202,$B151,$D151:$D1202,$D151,$E151:$E1202,$E151)/2</f>
        <v>1415.2</v>
      </c>
      <c r="K150" s="18">
        <f>SUMIFS(K151:K1202,$B151:$B1202,$B151,$D151:$D1202,$D151,$E151:$E1202,$E151)/2</f>
        <v>0</v>
      </c>
    </row>
    <row r="151" spans="1:11" s="16" customFormat="1" ht="62.4">
      <c r="A151" s="19">
        <v>2</v>
      </c>
      <c r="B151" s="37">
        <v>955</v>
      </c>
      <c r="C151" s="38" t="s">
        <v>158</v>
      </c>
      <c r="D151" s="39" t="s">
        <v>77</v>
      </c>
      <c r="E151" s="39" t="s">
        <v>75</v>
      </c>
      <c r="F151" s="39" t="s">
        <v>52</v>
      </c>
      <c r="G151" s="39"/>
      <c r="H151" s="40">
        <f>SUMIFS(H152:H1202,$B152:$B1202,$B151,$D152:$D1202,$D152,$E152:$E1202,$E152,$F152:$F1202,$F152)</f>
        <v>698.7</v>
      </c>
      <c r="I151" s="40">
        <f>SUMIFS(I152:I1202,$B152:$B1202,$B151,$D152:$D1202,$D152,$E152:$E1202,$E152,$F152:$F1202,$F152)</f>
        <v>0</v>
      </c>
      <c r="J151" s="40">
        <f>SUMIFS(J152:J1202,$B152:$B1202,$B151,$D152:$D1202,$D152,$E152:$E1202,$E152,$F152:$F1202,$F152)</f>
        <v>707.1</v>
      </c>
      <c r="K151" s="40">
        <f>SUMIFS(K152:K1202,$B152:$B1202,$B151,$D152:$D1202,$D152,$E152:$E1202,$E152,$F152:$F1202,$F152)</f>
        <v>0</v>
      </c>
    </row>
    <row r="152" spans="1:11" s="16" customFormat="1" ht="15.6">
      <c r="A152" s="20">
        <v>3</v>
      </c>
      <c r="B152" s="31">
        <v>955</v>
      </c>
      <c r="C152" s="32" t="s">
        <v>46</v>
      </c>
      <c r="D152" s="33" t="s">
        <v>77</v>
      </c>
      <c r="E152" s="33" t="s">
        <v>75</v>
      </c>
      <c r="F152" s="33" t="s">
        <v>52</v>
      </c>
      <c r="G152" s="33" t="s">
        <v>90</v>
      </c>
      <c r="H152" s="24">
        <v>698.7</v>
      </c>
      <c r="I152" s="24"/>
      <c r="J152" s="24">
        <v>707.1</v>
      </c>
      <c r="K152" s="24"/>
    </row>
    <row r="153" spans="1:11" s="16" customFormat="1" ht="62.4">
      <c r="A153" s="19">
        <v>2</v>
      </c>
      <c r="B153" s="37">
        <v>955</v>
      </c>
      <c r="C153" s="38" t="s">
        <v>196</v>
      </c>
      <c r="D153" s="39" t="s">
        <v>77</v>
      </c>
      <c r="E153" s="39" t="s">
        <v>75</v>
      </c>
      <c r="F153" s="39" t="s">
        <v>152</v>
      </c>
      <c r="G153" s="39"/>
      <c r="H153" s="40">
        <f>SUMIFS(H154:H1204,$B154:$B1204,$B153,$D154:$D1204,$D154,$E154:$E1204,$E154,$F154:$F1204,$F154)</f>
        <v>708.1</v>
      </c>
      <c r="I153" s="40">
        <f>SUMIFS(I154:I1204,$B154:$B1204,$B153,$D154:$D1204,$D154,$E154:$E1204,$E154,$F154:$F1204,$F154)</f>
        <v>0</v>
      </c>
      <c r="J153" s="40">
        <f>SUMIFS(J154:J1204,$B154:$B1204,$B153,$D154:$D1204,$D154,$E154:$E1204,$E154,$F154:$F1204,$F154)</f>
        <v>708.1</v>
      </c>
      <c r="K153" s="40">
        <f>SUMIFS(K154:K1204,$B154:$B1204,$B153,$D154:$D1204,$D154,$E154:$E1204,$E154,$F154:$F1204,$F154)</f>
        <v>0</v>
      </c>
    </row>
    <row r="154" spans="1:11" s="16" customFormat="1" ht="62.4">
      <c r="A154" s="20">
        <v>3</v>
      </c>
      <c r="B154" s="31">
        <v>955</v>
      </c>
      <c r="C154" s="32" t="s">
        <v>145</v>
      </c>
      <c r="D154" s="33" t="s">
        <v>77</v>
      </c>
      <c r="E154" s="33" t="s">
        <v>75</v>
      </c>
      <c r="F154" s="33" t="s">
        <v>152</v>
      </c>
      <c r="G154" s="33" t="s">
        <v>93</v>
      </c>
      <c r="H154" s="24">
        <v>708.1</v>
      </c>
      <c r="I154" s="24"/>
      <c r="J154" s="24">
        <v>708.1</v>
      </c>
      <c r="K154" s="24"/>
    </row>
    <row r="155" spans="1:11" s="16" customFormat="1" ht="15.6">
      <c r="A155" s="17">
        <v>1</v>
      </c>
      <c r="B155" s="28">
        <v>955</v>
      </c>
      <c r="C155" s="29" t="s">
        <v>53</v>
      </c>
      <c r="D155" s="30" t="s">
        <v>85</v>
      </c>
      <c r="E155" s="30" t="s">
        <v>91</v>
      </c>
      <c r="F155" s="30"/>
      <c r="G155" s="30"/>
      <c r="H155" s="18">
        <f>SUMIFS(H156:H1207,$B156:$B1207,$B156,$D156:$D1207,$D156,$E156:$E1207,$E156)/2</f>
        <v>43150.100000000006</v>
      </c>
      <c r="I155" s="18">
        <f>SUMIFS(I156:I1207,$B156:$B1207,$B156,$D156:$D1207,$D156,$E156:$E1207,$E156)/2</f>
        <v>41915.100000000006</v>
      </c>
      <c r="J155" s="18">
        <f>SUMIFS(J156:J1207,$B156:$B1207,$B156,$D156:$D1207,$D156,$E156:$E1207,$E156)/2</f>
        <v>44986.200000000004</v>
      </c>
      <c r="K155" s="18">
        <f>SUMIFS(K156:K1207,$B156:$B1207,$B156,$D156:$D1207,$D156,$E156:$E1207,$E156)/2</f>
        <v>43751.199999999997</v>
      </c>
    </row>
    <row r="156" spans="1:11" s="16" customFormat="1" ht="62.4">
      <c r="A156" s="19">
        <v>2</v>
      </c>
      <c r="B156" s="37">
        <v>955</v>
      </c>
      <c r="C156" s="47" t="s">
        <v>177</v>
      </c>
      <c r="D156" s="39" t="s">
        <v>85</v>
      </c>
      <c r="E156" s="39" t="s">
        <v>91</v>
      </c>
      <c r="F156" s="39" t="s">
        <v>15</v>
      </c>
      <c r="G156" s="39" t="s">
        <v>70</v>
      </c>
      <c r="H156" s="40">
        <f>SUMIFS(H157:H1207,$B157:$B1207,$B156,$D157:$D1207,$D157,$E157:$E1207,$E157,$F157:$F1207,$F157)</f>
        <v>0</v>
      </c>
      <c r="I156" s="40">
        <f>SUMIFS(I157:I1207,$B157:$B1207,$B156,$D157:$D1207,$D157,$E157:$E1207,$E157,$F157:$F1207,$F157)</f>
        <v>0</v>
      </c>
      <c r="J156" s="40">
        <f>SUMIFS(J157:J1207,$B157:$B1207,$B156,$D157:$D1207,$D157,$E157:$E1207,$E157,$F157:$F1207,$F157)</f>
        <v>0</v>
      </c>
      <c r="K156" s="40">
        <f>SUMIFS(K157:K1207,$B157:$B1207,$B156,$D157:$D1207,$D157,$E157:$E1207,$E157,$F157:$F1207,$F157)</f>
        <v>0</v>
      </c>
    </row>
    <row r="157" spans="1:11" s="16" customFormat="1" ht="46.8">
      <c r="A157" s="20">
        <v>3</v>
      </c>
      <c r="B157" s="31">
        <v>955</v>
      </c>
      <c r="C157" s="45" t="s">
        <v>12</v>
      </c>
      <c r="D157" s="33" t="s">
        <v>85</v>
      </c>
      <c r="E157" s="33" t="s">
        <v>91</v>
      </c>
      <c r="F157" s="33" t="s">
        <v>15</v>
      </c>
      <c r="G157" s="33" t="s">
        <v>72</v>
      </c>
      <c r="H157" s="24"/>
      <c r="I157" s="24"/>
      <c r="J157" s="24"/>
      <c r="K157" s="24"/>
    </row>
    <row r="158" spans="1:11" s="16" customFormat="1" ht="78">
      <c r="A158" s="19">
        <v>2</v>
      </c>
      <c r="B158" s="37">
        <v>955</v>
      </c>
      <c r="C158" s="52" t="s">
        <v>172</v>
      </c>
      <c r="D158" s="39" t="s">
        <v>85</v>
      </c>
      <c r="E158" s="39" t="s">
        <v>91</v>
      </c>
      <c r="F158" s="39" t="s">
        <v>54</v>
      </c>
      <c r="G158" s="39"/>
      <c r="H158" s="40">
        <f>SUMIFS(H159:H1209,$B159:$B1209,$B158,$D159:$D1209,$D159,$E159:$E1209,$E159,$F159:$F1209,$F159)</f>
        <v>43150.100000000006</v>
      </c>
      <c r="I158" s="40">
        <f>SUMIFS(I159:I1209,$B159:$B1209,$B158,$D159:$D1209,$D159,$E159:$E1209,$E159,$F159:$F1209,$F159)</f>
        <v>41915.100000000006</v>
      </c>
      <c r="J158" s="40">
        <f>SUMIFS(J159:J1209,$B159:$B1209,$B158,$D159:$D1209,$D159,$E159:$E1209,$E159,$F159:$F1209,$F159)</f>
        <v>44986.200000000004</v>
      </c>
      <c r="K158" s="40">
        <f>SUMIFS(K159:K1209,$B159:$B1209,$B158,$D159:$D1209,$D159,$E159:$E1209,$E159,$F159:$F1209,$F159)</f>
        <v>43751.200000000004</v>
      </c>
    </row>
    <row r="159" spans="1:11" s="16" customFormat="1" ht="31.2">
      <c r="A159" s="20">
        <v>3</v>
      </c>
      <c r="B159" s="31">
        <v>955</v>
      </c>
      <c r="C159" s="32" t="s">
        <v>23</v>
      </c>
      <c r="D159" s="33" t="s">
        <v>85</v>
      </c>
      <c r="E159" s="33" t="s">
        <v>91</v>
      </c>
      <c r="F159" s="33" t="s">
        <v>54</v>
      </c>
      <c r="G159" s="33" t="s">
        <v>81</v>
      </c>
      <c r="H159" s="24">
        <v>8463.2999999999993</v>
      </c>
      <c r="I159" s="24">
        <v>7504.7</v>
      </c>
      <c r="J159" s="24">
        <v>10299.4</v>
      </c>
      <c r="K159" s="24">
        <v>9340.7999999999993</v>
      </c>
    </row>
    <row r="160" spans="1:11" s="16" customFormat="1" ht="46.8">
      <c r="A160" s="20">
        <v>3</v>
      </c>
      <c r="B160" s="31">
        <v>955</v>
      </c>
      <c r="C160" s="32" t="s">
        <v>12</v>
      </c>
      <c r="D160" s="33" t="s">
        <v>85</v>
      </c>
      <c r="E160" s="33" t="s">
        <v>91</v>
      </c>
      <c r="F160" s="33" t="s">
        <v>54</v>
      </c>
      <c r="G160" s="33" t="s">
        <v>72</v>
      </c>
      <c r="H160" s="24">
        <v>570.5</v>
      </c>
      <c r="I160" s="24">
        <v>294.10000000000002</v>
      </c>
      <c r="J160" s="24">
        <v>570.5</v>
      </c>
      <c r="K160" s="24">
        <v>294.10000000000002</v>
      </c>
    </row>
    <row r="161" spans="1:11" s="16" customFormat="1" ht="15.6">
      <c r="A161" s="20">
        <v>3</v>
      </c>
      <c r="B161" s="31">
        <v>955</v>
      </c>
      <c r="C161" s="32" t="s">
        <v>46</v>
      </c>
      <c r="D161" s="33" t="s">
        <v>85</v>
      </c>
      <c r="E161" s="33" t="s">
        <v>91</v>
      </c>
      <c r="F161" s="33" t="s">
        <v>54</v>
      </c>
      <c r="G161" s="33" t="s">
        <v>90</v>
      </c>
      <c r="H161" s="24"/>
      <c r="I161" s="24"/>
      <c r="J161" s="24"/>
      <c r="K161" s="24"/>
    </row>
    <row r="162" spans="1:11" s="16" customFormat="1" ht="62.4">
      <c r="A162" s="20">
        <v>3</v>
      </c>
      <c r="B162" s="31">
        <v>955</v>
      </c>
      <c r="C162" s="32" t="s">
        <v>133</v>
      </c>
      <c r="D162" s="33" t="s">
        <v>85</v>
      </c>
      <c r="E162" s="33" t="s">
        <v>91</v>
      </c>
      <c r="F162" s="33" t="s">
        <v>54</v>
      </c>
      <c r="G162" s="33" t="s">
        <v>92</v>
      </c>
      <c r="H162" s="24">
        <v>34116.300000000003</v>
      </c>
      <c r="I162" s="24">
        <v>34116.300000000003</v>
      </c>
      <c r="J162" s="24">
        <v>34116.300000000003</v>
      </c>
      <c r="K162" s="24">
        <v>34116.300000000003</v>
      </c>
    </row>
    <row r="163" spans="1:11" s="16" customFormat="1" ht="21" customHeight="1">
      <c r="A163" s="20">
        <v>3</v>
      </c>
      <c r="B163" s="31">
        <v>955</v>
      </c>
      <c r="C163" s="32" t="s">
        <v>13</v>
      </c>
      <c r="D163" s="33" t="s">
        <v>85</v>
      </c>
      <c r="E163" s="33" t="s">
        <v>91</v>
      </c>
      <c r="F163" s="33" t="s">
        <v>54</v>
      </c>
      <c r="G163" s="33" t="s">
        <v>73</v>
      </c>
      <c r="H163" s="24"/>
      <c r="I163" s="24"/>
      <c r="J163" s="24"/>
      <c r="K163" s="24"/>
    </row>
    <row r="164" spans="1:11" s="16" customFormat="1" ht="15.6">
      <c r="A164" s="17">
        <v>1</v>
      </c>
      <c r="B164" s="28">
        <v>955</v>
      </c>
      <c r="C164" s="29" t="s">
        <v>55</v>
      </c>
      <c r="D164" s="30" t="s">
        <v>85</v>
      </c>
      <c r="E164" s="30" t="s">
        <v>82</v>
      </c>
      <c r="F164" s="30" t="s">
        <v>7</v>
      </c>
      <c r="G164" s="30" t="s">
        <v>70</v>
      </c>
      <c r="H164" s="18">
        <f>SUMIFS(H165:H1216,$B165:$B1216,$B165,$D165:$D1216,$D165,$E165:$E1216,$E165)/2</f>
        <v>7129.2</v>
      </c>
      <c r="I164" s="18">
        <f>SUMIFS(I165:I1216,$B165:$B1216,$B165,$D165:$D1216,$D165,$E165:$E1216,$E165)/2</f>
        <v>0</v>
      </c>
      <c r="J164" s="18">
        <f>SUMIFS(J165:J1216,$B165:$B1216,$B165,$D165:$D1216,$D165,$E165:$E1216,$E165)/2</f>
        <v>7129.2</v>
      </c>
      <c r="K164" s="18">
        <f>SUMIFS(K165:K1216,$B165:$B1216,$B165,$D165:$D1216,$D165,$E165:$E1216,$E165)/2</f>
        <v>0</v>
      </c>
    </row>
    <row r="165" spans="1:11" s="16" customFormat="1" ht="55.8" customHeight="1">
      <c r="A165" s="19">
        <v>2</v>
      </c>
      <c r="B165" s="37">
        <v>955</v>
      </c>
      <c r="C165" s="38" t="s">
        <v>197</v>
      </c>
      <c r="D165" s="39" t="s">
        <v>85</v>
      </c>
      <c r="E165" s="39" t="s">
        <v>82</v>
      </c>
      <c r="F165" s="39" t="s">
        <v>122</v>
      </c>
      <c r="G165" s="39"/>
      <c r="H165" s="40">
        <f>SUMIFS(H166:H1216,$B166:$B1216,$B165,$D166:$D1216,$D166,$E166:$E1216,$E166,$F166:$F1216,$F166)</f>
        <v>7129.2</v>
      </c>
      <c r="I165" s="40">
        <f>SUMIFS(I166:I1216,$B166:$B1216,$B165,$D166:$D1216,$D166,$E166:$E1216,$E166,$F166:$F1216,$F166)</f>
        <v>0</v>
      </c>
      <c r="J165" s="40">
        <f>SUMIFS(J166:J1216,$B166:$B1216,$B165,$D166:$D1216,$D166,$E166:$E1216,$E166,$F166:$F1216,$F166)</f>
        <v>7129.2</v>
      </c>
      <c r="K165" s="40">
        <f>SUMIFS(K166:K1216,$B166:$B1216,$B165,$D166:$D1216,$D166,$E166:$E1216,$E166,$F166:$F1216,$F166)</f>
        <v>0</v>
      </c>
    </row>
    <row r="166" spans="1:11" s="16" customFormat="1" ht="46.8">
      <c r="A166" s="20">
        <v>3</v>
      </c>
      <c r="B166" s="31">
        <v>955</v>
      </c>
      <c r="C166" s="32" t="s">
        <v>12</v>
      </c>
      <c r="D166" s="33" t="s">
        <v>85</v>
      </c>
      <c r="E166" s="33" t="s">
        <v>82</v>
      </c>
      <c r="F166" s="33" t="s">
        <v>122</v>
      </c>
      <c r="G166" s="33" t="s">
        <v>72</v>
      </c>
      <c r="H166" s="24">
        <v>7129.2</v>
      </c>
      <c r="I166" s="24"/>
      <c r="J166" s="24">
        <v>7129.2</v>
      </c>
      <c r="K166" s="24"/>
    </row>
    <row r="167" spans="1:11" s="16" customFormat="1" ht="15.6">
      <c r="A167" s="17">
        <v>1</v>
      </c>
      <c r="B167" s="28">
        <v>955</v>
      </c>
      <c r="C167" s="29" t="s">
        <v>129</v>
      </c>
      <c r="D167" s="30" t="s">
        <v>85</v>
      </c>
      <c r="E167" s="30" t="s">
        <v>88</v>
      </c>
      <c r="F167" s="30"/>
      <c r="G167" s="30"/>
      <c r="H167" s="18">
        <f>SUMIFS(H168:H1219,$B168:$B1219,$B168,$D168:$D1219,$D168,$E168:$E1219,$E168)/2</f>
        <v>68952.899999999994</v>
      </c>
      <c r="I167" s="18">
        <f>SUMIFS(I168:I1219,$B168:$B1219,$B168,$D168:$D1219,$D168,$E168:$E1219,$E168)/2</f>
        <v>68014</v>
      </c>
      <c r="J167" s="18">
        <f>SUMIFS(J168:J1219,$B168:$B1219,$B168,$D168:$D1219,$D168,$E168:$E1219,$E168)/2</f>
        <v>68952.899999999994</v>
      </c>
      <c r="K167" s="18">
        <f>SUMIFS(K168:K1219,$B168:$B1219,$B168,$D168:$D1219,$D168,$E168:$E1219,$E168)/2</f>
        <v>68014</v>
      </c>
    </row>
    <row r="168" spans="1:11" s="16" customFormat="1" ht="62.4">
      <c r="A168" s="19">
        <v>2</v>
      </c>
      <c r="B168" s="37">
        <v>955</v>
      </c>
      <c r="C168" s="38" t="s">
        <v>169</v>
      </c>
      <c r="D168" s="39" t="s">
        <v>85</v>
      </c>
      <c r="E168" s="39" t="s">
        <v>88</v>
      </c>
      <c r="F168" s="39" t="s">
        <v>56</v>
      </c>
      <c r="G168" s="39"/>
      <c r="H168" s="40">
        <f>SUMIFS(H169:H1219,$B169:$B1219,$B168,$D169:$D1219,$D169,$E169:$E1219,$E169,$F169:$F1219,$F169)</f>
        <v>68952.899999999994</v>
      </c>
      <c r="I168" s="40">
        <f>SUMIFS(I169:I1219,$B169:$B1219,$B168,$D169:$D1219,$D169,$E169:$E1219,$E169,$F169:$F1219,$F169)</f>
        <v>68014</v>
      </c>
      <c r="J168" s="40">
        <f>SUMIFS(J169:J1219,$B169:$B1219,$B168,$D169:$D1219,$D169,$E169:$E1219,$E169,$F169:$F1219,$F169)</f>
        <v>68952.899999999994</v>
      </c>
      <c r="K168" s="40">
        <f>SUMIFS(K169:K1219,$B169:$B1219,$B168,$D169:$D1219,$D169,$E169:$E1219,$E169,$F169:$F1219,$F169)</f>
        <v>68014</v>
      </c>
    </row>
    <row r="169" spans="1:11" s="16" customFormat="1" ht="15.6">
      <c r="A169" s="20">
        <v>3</v>
      </c>
      <c r="B169" s="31">
        <v>955</v>
      </c>
      <c r="C169" s="32" t="s">
        <v>46</v>
      </c>
      <c r="D169" s="33" t="s">
        <v>85</v>
      </c>
      <c r="E169" s="33" t="s">
        <v>88</v>
      </c>
      <c r="F169" s="33" t="s">
        <v>56</v>
      </c>
      <c r="G169" s="33" t="s">
        <v>90</v>
      </c>
      <c r="H169" s="24">
        <v>68952.899999999994</v>
      </c>
      <c r="I169" s="24">
        <v>68014</v>
      </c>
      <c r="J169" s="24">
        <v>68952.899999999994</v>
      </c>
      <c r="K169" s="24">
        <v>68014</v>
      </c>
    </row>
    <row r="170" spans="1:11" s="16" customFormat="1" ht="15.6">
      <c r="A170" s="17">
        <v>1</v>
      </c>
      <c r="B170" s="28">
        <v>955</v>
      </c>
      <c r="C170" s="29" t="s">
        <v>124</v>
      </c>
      <c r="D170" s="30" t="s">
        <v>85</v>
      </c>
      <c r="E170" s="30" t="s">
        <v>83</v>
      </c>
      <c r="F170" s="30" t="s">
        <v>7</v>
      </c>
      <c r="G170" s="30" t="s">
        <v>70</v>
      </c>
      <c r="H170" s="18">
        <f>SUMIFS(H171:H1228,$B171:$B1228,$B171,$D171:$D1228,$D171,$E171:$E1228,$E171)/2</f>
        <v>0</v>
      </c>
      <c r="I170" s="18">
        <f>SUMIFS(I171:I1228,$B171:$B1228,$B171,$D171:$D1228,$D171,$E171:$E1228,$E171)/2</f>
        <v>0</v>
      </c>
      <c r="J170" s="18">
        <f>SUMIFS(J171:J1228,$B171:$B1228,$B171,$D171:$D1228,$D171,$E171:$E1228,$E171)/2</f>
        <v>0</v>
      </c>
      <c r="K170" s="18">
        <f>SUMIFS(K171:K1228,$B171:$B1228,$B171,$D171:$D1228,$D171,$E171:$E1228,$E171)/2</f>
        <v>0</v>
      </c>
    </row>
    <row r="171" spans="1:11" s="16" customFormat="1" ht="62.4">
      <c r="A171" s="19">
        <v>2</v>
      </c>
      <c r="B171" s="37">
        <v>955</v>
      </c>
      <c r="C171" s="38" t="s">
        <v>159</v>
      </c>
      <c r="D171" s="39" t="s">
        <v>85</v>
      </c>
      <c r="E171" s="39" t="s">
        <v>83</v>
      </c>
      <c r="F171" s="39" t="s">
        <v>49</v>
      </c>
      <c r="G171" s="39"/>
      <c r="H171" s="40">
        <f>SUMIFS(H172:H1228,$B172:$B1228,$B171,$D172:$D1228,$D172,$E172:$E1228,$E172,$F172:$F1228,$F172)</f>
        <v>0</v>
      </c>
      <c r="I171" s="40">
        <f>SUMIFS(I172:I1228,$B172:$B1228,$B171,$D172:$D1228,$D172,$E172:$E1228,$E172,$F172:$F1228,$F172)</f>
        <v>0</v>
      </c>
      <c r="J171" s="40">
        <f>SUMIFS(J172:J1228,$B172:$B1228,$B171,$D172:$D1228,$D172,$E172:$E1228,$E172,$F172:$F1228,$F172)</f>
        <v>0</v>
      </c>
      <c r="K171" s="40">
        <f>SUMIFS(K172:K1228,$B172:$B1228,$B171,$D172:$D1228,$D172,$E172:$E1228,$E172,$F172:$F1228,$F172)</f>
        <v>0</v>
      </c>
    </row>
    <row r="172" spans="1:11" s="16" customFormat="1" ht="15.6">
      <c r="A172" s="20">
        <v>3</v>
      </c>
      <c r="B172" s="31">
        <v>955</v>
      </c>
      <c r="C172" s="32" t="s">
        <v>46</v>
      </c>
      <c r="D172" s="33" t="s">
        <v>85</v>
      </c>
      <c r="E172" s="33" t="s">
        <v>83</v>
      </c>
      <c r="F172" s="33" t="s">
        <v>49</v>
      </c>
      <c r="G172" s="33" t="s">
        <v>90</v>
      </c>
      <c r="H172" s="24"/>
      <c r="I172" s="24"/>
      <c r="J172" s="24"/>
      <c r="K172" s="24"/>
    </row>
    <row r="173" spans="1:11" s="16" customFormat="1" ht="31.2">
      <c r="A173" s="17">
        <v>1</v>
      </c>
      <c r="B173" s="28">
        <v>955</v>
      </c>
      <c r="C173" s="29" t="s">
        <v>37</v>
      </c>
      <c r="D173" s="30" t="s">
        <v>85</v>
      </c>
      <c r="E173" s="30" t="s">
        <v>86</v>
      </c>
      <c r="F173" s="30"/>
      <c r="G173" s="30"/>
      <c r="H173" s="18">
        <f>SUMIFS(H174:H1231,$B174:$B1231,$B174,$D174:$D1231,$D174,$E174:$E1231,$E174)/2</f>
        <v>28827.600000000002</v>
      </c>
      <c r="I173" s="18">
        <f>SUMIFS(I174:I1231,$B174:$B1231,$B174,$D174:$D1231,$D174,$E174:$E1231,$E174)/2</f>
        <v>0</v>
      </c>
      <c r="J173" s="18">
        <f>SUMIFS(J174:J1231,$B174:$B1231,$B174,$D174:$D1231,$D174,$E174:$E1231,$E174)/2</f>
        <v>29085</v>
      </c>
      <c r="K173" s="18">
        <f>SUMIFS(K174:K1231,$B174:$B1231,$B174,$D174:$D1231,$D174,$E174:$E1231,$E174)/2</f>
        <v>0</v>
      </c>
    </row>
    <row r="174" spans="1:11" s="16" customFormat="1" ht="54" customHeight="1">
      <c r="A174" s="19">
        <v>2</v>
      </c>
      <c r="B174" s="37">
        <v>955</v>
      </c>
      <c r="C174" s="38" t="s">
        <v>198</v>
      </c>
      <c r="D174" s="39" t="s">
        <v>85</v>
      </c>
      <c r="E174" s="39" t="s">
        <v>86</v>
      </c>
      <c r="F174" s="39" t="s">
        <v>57</v>
      </c>
      <c r="G174" s="39"/>
      <c r="H174" s="40">
        <f>SUMIFS(H175:H1231,$B175:$B1231,$B174,$D175:$D1231,$D175,$E175:$E1231,$E175,$F175:$F1231,$F175)</f>
        <v>8866.2000000000007</v>
      </c>
      <c r="I174" s="40">
        <f>SUMIFS(I175:I1231,$B175:$B1231,$B174,$D175:$D1231,$D175,$E175:$E1231,$E175,$F175:$F1231,$F175)</f>
        <v>0</v>
      </c>
      <c r="J174" s="40">
        <f>SUMIFS(J175:J1231,$B175:$B1231,$B174,$D175:$D1231,$D175,$E175:$E1231,$E175,$F175:$F1231,$F175)</f>
        <v>8866.2000000000007</v>
      </c>
      <c r="K174" s="40">
        <f>SUMIFS(K175:K1231,$B175:$B1231,$B174,$D175:$D1231,$D175,$E175:$E1231,$E175,$F175:$F1231,$F175)</f>
        <v>0</v>
      </c>
    </row>
    <row r="175" spans="1:11" s="16" customFormat="1" ht="73.8" customHeight="1">
      <c r="A175" s="20">
        <v>3</v>
      </c>
      <c r="B175" s="31">
        <v>955</v>
      </c>
      <c r="C175" s="32" t="s">
        <v>145</v>
      </c>
      <c r="D175" s="33" t="s">
        <v>85</v>
      </c>
      <c r="E175" s="33" t="s">
        <v>86</v>
      </c>
      <c r="F175" s="33" t="s">
        <v>57</v>
      </c>
      <c r="G175" s="33" t="s">
        <v>93</v>
      </c>
      <c r="H175" s="24">
        <v>8866.2000000000007</v>
      </c>
      <c r="I175" s="24"/>
      <c r="J175" s="24">
        <v>8866.2000000000007</v>
      </c>
      <c r="K175" s="24"/>
    </row>
    <row r="176" spans="1:11" s="16" customFormat="1" ht="82.2" customHeight="1">
      <c r="A176" s="19">
        <v>2</v>
      </c>
      <c r="B176" s="37">
        <v>955</v>
      </c>
      <c r="C176" s="42" t="s">
        <v>199</v>
      </c>
      <c r="D176" s="39" t="s">
        <v>85</v>
      </c>
      <c r="E176" s="39" t="s">
        <v>86</v>
      </c>
      <c r="F176" s="39" t="s">
        <v>48</v>
      </c>
      <c r="G176" s="39" t="s">
        <v>70</v>
      </c>
      <c r="H176" s="40">
        <f>SUMIFS(H177:H1231,$B177:$B1231,$B176,$D177:$D1231,$D177,$E177:$E1231,$E177,$F177:$F1231,$F177)</f>
        <v>19911.400000000001</v>
      </c>
      <c r="I176" s="40">
        <f>SUMIFS(I177:I1231,$B177:$B1231,$B176,$D177:$D1231,$D177,$E177:$E1231,$E177,$F177:$F1231,$F177)</f>
        <v>0</v>
      </c>
      <c r="J176" s="40">
        <f>SUMIFS(J177:J1231,$B177:$B1231,$B176,$D177:$D1231,$D177,$E177:$E1231,$E177,$F177:$F1231,$F177)</f>
        <v>20168.8</v>
      </c>
      <c r="K176" s="40">
        <f>SUMIFS(K177:K1231,$B177:$B1231,$B176,$D177:$D1231,$D177,$E177:$E1231,$E177,$F177:$F1231,$F177)</f>
        <v>0</v>
      </c>
    </row>
    <row r="177" spans="1:11" s="16" customFormat="1" ht="15.6">
      <c r="A177" s="20">
        <v>3</v>
      </c>
      <c r="B177" s="31">
        <v>955</v>
      </c>
      <c r="C177" s="32" t="s">
        <v>46</v>
      </c>
      <c r="D177" s="33" t="s">
        <v>85</v>
      </c>
      <c r="E177" s="33" t="s">
        <v>86</v>
      </c>
      <c r="F177" s="33" t="s">
        <v>48</v>
      </c>
      <c r="G177" s="33" t="s">
        <v>90</v>
      </c>
      <c r="H177" s="24">
        <v>19911.400000000001</v>
      </c>
      <c r="I177" s="24"/>
      <c r="J177" s="24">
        <v>20168.8</v>
      </c>
      <c r="K177" s="24"/>
    </row>
    <row r="178" spans="1:11" s="16" customFormat="1" ht="62.4">
      <c r="A178" s="19">
        <v>2</v>
      </c>
      <c r="B178" s="37">
        <v>955</v>
      </c>
      <c r="C178" s="38" t="s">
        <v>159</v>
      </c>
      <c r="D178" s="39" t="s">
        <v>85</v>
      </c>
      <c r="E178" s="39" t="s">
        <v>86</v>
      </c>
      <c r="F178" s="39" t="s">
        <v>49</v>
      </c>
      <c r="G178" s="39"/>
      <c r="H178" s="40">
        <f>SUMIFS(H179:H1226,$B179:$B1226,$B178,$D179:$D1226,$D179,$E179:$E1226,$E179,$F179:$F1226,$F179)</f>
        <v>50</v>
      </c>
      <c r="I178" s="40">
        <f>SUMIFS(I179:I1226,$B179:$B1226,$B178,$D179:$D1226,$D179,$E179:$E1226,$E179,$F179:$F1226,$F179)</f>
        <v>0</v>
      </c>
      <c r="J178" s="40">
        <f>SUMIFS(J179:J1226,$B179:$B1226,$B178,$D179:$D1226,$D179,$E179:$E1226,$E179,$F179:$F1226,$F179)</f>
        <v>50</v>
      </c>
      <c r="K178" s="40">
        <f>SUMIFS(K179:K1226,$B179:$B1226,$B178,$D179:$D1226,$D179,$E179:$E1226,$E179,$F179:$F1226,$F179)</f>
        <v>0</v>
      </c>
    </row>
    <row r="179" spans="1:11" s="16" customFormat="1" ht="15.6">
      <c r="A179" s="20">
        <v>3</v>
      </c>
      <c r="B179" s="31">
        <v>955</v>
      </c>
      <c r="C179" s="32" t="s">
        <v>46</v>
      </c>
      <c r="D179" s="33" t="s">
        <v>85</v>
      </c>
      <c r="E179" s="33" t="s">
        <v>86</v>
      </c>
      <c r="F179" s="33" t="s">
        <v>49</v>
      </c>
      <c r="G179" s="33" t="s">
        <v>90</v>
      </c>
      <c r="H179" s="24">
        <v>50</v>
      </c>
      <c r="I179" s="24"/>
      <c r="J179" s="24">
        <v>50</v>
      </c>
      <c r="K179" s="24"/>
    </row>
    <row r="180" spans="1:11" s="16" customFormat="1" ht="50.4" customHeight="1">
      <c r="A180" s="19">
        <v>2</v>
      </c>
      <c r="B180" s="37">
        <v>955</v>
      </c>
      <c r="C180" s="38" t="s">
        <v>35</v>
      </c>
      <c r="D180" s="39" t="s">
        <v>85</v>
      </c>
      <c r="E180" s="39" t="s">
        <v>86</v>
      </c>
      <c r="F180" s="39" t="s">
        <v>109</v>
      </c>
      <c r="G180" s="39"/>
      <c r="H180" s="40">
        <f>SUMIFS(H181:H1233,$B181:$B1233,$B180,$D181:$D1233,$D181,$E181:$E1233,$E181,$F181:$F1233,$F181)</f>
        <v>0</v>
      </c>
      <c r="I180" s="40">
        <f>SUMIFS(I181:I1233,$B181:$B1233,$B180,$D181:$D1233,$D181,$E181:$E1233,$E181,$F181:$F1233,$F181)</f>
        <v>0</v>
      </c>
      <c r="J180" s="40">
        <f>SUMIFS(J181:J1233,$B181:$B1233,$B180,$D181:$D1233,$D181,$E181:$E1233,$E181,$F181:$F1233,$F181)</f>
        <v>0</v>
      </c>
      <c r="K180" s="40">
        <f>SUMIFS(K181:K1233,$B181:$B1233,$B180,$D181:$D1233,$D181,$E181:$E1233,$E181,$F181:$F1233,$F181)</f>
        <v>0</v>
      </c>
    </row>
    <row r="181" spans="1:11" s="16" customFormat="1" ht="46.8">
      <c r="A181" s="20">
        <v>3</v>
      </c>
      <c r="B181" s="31">
        <v>955</v>
      </c>
      <c r="C181" s="32" t="s">
        <v>12</v>
      </c>
      <c r="D181" s="33" t="s">
        <v>85</v>
      </c>
      <c r="E181" s="33" t="s">
        <v>86</v>
      </c>
      <c r="F181" s="33" t="s">
        <v>109</v>
      </c>
      <c r="G181" s="33" t="s">
        <v>72</v>
      </c>
      <c r="H181" s="24"/>
      <c r="I181" s="24"/>
      <c r="J181" s="24"/>
      <c r="K181" s="24"/>
    </row>
    <row r="182" spans="1:11" s="16" customFormat="1" ht="15.6">
      <c r="A182" s="17">
        <v>1</v>
      </c>
      <c r="B182" s="28">
        <v>955</v>
      </c>
      <c r="C182" s="29" t="s">
        <v>58</v>
      </c>
      <c r="D182" s="30" t="s">
        <v>91</v>
      </c>
      <c r="E182" s="30" t="s">
        <v>68</v>
      </c>
      <c r="F182" s="30"/>
      <c r="G182" s="30"/>
      <c r="H182" s="18">
        <f>SUMIFS(H183:H1236,$B183:$B1236,#REF!,$D183:$D1236,#REF!,$E183:$E1236,#REF!)/2</f>
        <v>0</v>
      </c>
      <c r="I182" s="18">
        <f>SUMIFS(I183:I1236,$B183:$B1236,#REF!,$D183:$D1236,#REF!,$E183:$E1236,#REF!)/2</f>
        <v>0</v>
      </c>
      <c r="J182" s="18">
        <f>SUMIFS(J183:J1236,$B183:$B1236,#REF!,$D183:$D1236,#REF!,$E183:$E1236,#REF!)/2</f>
        <v>0</v>
      </c>
      <c r="K182" s="18">
        <f>SUMIFS(K183:K1236,$B183:$B1236,#REF!,$D183:$D1236,#REF!,$E183:$E1236,#REF!)/2</f>
        <v>0</v>
      </c>
    </row>
    <row r="183" spans="1:11" s="16" customFormat="1" ht="66.599999999999994" customHeight="1">
      <c r="A183" s="19">
        <v>2</v>
      </c>
      <c r="B183" s="37">
        <v>955</v>
      </c>
      <c r="C183" s="38" t="s">
        <v>159</v>
      </c>
      <c r="D183" s="39" t="s">
        <v>91</v>
      </c>
      <c r="E183" s="39" t="s">
        <v>68</v>
      </c>
      <c r="F183" s="39" t="s">
        <v>49</v>
      </c>
      <c r="G183" s="39" t="s">
        <v>70</v>
      </c>
      <c r="H183" s="40">
        <f>SUMIFS(H184:H1238,$B184:$B1238,$B183,$D184:$D1238,$D184,$E184:$E1238,$E184,$F184:$F1238,$F184)</f>
        <v>0</v>
      </c>
      <c r="I183" s="40">
        <f>SUMIFS(I184:I1238,$B184:$B1238,$B183,$D184:$D1238,$D184,$E184:$E1238,$E184,$F184:$F1238,$F184)</f>
        <v>0</v>
      </c>
      <c r="J183" s="40">
        <f>SUMIFS(J184:J1238,$B184:$B1238,$B183,$D184:$D1238,$D184,$E184:$E1238,$E184,$F184:$F1238,$F184)</f>
        <v>0</v>
      </c>
      <c r="K183" s="40">
        <f>SUMIFS(K184:K1238,$B184:$B1238,$B183,$D184:$D1238,$D184,$E184:$E1238,$E184,$F184:$F1238,$F184)</f>
        <v>0</v>
      </c>
    </row>
    <row r="184" spans="1:11" s="16" customFormat="1" ht="15.6">
      <c r="A184" s="20">
        <v>3</v>
      </c>
      <c r="B184" s="31">
        <v>955</v>
      </c>
      <c r="C184" s="32" t="s">
        <v>46</v>
      </c>
      <c r="D184" s="33" t="s">
        <v>91</v>
      </c>
      <c r="E184" s="33" t="s">
        <v>68</v>
      </c>
      <c r="F184" s="33" t="s">
        <v>49</v>
      </c>
      <c r="G184" s="33" t="s">
        <v>90</v>
      </c>
      <c r="H184" s="24"/>
      <c r="I184" s="24"/>
      <c r="J184" s="24"/>
      <c r="K184" s="24"/>
    </row>
    <row r="185" spans="1:11" s="16" customFormat="1" ht="15.6">
      <c r="A185" s="17">
        <v>1</v>
      </c>
      <c r="B185" s="28">
        <v>955</v>
      </c>
      <c r="C185" s="29" t="s">
        <v>113</v>
      </c>
      <c r="D185" s="30" t="s">
        <v>91</v>
      </c>
      <c r="E185" s="30" t="s">
        <v>87</v>
      </c>
      <c r="F185" s="30" t="s">
        <v>7</v>
      </c>
      <c r="G185" s="30" t="s">
        <v>70</v>
      </c>
      <c r="H185" s="18">
        <f>SUMIFS(H186:H1241,$B186:$B1241,$B186,$D186:$D1241,$D186,$E186:$E1241,$E186)/2</f>
        <v>254470.6</v>
      </c>
      <c r="I185" s="18">
        <f>SUMIFS(I186:I1241,$B186:$B1241,$B186,$D186:$D1241,$D186,$E186:$E1241,$E186)/2</f>
        <v>234085.1</v>
      </c>
      <c r="J185" s="18">
        <f>SUMIFS(J186:J1241,$B186:$B1241,$B186,$D186:$D1241,$D186,$E186:$E1241,$E186)/2</f>
        <v>254498.2</v>
      </c>
      <c r="K185" s="18">
        <f>SUMIFS(K186:K1241,$B186:$B1241,$B186,$D186:$D1241,$D186,$E186:$E1241,$E186)/2</f>
        <v>234085.1</v>
      </c>
    </row>
    <row r="186" spans="1:11" s="16" customFormat="1" ht="46.8">
      <c r="A186" s="19">
        <v>2</v>
      </c>
      <c r="B186" s="37">
        <v>955</v>
      </c>
      <c r="C186" s="38" t="s">
        <v>200</v>
      </c>
      <c r="D186" s="39" t="s">
        <v>91</v>
      </c>
      <c r="E186" s="39" t="s">
        <v>87</v>
      </c>
      <c r="F186" s="39" t="s">
        <v>59</v>
      </c>
      <c r="G186" s="39" t="s">
        <v>70</v>
      </c>
      <c r="H186" s="40">
        <f>SUMIFS(H187:H1241,$B187:$B1241,$B186,$D187:$D1241,$D187,$E187:$E1241,$E187,$F187:$F1241,$F187)</f>
        <v>14500</v>
      </c>
      <c r="I186" s="40">
        <f>SUMIFS(I187:I1241,$B187:$B1241,$B186,$D187:$D1241,$D187,$E187:$E1241,$E187,$F187:$F1241,$F187)</f>
        <v>0</v>
      </c>
      <c r="J186" s="40">
        <f>SUMIFS(J187:J1241,$B187:$B1241,$B186,$D187:$D1241,$D187,$E187:$E1241,$E187,$F187:$F1241,$F187)</f>
        <v>14500</v>
      </c>
      <c r="K186" s="40">
        <f>SUMIFS(K187:K1241,$B187:$B1241,$B186,$D187:$D1241,$D187,$E187:$E1241,$E187,$F187:$F1241,$F187)</f>
        <v>0</v>
      </c>
    </row>
    <row r="187" spans="1:11" s="16" customFormat="1" ht="112.2" customHeight="1">
      <c r="A187" s="20">
        <v>3</v>
      </c>
      <c r="B187" s="31">
        <v>955</v>
      </c>
      <c r="C187" s="32" t="s">
        <v>114</v>
      </c>
      <c r="D187" s="33" t="s">
        <v>91</v>
      </c>
      <c r="E187" s="33" t="s">
        <v>87</v>
      </c>
      <c r="F187" s="33" t="s">
        <v>59</v>
      </c>
      <c r="G187" s="33" t="s">
        <v>112</v>
      </c>
      <c r="H187" s="24"/>
      <c r="I187" s="24"/>
      <c r="J187" s="24"/>
      <c r="K187" s="24"/>
    </row>
    <row r="188" spans="1:11" s="16" customFormat="1" ht="24.6" customHeight="1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59</v>
      </c>
      <c r="G188" s="33" t="s">
        <v>90</v>
      </c>
      <c r="H188" s="24">
        <v>14500</v>
      </c>
      <c r="I188" s="24"/>
      <c r="J188" s="24">
        <v>14500</v>
      </c>
      <c r="K188" s="24"/>
    </row>
    <row r="189" spans="1:11" s="16" customFormat="1" ht="55.2" customHeight="1">
      <c r="A189" s="19">
        <v>2</v>
      </c>
      <c r="B189" s="37">
        <v>955</v>
      </c>
      <c r="C189" s="38" t="s">
        <v>214</v>
      </c>
      <c r="D189" s="39" t="s">
        <v>91</v>
      </c>
      <c r="E189" s="39" t="s">
        <v>87</v>
      </c>
      <c r="F189" s="39" t="s">
        <v>213</v>
      </c>
      <c r="G189" s="39" t="s">
        <v>70</v>
      </c>
      <c r="H189" s="40">
        <f t="shared" ref="H189:I189" si="0">SUMIFS(H190:H1244,$B190:$B1244,$B189,$D190:$D1244,$D190,$E190:$E1244,$E190,$F190:$F1244,$F190)</f>
        <v>239970.6</v>
      </c>
      <c r="I189" s="40">
        <f t="shared" si="0"/>
        <v>234085.1</v>
      </c>
      <c r="J189" s="40">
        <f t="shared" ref="J189:K189" si="1">SUMIFS(J190:J1244,$B190:$B1244,$B189,$D190:$D1244,$D190,$E190:$E1244,$E190,$F190:$F1244,$F190)</f>
        <v>239998.2</v>
      </c>
      <c r="K189" s="40">
        <f t="shared" si="1"/>
        <v>234085.1</v>
      </c>
    </row>
    <row r="190" spans="1:11" s="16" customFormat="1" ht="112.2" customHeight="1">
      <c r="A190" s="20">
        <v>3</v>
      </c>
      <c r="B190" s="31">
        <v>955</v>
      </c>
      <c r="C190" s="32" t="s">
        <v>114</v>
      </c>
      <c r="D190" s="33" t="s">
        <v>91</v>
      </c>
      <c r="E190" s="33" t="s">
        <v>87</v>
      </c>
      <c r="F190" s="33" t="s">
        <v>213</v>
      </c>
      <c r="G190" s="33" t="s">
        <v>112</v>
      </c>
      <c r="H190" s="24">
        <v>230934.7</v>
      </c>
      <c r="I190" s="24">
        <v>226085.1</v>
      </c>
      <c r="J190" s="24">
        <v>230934.7</v>
      </c>
      <c r="K190" s="24">
        <v>226085.1</v>
      </c>
    </row>
    <row r="191" spans="1:11" s="16" customFormat="1" ht="24.6" customHeight="1">
      <c r="A191" s="20">
        <v>3</v>
      </c>
      <c r="B191" s="31">
        <v>955</v>
      </c>
      <c r="C191" s="32" t="s">
        <v>46</v>
      </c>
      <c r="D191" s="33" t="s">
        <v>91</v>
      </c>
      <c r="E191" s="33" t="s">
        <v>87</v>
      </c>
      <c r="F191" s="33" t="s">
        <v>213</v>
      </c>
      <c r="G191" s="33" t="s">
        <v>90</v>
      </c>
      <c r="H191" s="24">
        <v>9035.9</v>
      </c>
      <c r="I191" s="24">
        <v>8000</v>
      </c>
      <c r="J191" s="24">
        <v>9063.5</v>
      </c>
      <c r="K191" s="24">
        <v>8000</v>
      </c>
    </row>
    <row r="192" spans="1:11" s="16" customFormat="1" ht="62.4">
      <c r="A192" s="19">
        <v>2</v>
      </c>
      <c r="B192" s="37">
        <v>955</v>
      </c>
      <c r="C192" s="38" t="s">
        <v>159</v>
      </c>
      <c r="D192" s="39" t="s">
        <v>91</v>
      </c>
      <c r="E192" s="39" t="s">
        <v>87</v>
      </c>
      <c r="F192" s="39" t="s">
        <v>49</v>
      </c>
      <c r="G192" s="39" t="s">
        <v>70</v>
      </c>
      <c r="H192" s="40">
        <f>SUMIFS(H193:H1246,$B193:$B1246,$B192,$D193:$D1246,$D193,$E193:$E1246,$E193,$F193:$F1246,$F193)</f>
        <v>0</v>
      </c>
      <c r="I192" s="40">
        <f>SUMIFS(I193:I1246,$B193:$B1246,$B192,$D193:$D1246,$D193,$E193:$E1246,$E193,$F193:$F1246,$F193)</f>
        <v>0</v>
      </c>
      <c r="J192" s="40">
        <f>SUMIFS(J193:J1246,$B193:$B1246,$B192,$D193:$D1246,$D193,$E193:$E1246,$E193,$F193:$F1246,$F193)</f>
        <v>0</v>
      </c>
      <c r="K192" s="40">
        <f>SUMIFS(K193:K1246,$B193:$B1246,$B192,$D193:$D1246,$D193,$E193:$E1246,$E193,$F193:$F1246,$F193)</f>
        <v>0</v>
      </c>
    </row>
    <row r="193" spans="1:11" s="16" customFormat="1" ht="18" customHeight="1">
      <c r="A193" s="20">
        <v>3</v>
      </c>
      <c r="B193" s="31">
        <v>955</v>
      </c>
      <c r="C193" s="32" t="s">
        <v>46</v>
      </c>
      <c r="D193" s="33" t="s">
        <v>91</v>
      </c>
      <c r="E193" s="33" t="s">
        <v>87</v>
      </c>
      <c r="F193" s="33" t="s">
        <v>49</v>
      </c>
      <c r="G193" s="33" t="s">
        <v>90</v>
      </c>
      <c r="H193" s="24"/>
      <c r="I193" s="24"/>
      <c r="J193" s="24"/>
      <c r="K193" s="24"/>
    </row>
    <row r="194" spans="1:11" s="16" customFormat="1" ht="15.6">
      <c r="A194" s="17">
        <v>1</v>
      </c>
      <c r="B194" s="28">
        <v>955</v>
      </c>
      <c r="C194" s="29" t="s">
        <v>117</v>
      </c>
      <c r="D194" s="30" t="s">
        <v>91</v>
      </c>
      <c r="E194" s="30" t="s">
        <v>77</v>
      </c>
      <c r="F194" s="30" t="s">
        <v>7</v>
      </c>
      <c r="G194" s="30" t="s">
        <v>70</v>
      </c>
      <c r="H194" s="18">
        <f>SUMIFS(H195:H1249,$B195:$B1249,$B195,$D195:$D1249,$D195,$E195:$E1249,$E195)/2</f>
        <v>44831.299999999996</v>
      </c>
      <c r="I194" s="18">
        <f>SUMIFS(I195:I1249,$B195:$B1249,$B195,$D195:$D1249,$D195,$E195:$E1249,$E195)/2</f>
        <v>39780.199999999997</v>
      </c>
      <c r="J194" s="18">
        <f>SUMIFS(J195:J1249,$B195:$B1249,$B195,$D195:$D1249,$D195,$E195:$E1249,$E195)/2</f>
        <v>44831.299999999996</v>
      </c>
      <c r="K194" s="18">
        <f>SUMIFS(K195:K1249,$B195:$B1249,$B195,$D195:$D1249,$D195,$E195:$E1249,$E195)/2</f>
        <v>39780.199999999997</v>
      </c>
    </row>
    <row r="195" spans="1:11" s="16" customFormat="1" ht="52.8" customHeight="1">
      <c r="A195" s="19">
        <v>2</v>
      </c>
      <c r="B195" s="37">
        <v>955</v>
      </c>
      <c r="C195" s="38" t="s">
        <v>200</v>
      </c>
      <c r="D195" s="39" t="s">
        <v>91</v>
      </c>
      <c r="E195" s="39" t="s">
        <v>77</v>
      </c>
      <c r="F195" s="39" t="s">
        <v>59</v>
      </c>
      <c r="G195" s="39" t="s">
        <v>70</v>
      </c>
      <c r="H195" s="40">
        <f>SUMIFS(H196:H1249,$B196:$B1249,$B195,$D196:$D1249,$D196,$E196:$E1249,$E196,$F196:$F1249,$F196)</f>
        <v>0</v>
      </c>
      <c r="I195" s="40">
        <f>SUMIFS(I196:I1249,$B196:$B1249,$B195,$D196:$D1249,$D196,$E196:$E1249,$E196,$F196:$F1249,$F196)</f>
        <v>0</v>
      </c>
      <c r="J195" s="40">
        <f>SUMIFS(J196:J1249,$B196:$B1249,$B195,$D196:$D1249,$D196,$E196:$E1249,$E196,$F196:$F1249,$F196)</f>
        <v>0</v>
      </c>
      <c r="K195" s="40">
        <f>SUMIFS(K196:K1249,$B196:$B1249,$B195,$D196:$D1249,$D196,$E196:$E1249,$E196,$F196:$F1249,$F196)</f>
        <v>0</v>
      </c>
    </row>
    <row r="196" spans="1:11" s="16" customFormat="1" ht="15.6">
      <c r="A196" s="20">
        <v>3</v>
      </c>
      <c r="B196" s="31">
        <v>955</v>
      </c>
      <c r="C196" s="32" t="s">
        <v>46</v>
      </c>
      <c r="D196" s="33" t="s">
        <v>91</v>
      </c>
      <c r="E196" s="33" t="s">
        <v>77</v>
      </c>
      <c r="F196" s="33" t="s">
        <v>59</v>
      </c>
      <c r="G196" s="33" t="s">
        <v>90</v>
      </c>
      <c r="H196" s="24"/>
      <c r="I196" s="24"/>
      <c r="J196" s="24"/>
      <c r="K196" s="24"/>
    </row>
    <row r="197" spans="1:11" s="16" customFormat="1" ht="54" customHeight="1">
      <c r="A197" s="19">
        <v>2</v>
      </c>
      <c r="B197" s="37">
        <v>955</v>
      </c>
      <c r="C197" s="38" t="s">
        <v>208</v>
      </c>
      <c r="D197" s="39" t="s">
        <v>91</v>
      </c>
      <c r="E197" s="39" t="s">
        <v>77</v>
      </c>
      <c r="F197" s="39" t="s">
        <v>116</v>
      </c>
      <c r="G197" s="39" t="s">
        <v>70</v>
      </c>
      <c r="H197" s="40">
        <f>SUMIFS(H198:H1251,$B198:$B1251,$B197,$D198:$D1251,$D198,$E198:$E1251,$E198,$F198:$F1251,$F198)</f>
        <v>42663.4</v>
      </c>
      <c r="I197" s="40">
        <f>SUMIFS(I198:I1251,$B198:$B1251,$B197,$D198:$D1251,$D198,$E198:$E1251,$E198,$F198:$F1251,$F198)</f>
        <v>39780.199999999997</v>
      </c>
      <c r="J197" s="40">
        <f>SUMIFS(J198:J1251,$B198:$B1251,$B197,$D198:$D1251,$D198,$E198:$E1251,$E198,$F198:$F1251,$F198)</f>
        <v>42663.4</v>
      </c>
      <c r="K197" s="40">
        <f>SUMIFS(K198:K1251,$B198:$B1251,$B197,$D198:$D1251,$D198,$E198:$E1251,$E198,$F198:$F1251,$F198)</f>
        <v>39780.199999999997</v>
      </c>
    </row>
    <row r="198" spans="1:11" s="16" customFormat="1" ht="15.6">
      <c r="A198" s="20">
        <v>3</v>
      </c>
      <c r="B198" s="31">
        <v>955</v>
      </c>
      <c r="C198" s="32" t="s">
        <v>46</v>
      </c>
      <c r="D198" s="33" t="s">
        <v>91</v>
      </c>
      <c r="E198" s="33" t="s">
        <v>77</v>
      </c>
      <c r="F198" s="33" t="s">
        <v>116</v>
      </c>
      <c r="G198" s="33" t="s">
        <v>90</v>
      </c>
      <c r="H198" s="24">
        <v>42663.4</v>
      </c>
      <c r="I198" s="24">
        <v>39780.199999999997</v>
      </c>
      <c r="J198" s="24">
        <v>42663.4</v>
      </c>
      <c r="K198" s="24">
        <v>39780.199999999997</v>
      </c>
    </row>
    <row r="199" spans="1:11" s="16" customFormat="1" ht="52.8" customHeight="1">
      <c r="A199" s="19">
        <v>2</v>
      </c>
      <c r="B199" s="37">
        <v>955</v>
      </c>
      <c r="C199" s="38" t="s">
        <v>201</v>
      </c>
      <c r="D199" s="39" t="s">
        <v>91</v>
      </c>
      <c r="E199" s="39" t="s">
        <v>77</v>
      </c>
      <c r="F199" s="39" t="s">
        <v>173</v>
      </c>
      <c r="G199" s="39" t="s">
        <v>70</v>
      </c>
      <c r="H199" s="40">
        <f>SUMIFS(H200:H1254,$B200:$B1254,$B199,$D200:$D1254,$D200,$E200:$E1254,$E200,$F200:$F1254,$F200)</f>
        <v>2167.9</v>
      </c>
      <c r="I199" s="40">
        <f>SUMIFS(I200:I1254,$B200:$B1254,$B199,$D200:$D1254,$D200,$E200:$E1254,$E200,$F200:$F1254,$F200)</f>
        <v>0</v>
      </c>
      <c r="J199" s="40">
        <f>SUMIFS(J200:J1254,$B200:$B1254,$B199,$D200:$D1254,$D200,$E200:$E1254,$E200,$F200:$F1254,$F200)</f>
        <v>2167.9</v>
      </c>
      <c r="K199" s="40">
        <f>SUMIFS(K200:K1254,$B200:$B1254,$B199,$D200:$D1254,$D200,$E200:$E1254,$E200,$F200:$F1254,$F200)</f>
        <v>0</v>
      </c>
    </row>
    <row r="200" spans="1:11" s="16" customFormat="1" ht="15.6">
      <c r="A200" s="20">
        <v>3</v>
      </c>
      <c r="B200" s="31">
        <v>955</v>
      </c>
      <c r="C200" s="32" t="s">
        <v>46</v>
      </c>
      <c r="D200" s="33" t="s">
        <v>91</v>
      </c>
      <c r="E200" s="33" t="s">
        <v>77</v>
      </c>
      <c r="F200" s="33" t="s">
        <v>173</v>
      </c>
      <c r="G200" s="33" t="s">
        <v>90</v>
      </c>
      <c r="H200" s="24">
        <v>2167.9</v>
      </c>
      <c r="I200" s="24"/>
      <c r="J200" s="24">
        <v>2167.9</v>
      </c>
      <c r="K200" s="24"/>
    </row>
    <row r="201" spans="1:11" s="16" customFormat="1" ht="55.2" customHeight="1">
      <c r="A201" s="19">
        <v>2</v>
      </c>
      <c r="B201" s="37">
        <v>955</v>
      </c>
      <c r="C201" s="38" t="s">
        <v>188</v>
      </c>
      <c r="D201" s="39" t="s">
        <v>91</v>
      </c>
      <c r="E201" s="39" t="s">
        <v>77</v>
      </c>
      <c r="F201" s="39" t="s">
        <v>151</v>
      </c>
      <c r="G201" s="39" t="s">
        <v>70</v>
      </c>
      <c r="H201" s="40">
        <f>SUMIFS(H202:H1253,$B202:$B1253,$B201,$D202:$D1253,$D202,$E202:$E1253,$E202,$F202:$F1253,$F202)</f>
        <v>0</v>
      </c>
      <c r="I201" s="40">
        <f>SUMIFS(I202:I1253,$B202:$B1253,$B201,$D202:$D1253,$D202,$E202:$E1253,$E202,$F202:$F1253,$F202)</f>
        <v>0</v>
      </c>
      <c r="J201" s="40">
        <f>SUMIFS(J202:J1253,$B202:$B1253,$B201,$D202:$D1253,$D202,$E202:$E1253,$E202,$F202:$F1253,$F202)</f>
        <v>0</v>
      </c>
      <c r="K201" s="40">
        <f>SUMIFS(K202:K1253,$B202:$B1253,$B201,$D202:$D1253,$D202,$E202:$E1253,$E202,$F202:$F1253,$F202)</f>
        <v>0</v>
      </c>
    </row>
    <row r="202" spans="1:11" s="16" customFormat="1" ht="15.6">
      <c r="A202" s="20">
        <v>3</v>
      </c>
      <c r="B202" s="31">
        <v>955</v>
      </c>
      <c r="C202" s="32" t="s">
        <v>46</v>
      </c>
      <c r="D202" s="33" t="s">
        <v>91</v>
      </c>
      <c r="E202" s="33" t="s">
        <v>77</v>
      </c>
      <c r="F202" s="33" t="s">
        <v>151</v>
      </c>
      <c r="G202" s="33" t="s">
        <v>90</v>
      </c>
      <c r="H202" s="24"/>
      <c r="I202" s="24"/>
      <c r="J202" s="24"/>
      <c r="K202" s="24"/>
    </row>
    <row r="203" spans="1:11" s="16" customFormat="1" ht="31.2">
      <c r="A203" s="17">
        <v>1</v>
      </c>
      <c r="B203" s="28">
        <v>955</v>
      </c>
      <c r="C203" s="29" t="s">
        <v>170</v>
      </c>
      <c r="D203" s="30" t="s">
        <v>91</v>
      </c>
      <c r="E203" s="30" t="s">
        <v>91</v>
      </c>
      <c r="F203" s="30" t="s">
        <v>70</v>
      </c>
      <c r="G203" s="30" t="s">
        <v>70</v>
      </c>
      <c r="H203" s="18">
        <f>SUMIFS(H204:H1253,$B204:$B1253,$B204,$D204:$D1253,$D204,$E204:$E1253,$E204)/2</f>
        <v>187895.8</v>
      </c>
      <c r="I203" s="18">
        <f>SUMIFS(I204:I1253,$B204:$B1253,$B204,$D204:$D1253,$D204,$E204:$E1253,$E204)/2</f>
        <v>0</v>
      </c>
      <c r="J203" s="18">
        <f>SUMIFS(J204:J1253,$B204:$B1253,$B204,$D204:$D1253,$D204,$E204:$E1253,$E204)/2</f>
        <v>188249.1</v>
      </c>
      <c r="K203" s="18">
        <f>SUMIFS(K204:K1253,$B204:$B1253,$B204,$D204:$D1253,$D204,$E204:$E1253,$E204)/2</f>
        <v>0</v>
      </c>
    </row>
    <row r="204" spans="1:11" s="16" customFormat="1" ht="46.8">
      <c r="A204" s="19">
        <v>2</v>
      </c>
      <c r="B204" s="37">
        <v>955</v>
      </c>
      <c r="C204" s="38" t="s">
        <v>167</v>
      </c>
      <c r="D204" s="39" t="s">
        <v>91</v>
      </c>
      <c r="E204" s="39" t="s">
        <v>91</v>
      </c>
      <c r="F204" s="39" t="s">
        <v>166</v>
      </c>
      <c r="G204" s="39"/>
      <c r="H204" s="40">
        <f>SUMIFS(H205:H1253,$B205:$B1253,$B204,$D205:$D1253,$D205,$E205:$E1253,$E205,$F205:$F1253,$F205)</f>
        <v>187895.8</v>
      </c>
      <c r="I204" s="40">
        <f>SUMIFS(I205:I1253,$B205:$B1253,$B204,$D205:$D1253,$D205,$E205:$E1253,$E205,$F205:$F1253,$F205)</f>
        <v>0</v>
      </c>
      <c r="J204" s="40">
        <f>SUMIFS(J205:J1253,$B205:$B1253,$B204,$D205:$D1253,$D205,$E205:$E1253,$E205,$F205:$F1253,$F205)</f>
        <v>188249.1</v>
      </c>
      <c r="K204" s="40">
        <f>SUMIFS(K205:K1253,$B205:$B1253,$B204,$D205:$D1253,$D205,$E205:$E1253,$E205,$F205:$F1253,$F205)</f>
        <v>0</v>
      </c>
    </row>
    <row r="205" spans="1:11" s="16" customFormat="1" ht="15.6">
      <c r="A205" s="20">
        <v>3</v>
      </c>
      <c r="B205" s="31">
        <v>955</v>
      </c>
      <c r="C205" s="32" t="s">
        <v>46</v>
      </c>
      <c r="D205" s="33" t="s">
        <v>91</v>
      </c>
      <c r="E205" s="33" t="s">
        <v>91</v>
      </c>
      <c r="F205" s="33" t="s">
        <v>166</v>
      </c>
      <c r="G205" s="33" t="s">
        <v>90</v>
      </c>
      <c r="H205" s="24">
        <v>187895.8</v>
      </c>
      <c r="I205" s="24"/>
      <c r="J205" s="24">
        <v>188249.1</v>
      </c>
      <c r="K205" s="24"/>
    </row>
    <row r="206" spans="1:11" s="16" customFormat="1" ht="31.2">
      <c r="A206" s="17">
        <v>1</v>
      </c>
      <c r="B206" s="28">
        <v>955</v>
      </c>
      <c r="C206" s="29" t="s">
        <v>60</v>
      </c>
      <c r="D206" s="30" t="s">
        <v>69</v>
      </c>
      <c r="E206" s="30" t="s">
        <v>91</v>
      </c>
      <c r="F206" s="30" t="s">
        <v>70</v>
      </c>
      <c r="G206" s="30" t="s">
        <v>70</v>
      </c>
      <c r="H206" s="18">
        <f>SUMIFS(H207:H1256,$B207:$B1256,$B207,$D207:$D1256,$D207,$E207:$E1256,$E207)/2</f>
        <v>106145.60000000001</v>
      </c>
      <c r="I206" s="18">
        <f>SUMIFS(I207:I1256,$B207:$B1256,$B207,$D207:$D1256,$D207,$E207:$E1256,$E207)/2</f>
        <v>24169.8</v>
      </c>
      <c r="J206" s="18">
        <f>SUMIFS(J207:J1256,$B207:$B1256,$B207,$D207:$D1256,$D207,$E207:$E1256,$E207)/2</f>
        <v>129093.4</v>
      </c>
      <c r="K206" s="18">
        <f>SUMIFS(K207:K1256,$B207:$B1256,$B207,$D207:$D1256,$D207,$E207:$E1256,$E207)/2</f>
        <v>24169.8</v>
      </c>
    </row>
    <row r="207" spans="1:11" s="16" customFormat="1" ht="46.8">
      <c r="A207" s="19">
        <v>2</v>
      </c>
      <c r="B207" s="37">
        <v>955</v>
      </c>
      <c r="C207" s="38" t="s">
        <v>202</v>
      </c>
      <c r="D207" s="39" t="s">
        <v>69</v>
      </c>
      <c r="E207" s="39" t="s">
        <v>91</v>
      </c>
      <c r="F207" s="39" t="s">
        <v>155</v>
      </c>
      <c r="G207" s="39"/>
      <c r="H207" s="40">
        <f>SUMIFS(H208:H1256,$B208:$B1256,$B207,$D208:$D1256,$D208,$E208:$E1256,$E208,$F208:$F1256,$F208)</f>
        <v>106145.60000000001</v>
      </c>
      <c r="I207" s="40">
        <f>SUMIFS(I208:I1256,$B208:$B1256,$B207,$D208:$D1256,$D208,$E208:$E1256,$E208,$F208:$F1256,$F208)</f>
        <v>24169.8</v>
      </c>
      <c r="J207" s="40">
        <f>SUMIFS(J208:J1256,$B208:$B1256,$B207,$D208:$D1256,$D208,$E208:$E1256,$E208,$F208:$F1256,$F208)</f>
        <v>129093.4</v>
      </c>
      <c r="K207" s="40">
        <f>SUMIFS(K208:K1256,$B208:$B1256,$B207,$D208:$D1256,$D208,$E208:$E1256,$E208,$F208:$F1256,$F208)</f>
        <v>24169.8</v>
      </c>
    </row>
    <row r="208" spans="1:11" s="16" customFormat="1" ht="15.6">
      <c r="A208" s="20">
        <v>3</v>
      </c>
      <c r="B208" s="31">
        <v>955</v>
      </c>
      <c r="C208" s="32" t="s">
        <v>46</v>
      </c>
      <c r="D208" s="33" t="s">
        <v>69</v>
      </c>
      <c r="E208" s="33" t="s">
        <v>91</v>
      </c>
      <c r="F208" s="33" t="s">
        <v>155</v>
      </c>
      <c r="G208" s="33" t="s">
        <v>90</v>
      </c>
      <c r="H208" s="24">
        <v>106145.60000000001</v>
      </c>
      <c r="I208" s="24">
        <v>24169.8</v>
      </c>
      <c r="J208" s="24">
        <v>129093.4</v>
      </c>
      <c r="K208" s="24">
        <v>24169.8</v>
      </c>
    </row>
    <row r="209" spans="1:11" s="16" customFormat="1" ht="15.6">
      <c r="A209" s="17">
        <v>1</v>
      </c>
      <c r="B209" s="28">
        <v>955</v>
      </c>
      <c r="C209" s="29" t="s">
        <v>38</v>
      </c>
      <c r="D209" s="30" t="s">
        <v>80</v>
      </c>
      <c r="E209" s="30" t="s">
        <v>87</v>
      </c>
      <c r="F209" s="30"/>
      <c r="G209" s="30"/>
      <c r="H209" s="18">
        <f>SUMIFS(H210:H1259,$B210:$B1259,$B210,$D210:$D1259,$D210,$E210:$E1259,$E210)/2</f>
        <v>143791.6</v>
      </c>
      <c r="I209" s="18">
        <f>SUMIFS(I210:I1259,$B210:$B1259,$B210,$D210:$D1259,$D210,$E210:$E1259,$E210)/2</f>
        <v>85829.8</v>
      </c>
      <c r="J209" s="18">
        <f>SUMIFS(J210:J1259,$B210:$B1259,$B210,$D210:$D1259,$D210,$E210:$E1259,$E210)/2</f>
        <v>146084.79999999999</v>
      </c>
      <c r="K209" s="18">
        <f>SUMIFS(K210:K1259,$B210:$B1259,$B210,$D210:$D1259,$D210,$E210:$E1259,$E210)/2</f>
        <v>85829.8</v>
      </c>
    </row>
    <row r="210" spans="1:11" s="16" customFormat="1" ht="61.2" customHeight="1">
      <c r="A210" s="19">
        <v>2</v>
      </c>
      <c r="B210" s="37">
        <v>955</v>
      </c>
      <c r="C210" s="38" t="s">
        <v>174</v>
      </c>
      <c r="D210" s="39" t="s">
        <v>80</v>
      </c>
      <c r="E210" s="39" t="s">
        <v>87</v>
      </c>
      <c r="F210" s="39" t="s">
        <v>125</v>
      </c>
      <c r="G210" s="39"/>
      <c r="H210" s="40">
        <f>SUMIFS(H211:H1259,$B211:$B1259,$B210,$D211:$D1259,$D211,$E211:$E1259,$E211,$F211:$F1259,$F211)</f>
        <v>0</v>
      </c>
      <c r="I210" s="40">
        <f>SUMIFS(I211:I1259,$B211:$B1259,$B210,$D211:$D1259,$D211,$E211:$E1259,$E211,$F211:$F1259,$F211)</f>
        <v>0</v>
      </c>
      <c r="J210" s="40">
        <f>SUMIFS(J211:J1259,$B211:$B1259,$B210,$D211:$D1259,$D211,$E211:$E1259,$E211,$F211:$F1259,$F211)</f>
        <v>0</v>
      </c>
      <c r="K210" s="40">
        <f>SUMIFS(K211:K1259,$B211:$B1259,$B210,$D211:$D1259,$D211,$E211:$E1259,$E211,$F211:$F1259,$F211)</f>
        <v>0</v>
      </c>
    </row>
    <row r="211" spans="1:11" s="16" customFormat="1" ht="15.6">
      <c r="A211" s="20">
        <v>3</v>
      </c>
      <c r="B211" s="31">
        <v>955</v>
      </c>
      <c r="C211" s="32" t="s">
        <v>46</v>
      </c>
      <c r="D211" s="33" t="s">
        <v>80</v>
      </c>
      <c r="E211" s="33" t="s">
        <v>87</v>
      </c>
      <c r="F211" s="33" t="s">
        <v>125</v>
      </c>
      <c r="G211" s="33" t="s">
        <v>90</v>
      </c>
      <c r="H211" s="24"/>
      <c r="I211" s="24"/>
      <c r="J211" s="24"/>
      <c r="K211" s="24"/>
    </row>
    <row r="212" spans="1:11" s="16" customFormat="1" ht="62.4">
      <c r="A212" s="19">
        <v>2</v>
      </c>
      <c r="B212" s="37">
        <v>955</v>
      </c>
      <c r="C212" s="41" t="s">
        <v>191</v>
      </c>
      <c r="D212" s="39" t="s">
        <v>80</v>
      </c>
      <c r="E212" s="39" t="s">
        <v>87</v>
      </c>
      <c r="F212" s="39" t="s">
        <v>39</v>
      </c>
      <c r="G212" s="39"/>
      <c r="H212" s="40">
        <f>SUMIFS(H213:H1263,$B213:$B1263,$B212,$D213:$D1263,$D213,$E213:$E1263,$E213,$F213:$F1263,$F213)</f>
        <v>113291.6</v>
      </c>
      <c r="I212" s="40">
        <f>SUMIFS(I213:I1263,$B213:$B1263,$B212,$D213:$D1263,$D213,$E213:$E1263,$E213,$F213:$F1263,$F213)</f>
        <v>85829.8</v>
      </c>
      <c r="J212" s="40">
        <f>SUMIFS(J213:J1263,$B213:$B1263,$B212,$D213:$D1263,$D213,$E213:$E1263,$E213,$F213:$F1263,$F213)</f>
        <v>115584.8</v>
      </c>
      <c r="K212" s="40">
        <f>SUMIFS(K213:K1263,$B213:$B1263,$B212,$D213:$D1263,$D213,$E213:$E1263,$E213,$F213:$F1263,$F213)</f>
        <v>85829.8</v>
      </c>
    </row>
    <row r="213" spans="1:11" s="16" customFormat="1" ht="15.6">
      <c r="A213" s="20">
        <v>3</v>
      </c>
      <c r="B213" s="31">
        <v>955</v>
      </c>
      <c r="C213" s="32" t="s">
        <v>46</v>
      </c>
      <c r="D213" s="33" t="s">
        <v>80</v>
      </c>
      <c r="E213" s="33" t="s">
        <v>87</v>
      </c>
      <c r="F213" s="33" t="s">
        <v>39</v>
      </c>
      <c r="G213" s="33" t="s">
        <v>90</v>
      </c>
      <c r="H213" s="24">
        <v>113291.6</v>
      </c>
      <c r="I213" s="24">
        <v>85829.8</v>
      </c>
      <c r="J213" s="24">
        <v>115584.8</v>
      </c>
      <c r="K213" s="24">
        <v>85829.8</v>
      </c>
    </row>
    <row r="214" spans="1:11" s="16" customFormat="1" ht="52.8" customHeight="1">
      <c r="A214" s="19">
        <v>2</v>
      </c>
      <c r="B214" s="37">
        <v>955</v>
      </c>
      <c r="C214" s="38" t="s">
        <v>200</v>
      </c>
      <c r="D214" s="39" t="s">
        <v>80</v>
      </c>
      <c r="E214" s="39" t="s">
        <v>87</v>
      </c>
      <c r="F214" s="39" t="s">
        <v>59</v>
      </c>
      <c r="G214" s="39" t="s">
        <v>70</v>
      </c>
      <c r="H214" s="40">
        <f>SUMIFS(H215:H1265,$B215:$B1265,$B214,$D215:$D1265,$D215,$E215:$E1265,$E215,$F215:$F1265,$F215)</f>
        <v>20000</v>
      </c>
      <c r="I214" s="40">
        <f>SUMIFS(I215:I1265,$B215:$B1265,$B214,$D215:$D1265,$D215,$E215:$E1265,$E215,$F215:$F1265,$F215)</f>
        <v>0</v>
      </c>
      <c r="J214" s="40">
        <f>SUMIFS(J215:J1265,$B215:$B1265,$B214,$D215:$D1265,$D215,$E215:$E1265,$E215,$F215:$F1265,$F215)</f>
        <v>20000</v>
      </c>
      <c r="K214" s="40">
        <f>SUMIFS(K215:K1265,$B215:$B1265,$B214,$D215:$D1265,$D215,$E215:$E1265,$E215,$F215:$F1265,$F215)</f>
        <v>0</v>
      </c>
    </row>
    <row r="215" spans="1:11" s="16" customFormat="1" ht="15.6">
      <c r="A215" s="20">
        <v>3</v>
      </c>
      <c r="B215" s="31">
        <v>955</v>
      </c>
      <c r="C215" s="32" t="s">
        <v>46</v>
      </c>
      <c r="D215" s="33" t="s">
        <v>80</v>
      </c>
      <c r="E215" s="33" t="s">
        <v>87</v>
      </c>
      <c r="F215" s="33" t="s">
        <v>59</v>
      </c>
      <c r="G215" s="33" t="s">
        <v>90</v>
      </c>
      <c r="H215" s="24">
        <v>20000</v>
      </c>
      <c r="I215" s="24"/>
      <c r="J215" s="24">
        <v>20000</v>
      </c>
      <c r="K215" s="24"/>
    </row>
    <row r="216" spans="1:11" s="16" customFormat="1" ht="85.2" customHeight="1">
      <c r="A216" s="19">
        <v>2</v>
      </c>
      <c r="B216" s="37">
        <v>955</v>
      </c>
      <c r="C216" s="38" t="s">
        <v>160</v>
      </c>
      <c r="D216" s="39" t="s">
        <v>80</v>
      </c>
      <c r="E216" s="39" t="s">
        <v>87</v>
      </c>
      <c r="F216" s="39" t="s">
        <v>45</v>
      </c>
      <c r="G216" s="39"/>
      <c r="H216" s="40">
        <f>SUMIFS(H217:H1267,$B217:$B1267,$B216,$D217:$D1267,$D217,$E217:$E1267,$E217,$F217:$F1267,$F217)</f>
        <v>500</v>
      </c>
      <c r="I216" s="40">
        <f>SUMIFS(I217:I1267,$B217:$B1267,$B216,$D217:$D1267,$D217,$E217:$E1267,$E217,$F217:$F1267,$F217)</f>
        <v>0</v>
      </c>
      <c r="J216" s="40">
        <f>SUMIFS(J217:J1267,$B217:$B1267,$B216,$D217:$D1267,$D217,$E217:$E1267,$E217,$F217:$F1267,$F217)</f>
        <v>500</v>
      </c>
      <c r="K216" s="40">
        <f>SUMIFS(K217:K1267,$B217:$B1267,$B216,$D217:$D1267,$D217,$E217:$E1267,$E217,$F217:$F1267,$F217)</f>
        <v>0</v>
      </c>
    </row>
    <row r="217" spans="1:11" s="16" customFormat="1" ht="15.6">
      <c r="A217" s="20">
        <v>3</v>
      </c>
      <c r="B217" s="31">
        <v>955</v>
      </c>
      <c r="C217" s="32" t="s">
        <v>46</v>
      </c>
      <c r="D217" s="33" t="s">
        <v>80</v>
      </c>
      <c r="E217" s="33" t="s">
        <v>87</v>
      </c>
      <c r="F217" s="33" t="s">
        <v>45</v>
      </c>
      <c r="G217" s="33" t="s">
        <v>90</v>
      </c>
      <c r="H217" s="24">
        <v>500</v>
      </c>
      <c r="I217" s="24"/>
      <c r="J217" s="24">
        <v>500</v>
      </c>
      <c r="K217" s="24"/>
    </row>
    <row r="218" spans="1:11" s="16" customFormat="1" ht="46.8">
      <c r="A218" s="19">
        <v>2</v>
      </c>
      <c r="B218" s="37">
        <v>955</v>
      </c>
      <c r="C218" s="38" t="s">
        <v>188</v>
      </c>
      <c r="D218" s="39" t="s">
        <v>80</v>
      </c>
      <c r="E218" s="39" t="s">
        <v>87</v>
      </c>
      <c r="F218" s="39" t="s">
        <v>151</v>
      </c>
      <c r="G218" s="39"/>
      <c r="H218" s="40">
        <f>SUMIFS(H219:H1269,$B219:$B1269,$B218,$D219:$D1269,$D219,$E219:$E1269,$E219,$F219:$F1269,$F219)</f>
        <v>10000</v>
      </c>
      <c r="I218" s="40">
        <f>SUMIFS(I219:I1269,$B219:$B1269,$B218,$D219:$D1269,$D219,$E219:$E1269,$E219,$F219:$F1269,$F219)</f>
        <v>0</v>
      </c>
      <c r="J218" s="40">
        <f>SUMIFS(J219:J1269,$B219:$B1269,$B218,$D219:$D1269,$D219,$E219:$E1269,$E219,$F219:$F1269,$F219)</f>
        <v>10000</v>
      </c>
      <c r="K218" s="40">
        <f>SUMIFS(K219:K1269,$B219:$B1269,$B218,$D219:$D1269,$D219,$E219:$E1269,$E219,$F219:$F1269,$F219)</f>
        <v>0</v>
      </c>
    </row>
    <row r="219" spans="1:11" s="16" customFormat="1" ht="15.6">
      <c r="A219" s="20">
        <v>3</v>
      </c>
      <c r="B219" s="31">
        <v>955</v>
      </c>
      <c r="C219" s="32" t="s">
        <v>46</v>
      </c>
      <c r="D219" s="33" t="s">
        <v>80</v>
      </c>
      <c r="E219" s="33" t="s">
        <v>87</v>
      </c>
      <c r="F219" s="33" t="s">
        <v>151</v>
      </c>
      <c r="G219" s="33" t="s">
        <v>90</v>
      </c>
      <c r="H219" s="24">
        <v>10000</v>
      </c>
      <c r="I219" s="24"/>
      <c r="J219" s="24">
        <v>10000</v>
      </c>
      <c r="K219" s="24"/>
    </row>
    <row r="220" spans="1:11" s="16" customFormat="1" ht="15.6">
      <c r="A220" s="17">
        <v>1</v>
      </c>
      <c r="B220" s="28">
        <v>955</v>
      </c>
      <c r="C220" s="29" t="s">
        <v>62</v>
      </c>
      <c r="D220" s="30" t="s">
        <v>80</v>
      </c>
      <c r="E220" s="30" t="s">
        <v>77</v>
      </c>
      <c r="F220" s="30"/>
      <c r="G220" s="30"/>
      <c r="H220" s="18">
        <f>SUMIFS(H221:H1272,$B221:$B1272,$B221,$D221:$D1272,$D221,$E221:$E1272,$E221)/2</f>
        <v>14625.5</v>
      </c>
      <c r="I220" s="18">
        <f>SUMIFS(I221:I1272,$B221:$B1272,$B221,$D221:$D1272,$D221,$E221:$E1272,$E221)/2</f>
        <v>0</v>
      </c>
      <c r="J220" s="18">
        <f>SUMIFS(J221:J1272,$B221:$B1272,$B221,$D221:$D1272,$D221,$E221:$E1272,$E221)/2</f>
        <v>15978.7</v>
      </c>
      <c r="K220" s="18">
        <f>SUMIFS(K221:K1272,$B221:$B1272,$B221,$D221:$D1272,$D221,$E221:$E1272,$E221)/2</f>
        <v>0</v>
      </c>
    </row>
    <row r="221" spans="1:11" s="16" customFormat="1" ht="49.8" customHeight="1">
      <c r="A221" s="19">
        <v>2</v>
      </c>
      <c r="B221" s="37">
        <v>955</v>
      </c>
      <c r="C221" s="38" t="s">
        <v>161</v>
      </c>
      <c r="D221" s="39" t="s">
        <v>80</v>
      </c>
      <c r="E221" s="39" t="s">
        <v>77</v>
      </c>
      <c r="F221" s="39" t="s">
        <v>110</v>
      </c>
      <c r="G221" s="39"/>
      <c r="H221" s="40">
        <f>SUMIFS(H222:H1272,$B222:$B1272,$B221,$D222:$D1272,$D222,$E222:$E1272,$E222,$F222:$F1272,$F222)</f>
        <v>14625.5</v>
      </c>
      <c r="I221" s="40">
        <f>SUMIFS(I222:I1272,$B222:$B1272,$B221,$D222:$D1272,$D222,$E222:$E1272,$E222,$F222:$F1272,$F222)</f>
        <v>0</v>
      </c>
      <c r="J221" s="40">
        <f>SUMIFS(J222:J1272,$B222:$B1272,$B221,$D222:$D1272,$D222,$E222:$E1272,$E222,$F222:$F1272,$F222)</f>
        <v>15978.7</v>
      </c>
      <c r="K221" s="40">
        <f>SUMIFS(K222:K1272,$B222:$B1272,$B221,$D222:$D1272,$D222,$E222:$E1272,$E222,$F222:$F1272,$F222)</f>
        <v>0</v>
      </c>
    </row>
    <row r="222" spans="1:11" s="16" customFormat="1" ht="15.6">
      <c r="A222" s="20">
        <v>3</v>
      </c>
      <c r="B222" s="31">
        <v>955</v>
      </c>
      <c r="C222" s="32" t="s">
        <v>46</v>
      </c>
      <c r="D222" s="33" t="s">
        <v>80</v>
      </c>
      <c r="E222" s="33" t="s">
        <v>77</v>
      </c>
      <c r="F222" s="33" t="s">
        <v>110</v>
      </c>
      <c r="G222" s="33" t="s">
        <v>90</v>
      </c>
      <c r="H222" s="24">
        <v>14625.5</v>
      </c>
      <c r="I222" s="24"/>
      <c r="J222" s="24">
        <v>15978.7</v>
      </c>
      <c r="K222" s="24"/>
    </row>
    <row r="223" spans="1:11" s="16" customFormat="1" ht="127.8" customHeight="1">
      <c r="A223" s="20">
        <v>3</v>
      </c>
      <c r="B223" s="31">
        <v>955</v>
      </c>
      <c r="C223" s="32" t="s">
        <v>114</v>
      </c>
      <c r="D223" s="33" t="s">
        <v>80</v>
      </c>
      <c r="E223" s="33" t="s">
        <v>77</v>
      </c>
      <c r="F223" s="33" t="s">
        <v>110</v>
      </c>
      <c r="G223" s="33" t="s">
        <v>112</v>
      </c>
      <c r="H223" s="24"/>
      <c r="I223" s="24"/>
      <c r="J223" s="24"/>
      <c r="K223" s="24"/>
    </row>
    <row r="224" spans="1:11" s="16" customFormat="1" ht="15.6">
      <c r="A224" s="17">
        <v>1</v>
      </c>
      <c r="B224" s="28">
        <v>955</v>
      </c>
      <c r="C224" s="29" t="s">
        <v>130</v>
      </c>
      <c r="D224" s="30" t="s">
        <v>80</v>
      </c>
      <c r="E224" s="30" t="s">
        <v>80</v>
      </c>
      <c r="F224" s="30"/>
      <c r="G224" s="30"/>
      <c r="H224" s="18">
        <f>SUMIFS(H225:H1276,$B225:$B1276,$B225,$D225:$D1276,$D225,$E225:$E1276,$E225)/2</f>
        <v>13387.8</v>
      </c>
      <c r="I224" s="18">
        <f>SUMIFS(I225:I1276,$B225:$B1276,$B225,$D225:$D1276,$D225,$E225:$E1276,$E225)/2</f>
        <v>3799.3</v>
      </c>
      <c r="J224" s="18">
        <f>SUMIFS(J225:J1276,$B225:$B1276,$B225,$D225:$D1276,$D225,$E225:$E1276,$E225)/2</f>
        <v>13905.8</v>
      </c>
      <c r="K224" s="18">
        <f>SUMIFS(K225:K1276,$B225:$B1276,$B225,$D225:$D1276,$D225,$E225:$E1276,$E225)/2</f>
        <v>3799.3</v>
      </c>
    </row>
    <row r="225" spans="1:11" s="16" customFormat="1" ht="31.2">
      <c r="A225" s="19">
        <v>2</v>
      </c>
      <c r="B225" s="37">
        <v>955</v>
      </c>
      <c r="C225" s="38" t="s">
        <v>175</v>
      </c>
      <c r="D225" s="39" t="s">
        <v>80</v>
      </c>
      <c r="E225" s="39" t="s">
        <v>80</v>
      </c>
      <c r="F225" s="39" t="s">
        <v>22</v>
      </c>
      <c r="G225" s="39"/>
      <c r="H225" s="40">
        <f>SUMIFS(H226:H1276,$B226:$B1276,$B225,$D226:$D1276,$D226,$E226:$E1276,$E226,$F226:$F1276,$F226)</f>
        <v>10376.5</v>
      </c>
      <c r="I225" s="40">
        <f>SUMIFS(I226:I1276,$B226:$B1276,$B225,$D226:$D1276,$D226,$E226:$E1276,$E226,$F226:$F1276,$F226)</f>
        <v>788</v>
      </c>
      <c r="J225" s="40">
        <f>SUMIFS(J226:J1276,$B226:$B1276,$B225,$D226:$D1276,$D226,$E226:$E1276,$E226,$F226:$F1276,$F226)</f>
        <v>10894.5</v>
      </c>
      <c r="K225" s="40">
        <f>SUMIFS(K226:K1276,$B226:$B1276,$B225,$D226:$D1276,$D226,$E226:$E1276,$E226,$F226:$F1276,$F226)</f>
        <v>788</v>
      </c>
    </row>
    <row r="226" spans="1:11" s="16" customFormat="1" ht="15.6">
      <c r="A226" s="20">
        <v>3</v>
      </c>
      <c r="B226" s="31">
        <v>955</v>
      </c>
      <c r="C226" s="32" t="s">
        <v>46</v>
      </c>
      <c r="D226" s="33" t="s">
        <v>80</v>
      </c>
      <c r="E226" s="33" t="s">
        <v>80</v>
      </c>
      <c r="F226" s="33" t="s">
        <v>22</v>
      </c>
      <c r="G226" s="33" t="s">
        <v>90</v>
      </c>
      <c r="H226" s="24">
        <v>10376.5</v>
      </c>
      <c r="I226" s="24">
        <v>788</v>
      </c>
      <c r="J226" s="24">
        <v>10894.5</v>
      </c>
      <c r="K226" s="24">
        <v>788</v>
      </c>
    </row>
    <row r="227" spans="1:11" s="16" customFormat="1" ht="31.2">
      <c r="A227" s="19">
        <v>2</v>
      </c>
      <c r="B227" s="37">
        <v>955</v>
      </c>
      <c r="C227" s="38" t="s">
        <v>61</v>
      </c>
      <c r="D227" s="39" t="s">
        <v>80</v>
      </c>
      <c r="E227" s="39" t="s">
        <v>80</v>
      </c>
      <c r="F227" s="39" t="s">
        <v>111</v>
      </c>
      <c r="G227" s="39"/>
      <c r="H227" s="40">
        <f>SUMIFS(H228:H1280,$B228:$B1280,$B227,$D228:$D1280,$D228,$E228:$E1280,$E228,$F228:$F1280,$F228)</f>
        <v>3011.3</v>
      </c>
      <c r="I227" s="40">
        <f>SUMIFS(I228:I1280,$B228:$B1280,$B227,$D228:$D1280,$D228,$E228:$E1280,$E228,$F228:$F1280,$F228)</f>
        <v>3011.3</v>
      </c>
      <c r="J227" s="40">
        <f>SUMIFS(J228:J1280,$B228:$B1280,$B227,$D228:$D1280,$D228,$E228:$E1280,$E228,$F228:$F1280,$F228)</f>
        <v>3011.3</v>
      </c>
      <c r="K227" s="40">
        <f>SUMIFS(K228:K1280,$B228:$B1280,$B227,$D228:$D1280,$D228,$E228:$E1280,$E228,$F228:$F1280,$F228)</f>
        <v>3011.3</v>
      </c>
    </row>
    <row r="228" spans="1:11" s="16" customFormat="1" ht="46.8">
      <c r="A228" s="20">
        <v>3</v>
      </c>
      <c r="B228" s="31">
        <v>955</v>
      </c>
      <c r="C228" s="32" t="s">
        <v>12</v>
      </c>
      <c r="D228" s="33" t="s">
        <v>80</v>
      </c>
      <c r="E228" s="33" t="s">
        <v>80</v>
      </c>
      <c r="F228" s="33" t="s">
        <v>111</v>
      </c>
      <c r="G228" s="33" t="s">
        <v>72</v>
      </c>
      <c r="H228" s="24">
        <v>3011.3</v>
      </c>
      <c r="I228" s="24">
        <v>3011.3</v>
      </c>
      <c r="J228" s="24">
        <v>3011.3</v>
      </c>
      <c r="K228" s="24">
        <v>3011.3</v>
      </c>
    </row>
    <row r="229" spans="1:11" s="16" customFormat="1" ht="15.6">
      <c r="A229" s="17">
        <v>1</v>
      </c>
      <c r="B229" s="28">
        <v>955</v>
      </c>
      <c r="C229" s="29" t="s">
        <v>24</v>
      </c>
      <c r="D229" s="30" t="s">
        <v>82</v>
      </c>
      <c r="E229" s="30" t="s">
        <v>68</v>
      </c>
      <c r="F229" s="30" t="s">
        <v>7</v>
      </c>
      <c r="G229" s="30" t="s">
        <v>70</v>
      </c>
      <c r="H229" s="18">
        <f>SUMIFS(H230:H1283,$B230:$B1283,$B230,$D230:$D1283,$D230,$E230:$E1283,$E230)/2</f>
        <v>53635.7</v>
      </c>
      <c r="I229" s="18">
        <f>SUMIFS(I230:I1283,$B230:$B1283,$B230,$D230:$D1283,$D230,$E230:$E1283,$E230)/2</f>
        <v>0</v>
      </c>
      <c r="J229" s="18">
        <f>SUMIFS(J230:J1283,$B230:$B1283,$B230,$D230:$D1283,$D230,$E230:$E1283,$E230)/2</f>
        <v>54099.099999999991</v>
      </c>
      <c r="K229" s="18">
        <f>SUMIFS(K230:K1283,$B230:$B1283,$B230,$D230:$D1283,$D230,$E230:$E1283,$E230)/2</f>
        <v>0</v>
      </c>
    </row>
    <row r="230" spans="1:11" s="16" customFormat="1" ht="39" customHeight="1">
      <c r="A230" s="19">
        <v>2</v>
      </c>
      <c r="B230" s="37">
        <v>955</v>
      </c>
      <c r="C230" s="38" t="s">
        <v>164</v>
      </c>
      <c r="D230" s="39" t="s">
        <v>82</v>
      </c>
      <c r="E230" s="39" t="s">
        <v>68</v>
      </c>
      <c r="F230" s="39" t="s">
        <v>25</v>
      </c>
      <c r="G230" s="39"/>
      <c r="H230" s="40">
        <f>SUMIFS(H231:H1283,$B231:$B1283,$B230,$D231:$D1283,$D231,$E231:$E1283,$E231,$F231:$F1283,$F231)</f>
        <v>41562.800000000003</v>
      </c>
      <c r="I230" s="40">
        <f>SUMIFS(I231:I1283,$B231:$B1283,$B230,$D231:$D1283,$D231,$E231:$E1283,$E231,$F231:$F1283,$F231)</f>
        <v>0</v>
      </c>
      <c r="J230" s="40">
        <f>SUMIFS(J231:J1283,$B231:$B1283,$B230,$D231:$D1283,$D231,$E231:$E1283,$E231,$F231:$F1283,$F231)</f>
        <v>42026.2</v>
      </c>
      <c r="K230" s="40">
        <f>SUMIFS(K231:K1283,$B231:$B1283,$B230,$D231:$D1283,$D231,$E231:$E1283,$E231,$F231:$F1283,$F231)</f>
        <v>0</v>
      </c>
    </row>
    <row r="231" spans="1:11" s="16" customFormat="1" ht="15.6">
      <c r="A231" s="20">
        <v>3</v>
      </c>
      <c r="B231" s="31">
        <v>955</v>
      </c>
      <c r="C231" s="32" t="s">
        <v>46</v>
      </c>
      <c r="D231" s="33" t="s">
        <v>82</v>
      </c>
      <c r="E231" s="33" t="s">
        <v>68</v>
      </c>
      <c r="F231" s="33" t="s">
        <v>25</v>
      </c>
      <c r="G231" s="33" t="s">
        <v>90</v>
      </c>
      <c r="H231" s="24">
        <v>41562.800000000003</v>
      </c>
      <c r="I231" s="24"/>
      <c r="J231" s="24">
        <v>42026.2</v>
      </c>
      <c r="K231" s="24"/>
    </row>
    <row r="232" spans="1:11" s="16" customFormat="1" ht="46.8">
      <c r="A232" s="19">
        <v>2</v>
      </c>
      <c r="B232" s="37">
        <v>955</v>
      </c>
      <c r="C232" s="38" t="s">
        <v>165</v>
      </c>
      <c r="D232" s="39" t="s">
        <v>82</v>
      </c>
      <c r="E232" s="39" t="s">
        <v>68</v>
      </c>
      <c r="F232" s="39" t="s">
        <v>26</v>
      </c>
      <c r="G232" s="39"/>
      <c r="H232" s="40">
        <f>SUMIFS(H233:H1285,$B233:$B1285,$B232,$D233:$D1285,$D233,$E233:$E1285,$E233,$F233:$F1285,$F233)</f>
        <v>12037.9</v>
      </c>
      <c r="I232" s="40">
        <f>SUMIFS(I233:I1285,$B233:$B1285,$B232,$D233:$D1285,$D233,$E233:$E1285,$E233,$F233:$F1285,$F233)</f>
        <v>0</v>
      </c>
      <c r="J232" s="40">
        <f>SUMIFS(J233:J1285,$B233:$B1285,$B232,$D233:$D1285,$D233,$E233:$E1285,$E233,$F233:$F1285,$F233)</f>
        <v>12037.9</v>
      </c>
      <c r="K232" s="40">
        <f>SUMIFS(K233:K1285,$B233:$B1285,$B232,$D233:$D1285,$D233,$E233:$E1285,$E233,$F233:$F1285,$F233)</f>
        <v>0</v>
      </c>
    </row>
    <row r="233" spans="1:11" s="16" customFormat="1" ht="15.6">
      <c r="A233" s="20">
        <v>3</v>
      </c>
      <c r="B233" s="31">
        <v>955</v>
      </c>
      <c r="C233" s="32" t="s">
        <v>46</v>
      </c>
      <c r="D233" s="33" t="s">
        <v>82</v>
      </c>
      <c r="E233" s="33" t="s">
        <v>68</v>
      </c>
      <c r="F233" s="33" t="s">
        <v>26</v>
      </c>
      <c r="G233" s="33" t="s">
        <v>90</v>
      </c>
      <c r="H233" s="24">
        <v>12037.9</v>
      </c>
      <c r="I233" s="24"/>
      <c r="J233" s="24">
        <v>12037.9</v>
      </c>
      <c r="K233" s="24"/>
    </row>
    <row r="234" spans="1:11" s="16" customFormat="1" ht="54.6" customHeight="1">
      <c r="A234" s="19">
        <v>2</v>
      </c>
      <c r="B234" s="37">
        <v>955</v>
      </c>
      <c r="C234" s="38" t="s">
        <v>197</v>
      </c>
      <c r="D234" s="39" t="s">
        <v>82</v>
      </c>
      <c r="E234" s="39" t="s">
        <v>68</v>
      </c>
      <c r="F234" s="39" t="s">
        <v>122</v>
      </c>
      <c r="G234" s="39"/>
      <c r="H234" s="40">
        <f>SUMIFS(H235:H1291,$B235:$B1291,$B234,$D235:$D1291,$D235,$E235:$E1291,$E235,$F235:$F1291,$F235)</f>
        <v>15</v>
      </c>
      <c r="I234" s="40">
        <f>SUMIFS(I235:I1291,$B235:$B1291,$B234,$D235:$D1291,$D235,$E235:$E1291,$E235,$F235:$F1291,$F235)</f>
        <v>0</v>
      </c>
      <c r="J234" s="40">
        <f>SUMIFS(J235:J1291,$B235:$B1291,$B234,$D235:$D1291,$D235,$E235:$E1291,$E235,$F235:$F1291,$F235)</f>
        <v>15</v>
      </c>
      <c r="K234" s="40">
        <f>SUMIFS(K235:K1291,$B235:$B1291,$B234,$D235:$D1291,$D235,$E235:$E1291,$E235,$F235:$F1291,$F235)</f>
        <v>0</v>
      </c>
    </row>
    <row r="235" spans="1:11" s="16" customFormat="1" ht="15.6">
      <c r="A235" s="20">
        <v>3</v>
      </c>
      <c r="B235" s="31">
        <v>955</v>
      </c>
      <c r="C235" s="32" t="s">
        <v>46</v>
      </c>
      <c r="D235" s="33" t="s">
        <v>82</v>
      </c>
      <c r="E235" s="33" t="s">
        <v>68</v>
      </c>
      <c r="F235" s="33" t="s">
        <v>122</v>
      </c>
      <c r="G235" s="33" t="s">
        <v>90</v>
      </c>
      <c r="H235" s="24">
        <v>15</v>
      </c>
      <c r="I235" s="24"/>
      <c r="J235" s="24">
        <v>15</v>
      </c>
      <c r="K235" s="24"/>
    </row>
    <row r="236" spans="1:11" s="16" customFormat="1" ht="49.8" customHeight="1">
      <c r="A236" s="19">
        <v>2</v>
      </c>
      <c r="B236" s="37">
        <v>955</v>
      </c>
      <c r="C236" s="38" t="s">
        <v>190</v>
      </c>
      <c r="D236" s="39" t="s">
        <v>82</v>
      </c>
      <c r="E236" s="39" t="s">
        <v>68</v>
      </c>
      <c r="F236" s="39" t="s">
        <v>153</v>
      </c>
      <c r="G236" s="39"/>
      <c r="H236" s="40">
        <f>SUMIFS(H237:H1291,$B237:$B1291,$B236,$D237:$D1291,$D237,$E237:$E1291,$E237,$F237:$F1291,$F237)</f>
        <v>20</v>
      </c>
      <c r="I236" s="40">
        <f>SUMIFS(I237:I1291,$B237:$B1291,$B236,$D237:$D1291,$D237,$E237:$E1291,$E237,$F237:$F1291,$F237)</f>
        <v>0</v>
      </c>
      <c r="J236" s="40">
        <f>SUMIFS(J237:J1291,$B237:$B1291,$B236,$D237:$D1291,$D237,$E237:$E1291,$E237,$F237:$F1291,$F237)</f>
        <v>20</v>
      </c>
      <c r="K236" s="40">
        <f>SUMIFS(K237:K1291,$B237:$B1291,$B236,$D237:$D1291,$D237,$E237:$E1291,$E237,$F237:$F1291,$F237)</f>
        <v>0</v>
      </c>
    </row>
    <row r="237" spans="1:11" s="16" customFormat="1" ht="15.6">
      <c r="A237" s="20">
        <v>3</v>
      </c>
      <c r="B237" s="31">
        <v>955</v>
      </c>
      <c r="C237" s="32" t="s">
        <v>46</v>
      </c>
      <c r="D237" s="33" t="s">
        <v>82</v>
      </c>
      <c r="E237" s="33" t="s">
        <v>68</v>
      </c>
      <c r="F237" s="33" t="s">
        <v>153</v>
      </c>
      <c r="G237" s="33" t="s">
        <v>90</v>
      </c>
      <c r="H237" s="24">
        <v>20</v>
      </c>
      <c r="I237" s="24"/>
      <c r="J237" s="24">
        <v>20</v>
      </c>
      <c r="K237" s="24"/>
    </row>
    <row r="238" spans="1:11" s="16" customFormat="1" ht="15.6">
      <c r="A238" s="17">
        <v>1</v>
      </c>
      <c r="B238" s="28">
        <v>955</v>
      </c>
      <c r="C238" s="55" t="s">
        <v>134</v>
      </c>
      <c r="D238" s="30" t="s">
        <v>83</v>
      </c>
      <c r="E238" s="30" t="s">
        <v>68</v>
      </c>
      <c r="F238" s="30" t="s">
        <v>7</v>
      </c>
      <c r="G238" s="30" t="s">
        <v>70</v>
      </c>
      <c r="H238" s="18">
        <f>SUMIFS(H239:H1297,$B239:$B1297,$B239,$D239:$D1297,$D239,$E239:$E1297,$E239)/2</f>
        <v>2015.9</v>
      </c>
      <c r="I238" s="18">
        <f>SUMIFS(I239:I1297,$B239:$B1297,$B239,$D239:$D1297,$D239,$E239:$E1297,$E239)/2</f>
        <v>0</v>
      </c>
      <c r="J238" s="18">
        <f>SUMIFS(J239:J1297,$B239:$B1297,$B239,$D239:$D1297,$D239,$E239:$E1297,$E239)/2</f>
        <v>2015.9</v>
      </c>
      <c r="K238" s="18">
        <f>SUMIFS(K239:K1297,$B239:$B1297,$B239,$D239:$D1297,$D239,$E239:$E1297,$E239)/2</f>
        <v>0</v>
      </c>
    </row>
    <row r="239" spans="1:11" s="16" customFormat="1" ht="31.2">
      <c r="A239" s="19">
        <v>2</v>
      </c>
      <c r="B239" s="37">
        <v>955</v>
      </c>
      <c r="C239" s="52" t="s">
        <v>32</v>
      </c>
      <c r="D239" s="39" t="s">
        <v>83</v>
      </c>
      <c r="E239" s="39" t="s">
        <v>68</v>
      </c>
      <c r="F239" s="53" t="s">
        <v>115</v>
      </c>
      <c r="G239" s="39"/>
      <c r="H239" s="40">
        <f>SUMIFS(H240:H1297,$B240:$B1297,$B239,$D240:$D1297,$D240,$E240:$E1297,$E240,$F240:$F1297,$F240)</f>
        <v>2015.9</v>
      </c>
      <c r="I239" s="40">
        <f>SUMIFS(I240:I1297,$B240:$B1297,$B239,$D240:$D1297,$D240,$E240:$E1297,$E240,$F240:$F1297,$F240)</f>
        <v>0</v>
      </c>
      <c r="J239" s="40">
        <f>SUMIFS(J240:J1297,$B240:$B1297,$B239,$D240:$D1297,$D240,$E240:$E1297,$E240,$F240:$F1297,$F240)</f>
        <v>2015.9</v>
      </c>
      <c r="K239" s="40">
        <f>SUMIFS(K240:K1297,$B240:$B1297,$B239,$D240:$D1297,$D240,$E240:$E1297,$E240,$F240:$F1297,$F240)</f>
        <v>0</v>
      </c>
    </row>
    <row r="240" spans="1:11" s="16" customFormat="1" ht="37.950000000000003" customHeight="1">
      <c r="A240" s="20">
        <v>3</v>
      </c>
      <c r="B240" s="31">
        <v>955</v>
      </c>
      <c r="C240" s="32" t="s">
        <v>179</v>
      </c>
      <c r="D240" s="33" t="s">
        <v>83</v>
      </c>
      <c r="E240" s="33" t="s">
        <v>68</v>
      </c>
      <c r="F240" s="33" t="s">
        <v>115</v>
      </c>
      <c r="G240" s="33" t="s">
        <v>178</v>
      </c>
      <c r="H240" s="24">
        <v>2015.9</v>
      </c>
      <c r="I240" s="24"/>
      <c r="J240" s="24">
        <v>2015.9</v>
      </c>
      <c r="K240" s="24"/>
    </row>
    <row r="241" spans="1:11" s="16" customFormat="1" ht="15.6">
      <c r="A241" s="17">
        <v>1</v>
      </c>
      <c r="B241" s="28">
        <v>955</v>
      </c>
      <c r="C241" s="29" t="s">
        <v>63</v>
      </c>
      <c r="D241" s="30" t="s">
        <v>83</v>
      </c>
      <c r="E241" s="30" t="s">
        <v>77</v>
      </c>
      <c r="F241" s="30" t="s">
        <v>7</v>
      </c>
      <c r="G241" s="30" t="s">
        <v>70</v>
      </c>
      <c r="H241" s="18">
        <f>SUMIFS(H242:H1300,$B242:$B1300,$B242,$D242:$D1300,$D242,$E242:$E1300,$E242)/2</f>
        <v>419</v>
      </c>
      <c r="I241" s="18">
        <f>SUMIFS(I242:I1300,$B242:$B1300,$B242,$D242:$D1300,$D242,$E242:$E1300,$E242)/2</f>
        <v>0</v>
      </c>
      <c r="J241" s="18">
        <f>SUMIFS(J242:J1300,$B242:$B1300,$B242,$D242:$D1300,$D242,$E242:$E1300,$E242)/2</f>
        <v>419</v>
      </c>
      <c r="K241" s="18">
        <f>SUMIFS(K242:K1300,$B242:$B1300,$B242,$D242:$D1300,$D242,$E242:$E1300,$E242)/2</f>
        <v>0</v>
      </c>
    </row>
    <row r="242" spans="1:11" s="16" customFormat="1" ht="46.8">
      <c r="A242" s="19">
        <v>2</v>
      </c>
      <c r="B242" s="37">
        <v>955</v>
      </c>
      <c r="C242" s="38" t="s">
        <v>200</v>
      </c>
      <c r="D242" s="39" t="s">
        <v>83</v>
      </c>
      <c r="E242" s="39" t="s">
        <v>77</v>
      </c>
      <c r="F242" s="39" t="s">
        <v>59</v>
      </c>
      <c r="G242" s="39"/>
      <c r="H242" s="40">
        <f>SUMIFS(H243:H1300,$B243:$B1300,$B242,$D243:$D1300,$D243,$E243:$E1300,$E243,$F243:$F1300,$F243)</f>
        <v>269</v>
      </c>
      <c r="I242" s="40">
        <f>SUMIFS(I243:I1300,$B243:$B1300,$B242,$D243:$D1300,$D243,$E243:$E1300,$E243,$F243:$F1300,$F243)</f>
        <v>0</v>
      </c>
      <c r="J242" s="40">
        <f>SUMIFS(J243:J1300,$B243:$B1300,$B242,$D243:$D1300,$D243,$E243:$E1300,$E243,$F243:$F1300,$F243)</f>
        <v>269</v>
      </c>
      <c r="K242" s="40">
        <f>SUMIFS(K243:K1300,$B243:$B1300,$B242,$D243:$D1300,$D243,$E243:$E1300,$E243,$F243:$F1300,$F243)</f>
        <v>0</v>
      </c>
    </row>
    <row r="243" spans="1:11" s="16" customFormat="1" ht="39.6" customHeight="1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59</v>
      </c>
      <c r="G243" s="33" t="s">
        <v>79</v>
      </c>
      <c r="H243" s="24">
        <v>269</v>
      </c>
      <c r="I243" s="24"/>
      <c r="J243" s="24">
        <v>269</v>
      </c>
      <c r="K243" s="24"/>
    </row>
    <row r="244" spans="1:11" s="16" customFormat="1" ht="46.8">
      <c r="A244" s="19">
        <v>2</v>
      </c>
      <c r="B244" s="37">
        <v>955</v>
      </c>
      <c r="C244" s="38" t="s">
        <v>203</v>
      </c>
      <c r="D244" s="39" t="s">
        <v>83</v>
      </c>
      <c r="E244" s="39" t="s">
        <v>77</v>
      </c>
      <c r="F244" s="39" t="s">
        <v>121</v>
      </c>
      <c r="G244" s="39"/>
      <c r="H244" s="40">
        <f>SUMIFS(H245:H1302,$B245:$B1302,$B244,$D245:$D1302,$D245,$E245:$E1302,$E245,$F245:$F1302,$F245)</f>
        <v>0</v>
      </c>
      <c r="I244" s="40">
        <f>SUMIFS(I245:I1302,$B245:$B1302,$B244,$D245:$D1302,$D245,$E245:$E1302,$E245,$F245:$F1302,$F245)</f>
        <v>0</v>
      </c>
      <c r="J244" s="40">
        <f>SUMIFS(J245:J1302,$B245:$B1302,$B244,$D245:$D1302,$D245,$E245:$E1302,$E245,$F245:$F1302,$F245)</f>
        <v>0</v>
      </c>
      <c r="K244" s="40">
        <f>SUMIFS(K245:K1302,$B245:$B1302,$B244,$D245:$D1302,$D245,$E245:$E1302,$E245,$F245:$F1302,$F245)</f>
        <v>0</v>
      </c>
    </row>
    <row r="245" spans="1:11" s="16" customFormat="1" ht="37.950000000000003" customHeight="1">
      <c r="A245" s="20">
        <v>3</v>
      </c>
      <c r="B245" s="31">
        <v>955</v>
      </c>
      <c r="C245" s="32" t="s">
        <v>21</v>
      </c>
      <c r="D245" s="33" t="s">
        <v>83</v>
      </c>
      <c r="E245" s="33" t="s">
        <v>77</v>
      </c>
      <c r="F245" s="33" t="s">
        <v>121</v>
      </c>
      <c r="G245" s="33" t="s">
        <v>79</v>
      </c>
      <c r="H245" s="24"/>
      <c r="I245" s="24"/>
      <c r="J245" s="24"/>
      <c r="K245" s="24"/>
    </row>
    <row r="246" spans="1:11" s="16" customFormat="1" ht="15.6">
      <c r="A246" s="20">
        <v>3</v>
      </c>
      <c r="B246" s="31">
        <v>955</v>
      </c>
      <c r="C246" s="32" t="s">
        <v>46</v>
      </c>
      <c r="D246" s="33" t="s">
        <v>83</v>
      </c>
      <c r="E246" s="33" t="s">
        <v>77</v>
      </c>
      <c r="F246" s="33" t="s">
        <v>121</v>
      </c>
      <c r="G246" s="33" t="s">
        <v>90</v>
      </c>
      <c r="H246" s="24"/>
      <c r="I246" s="24"/>
      <c r="J246" s="24"/>
      <c r="K246" s="24"/>
    </row>
    <row r="247" spans="1:11" s="16" customFormat="1" ht="51.6" customHeight="1">
      <c r="A247" s="19">
        <v>2</v>
      </c>
      <c r="B247" s="37">
        <v>955</v>
      </c>
      <c r="C247" s="38" t="s">
        <v>190</v>
      </c>
      <c r="D247" s="39" t="s">
        <v>83</v>
      </c>
      <c r="E247" s="39" t="s">
        <v>77</v>
      </c>
      <c r="F247" s="39" t="s">
        <v>153</v>
      </c>
      <c r="G247" s="39"/>
      <c r="H247" s="40">
        <f>SUMIFS(H248:H1305,$B248:$B1305,$B247,$D248:$D1305,$D248,$E248:$E1305,$E248,$F248:$F1305,$F248)</f>
        <v>150</v>
      </c>
      <c r="I247" s="40">
        <f>SUMIFS(I248:I1305,$B248:$B1305,$B247,$D248:$D1305,$D248,$E248:$E1305,$E248,$F248:$F1305,$F248)</f>
        <v>0</v>
      </c>
      <c r="J247" s="40">
        <f>SUMIFS(J248:J1305,$B248:$B1305,$B247,$D248:$D1305,$D248,$E248:$E1305,$E248,$F248:$F1305,$F248)</f>
        <v>150</v>
      </c>
      <c r="K247" s="40">
        <f>SUMIFS(K248:K1305,$B248:$B1305,$B247,$D248:$D1305,$D248,$E248:$E1305,$E248,$F248:$F1305,$F248)</f>
        <v>0</v>
      </c>
    </row>
    <row r="248" spans="1:11" s="16" customFormat="1" ht="37.799999999999997" customHeight="1">
      <c r="A248" s="20">
        <v>3</v>
      </c>
      <c r="B248" s="31">
        <v>955</v>
      </c>
      <c r="C248" s="32" t="s">
        <v>21</v>
      </c>
      <c r="D248" s="33" t="s">
        <v>83</v>
      </c>
      <c r="E248" s="33" t="s">
        <v>77</v>
      </c>
      <c r="F248" s="33" t="s">
        <v>153</v>
      </c>
      <c r="G248" s="33" t="s">
        <v>79</v>
      </c>
      <c r="H248" s="24">
        <v>150</v>
      </c>
      <c r="I248" s="25"/>
      <c r="J248" s="24">
        <v>150</v>
      </c>
      <c r="K248" s="25"/>
    </row>
    <row r="249" spans="1:11" s="16" customFormat="1" ht="46.8">
      <c r="A249" s="19">
        <v>2</v>
      </c>
      <c r="B249" s="37">
        <v>955</v>
      </c>
      <c r="C249" s="38" t="s">
        <v>35</v>
      </c>
      <c r="D249" s="39" t="s">
        <v>83</v>
      </c>
      <c r="E249" s="39" t="s">
        <v>77</v>
      </c>
      <c r="F249" s="39" t="s">
        <v>109</v>
      </c>
      <c r="G249" s="39"/>
      <c r="H249" s="40">
        <f>SUMIFS(H250:H1308,$B250:$B1308,$B249,$D250:$D1308,$D250,$E250:$E1308,$E250,$F250:$F1308,$F250)</f>
        <v>0</v>
      </c>
      <c r="I249" s="40">
        <f>SUMIFS(I250:I1308,$B250:$B1308,$B249,$D250:$D1308,$D250,$E250:$E1308,$E250,$F250:$F1308,$F250)</f>
        <v>0</v>
      </c>
      <c r="J249" s="40">
        <f>SUMIFS(J250:J1308,$B250:$B1308,$B249,$D250:$D1308,$D250,$E250:$E1308,$E250,$F250:$F1308,$F250)</f>
        <v>0</v>
      </c>
      <c r="K249" s="40">
        <f>SUMIFS(K250:K1308,$B250:$B1308,$B249,$D250:$D1308,$D250,$E250:$E1308,$E250,$F250:$F1308,$F250)</f>
        <v>0</v>
      </c>
    </row>
    <row r="250" spans="1:11" s="16" customFormat="1" ht="27.6" customHeight="1">
      <c r="A250" s="20">
        <v>3</v>
      </c>
      <c r="B250" s="31">
        <v>955</v>
      </c>
      <c r="C250" s="32" t="s">
        <v>154</v>
      </c>
      <c r="D250" s="33" t="s">
        <v>83</v>
      </c>
      <c r="E250" s="33" t="s">
        <v>77</v>
      </c>
      <c r="F250" s="33" t="s">
        <v>109</v>
      </c>
      <c r="G250" s="33" t="s">
        <v>126</v>
      </c>
      <c r="H250" s="24"/>
      <c r="I250" s="24"/>
      <c r="J250" s="24"/>
      <c r="K250" s="24"/>
    </row>
    <row r="251" spans="1:11" s="16" customFormat="1" ht="46.8">
      <c r="A251" s="17">
        <v>1</v>
      </c>
      <c r="B251" s="28">
        <v>955</v>
      </c>
      <c r="C251" s="29" t="s">
        <v>36</v>
      </c>
      <c r="D251" s="30" t="s">
        <v>83</v>
      </c>
      <c r="E251" s="30" t="s">
        <v>85</v>
      </c>
      <c r="F251" s="30"/>
      <c r="G251" s="30"/>
      <c r="H251" s="18">
        <f>SUMIFS(H252:H1310,$B252:$B1310,$B252,$D252:$D1310,$D252,$E252:$E1310,$E252)/2</f>
        <v>9017.9999999999982</v>
      </c>
      <c r="I251" s="18">
        <f>SUMIFS(I252:I1310,$B252:$B1310,$B252,$D252:$D1310,$D252,$E252:$E1310,$E252)/2</f>
        <v>6542</v>
      </c>
      <c r="J251" s="18">
        <f>SUMIFS(J252:J1310,$B252:$B1310,$B252,$D252:$D1310,$D252,$E252:$E1310,$E252)/2</f>
        <v>9017.9999999999982</v>
      </c>
      <c r="K251" s="18">
        <f>SUMIFS(K252:K1310,$B252:$B1310,$B252,$D252:$D1310,$D252,$E252:$E1310,$E252)/2</f>
        <v>6542</v>
      </c>
    </row>
    <row r="252" spans="1:11" s="16" customFormat="1" ht="31.2">
      <c r="A252" s="19">
        <v>2</v>
      </c>
      <c r="B252" s="37">
        <v>955</v>
      </c>
      <c r="C252" s="38" t="s">
        <v>204</v>
      </c>
      <c r="D252" s="39" t="s">
        <v>83</v>
      </c>
      <c r="E252" s="39" t="s">
        <v>85</v>
      </c>
      <c r="F252" s="39" t="s">
        <v>64</v>
      </c>
      <c r="G252" s="39"/>
      <c r="H252" s="40">
        <f>SUMIFS(H253:H1310,$B253:$B1310,$B252,$D253:$D1310,$D253,$E253:$E1310,$E253,$F253:$F1310,$F253)</f>
        <v>8776.4</v>
      </c>
      <c r="I252" s="40">
        <f>SUMIFS(I253:I1310,$B253:$B1310,$B252,$D253:$D1310,$D253,$E253:$E1310,$E253,$F253:$F1310,$F253)</f>
        <v>6300.4</v>
      </c>
      <c r="J252" s="40">
        <f>SUMIFS(J253:J1310,$B253:$B1310,$B252,$D253:$D1310,$D253,$E253:$E1310,$E253,$F253:$F1310,$F253)</f>
        <v>8776.4</v>
      </c>
      <c r="K252" s="40">
        <f>SUMIFS(K253:K1310,$B253:$B1310,$B252,$D253:$D1310,$D253,$E253:$E1310,$E253,$F253:$F1310,$F253)</f>
        <v>6300.4</v>
      </c>
    </row>
    <row r="253" spans="1:11" s="16" customFormat="1" ht="37.200000000000003" customHeight="1">
      <c r="A253" s="20">
        <v>3</v>
      </c>
      <c r="B253" s="31">
        <v>955</v>
      </c>
      <c r="C253" s="32" t="s">
        <v>21</v>
      </c>
      <c r="D253" s="33" t="s">
        <v>83</v>
      </c>
      <c r="E253" s="33" t="s">
        <v>85</v>
      </c>
      <c r="F253" s="33" t="s">
        <v>64</v>
      </c>
      <c r="G253" s="33" t="s">
        <v>79</v>
      </c>
      <c r="H253" s="24">
        <v>8776.4</v>
      </c>
      <c r="I253" s="24">
        <v>6300.4</v>
      </c>
      <c r="J253" s="24">
        <v>8776.4</v>
      </c>
      <c r="K253" s="24">
        <v>6300.4</v>
      </c>
    </row>
    <row r="254" spans="1:11" s="16" customFormat="1" ht="62.4">
      <c r="A254" s="19">
        <v>2</v>
      </c>
      <c r="B254" s="37">
        <v>955</v>
      </c>
      <c r="C254" s="38" t="s">
        <v>189</v>
      </c>
      <c r="D254" s="39" t="s">
        <v>83</v>
      </c>
      <c r="E254" s="39" t="s">
        <v>85</v>
      </c>
      <c r="F254" s="39" t="s">
        <v>10</v>
      </c>
      <c r="G254" s="39"/>
      <c r="H254" s="40">
        <f>SUMIFS(H255:H1317,$B255:$B1317,$B254,$D255:$D1317,$D255,$E255:$E1317,$E255,$F255:$F1317,$F255)</f>
        <v>241.6</v>
      </c>
      <c r="I254" s="40">
        <f>SUMIFS(I255:I1317,$B255:$B1317,$B254,$D255:$D1317,$D255,$E255:$E1317,$E255,$F255:$F1317,$F255)</f>
        <v>241.6</v>
      </c>
      <c r="J254" s="40">
        <f>SUMIFS(J255:J1317,$B255:$B1317,$B254,$D255:$D1317,$D255,$E255:$E1317,$E255,$F255:$F1317,$F255)</f>
        <v>241.6</v>
      </c>
      <c r="K254" s="40">
        <f>SUMIFS(K255:K1317,$B255:$B1317,$B254,$D255:$D1317,$D255,$E255:$E1317,$E255,$F255:$F1317,$F255)</f>
        <v>241.6</v>
      </c>
    </row>
    <row r="255" spans="1:11" s="16" customFormat="1" ht="51" customHeight="1">
      <c r="A255" s="20">
        <v>3</v>
      </c>
      <c r="B255" s="31">
        <v>955</v>
      </c>
      <c r="C255" s="32" t="s">
        <v>12</v>
      </c>
      <c r="D255" s="33" t="s">
        <v>83</v>
      </c>
      <c r="E255" s="33" t="s">
        <v>85</v>
      </c>
      <c r="F255" s="33" t="s">
        <v>10</v>
      </c>
      <c r="G255" s="33" t="s">
        <v>72</v>
      </c>
      <c r="H255" s="24"/>
      <c r="I255" s="24"/>
      <c r="J255" s="24"/>
      <c r="K255" s="24"/>
    </row>
    <row r="256" spans="1:11" s="16" customFormat="1" ht="33.6" customHeight="1">
      <c r="A256" s="20">
        <v>3</v>
      </c>
      <c r="B256" s="31">
        <v>955</v>
      </c>
      <c r="C256" s="32" t="s">
        <v>21</v>
      </c>
      <c r="D256" s="33" t="s">
        <v>83</v>
      </c>
      <c r="E256" s="33" t="s">
        <v>85</v>
      </c>
      <c r="F256" s="33" t="s">
        <v>10</v>
      </c>
      <c r="G256" s="33" t="s">
        <v>79</v>
      </c>
      <c r="H256" s="24">
        <v>241.6</v>
      </c>
      <c r="I256" s="24">
        <v>241.6</v>
      </c>
      <c r="J256" s="24">
        <v>241.6</v>
      </c>
      <c r="K256" s="24">
        <v>241.6</v>
      </c>
    </row>
    <row r="257" spans="1:11" s="16" customFormat="1" ht="15.6">
      <c r="A257" s="17">
        <v>1</v>
      </c>
      <c r="B257" s="28">
        <v>955</v>
      </c>
      <c r="C257" s="29" t="s">
        <v>27</v>
      </c>
      <c r="D257" s="30" t="s">
        <v>83</v>
      </c>
      <c r="E257" s="30" t="s">
        <v>69</v>
      </c>
      <c r="F257" s="30"/>
      <c r="G257" s="30"/>
      <c r="H257" s="18">
        <f>SUMIFS(H258:H1313,$B258:$B1313,$B258,$D258:$D1313,$D258,$E258:$E1313,$E258)/2</f>
        <v>2366.2999999999997</v>
      </c>
      <c r="I257" s="18">
        <f>SUMIFS(I258:I1313,$B258:$B1313,$B258,$D258:$D1313,$D258,$E258:$E1313,$E258)/2</f>
        <v>722.3</v>
      </c>
      <c r="J257" s="18">
        <f>SUMIFS(J258:J1313,$B258:$B1313,$B258,$D258:$D1313,$D258,$E258:$E1313,$E258)/2</f>
        <v>2600.1</v>
      </c>
      <c r="K257" s="18">
        <f>SUMIFS(K258:K1313,$B258:$B1313,$B258,$D258:$D1313,$D258,$E258:$E1313,$E258)/2</f>
        <v>956.10000000000014</v>
      </c>
    </row>
    <row r="258" spans="1:11" s="16" customFormat="1" ht="62.4">
      <c r="A258" s="19">
        <v>2</v>
      </c>
      <c r="B258" s="37">
        <v>955</v>
      </c>
      <c r="C258" s="38" t="s">
        <v>205</v>
      </c>
      <c r="D258" s="39" t="s">
        <v>83</v>
      </c>
      <c r="E258" s="39" t="s">
        <v>69</v>
      </c>
      <c r="F258" s="39" t="s">
        <v>28</v>
      </c>
      <c r="G258" s="39"/>
      <c r="H258" s="40">
        <f>SUMIFS(H259:H1313,$B259:$B1313,$B258,$D259:$D1313,$D259,$E259:$E1313,$E259,$F259:$F1313,$F259)</f>
        <v>965</v>
      </c>
      <c r="I258" s="40">
        <f>SUMIFS(I259:I1313,$B259:$B1313,$B258,$D259:$D1313,$D259,$E259:$E1313,$E259,$F259:$F1313,$F259)</f>
        <v>0</v>
      </c>
      <c r="J258" s="40">
        <f>SUMIFS(J259:J1313,$B259:$B1313,$B258,$D259:$D1313,$D259,$E259:$E1313,$E259,$F259:$F1313,$F259)</f>
        <v>965</v>
      </c>
      <c r="K258" s="40">
        <f>SUMIFS(K259:K1313,$B259:$B1313,$B258,$D259:$D1313,$D259,$E259:$E1313,$E259,$F259:$F1313,$F259)</f>
        <v>0</v>
      </c>
    </row>
    <row r="259" spans="1:11" s="16" customFormat="1" ht="15.6">
      <c r="A259" s="20">
        <v>3</v>
      </c>
      <c r="B259" s="31">
        <v>955</v>
      </c>
      <c r="C259" s="32" t="s">
        <v>46</v>
      </c>
      <c r="D259" s="33" t="s">
        <v>83</v>
      </c>
      <c r="E259" s="33" t="s">
        <v>69</v>
      </c>
      <c r="F259" s="33" t="s">
        <v>28</v>
      </c>
      <c r="G259" s="33" t="s">
        <v>90</v>
      </c>
      <c r="H259" s="24">
        <v>965</v>
      </c>
      <c r="I259" s="24"/>
      <c r="J259" s="24">
        <v>965</v>
      </c>
      <c r="K259" s="24"/>
    </row>
    <row r="260" spans="1:11" s="16" customFormat="1" ht="78">
      <c r="A260" s="19">
        <v>2</v>
      </c>
      <c r="B260" s="37">
        <v>955</v>
      </c>
      <c r="C260" s="38" t="s">
        <v>168</v>
      </c>
      <c r="D260" s="39" t="s">
        <v>83</v>
      </c>
      <c r="E260" s="39" t="s">
        <v>69</v>
      </c>
      <c r="F260" s="39" t="s">
        <v>29</v>
      </c>
      <c r="G260" s="39"/>
      <c r="H260" s="40">
        <f>SUMIFS(H261:H1315,$B261:$B1315,$B260,$D261:$D1315,$D261,$E261:$E1315,$E261,$F261:$F1315,$F261)</f>
        <v>384</v>
      </c>
      <c r="I260" s="40">
        <f>SUMIFS(I261:I1315,$B261:$B1315,$B260,$D261:$D1315,$D261,$E261:$E1315,$E261,$F261:$F1315,$F261)</f>
        <v>0</v>
      </c>
      <c r="J260" s="40">
        <f>SUMIFS(J261:J1315,$B261:$B1315,$B260,$D261:$D1315,$D261,$E261:$E1315,$E261,$F261:$F1315,$F261)</f>
        <v>384</v>
      </c>
      <c r="K260" s="40">
        <f>SUMIFS(K261:K1315,$B261:$B1315,$B260,$D261:$D1315,$D261,$E261:$E1315,$E261,$F261:$F1315,$F261)</f>
        <v>0</v>
      </c>
    </row>
    <row r="261" spans="1:11" s="16" customFormat="1" ht="65.400000000000006" customHeight="1">
      <c r="A261" s="20">
        <v>3</v>
      </c>
      <c r="B261" s="31">
        <v>955</v>
      </c>
      <c r="C261" s="32" t="s">
        <v>145</v>
      </c>
      <c r="D261" s="33" t="s">
        <v>83</v>
      </c>
      <c r="E261" s="33" t="s">
        <v>69</v>
      </c>
      <c r="F261" s="33" t="s">
        <v>29</v>
      </c>
      <c r="G261" s="33" t="s">
        <v>93</v>
      </c>
      <c r="H261" s="24">
        <v>384</v>
      </c>
      <c r="I261" s="24"/>
      <c r="J261" s="24">
        <v>384</v>
      </c>
      <c r="K261" s="24"/>
    </row>
    <row r="262" spans="1:11" s="16" customFormat="1" ht="62.4">
      <c r="A262" s="19">
        <v>2</v>
      </c>
      <c r="B262" s="37">
        <v>955</v>
      </c>
      <c r="C262" s="38" t="s">
        <v>206</v>
      </c>
      <c r="D262" s="39" t="s">
        <v>83</v>
      </c>
      <c r="E262" s="39" t="s">
        <v>69</v>
      </c>
      <c r="F262" s="39" t="s">
        <v>33</v>
      </c>
      <c r="G262" s="39"/>
      <c r="H262" s="40">
        <f>SUMIFS(H263:H1317,$B263:$B1317,$B262,$D263:$D1317,$D263,$E263:$E1317,$E263,$F263:$F1317,$F263)</f>
        <v>1017.3</v>
      </c>
      <c r="I262" s="40">
        <f>SUMIFS(I263:I1317,$B263:$B1317,$B262,$D263:$D1317,$D263,$E263:$E1317,$E263,$F263:$F1317,$F263)</f>
        <v>722.3</v>
      </c>
      <c r="J262" s="40">
        <f>SUMIFS(J263:J1317,$B263:$B1317,$B262,$D263:$D1317,$D263,$E263:$E1317,$E263,$F263:$F1317,$F263)</f>
        <v>1251.1000000000001</v>
      </c>
      <c r="K262" s="40">
        <f>SUMIFS(K263:K1317,$B263:$B1317,$B262,$D263:$D1317,$D263,$E263:$E1317,$E263,$F263:$F1317,$F263)</f>
        <v>956.1</v>
      </c>
    </row>
    <row r="263" spans="1:11" s="16" customFormat="1" ht="33.6" customHeight="1">
      <c r="A263" s="20">
        <v>3</v>
      </c>
      <c r="B263" s="31">
        <v>955</v>
      </c>
      <c r="C263" s="32" t="s">
        <v>11</v>
      </c>
      <c r="D263" s="33" t="s">
        <v>83</v>
      </c>
      <c r="E263" s="33" t="s">
        <v>69</v>
      </c>
      <c r="F263" s="33" t="s">
        <v>33</v>
      </c>
      <c r="G263" s="33" t="s">
        <v>71</v>
      </c>
      <c r="H263" s="24">
        <v>923.4</v>
      </c>
      <c r="I263" s="24">
        <v>628.4</v>
      </c>
      <c r="J263" s="24">
        <v>1157.2</v>
      </c>
      <c r="K263" s="24">
        <v>862.2</v>
      </c>
    </row>
    <row r="264" spans="1:11" s="16" customFormat="1" ht="46.8">
      <c r="A264" s="20">
        <v>3</v>
      </c>
      <c r="B264" s="31">
        <v>955</v>
      </c>
      <c r="C264" s="32" t="s">
        <v>12</v>
      </c>
      <c r="D264" s="33" t="s">
        <v>83</v>
      </c>
      <c r="E264" s="33" t="s">
        <v>69</v>
      </c>
      <c r="F264" s="33" t="s">
        <v>33</v>
      </c>
      <c r="G264" s="33" t="s">
        <v>72</v>
      </c>
      <c r="H264" s="24">
        <v>93.9</v>
      </c>
      <c r="I264" s="24">
        <v>93.9</v>
      </c>
      <c r="J264" s="24">
        <v>93.9</v>
      </c>
      <c r="K264" s="24">
        <v>93.9</v>
      </c>
    </row>
    <row r="265" spans="1:11" s="16" customFormat="1" ht="46.8">
      <c r="A265" s="19">
        <v>2</v>
      </c>
      <c r="B265" s="37">
        <v>955</v>
      </c>
      <c r="C265" s="38" t="s">
        <v>188</v>
      </c>
      <c r="D265" s="39" t="s">
        <v>83</v>
      </c>
      <c r="E265" s="39" t="s">
        <v>69</v>
      </c>
      <c r="F265" s="39" t="s">
        <v>151</v>
      </c>
      <c r="G265" s="39"/>
      <c r="H265" s="40">
        <f>SUMIFS(H266:H1320,$B266:$B1320,$B265,$D266:$D1320,$D266,$E266:$E1320,$E266,$F266:$F1320,$F266)</f>
        <v>0</v>
      </c>
      <c r="I265" s="40">
        <f>SUMIFS(I266:I1320,$B266:$B1320,$B265,$D266:$D1320,$D266,$E266:$E1320,$E266,$F266:$F1320,$F266)</f>
        <v>0</v>
      </c>
      <c r="J265" s="40">
        <f>SUMIFS(J266:J1320,$B266:$B1320,$B265,$D266:$D1320,$D266,$E266:$E1320,$E266,$F266:$F1320,$F266)</f>
        <v>0</v>
      </c>
      <c r="K265" s="40">
        <f>SUMIFS(K266:K1320,$B266:$B1320,$B265,$D266:$D1320,$D266,$E266:$E1320,$E266,$F266:$F1320,$F266)</f>
        <v>0</v>
      </c>
    </row>
    <row r="266" spans="1:11" s="16" customFormat="1" ht="15.6">
      <c r="A266" s="20">
        <v>3</v>
      </c>
      <c r="B266" s="31">
        <v>955</v>
      </c>
      <c r="C266" s="32" t="s">
        <v>46</v>
      </c>
      <c r="D266" s="33" t="s">
        <v>83</v>
      </c>
      <c r="E266" s="33" t="s">
        <v>69</v>
      </c>
      <c r="F266" s="33" t="s">
        <v>151</v>
      </c>
      <c r="G266" s="33" t="s">
        <v>90</v>
      </c>
      <c r="H266" s="24"/>
      <c r="I266" s="24"/>
      <c r="J266" s="24"/>
      <c r="K266" s="24"/>
    </row>
    <row r="267" spans="1:11" s="16" customFormat="1" ht="15.6">
      <c r="A267" s="17">
        <v>1</v>
      </c>
      <c r="B267" s="28">
        <v>955</v>
      </c>
      <c r="C267" s="29" t="s">
        <v>30</v>
      </c>
      <c r="D267" s="30" t="s">
        <v>84</v>
      </c>
      <c r="E267" s="30" t="s">
        <v>68</v>
      </c>
      <c r="F267" s="30" t="s">
        <v>7</v>
      </c>
      <c r="G267" s="30" t="s">
        <v>70</v>
      </c>
      <c r="H267" s="18">
        <f>SUMIFS(H268:H1323,$B268:$B1323,$B268,$D268:$D1323,$D268,$E268:$E1323,$E268)/2</f>
        <v>4354.2</v>
      </c>
      <c r="I267" s="18">
        <f>SUMIFS(I268:I1323,$B268:$B1323,$B268,$D268:$D1323,$D268,$E268:$E1323,$E268)/2</f>
        <v>0</v>
      </c>
      <c r="J267" s="18">
        <f>SUMIFS(J268:J1323,$B268:$B1323,$B268,$D268:$D1323,$D268,$E268:$E1323,$E268)/2</f>
        <v>4382.8999999999996</v>
      </c>
      <c r="K267" s="18">
        <f>SUMIFS(K268:K1323,$B268:$B1323,$B268,$D268:$D1323,$D268,$E268:$E1323,$E268)/2</f>
        <v>0</v>
      </c>
    </row>
    <row r="268" spans="1:11" s="16" customFormat="1" ht="35.4" customHeight="1">
      <c r="A268" s="19">
        <v>2</v>
      </c>
      <c r="B268" s="37">
        <v>955</v>
      </c>
      <c r="C268" s="38" t="s">
        <v>171</v>
      </c>
      <c r="D268" s="39" t="s">
        <v>84</v>
      </c>
      <c r="E268" s="39" t="s">
        <v>68</v>
      </c>
      <c r="F268" s="39" t="s">
        <v>31</v>
      </c>
      <c r="G268" s="39"/>
      <c r="H268" s="40">
        <f>SUMIFS(H269:H1323,$B269:$B1323,$B268,$D269:$D1323,$D269,$E269:$E1323,$E269,$F269:$F1323,$F269)</f>
        <v>4345.2</v>
      </c>
      <c r="I268" s="40">
        <f>SUMIFS(I269:I1323,$B269:$B1323,$B268,$D269:$D1323,$D269,$E269:$E1323,$E269,$F269:$F1323,$F269)</f>
        <v>0</v>
      </c>
      <c r="J268" s="40">
        <f>SUMIFS(J269:J1323,$B269:$B1323,$B268,$D269:$D1323,$D269,$E269:$E1323,$E269,$F269:$F1323,$F269)</f>
        <v>4373.8999999999996</v>
      </c>
      <c r="K268" s="40">
        <f>SUMIFS(K269:K1323,$B269:$B1323,$B268,$D269:$D1323,$D269,$E269:$E1323,$E269,$F269:$F1323,$F269)</f>
        <v>0</v>
      </c>
    </row>
    <row r="269" spans="1:11" s="16" customFormat="1" ht="15.6">
      <c r="A269" s="20">
        <v>3</v>
      </c>
      <c r="B269" s="31">
        <v>955</v>
      </c>
      <c r="C269" s="32" t="s">
        <v>46</v>
      </c>
      <c r="D269" s="33" t="s">
        <v>84</v>
      </c>
      <c r="E269" s="33" t="s">
        <v>68</v>
      </c>
      <c r="F269" s="33" t="s">
        <v>31</v>
      </c>
      <c r="G269" s="33" t="s">
        <v>90</v>
      </c>
      <c r="H269" s="24">
        <v>4345.2</v>
      </c>
      <c r="I269" s="25"/>
      <c r="J269" s="24">
        <v>4373.8999999999996</v>
      </c>
      <c r="K269" s="25"/>
    </row>
    <row r="270" spans="1:11" s="16" customFormat="1" ht="46.8">
      <c r="A270" s="19">
        <v>2</v>
      </c>
      <c r="B270" s="37">
        <v>955</v>
      </c>
      <c r="C270" s="38" t="s">
        <v>167</v>
      </c>
      <c r="D270" s="39" t="s">
        <v>84</v>
      </c>
      <c r="E270" s="39" t="s">
        <v>68</v>
      </c>
      <c r="F270" s="39" t="s">
        <v>166</v>
      </c>
      <c r="G270" s="39"/>
      <c r="H270" s="40">
        <f>SUMIFS(H271:H1325,$B271:$B1325,$B270,$D271:$D1325,$D271,$E271:$E1325,$E271,$F271:$F1325,$F271)</f>
        <v>0</v>
      </c>
      <c r="I270" s="40">
        <f>SUMIFS(I271:I1325,$B271:$B1325,$B270,$D271:$D1325,$D271,$E271:$E1325,$E271,$F271:$F1325,$F271)</f>
        <v>0</v>
      </c>
      <c r="J270" s="40">
        <f>SUMIFS(J271:J1325,$B271:$B1325,$B270,$D271:$D1325,$D271,$E271:$E1325,$E271,$F271:$F1325,$F271)</f>
        <v>0</v>
      </c>
      <c r="K270" s="40">
        <f>SUMIFS(K271:K1325,$B271:$B1325,$B270,$D271:$D1325,$D271,$E271:$E1325,$E271,$F271:$F1325,$F271)</f>
        <v>0</v>
      </c>
    </row>
    <row r="271" spans="1:11" s="16" customFormat="1" ht="15.6">
      <c r="A271" s="20">
        <v>3</v>
      </c>
      <c r="B271" s="31">
        <v>955</v>
      </c>
      <c r="C271" s="32" t="s">
        <v>46</v>
      </c>
      <c r="D271" s="33" t="s">
        <v>84</v>
      </c>
      <c r="E271" s="33" t="s">
        <v>68</v>
      </c>
      <c r="F271" s="33" t="s">
        <v>166</v>
      </c>
      <c r="G271" s="33" t="s">
        <v>90</v>
      </c>
      <c r="H271" s="24"/>
      <c r="I271" s="25"/>
      <c r="J271" s="24"/>
      <c r="K271" s="25"/>
    </row>
    <row r="272" spans="1:11" s="16" customFormat="1" ht="46.8">
      <c r="A272" s="19">
        <v>2</v>
      </c>
      <c r="B272" s="37">
        <v>955</v>
      </c>
      <c r="C272" s="38" t="s">
        <v>200</v>
      </c>
      <c r="D272" s="39" t="s">
        <v>84</v>
      </c>
      <c r="E272" s="39" t="s">
        <v>68</v>
      </c>
      <c r="F272" s="39" t="s">
        <v>59</v>
      </c>
      <c r="G272" s="39"/>
      <c r="H272" s="40">
        <f>SUMIFS(H273:H1327,$B273:$B1327,$B272,$D273:$D1327,$D273,$E273:$E1327,$E273,$F273:$F1327,$F273)</f>
        <v>0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0</v>
      </c>
      <c r="K272" s="40">
        <f>SUMIFS(K273:K1327,$B273:$B1327,$B272,$D273:$D1327,$D273,$E273:$E1327,$E273,$F273:$F1327,$F273)</f>
        <v>0</v>
      </c>
    </row>
    <row r="273" spans="1:11" s="16" customFormat="1" ht="125.4" customHeight="1">
      <c r="A273" s="20">
        <v>3</v>
      </c>
      <c r="B273" s="31">
        <v>955</v>
      </c>
      <c r="C273" s="32" t="s">
        <v>114</v>
      </c>
      <c r="D273" s="33" t="s">
        <v>84</v>
      </c>
      <c r="E273" s="33" t="s">
        <v>68</v>
      </c>
      <c r="F273" s="33" t="s">
        <v>59</v>
      </c>
      <c r="G273" s="33" t="s">
        <v>112</v>
      </c>
      <c r="H273" s="24"/>
      <c r="I273" s="24"/>
      <c r="J273" s="24"/>
      <c r="K273" s="24"/>
    </row>
    <row r="274" spans="1:11" s="16" customFormat="1" ht="46.8">
      <c r="A274" s="19">
        <v>2</v>
      </c>
      <c r="B274" s="37">
        <v>955</v>
      </c>
      <c r="C274" s="38" t="s">
        <v>207</v>
      </c>
      <c r="D274" s="39" t="s">
        <v>84</v>
      </c>
      <c r="E274" s="39" t="s">
        <v>68</v>
      </c>
      <c r="F274" s="39" t="s">
        <v>144</v>
      </c>
      <c r="G274" s="39"/>
      <c r="H274" s="40">
        <f>SUMIFS(H275:H1329,$B275:$B1329,$B274,$D275:$D1329,$D275,$E275:$E1329,$E275,$F275:$F1329,$F275)</f>
        <v>9</v>
      </c>
      <c r="I274" s="40">
        <f>SUMIFS(I275:I1329,$B275:$B1329,$B274,$D275:$D1329,$D275,$E275:$E1329,$E275,$F275:$F1329,$F275)</f>
        <v>0</v>
      </c>
      <c r="J274" s="40">
        <f>SUMIFS(J275:J1329,$B275:$B1329,$B274,$D275:$D1329,$D275,$E275:$E1329,$E275,$F275:$F1329,$F275)</f>
        <v>9</v>
      </c>
      <c r="K274" s="40">
        <f>SUMIFS(K275:K1329,$B275:$B1329,$B274,$D275:$D1329,$D275,$E275:$E1329,$E275,$F275:$F1329,$F275)</f>
        <v>0</v>
      </c>
    </row>
    <row r="275" spans="1:11" s="16" customFormat="1" ht="15.6">
      <c r="A275" s="20">
        <v>3</v>
      </c>
      <c r="B275" s="31">
        <v>955</v>
      </c>
      <c r="C275" s="32" t="s">
        <v>46</v>
      </c>
      <c r="D275" s="33" t="s">
        <v>84</v>
      </c>
      <c r="E275" s="33" t="s">
        <v>68</v>
      </c>
      <c r="F275" s="33" t="s">
        <v>144</v>
      </c>
      <c r="G275" s="33" t="s">
        <v>90</v>
      </c>
      <c r="H275" s="24">
        <v>9</v>
      </c>
      <c r="I275" s="25"/>
      <c r="J275" s="24">
        <v>9</v>
      </c>
      <c r="K275" s="25"/>
    </row>
    <row r="276" spans="1:11" s="16" customFormat="1" ht="15.6">
      <c r="A276" s="17">
        <v>1</v>
      </c>
      <c r="B276" s="28">
        <v>955</v>
      </c>
      <c r="C276" s="29" t="s">
        <v>65</v>
      </c>
      <c r="D276" s="30" t="s">
        <v>86</v>
      </c>
      <c r="E276" s="30" t="s">
        <v>87</v>
      </c>
      <c r="F276" s="30" t="s">
        <v>7</v>
      </c>
      <c r="G276" s="30" t="s">
        <v>70</v>
      </c>
      <c r="H276" s="18">
        <f>SUMIFS(H277:H1332,$B277:$B1332,$B277,$D277:$D1332,$D277,$E277:$E1332,$E277)/2</f>
        <v>6336.5999999999995</v>
      </c>
      <c r="I276" s="18">
        <f>SUMIFS(I277:I1332,$B277:$B1332,$B277,$D277:$D1332,$D277,$E277:$E1332,$E277)/2</f>
        <v>0</v>
      </c>
      <c r="J276" s="18">
        <f>SUMIFS(J277:J1332,$B277:$B1332,$B277,$D277:$D1332,$D277,$E277:$E1332,$E277)/2</f>
        <v>6419.4</v>
      </c>
      <c r="K276" s="18">
        <f>SUMIFS(K277:K1332,$B277:$B1332,$B277,$D277:$D1332,$D277,$E277:$E1332,$E277)/2</f>
        <v>0</v>
      </c>
    </row>
    <row r="277" spans="1:11" s="16" customFormat="1" ht="46.8">
      <c r="A277" s="19">
        <v>2</v>
      </c>
      <c r="B277" s="37">
        <v>955</v>
      </c>
      <c r="C277" s="42" t="s">
        <v>162</v>
      </c>
      <c r="D277" s="39" t="s">
        <v>86</v>
      </c>
      <c r="E277" s="39" t="s">
        <v>87</v>
      </c>
      <c r="F277" s="39" t="s">
        <v>66</v>
      </c>
      <c r="G277" s="39"/>
      <c r="H277" s="40">
        <f>SUMIFS(H278:H1332,$B278:$B1332,$B277,$D278:$D1332,$D278,$E278:$E1332,$E278,$F278:$F1332,$F278)</f>
        <v>4647.2</v>
      </c>
      <c r="I277" s="40">
        <f>SUMIFS(I278:I1332,$B278:$B1332,$B277,$D278:$D1332,$D278,$E278:$E1332,$E278,$F278:$F1332,$F278)</f>
        <v>0</v>
      </c>
      <c r="J277" s="40">
        <f>SUMIFS(J278:J1332,$B278:$B1332,$B277,$D278:$D1332,$D278,$E278:$E1332,$E278,$F278:$F1332,$F278)</f>
        <v>4730</v>
      </c>
      <c r="K277" s="40">
        <f>SUMIFS(K278:K1332,$B278:$B1332,$B277,$D278:$D1332,$D278,$E278:$E1332,$E278,$F278:$F1332,$F278)</f>
        <v>0</v>
      </c>
    </row>
    <row r="278" spans="1:11" s="16" customFormat="1" ht="15.6">
      <c r="A278" s="20">
        <v>3</v>
      </c>
      <c r="B278" s="31">
        <v>955</v>
      </c>
      <c r="C278" s="32" t="s">
        <v>46</v>
      </c>
      <c r="D278" s="33" t="s">
        <v>86</v>
      </c>
      <c r="E278" s="33" t="s">
        <v>87</v>
      </c>
      <c r="F278" s="33" t="s">
        <v>66</v>
      </c>
      <c r="G278" s="33" t="s">
        <v>90</v>
      </c>
      <c r="H278" s="24">
        <v>4647.2</v>
      </c>
      <c r="I278" s="25"/>
      <c r="J278" s="24">
        <v>4730</v>
      </c>
      <c r="K278" s="25"/>
    </row>
    <row r="279" spans="1:11" s="16" customFormat="1" ht="93.6">
      <c r="A279" s="19">
        <v>2</v>
      </c>
      <c r="B279" s="37">
        <v>955</v>
      </c>
      <c r="C279" s="42" t="s">
        <v>163</v>
      </c>
      <c r="D279" s="39" t="s">
        <v>86</v>
      </c>
      <c r="E279" s="39" t="s">
        <v>87</v>
      </c>
      <c r="F279" s="39" t="s">
        <v>123</v>
      </c>
      <c r="G279" s="39" t="s">
        <v>70</v>
      </c>
      <c r="H279" s="40">
        <f>SUMIFS(H280:H1334,$B280:$B1334,$B279,$D280:$D1334,$D280,$E280:$E1334,$E280,$F280:$F1334,$F280)</f>
        <v>1659.4</v>
      </c>
      <c r="I279" s="40">
        <f>SUMIFS(I280:I1334,$B280:$B1334,$B279,$D280:$D1334,$D280,$E280:$E1334,$E280,$F280:$F1334,$F280)</f>
        <v>0</v>
      </c>
      <c r="J279" s="40">
        <f>SUMIFS(J280:J1334,$B280:$B1334,$B279,$D280:$D1334,$D280,$E280:$E1334,$E280,$F280:$F1334,$F280)</f>
        <v>1659.4</v>
      </c>
      <c r="K279" s="40">
        <f>SUMIFS(K280:K1334,$B280:$B1334,$B279,$D280:$D1334,$D280,$E280:$E1334,$E280,$F280:$F1334,$F280)</f>
        <v>0</v>
      </c>
    </row>
    <row r="280" spans="1:11" s="16" customFormat="1" ht="15.6">
      <c r="A280" s="20">
        <v>3</v>
      </c>
      <c r="B280" s="31">
        <v>955</v>
      </c>
      <c r="C280" s="32" t="s">
        <v>46</v>
      </c>
      <c r="D280" s="33" t="s">
        <v>86</v>
      </c>
      <c r="E280" s="33" t="s">
        <v>87</v>
      </c>
      <c r="F280" s="33" t="s">
        <v>123</v>
      </c>
      <c r="G280" s="33" t="s">
        <v>90</v>
      </c>
      <c r="H280" s="24">
        <v>1659.4</v>
      </c>
      <c r="I280" s="25"/>
      <c r="J280" s="24">
        <v>1659.4</v>
      </c>
      <c r="K280" s="25"/>
    </row>
    <row r="281" spans="1:11" s="16" customFormat="1" ht="62.4">
      <c r="A281" s="19">
        <v>2</v>
      </c>
      <c r="B281" s="37">
        <v>955</v>
      </c>
      <c r="C281" s="38" t="s">
        <v>197</v>
      </c>
      <c r="D281" s="39" t="s">
        <v>86</v>
      </c>
      <c r="E281" s="39" t="s">
        <v>87</v>
      </c>
      <c r="F281" s="39" t="s">
        <v>122</v>
      </c>
      <c r="G281" s="39"/>
      <c r="H281" s="40">
        <f>SUMIFS(H282:H1336,$B282:$B1336,$B281,$D282:$D1336,$D282,$E282:$E1336,$E282,$F282:$F1336,$F282)</f>
        <v>30</v>
      </c>
      <c r="I281" s="40">
        <f>SUMIFS(I282:I1336,$B282:$B1336,$B281,$D282:$D1336,$D282,$E282:$E1336,$E282,$F282:$F1336,$F282)</f>
        <v>0</v>
      </c>
      <c r="J281" s="40">
        <f>SUMIFS(J282:J1336,$B282:$B1336,$B281,$D282:$D1336,$D282,$E282:$E1336,$E282,$F282:$F1336,$F282)</f>
        <v>30</v>
      </c>
      <c r="K281" s="40">
        <f>SUMIFS(K282:K1336,$B282:$B1336,$B281,$D282:$D1336,$D282,$E282:$E1336,$E282,$F282:$F1336,$F282)</f>
        <v>0</v>
      </c>
    </row>
    <row r="282" spans="1:11" s="16" customFormat="1" ht="15.6">
      <c r="A282" s="20">
        <v>3</v>
      </c>
      <c r="B282" s="31">
        <v>955</v>
      </c>
      <c r="C282" s="32" t="s">
        <v>46</v>
      </c>
      <c r="D282" s="33" t="s">
        <v>86</v>
      </c>
      <c r="E282" s="33" t="s">
        <v>87</v>
      </c>
      <c r="F282" s="33" t="s">
        <v>122</v>
      </c>
      <c r="G282" s="33" t="s">
        <v>90</v>
      </c>
      <c r="H282" s="24">
        <v>30</v>
      </c>
      <c r="I282" s="25"/>
      <c r="J282" s="24">
        <v>30</v>
      </c>
      <c r="K282" s="25"/>
    </row>
    <row r="283" spans="1:11" s="16" customFormat="1" ht="15.6">
      <c r="A283" s="21"/>
      <c r="B283" s="35"/>
      <c r="C283" s="35" t="s">
        <v>67</v>
      </c>
      <c r="D283" s="36"/>
      <c r="E283" s="36"/>
      <c r="F283" s="36" t="s">
        <v>7</v>
      </c>
      <c r="G283" s="36"/>
      <c r="H283" s="22">
        <f>SUMIF($A14:$A283,$A14,H14:H283)</f>
        <v>1259139.6999999997</v>
      </c>
      <c r="I283" s="22">
        <f>SUMIF($A14:$A283,$A14,I14:I283)</f>
        <v>565076.4</v>
      </c>
      <c r="J283" s="22">
        <f>SUMIF($A14:$A283,$A14,J14:J283)</f>
        <v>1302076.9999999995</v>
      </c>
      <c r="K283" s="22">
        <f>SUMIF($A14:$A283,$A14,K14:K283)</f>
        <v>568073.50000000012</v>
      </c>
    </row>
    <row r="287" spans="1:11">
      <c r="H287" s="23"/>
      <c r="J287" s="23"/>
    </row>
  </sheetData>
  <autoFilter ref="A6:I283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103</v>
      </c>
      <c r="C3" s="78" t="s">
        <v>101</v>
      </c>
      <c r="D3" s="81" t="s">
        <v>95</v>
      </c>
      <c r="E3" s="81"/>
      <c r="F3" s="81" t="s">
        <v>96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94</v>
      </c>
      <c r="F7" s="81" t="s">
        <v>6</v>
      </c>
      <c r="G7" s="81" t="s">
        <v>94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98</v>
      </c>
      <c r="D11" s="4">
        <f>SUMIF('Приложение №4'!$A$14:$A1049,0,'Приложение №4'!$H$14:$H1049)</f>
        <v>1259139.6999999997</v>
      </c>
      <c r="E11" s="4">
        <f>SUMIF('Приложение №4'!$A$14:$A1049,0,'Приложение №4'!$I$14:$I1049)</f>
        <v>565076.4</v>
      </c>
      <c r="F11" s="4" t="e">
        <f>SUMIF('Приложение №4'!$A$14:$A1049,0,'Приложение №4'!#REF!)</f>
        <v>#REF!</v>
      </c>
      <c r="G11" s="4" t="e">
        <f>SUMIF('Приложение №4'!$A$14:$A1049,0,'Приложение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№4'!$A$14:$A1050,1,'Приложение №4'!$H$14:$H1050)</f>
        <v>1259139.7</v>
      </c>
      <c r="E12" s="6">
        <f>SUMIF('Приложение №4'!$A$14:$A1050,1,'Приложение №4'!$I$14:$I1050)</f>
        <v>565076.40000000014</v>
      </c>
      <c r="F12" s="6" t="e">
        <f>SUMIF('Приложение №4'!$A$14:$A1050,1,'Приложение №4'!#REF!)</f>
        <v>#REF!</v>
      </c>
      <c r="G12" s="6" t="e">
        <f>SUMIF('Приложение №4'!$A$14:$A1050,1,'Приложение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№4'!$A$14:$A1051,2,'Приложение №4'!$H$14:$H1051)</f>
        <v>1259139.6999999997</v>
      </c>
      <c r="E13" s="7">
        <f>SUMIF('Приложение №4'!$A$14:$A1051,2,'Приложение №4'!$I$14:$I1051)</f>
        <v>565076.40000000014</v>
      </c>
      <c r="F13" s="7" t="e">
        <f>SUMIF('Приложение №4'!$A$14:$A1051,2,'Приложение №4'!#REF!)</f>
        <v>#REF!</v>
      </c>
      <c r="G13" s="7" t="e">
        <f>SUMIF('Приложение №4'!$A$14:$A1051,2,'Приложение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№4'!$A$14:$A1052,3,'Приложение №4'!$H$14:$H1052)</f>
        <v>1259139.6999999995</v>
      </c>
      <c r="E14" s="50">
        <f>SUMIF('Приложение №4'!$A$14:$A1052,3,'Приложение №4'!$I$14:$I1052)</f>
        <v>565076.40000000014</v>
      </c>
      <c r="F14" s="50" t="e">
        <f>SUMIF('Приложение №4'!$A$14:$A1052,3,'Приложение №4'!#REF!)</f>
        <v>#REF!</v>
      </c>
      <c r="G14" s="50" t="e">
        <f>SUMIF('Приложение №4'!$A$14:$A1052,3,'Приложение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2025-03-12T05:06:02Z</dcterms:modified>
</cp:coreProperties>
</file>