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№4'!$A$6:$I$280</definedName>
  </definedNames>
  <calcPr calcId="125725" refMode="R1C1"/>
</workbook>
</file>

<file path=xl/calcChain.xml><?xml version="1.0" encoding="utf-8"?>
<calcChain xmlns="http://schemas.openxmlformats.org/spreadsheetml/2006/main">
  <c r="K276" i="1"/>
  <c r="J276"/>
  <c r="K274"/>
  <c r="J274"/>
  <c r="K272"/>
  <c r="J272"/>
  <c r="K269"/>
  <c r="J269"/>
  <c r="K267"/>
  <c r="J267"/>
  <c r="K265"/>
  <c r="J265"/>
  <c r="K263"/>
  <c r="J263"/>
  <c r="K260"/>
  <c r="J260"/>
  <c r="K257"/>
  <c r="J257"/>
  <c r="K255"/>
  <c r="J255"/>
  <c r="K253"/>
  <c r="J253"/>
  <c r="K249"/>
  <c r="J249"/>
  <c r="K247"/>
  <c r="J247"/>
  <c r="K244"/>
  <c r="J244"/>
  <c r="K242"/>
  <c r="J242"/>
  <c r="K239"/>
  <c r="J239"/>
  <c r="K237"/>
  <c r="J237"/>
  <c r="K234"/>
  <c r="K233" s="1"/>
  <c r="J234"/>
  <c r="J233" s="1"/>
  <c r="K231"/>
  <c r="J231"/>
  <c r="K229"/>
  <c r="J229"/>
  <c r="K227"/>
  <c r="J227"/>
  <c r="K225"/>
  <c r="J225"/>
  <c r="K222"/>
  <c r="J222"/>
  <c r="K220"/>
  <c r="J220"/>
  <c r="K216"/>
  <c r="K215" s="1"/>
  <c r="J216"/>
  <c r="J215" s="1"/>
  <c r="K213"/>
  <c r="J213"/>
  <c r="K211"/>
  <c r="J211"/>
  <c r="K209"/>
  <c r="J209"/>
  <c r="K207"/>
  <c r="J207"/>
  <c r="K205"/>
  <c r="J205"/>
  <c r="K202"/>
  <c r="K201" s="1"/>
  <c r="J202"/>
  <c r="J201" s="1"/>
  <c r="K199"/>
  <c r="K198" s="1"/>
  <c r="J199"/>
  <c r="J198" s="1"/>
  <c r="K196"/>
  <c r="J196"/>
  <c r="K194"/>
  <c r="J194"/>
  <c r="K192"/>
  <c r="J192"/>
  <c r="K190"/>
  <c r="J190"/>
  <c r="K187"/>
  <c r="J187"/>
  <c r="K185"/>
  <c r="J185"/>
  <c r="K182"/>
  <c r="J182"/>
  <c r="K179"/>
  <c r="J179"/>
  <c r="K176"/>
  <c r="J176"/>
  <c r="K174"/>
  <c r="J174"/>
  <c r="K172"/>
  <c r="J172"/>
  <c r="K169"/>
  <c r="K168" s="1"/>
  <c r="J169"/>
  <c r="J168" s="1"/>
  <c r="K166"/>
  <c r="K165" s="1"/>
  <c r="J166"/>
  <c r="J165" s="1"/>
  <c r="K163"/>
  <c r="K162" s="1"/>
  <c r="J163"/>
  <c r="J162" s="1"/>
  <c r="K156"/>
  <c r="J156"/>
  <c r="K154"/>
  <c r="J154"/>
  <c r="K151"/>
  <c r="J151"/>
  <c r="K149"/>
  <c r="J149"/>
  <c r="K146"/>
  <c r="J146"/>
  <c r="K144"/>
  <c r="J144"/>
  <c r="K142"/>
  <c r="J142"/>
  <c r="K138"/>
  <c r="K137" s="1"/>
  <c r="J138"/>
  <c r="J137" s="1"/>
  <c r="K135"/>
  <c r="J135"/>
  <c r="K132"/>
  <c r="J132"/>
  <c r="K130"/>
  <c r="J130"/>
  <c r="K128"/>
  <c r="J128"/>
  <c r="K126"/>
  <c r="J126"/>
  <c r="K123"/>
  <c r="K122" s="1"/>
  <c r="J123"/>
  <c r="J122" s="1"/>
  <c r="K120"/>
  <c r="K119" s="1"/>
  <c r="J120"/>
  <c r="J119" s="1"/>
  <c r="K117"/>
  <c r="K116" s="1"/>
  <c r="J117"/>
  <c r="J116" s="1"/>
  <c r="K111"/>
  <c r="J111"/>
  <c r="K109"/>
  <c r="J109"/>
  <c r="K107"/>
  <c r="J107"/>
  <c r="K103"/>
  <c r="K102" s="1"/>
  <c r="J103"/>
  <c r="J102" s="1"/>
  <c r="K99"/>
  <c r="K98" s="1"/>
  <c r="J99"/>
  <c r="J98" s="1"/>
  <c r="K96"/>
  <c r="J96"/>
  <c r="K94"/>
  <c r="J94"/>
  <c r="K92"/>
  <c r="J92"/>
  <c r="K90"/>
  <c r="J90"/>
  <c r="K87"/>
  <c r="J87"/>
  <c r="K85"/>
  <c r="J85"/>
  <c r="K82"/>
  <c r="K81" s="1"/>
  <c r="J82"/>
  <c r="J81" s="1"/>
  <c r="K79"/>
  <c r="K78" s="1"/>
  <c r="J79"/>
  <c r="J78" s="1"/>
  <c r="K76"/>
  <c r="K75" s="1"/>
  <c r="J76"/>
  <c r="J75" s="1"/>
  <c r="K73"/>
  <c r="K72" s="1"/>
  <c r="J73"/>
  <c r="J72" s="1"/>
  <c r="K67"/>
  <c r="J67"/>
  <c r="K65"/>
  <c r="J65"/>
  <c r="K63"/>
  <c r="J63"/>
  <c r="K57"/>
  <c r="K56" s="1"/>
  <c r="J57"/>
  <c r="J56" s="1"/>
  <c r="K54"/>
  <c r="K53" s="1"/>
  <c r="J54"/>
  <c r="J53" s="1"/>
  <c r="K49"/>
  <c r="J49"/>
  <c r="K47"/>
  <c r="J47"/>
  <c r="K45"/>
  <c r="J45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H179"/>
  <c r="I244"/>
  <c r="H244"/>
  <c r="K246" l="1"/>
  <c r="K224"/>
  <c r="K171"/>
  <c r="K84"/>
  <c r="K219"/>
  <c r="K178"/>
  <c r="K141"/>
  <c r="K148"/>
  <c r="K271"/>
  <c r="K44"/>
  <c r="K43" s="1"/>
  <c r="K204"/>
  <c r="K262"/>
  <c r="K62"/>
  <c r="J148"/>
  <c r="J181"/>
  <c r="J153"/>
  <c r="J52"/>
  <c r="J236"/>
  <c r="J84"/>
  <c r="J125"/>
  <c r="J44"/>
  <c r="J43" s="1"/>
  <c r="J246"/>
  <c r="J33"/>
  <c r="J189"/>
  <c r="K52"/>
  <c r="J204"/>
  <c r="K236"/>
  <c r="J252"/>
  <c r="J15"/>
  <c r="J62"/>
  <c r="J106"/>
  <c r="K125"/>
  <c r="J219"/>
  <c r="J262"/>
  <c r="J141"/>
  <c r="K181"/>
  <c r="J171"/>
  <c r="K189"/>
  <c r="J224"/>
  <c r="K33"/>
  <c r="J178"/>
  <c r="K252"/>
  <c r="J271"/>
  <c r="K89"/>
  <c r="K15"/>
  <c r="J89"/>
  <c r="K106"/>
  <c r="K153"/>
  <c r="I276"/>
  <c r="H276"/>
  <c r="I274"/>
  <c r="H274"/>
  <c r="I272"/>
  <c r="H272"/>
  <c r="I269"/>
  <c r="H269"/>
  <c r="I267"/>
  <c r="H267"/>
  <c r="I265"/>
  <c r="H265"/>
  <c r="I263"/>
  <c r="H263"/>
  <c r="I260"/>
  <c r="H260"/>
  <c r="I257"/>
  <c r="H257"/>
  <c r="I255"/>
  <c r="H255"/>
  <c r="I253"/>
  <c r="H253"/>
  <c r="I249"/>
  <c r="H249"/>
  <c r="I247"/>
  <c r="H247"/>
  <c r="I242"/>
  <c r="H242"/>
  <c r="I239"/>
  <c r="H239"/>
  <c r="I237"/>
  <c r="H237"/>
  <c r="I234"/>
  <c r="I233" s="1"/>
  <c r="H234"/>
  <c r="H233" s="1"/>
  <c r="I231"/>
  <c r="H231"/>
  <c r="I229"/>
  <c r="H229"/>
  <c r="I227"/>
  <c r="H227"/>
  <c r="I225"/>
  <c r="H225"/>
  <c r="I222"/>
  <c r="H222"/>
  <c r="I220"/>
  <c r="H220"/>
  <c r="I216"/>
  <c r="I215" s="1"/>
  <c r="H216"/>
  <c r="H215" s="1"/>
  <c r="I213"/>
  <c r="H213"/>
  <c r="I211"/>
  <c r="H211"/>
  <c r="I209"/>
  <c r="H209"/>
  <c r="I207"/>
  <c r="H207"/>
  <c r="I205"/>
  <c r="H205"/>
  <c r="I202"/>
  <c r="I201" s="1"/>
  <c r="H202"/>
  <c r="H201" s="1"/>
  <c r="I199"/>
  <c r="I198" s="1"/>
  <c r="H199"/>
  <c r="H198" s="1"/>
  <c r="I196"/>
  <c r="H196"/>
  <c r="I194"/>
  <c r="H194"/>
  <c r="I192"/>
  <c r="H192"/>
  <c r="I190"/>
  <c r="H190"/>
  <c r="I187"/>
  <c r="H187"/>
  <c r="I185"/>
  <c r="H185"/>
  <c r="I182"/>
  <c r="H182"/>
  <c r="I179"/>
  <c r="I176"/>
  <c r="H176"/>
  <c r="I174"/>
  <c r="H174"/>
  <c r="I172"/>
  <c r="H172"/>
  <c r="I169"/>
  <c r="I168" s="1"/>
  <c r="H169"/>
  <c r="H168" s="1"/>
  <c r="I166"/>
  <c r="I165" s="1"/>
  <c r="H166"/>
  <c r="H165" s="1"/>
  <c r="I163"/>
  <c r="I162" s="1"/>
  <c r="H163"/>
  <c r="H162" s="1"/>
  <c r="I156"/>
  <c r="H156"/>
  <c r="I154"/>
  <c r="H154"/>
  <c r="I151"/>
  <c r="H151"/>
  <c r="I149"/>
  <c r="H149"/>
  <c r="I146"/>
  <c r="H146"/>
  <c r="I144"/>
  <c r="H144"/>
  <c r="I142"/>
  <c r="H142"/>
  <c r="I138"/>
  <c r="I137" s="1"/>
  <c r="H138"/>
  <c r="H137" s="1"/>
  <c r="I135"/>
  <c r="H135"/>
  <c r="I132"/>
  <c r="H132"/>
  <c r="I130"/>
  <c r="H130"/>
  <c r="I128"/>
  <c r="H128"/>
  <c r="I126"/>
  <c r="H126"/>
  <c r="I123"/>
  <c r="I122" s="1"/>
  <c r="H123"/>
  <c r="H122" s="1"/>
  <c r="I120"/>
  <c r="I119" s="1"/>
  <c r="H120"/>
  <c r="H119" s="1"/>
  <c r="I117"/>
  <c r="I116" s="1"/>
  <c r="H117"/>
  <c r="H116" s="1"/>
  <c r="I111"/>
  <c r="H111"/>
  <c r="I109"/>
  <c r="H109"/>
  <c r="I107"/>
  <c r="H107"/>
  <c r="I103"/>
  <c r="I102" s="1"/>
  <c r="H103"/>
  <c r="H102" s="1"/>
  <c r="I99"/>
  <c r="I98" s="1"/>
  <c r="H99"/>
  <c r="H98" s="1"/>
  <c r="I96"/>
  <c r="H96"/>
  <c r="I94"/>
  <c r="H94"/>
  <c r="I92"/>
  <c r="H92"/>
  <c r="I90"/>
  <c r="H90"/>
  <c r="I87"/>
  <c r="H87"/>
  <c r="I85"/>
  <c r="H85"/>
  <c r="I82"/>
  <c r="I81" s="1"/>
  <c r="H82"/>
  <c r="H81" s="1"/>
  <c r="I79"/>
  <c r="I78" s="1"/>
  <c r="H79"/>
  <c r="H78" s="1"/>
  <c r="I76"/>
  <c r="I75" s="1"/>
  <c r="H76"/>
  <c r="H75" s="1"/>
  <c r="I73"/>
  <c r="I72" s="1"/>
  <c r="H73"/>
  <c r="H72" s="1"/>
  <c r="I67"/>
  <c r="H67"/>
  <c r="I65"/>
  <c r="H65"/>
  <c r="I63"/>
  <c r="H63"/>
  <c r="I57"/>
  <c r="I56" s="1"/>
  <c r="H57"/>
  <c r="H56" s="1"/>
  <c r="I54"/>
  <c r="I53" s="1"/>
  <c r="H54"/>
  <c r="H53" s="1"/>
  <c r="I49"/>
  <c r="H49"/>
  <c r="I47"/>
  <c r="H47"/>
  <c r="I45"/>
  <c r="H45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61" l="1"/>
  <c r="K14"/>
  <c r="K101"/>
  <c r="J14"/>
  <c r="J101"/>
  <c r="J61"/>
  <c r="H246"/>
  <c r="I236"/>
  <c r="I84"/>
  <c r="I62"/>
  <c r="I224"/>
  <c r="H44"/>
  <c r="H43" s="1"/>
  <c r="I178"/>
  <c r="I271"/>
  <c r="I52"/>
  <c r="H33"/>
  <c r="H62"/>
  <c r="I148"/>
  <c r="H125"/>
  <c r="H171"/>
  <c r="H15"/>
  <c r="I33"/>
  <c r="H89"/>
  <c r="I125"/>
  <c r="I44"/>
  <c r="I43" s="1"/>
  <c r="H52"/>
  <c r="I89"/>
  <c r="H141"/>
  <c r="I189"/>
  <c r="H189"/>
  <c r="H224"/>
  <c r="I262"/>
  <c r="I141"/>
  <c r="I171"/>
  <c r="H262"/>
  <c r="I106"/>
  <c r="H106"/>
  <c r="H252"/>
  <c r="H148"/>
  <c r="H178"/>
  <c r="H204"/>
  <c r="I246"/>
  <c r="I204"/>
  <c r="I153"/>
  <c r="I181"/>
  <c r="I219"/>
  <c r="H236"/>
  <c r="H271"/>
  <c r="I15"/>
  <c r="H84"/>
  <c r="H153"/>
  <c r="H181"/>
  <c r="H219"/>
  <c r="I252"/>
  <c r="K278" l="1"/>
  <c r="K280" s="1"/>
  <c r="J278"/>
  <c r="J280" s="1"/>
  <c r="H14"/>
  <c r="H61"/>
  <c r="I61"/>
  <c r="I101"/>
  <c r="I14"/>
  <c r="H101"/>
  <c r="H278" l="1"/>
  <c r="H280" s="1"/>
  <c r="I278"/>
  <c r="I280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<sst xmlns="http://schemas.openxmlformats.org/spreadsheetml/2006/main" count="1245" uniqueCount="213">
  <si>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</si>
  <si>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</si>
  <si>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</si>
  <si>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</si>
  <si>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</si>
  <si>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</si>
  <si>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</si>
  <si>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</si>
  <si>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</si>
  <si>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</si>
  <si>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</si>
  <si>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</si>
  <si>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</si>
  <si>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</si>
  <si>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</si>
  <si>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</si>
  <si>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</si>
  <si>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</si>
  <si>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</si>
  <si>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</si>
  <si>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</si>
  <si>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</si>
  <si>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</si>
  <si>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</si>
  <si>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</si>
  <si>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</si>
  <si>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</si>
  <si>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</si>
  <si>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</si>
  <si>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</si>
  <si>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</si>
  <si>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</si>
  <si>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</si>
  <si>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</si>
  <si>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</si>
  <si>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</si>
  <si>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</si>
  <si>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</si>
  <si>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</si>
  <si>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</si>
  <si>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</si>
  <si>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</si>
  <si>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</si>
  <si>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</si>
  <si>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</si>
  <si>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</si>
  <si>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</si>
  <si>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</si>
  <si>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</si>
  <si>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</si>
  <si>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</si>
  <si>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</si>
  <si>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</si>
  <si>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</si>
  <si>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</si>
  <si>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</si>
  <si>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</si>
  <si>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</si>
  <si>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</si>
  <si>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</si>
  <si>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</si>
  <si>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</si>
  <si>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</si>
  <si>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</si>
  <si>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</si>
  <si>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</si>
  <si>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</si>
  <si>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</si>
  <si>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</si>
  <si>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</si>
  <si>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</si>
  <si>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</si>
  <si>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</si>
  <si>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</si>
  <si>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</si>
  <si>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</si>
  <si>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</si>
  <si>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</si>
  <si>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</si>
  <si>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</si>
  <si>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</si>
  <si>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</si>
  <si>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</si>
  <si>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</si>
  <si>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</si>
  <si>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</si>
  <si>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</si>
  <si>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</si>
  <si>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</si>
  <si>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</si>
  <si>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</si>
  <si>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</si>
  <si>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</si>
  <si>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</si>
  <si>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</si>
  <si>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</si>
  <si>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</si>
  <si>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</si>
  <si>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</si>
  <si>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</si>
  <si>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</si>
  <si>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</si>
  <si>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</si>
  <si>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</si>
  <si>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</si>
  <si>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</si>
  <si>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</si>
  <si>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</si>
  <si>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</si>
  <si>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</si>
  <si>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</si>
  <si>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</si>
  <si>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</si>
  <si>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</si>
  <si>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</si>
  <si>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</si>
  <si>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</si>
  <si>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</si>
  <si>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</si>
  <si>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</si>
  <si>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</si>
  <si>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</si>
  <si>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</si>
  <si>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</si>
  <si>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</si>
  <si>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</si>
  <si>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</si>
  <si>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</si>
  <si>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</si>
  <si>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</si>
  <si>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</si>
  <si>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</si>
  <si>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</si>
  <si>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</si>
  <si>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</si>
  <si>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</si>
  <si>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</si>
  <si>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</si>
  <si>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</si>
  <si>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</si>
  <si>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</si>
  <si>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</si>
  <si>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</si>
  <si>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</si>
  <si>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</si>
  <si>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</si>
  <si>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</si>
  <si>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</si>
  <si>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</si>
  <si>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</si>
  <si>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</si>
  <si>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</si>
  <si>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</si>
  <si>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</si>
  <si>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</si>
  <si>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</si>
  <si>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</si>
  <si>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</si>
  <si>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</si>
  <si>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</si>
  <si>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</si>
  <si>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</si>
  <si>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</si>
  <si>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</si>
  <si>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</si>
  <si>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</si>
  <si>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</si>
  <si>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</si>
  <si>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</si>
  <si>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</si>
  <si>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</si>
  <si>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</si>
  <si>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</si>
  <si>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</si>
  <si>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</si>
  <si>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</si>
  <si>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</si>
  <si>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</si>
  <si>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</si>
  <si>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</si>
  <si>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</si>
  <si>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</si>
  <si>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</si>
  <si>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</si>
  <si>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</si>
  <si>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>Приложение 3</t>
  </si>
  <si>
    <t>Сумма на 2026 год,
  тыс.  рублей</t>
  </si>
  <si>
    <t>Условно утвержденные расходы</t>
  </si>
  <si>
    <t>ВСЕГО с учетом условно утвержденных расходов</t>
  </si>
  <si>
    <t>Сумма на 2027 год,
  тыс.  рублей</t>
  </si>
  <si>
    <t xml:space="preserve">Ведомственная структура расходов
бюджета муниципального  района Кинельский на плановый период  2026 и  2027 годов.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</si>
  <si>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</si>
  <si>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</si>
  <si>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</si>
  <si>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</si>
  <si>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</si>
  <si>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</si>
  <si>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 xml:space="preserve">МП "Комплексное развитие сельских территорий Кинельского района Самарской области на 2020 - 2027 годы" </t>
  </si>
  <si>
    <t>МП «Развитие мобилизационной подготовки на территории муниципального района Кинельский на 2018-2027 годы»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</si>
  <si>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</si>
  <si>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</si>
  <si>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2035-2034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</si>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</sst>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2"/>
  <sheetViews>
    <sheetView tabSelected="1" topLeftCell="B1" zoomScale="75" zoomScaleNormal="75" workbookViewId="0">
      <selection activeCell="O218" sqref="O218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63"/>
      <c r="I1" s="63"/>
      <c r="J1" s="63" t="s">
        <v>185</v>
      </c>
      <c r="K1" s="63"/>
    </row>
    <row r="2" spans="1:11" ht="117.6" customHeight="1">
      <c r="F2" s="58"/>
      <c r="G2" s="58"/>
      <c r="H2" s="73" t="s">
        <v>184</v>
      </c>
      <c r="I2" s="73"/>
      <c r="J2" s="73"/>
      <c r="K2" s="73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4" t="s">
        <v>190</v>
      </c>
      <c r="C4" s="74"/>
      <c r="D4" s="74"/>
      <c r="E4" s="74"/>
      <c r="F4" s="74"/>
      <c r="G4" s="74"/>
      <c r="H4" s="74"/>
      <c r="I4" s="74"/>
      <c r="J4" s="74"/>
      <c r="K4" s="74"/>
    </row>
    <row r="6" spans="1:11" ht="15" customHeight="1">
      <c r="B6" s="70" t="s">
        <v>0</v>
      </c>
      <c r="C6" s="75" t="s">
        <v>1</v>
      </c>
      <c r="D6" s="75" t="s">
        <v>2</v>
      </c>
      <c r="E6" s="75" t="s">
        <v>3</v>
      </c>
      <c r="F6" s="75" t="s">
        <v>4</v>
      </c>
      <c r="G6" s="75" t="s">
        <v>5</v>
      </c>
      <c r="H6" s="64" t="s">
        <v>186</v>
      </c>
      <c r="I6" s="65"/>
      <c r="J6" s="64" t="s">
        <v>189</v>
      </c>
      <c r="K6" s="65"/>
    </row>
    <row r="7" spans="1:11">
      <c r="B7" s="71"/>
      <c r="C7" s="75"/>
      <c r="D7" s="75"/>
      <c r="E7" s="75"/>
      <c r="F7" s="75"/>
      <c r="G7" s="75"/>
      <c r="H7" s="66"/>
      <c r="I7" s="67"/>
      <c r="J7" s="66"/>
      <c r="K7" s="67"/>
    </row>
    <row r="8" spans="1:11">
      <c r="B8" s="71"/>
      <c r="C8" s="75"/>
      <c r="D8" s="75"/>
      <c r="E8" s="75"/>
      <c r="F8" s="75"/>
      <c r="G8" s="75"/>
      <c r="H8" s="66"/>
      <c r="I8" s="67"/>
      <c r="J8" s="66"/>
      <c r="K8" s="67"/>
    </row>
    <row r="9" spans="1:11">
      <c r="B9" s="71"/>
      <c r="C9" s="75"/>
      <c r="D9" s="75"/>
      <c r="E9" s="75"/>
      <c r="F9" s="75"/>
      <c r="G9" s="75"/>
      <c r="H9" s="68"/>
      <c r="I9" s="69"/>
      <c r="J9" s="68"/>
      <c r="K9" s="69"/>
    </row>
    <row r="10" spans="1:11" ht="15" customHeight="1">
      <c r="B10" s="71"/>
      <c r="C10" s="75"/>
      <c r="D10" s="75"/>
      <c r="E10" s="75"/>
      <c r="F10" s="75"/>
      <c r="G10" s="75"/>
      <c r="H10" s="70" t="s">
        <v>6</v>
      </c>
      <c r="I10" s="70" t="s">
        <v>175</v>
      </c>
      <c r="J10" s="70" t="s">
        <v>6</v>
      </c>
      <c r="K10" s="70" t="s">
        <v>175</v>
      </c>
    </row>
    <row r="11" spans="1:11">
      <c r="B11" s="71"/>
      <c r="C11" s="75"/>
      <c r="D11" s="75"/>
      <c r="E11" s="75"/>
      <c r="F11" s="75"/>
      <c r="G11" s="75"/>
      <c r="H11" s="71"/>
      <c r="I11" s="71"/>
      <c r="J11" s="71"/>
      <c r="K11" s="71"/>
    </row>
    <row r="12" spans="1:11">
      <c r="B12" s="71"/>
      <c r="C12" s="75"/>
      <c r="D12" s="75"/>
      <c r="E12" s="75"/>
      <c r="F12" s="75"/>
      <c r="G12" s="75"/>
      <c r="H12" s="71"/>
      <c r="I12" s="71"/>
      <c r="J12" s="71"/>
      <c r="K12" s="71"/>
    </row>
    <row r="13" spans="1:11" ht="40.799999999999997" customHeight="1">
      <c r="B13" s="72"/>
      <c r="C13" s="75"/>
      <c r="D13" s="75"/>
      <c r="E13" s="75"/>
      <c r="F13" s="75"/>
      <c r="G13" s="75"/>
      <c r="H13" s="72"/>
      <c r="I13" s="72"/>
      <c r="J13" s="72"/>
      <c r="K13" s="72"/>
    </row>
    <row r="14" spans="1:11" s="16" customFormat="1" ht="46.8">
      <c r="A14" s="14">
        <v>0</v>
      </c>
      <c r="B14" s="26">
        <v>920</v>
      </c>
      <c r="C14" s="27" t="s">
        <v>141</v>
      </c>
      <c r="D14" s="26"/>
      <c r="E14" s="26"/>
      <c r="F14" s="26" t="s">
        <v>7</v>
      </c>
      <c r="G14" s="26"/>
      <c r="H14" s="15">
        <f>SUMIFS(H15:H1032,$B15:$B1032,$B15)/3</f>
        <v>20714.7</v>
      </c>
      <c r="I14" s="15">
        <f>SUMIFS(I15:I1032,$B15:$B1032,$B15)/3</f>
        <v>0</v>
      </c>
      <c r="J14" s="15">
        <f>SUMIFS(J15:J1032,$B15:$B1032,$B15)/3</f>
        <v>20714.7</v>
      </c>
      <c r="K14" s="15">
        <f>SUMIFS(K15:K1032,$B15:$B1032,$B15)/3</f>
        <v>0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68</v>
      </c>
      <c r="E15" s="30" t="s">
        <v>69</v>
      </c>
      <c r="F15" s="30" t="s">
        <v>7</v>
      </c>
      <c r="G15" s="30" t="s">
        <v>97</v>
      </c>
      <c r="H15" s="18">
        <f>SUMIFS(H16:H1027,$B16:$B1027,$B16,$D16:$D1027,$D16,$E16:$E1027,$E16)/2</f>
        <v>18814.7</v>
      </c>
      <c r="I15" s="18">
        <f>SUMIFS(I16:I1027,$B16:$B1027,$B16,$D16:$D1027,$D16,$E16:$E1027,$E16)/2</f>
        <v>0</v>
      </c>
      <c r="J15" s="18">
        <f>SUMIFS(J16:J1027,$B16:$B1027,$B16,$D16:$D1027,$D16,$E16:$E1027,$E16)/2</f>
        <v>18814.7</v>
      </c>
      <c r="K15" s="18">
        <f>SUMIFS(K16:K1027,$B16:$B1027,$B16,$D16:$D1027,$D16,$E16:$E1027,$E16)/2</f>
        <v>0</v>
      </c>
    </row>
    <row r="16" spans="1:11" s="16" customFormat="1" ht="62.4">
      <c r="A16" s="19">
        <v>2</v>
      </c>
      <c r="B16" s="43">
        <v>920</v>
      </c>
      <c r="C16" s="47" t="s">
        <v>176</v>
      </c>
      <c r="D16" s="44" t="s">
        <v>68</v>
      </c>
      <c r="E16" s="39" t="s">
        <v>69</v>
      </c>
      <c r="F16" s="39" t="s">
        <v>15</v>
      </c>
      <c r="G16" s="39" t="s">
        <v>70</v>
      </c>
      <c r="H16" s="40">
        <f>SUMIFS(H17:H1027,$B17:$B1027,$B16,$D17:$D1027,$D17,$E17:$E1027,$E17,$F17:$F1027,$F17)</f>
        <v>20</v>
      </c>
      <c r="I16" s="40">
        <f>SUMIFS(I17:I1027,$B17:$B1027,$B16,$D17:$D1027,$D17,$E17:$E1027,$E17,$F17:$F1027,$F17)</f>
        <v>0</v>
      </c>
      <c r="J16" s="40">
        <f>SUMIFS(J17:J1027,$B17:$B1027,$B16,$D17:$D1027,$D17,$E17:$E1027,$E17,$F17:$F1027,$F17)</f>
        <v>20</v>
      </c>
      <c r="K16" s="40">
        <f>SUMIFS(K17:K1027,$B17:$B1027,$B16,$D17:$D1027,$D17,$E17:$E1027,$E17,$F17:$F1027,$F17)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68</v>
      </c>
      <c r="E17" s="33" t="s">
        <v>69</v>
      </c>
      <c r="F17" s="33" t="s">
        <v>15</v>
      </c>
      <c r="G17" s="33" t="s">
        <v>72</v>
      </c>
      <c r="H17" s="24">
        <v>20</v>
      </c>
      <c r="I17" s="24"/>
      <c r="J17" s="24">
        <v>20</v>
      </c>
      <c r="K17" s="24"/>
    </row>
    <row r="18" spans="1:11" s="16" customFormat="1" ht="62.4">
      <c r="A18" s="19">
        <v>2</v>
      </c>
      <c r="B18" s="43">
        <v>920</v>
      </c>
      <c r="C18" s="47" t="s">
        <v>196</v>
      </c>
      <c r="D18" s="44" t="s">
        <v>68</v>
      </c>
      <c r="E18" s="39" t="s">
        <v>69</v>
      </c>
      <c r="F18" s="39" t="s">
        <v>42</v>
      </c>
      <c r="G18" s="39" t="s">
        <v>70</v>
      </c>
      <c r="H18" s="40">
        <f>SUMIFS(H19:H1029,$B19:$B1029,$B18,$D19:$D1029,$D19,$E19:$E1029,$E19,$F19:$F1029,$F19)</f>
        <v>17</v>
      </c>
      <c r="I18" s="40">
        <f>SUMIFS(I19:I1029,$B19:$B1029,$B18,$D19:$D1029,$D19,$E19:$E1029,$E19,$F19:$F1029,$F19)</f>
        <v>0</v>
      </c>
      <c r="J18" s="40">
        <f>SUMIFS(J19:J1029,$B19:$B1029,$B18,$D19:$D1029,$D19,$E19:$E1029,$E19,$F19:$F1029,$F19)</f>
        <v>17</v>
      </c>
      <c r="K18" s="40">
        <f>SUMIFS(K19:K1029,$B19:$B1029,$B18,$D19:$D1029,$D19,$E19:$E1029,$E19,$F19:$F1029,$F19)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68</v>
      </c>
      <c r="E19" s="33" t="s">
        <v>69</v>
      </c>
      <c r="F19" s="33" t="s">
        <v>42</v>
      </c>
      <c r="G19" s="33" t="s">
        <v>72</v>
      </c>
      <c r="H19" s="24">
        <v>17</v>
      </c>
      <c r="I19" s="24"/>
      <c r="J19" s="24">
        <v>17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68</v>
      </c>
      <c r="E20" s="39" t="s">
        <v>69</v>
      </c>
      <c r="F20" s="39" t="s">
        <v>107</v>
      </c>
      <c r="G20" s="39" t="s">
        <v>70</v>
      </c>
      <c r="H20" s="40">
        <f>SUMIFS(H21:H1031,$B21:$B1031,$B20,$D21:$D1031,$D21,$E21:$E1031,$E21,$F21:$F1031,$F21)</f>
        <v>18777.7</v>
      </c>
      <c r="I20" s="40">
        <f>SUMIFS(I21:I1031,$B21:$B1031,$B20,$D21:$D1031,$D21,$E21:$E1031,$E21,$F21:$F1031,$F21)</f>
        <v>0</v>
      </c>
      <c r="J20" s="40">
        <f>SUMIFS(J21:J1031,$B21:$B1031,$B20,$D21:$D1031,$D21,$E21:$E1031,$E21,$F21:$F1031,$F21)</f>
        <v>18777.7</v>
      </c>
      <c r="K20" s="40">
        <f>SUMIFS(K21:K1031,$B21:$B1031,$B20,$D21:$D1031,$D21,$E21:$E1031,$E21,$F21:$F1031,$F21)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68</v>
      </c>
      <c r="E21" s="33" t="s">
        <v>69</v>
      </c>
      <c r="F21" s="33" t="s">
        <v>107</v>
      </c>
      <c r="G21" s="33" t="s">
        <v>71</v>
      </c>
      <c r="H21" s="24">
        <v>18388.3</v>
      </c>
      <c r="I21" s="24"/>
      <c r="J21" s="24">
        <v>18388.3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68</v>
      </c>
      <c r="E22" s="33" t="s">
        <v>69</v>
      </c>
      <c r="F22" s="33" t="s">
        <v>107</v>
      </c>
      <c r="G22" s="33" t="s">
        <v>72</v>
      </c>
      <c r="H22" s="24">
        <v>389.4</v>
      </c>
      <c r="I22" s="24"/>
      <c r="J22" s="24">
        <v>389.4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68</v>
      </c>
      <c r="E23" s="33" t="s">
        <v>69</v>
      </c>
      <c r="F23" s="33" t="s">
        <v>107</v>
      </c>
      <c r="G23" s="33" t="s">
        <v>73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68</v>
      </c>
      <c r="E24" s="30" t="s">
        <v>74</v>
      </c>
      <c r="F24" s="30"/>
      <c r="G24" s="30"/>
      <c r="H24" s="18">
        <f>SUMIFS(H25:H1036,$B25:$B1036,$B25,$D25:$D1036,$D25,$E25:$E1036,$E25)/2</f>
        <v>0</v>
      </c>
      <c r="I24" s="18">
        <f>SUMIFS(I25:I1036,$B25:$B1036,$B25,$D25:$D1036,$D25,$E25:$E1036,$E25)/2</f>
        <v>0</v>
      </c>
      <c r="J24" s="18">
        <f>SUMIFS(J25:J1036,$B25:$B1036,$B25,$D25:$D1036,$D25,$E25:$E1036,$E25)/2</f>
        <v>0</v>
      </c>
      <c r="K24" s="18">
        <f>SUMIFS(K25:K1036,$B25:$B1036,$B25,$D25:$D1036,$D25,$E25:$E1036,$E25)/2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68</v>
      </c>
      <c r="E25" s="39" t="s">
        <v>74</v>
      </c>
      <c r="F25" s="39" t="s">
        <v>109</v>
      </c>
      <c r="G25" s="39" t="s">
        <v>70</v>
      </c>
      <c r="H25" s="40">
        <f>SUMIFS(H26:H1036,$B26:$B1036,$B25,$D26:$D1036,$D26,$E26:$E1036,$E26,$F26:$F1036,$F26)</f>
        <v>0</v>
      </c>
      <c r="I25" s="40">
        <f>SUMIFS(I26:I1036,$B26:$B1036,$B25,$D26:$D1036,$D26,$E26:$E1036,$E26,$F26:$F1036,$F26)</f>
        <v>0</v>
      </c>
      <c r="J25" s="40">
        <f>SUMIFS(J26:J1036,$B26:$B1036,$B25,$D26:$D1036,$D26,$E26:$E1036,$E26,$F26:$F1036,$F26)</f>
        <v>0</v>
      </c>
      <c r="K25" s="40">
        <f>SUMIFS(K26:K1036,$B26:$B1036,$B25,$D26:$D1036,$D26,$E26:$E1036,$E26,$F26:$F1036,$F26)</f>
        <v>0</v>
      </c>
    </row>
    <row r="26" spans="1:11" s="16" customFormat="1" ht="15.6">
      <c r="A26" s="20">
        <v>3</v>
      </c>
      <c r="B26" s="31">
        <v>920</v>
      </c>
      <c r="C26" s="32" t="s">
        <v>128</v>
      </c>
      <c r="D26" s="33" t="s">
        <v>68</v>
      </c>
      <c r="E26" s="33" t="s">
        <v>74</v>
      </c>
      <c r="F26" s="33" t="s">
        <v>109</v>
      </c>
      <c r="G26" s="33" t="s">
        <v>127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149</v>
      </c>
      <c r="D27" s="30" t="s">
        <v>74</v>
      </c>
      <c r="E27" s="30" t="s">
        <v>68</v>
      </c>
      <c r="F27" s="30"/>
      <c r="G27" s="30"/>
      <c r="H27" s="18">
        <f>SUMIFS(H28:H1039,$B28:$B1039,$B28,$D28:$D1039,$D28,$E28:$E1039,$E28)/2</f>
        <v>0</v>
      </c>
      <c r="I27" s="18">
        <f>SUMIFS(I28:I1039,$B28:$B1039,$B28,$D28:$D1039,$D28,$E28:$E1039,$E28)/2</f>
        <v>0</v>
      </c>
      <c r="J27" s="18">
        <f>SUMIFS(J28:J1039,$B28:$B1039,$B28,$D28:$D1039,$D28,$E28:$E1039,$E28)/2</f>
        <v>0</v>
      </c>
      <c r="K27" s="18">
        <f>SUMIFS(K28:K1039,$B28:$B1039,$B28,$D28:$D1039,$D28,$E28:$E1039,$E28)/2</f>
        <v>0</v>
      </c>
    </row>
    <row r="28" spans="1:11" s="16" customFormat="1" ht="46.8">
      <c r="A28" s="19">
        <v>2</v>
      </c>
      <c r="B28" s="37">
        <v>920</v>
      </c>
      <c r="C28" s="38" t="s">
        <v>147</v>
      </c>
      <c r="D28" s="39" t="s">
        <v>74</v>
      </c>
      <c r="E28" s="39" t="s">
        <v>68</v>
      </c>
      <c r="F28" s="39" t="s">
        <v>146</v>
      </c>
      <c r="G28" s="39" t="s">
        <v>70</v>
      </c>
      <c r="H28" s="40">
        <f>SUMIFS(H29:H1039,$B29:$B1039,$B28,$D29:$D1039,$D29,$E29:$E1039,$E29,$F29:$F1039,$F29)</f>
        <v>0</v>
      </c>
      <c r="I28" s="40">
        <f>SUMIFS(I29:I1039,$B29:$B1039,$B28,$D29:$D1039,$D29,$E29:$E1039,$E29,$F29:$F1039,$F29)</f>
        <v>0</v>
      </c>
      <c r="J28" s="40">
        <f>SUMIFS(J29:J1039,$B29:$B1039,$B28,$D29:$D1039,$D29,$E29:$E1039,$E29,$F29:$F1039,$F29)</f>
        <v>0</v>
      </c>
      <c r="K28" s="40">
        <f>SUMIFS(K29:K1039,$B29:$B1039,$B28,$D29:$D1039,$D29,$E29:$E1039,$E29,$F29:$F1039,$F29)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150</v>
      </c>
      <c r="D29" s="33" t="s">
        <v>74</v>
      </c>
      <c r="E29" s="33" t="s">
        <v>68</v>
      </c>
      <c r="F29" s="33" t="s">
        <v>146</v>
      </c>
      <c r="G29" s="33" t="s">
        <v>148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75</v>
      </c>
      <c r="E30" s="30" t="s">
        <v>68</v>
      </c>
      <c r="F30" s="30" t="s">
        <v>7</v>
      </c>
      <c r="G30" s="30" t="s">
        <v>70</v>
      </c>
      <c r="H30" s="18">
        <f>SUMIFS(H31:H1042,$B31:$B1042,$B31,$D31:$D1042,$D31,$E31:$E1042,$E31)/2</f>
        <v>1900</v>
      </c>
      <c r="I30" s="18">
        <f>SUMIFS(I31:I1042,$B31:$B1042,$B31,$D31:$D1042,$D31,$E31:$E1042,$E31)/2</f>
        <v>0</v>
      </c>
      <c r="J30" s="18">
        <f>SUMIFS(J31:J1042,$B31:$B1042,$B31,$D31:$D1042,$D31,$E31:$E1042,$E31)/2</f>
        <v>1900</v>
      </c>
      <c r="K30" s="18">
        <f>SUMIFS(K31:K1042,$B31:$B1042,$B31,$D31:$D1042,$D31,$E31:$E1042,$E31)/2</f>
        <v>0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75</v>
      </c>
      <c r="E31" s="39" t="s">
        <v>68</v>
      </c>
      <c r="F31" s="39" t="s">
        <v>108</v>
      </c>
      <c r="G31" s="39" t="s">
        <v>70</v>
      </c>
      <c r="H31" s="40">
        <f>SUMIFS(H32:H1042,$B32:$B1042,$B31,$D32:$D1042,$D32,$E32:$E1042,$E32,$F32:$F1042,$F32)</f>
        <v>1900</v>
      </c>
      <c r="I31" s="40">
        <f>SUMIFS(I32:I1042,$B32:$B1042,$B31,$D32:$D1042,$D32,$E32:$E1042,$E32,$F32:$F1042,$F32)</f>
        <v>0</v>
      </c>
      <c r="J31" s="40">
        <f>SUMIFS(J32:J1042,$B32:$B1042,$B31,$D32:$D1042,$D32,$E32:$E1042,$E32,$F32:$F1042,$F32)</f>
        <v>1900</v>
      </c>
      <c r="K31" s="40">
        <f>SUMIFS(K32:K1042,$B32:$B1042,$B31,$D32:$D1042,$D32,$E32:$E1042,$E32,$F32:$F1042,$F32)</f>
        <v>0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75</v>
      </c>
      <c r="E32" s="33" t="s">
        <v>68</v>
      </c>
      <c r="F32" s="33" t="s">
        <v>108</v>
      </c>
      <c r="G32" s="33" t="s">
        <v>76</v>
      </c>
      <c r="H32" s="24">
        <v>1900</v>
      </c>
      <c r="I32" s="24"/>
      <c r="J32" s="24">
        <v>1900</v>
      </c>
      <c r="K32" s="24"/>
    </row>
    <row r="33" spans="1:11" s="16" customFormat="1" ht="31.2">
      <c r="A33" s="17">
        <v>1</v>
      </c>
      <c r="B33" s="28">
        <v>920</v>
      </c>
      <c r="C33" s="54" t="s">
        <v>132</v>
      </c>
      <c r="D33" s="30" t="s">
        <v>75</v>
      </c>
      <c r="E33" s="30" t="s">
        <v>77</v>
      </c>
      <c r="F33" s="30"/>
      <c r="G33" s="30"/>
      <c r="H33" s="18">
        <f>SUMIFS(H34:H1045,$B34:$B1045,$B34,$D34:$D1045,$D34,$E34:$E1045,$E34)/2</f>
        <v>0</v>
      </c>
      <c r="I33" s="18">
        <f>SUMIFS(I34:I1045,$B34:$B1045,$B34,$D34:$D1045,$D34,$E34:$E1045,$E34)/2</f>
        <v>0</v>
      </c>
      <c r="J33" s="18">
        <f>SUMIFS(J34:J1045,$B34:$B1045,$B34,$D34:$D1045,$D34,$E34:$E1045,$E34)/2</f>
        <v>0</v>
      </c>
      <c r="K33" s="18">
        <f>SUMIFS(K34:K1045,$B34:$B1045,$B34,$D34:$D1045,$D34,$E34:$E1045,$E34)/2</f>
        <v>0</v>
      </c>
    </row>
    <row r="34" spans="1:11" s="16" customFormat="1" ht="46.8">
      <c r="A34" s="19">
        <v>2</v>
      </c>
      <c r="B34" s="37">
        <v>920</v>
      </c>
      <c r="C34" s="38" t="s">
        <v>210</v>
      </c>
      <c r="D34" s="39" t="s">
        <v>75</v>
      </c>
      <c r="E34" s="39" t="s">
        <v>77</v>
      </c>
      <c r="F34" s="39" t="s">
        <v>151</v>
      </c>
      <c r="G34" s="39" t="s">
        <v>70</v>
      </c>
      <c r="H34" s="40">
        <f>SUMIFS(H35:H1045,$B35:$B1045,$B34,$D35:$D1045,$D35,$E35:$E1045,$E35,$F35:$F1045,$F35)</f>
        <v>0</v>
      </c>
      <c r="I34" s="40">
        <f>SUMIFS(I35:I1045,$B35:$B1045,$B34,$D35:$D1045,$D35,$E35:$E1045,$E35,$F35:$F1045,$F35)</f>
        <v>0</v>
      </c>
      <c r="J34" s="40">
        <f>SUMIFS(J35:J1045,$B35:$B1045,$B34,$D35:$D1045,$D35,$E35:$E1045,$E35,$F35:$F1045,$F35)</f>
        <v>0</v>
      </c>
      <c r="K34" s="40">
        <f>SUMIFS(K35:K1045,$B35:$B1045,$B34,$D35:$D1045,$D35,$E35:$E1045,$E35,$F35:$F1045,$F35)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75</v>
      </c>
      <c r="E35" s="33" t="s">
        <v>77</v>
      </c>
      <c r="F35" s="33" t="s">
        <v>151</v>
      </c>
      <c r="G35" s="33" t="s">
        <v>78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75</v>
      </c>
      <c r="E36" s="39" t="s">
        <v>77</v>
      </c>
      <c r="F36" s="39" t="s">
        <v>108</v>
      </c>
      <c r="G36" s="39"/>
      <c r="H36" s="40">
        <f>SUMIFS(H37:H1047,$B37:$B1047,$B36,$D37:$D1047,$D37,$E37:$E1047,$E37,$F37:$F1047,$F37)</f>
        <v>0</v>
      </c>
      <c r="I36" s="40">
        <f>SUMIFS(I37:I1047,$B37:$B1047,$B36,$D37:$D1047,$D37,$E37:$E1047,$E37,$F37:$F1047,$F37)</f>
        <v>0</v>
      </c>
      <c r="J36" s="40">
        <f>SUMIFS(J37:J1047,$B37:$B1047,$B36,$D37:$D1047,$D37,$E37:$E1047,$E37,$F37:$F1047,$F37)</f>
        <v>0</v>
      </c>
      <c r="K36" s="40">
        <f>SUMIFS(K37:K1047,$B37:$B1047,$B36,$D37:$D1047,$D37,$E37:$E1047,$E37,$F37:$F1047,$F37)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75</v>
      </c>
      <c r="E37" s="33" t="s">
        <v>77</v>
      </c>
      <c r="F37" s="33" t="s">
        <v>108</v>
      </c>
      <c r="G37" s="33" t="s">
        <v>78</v>
      </c>
      <c r="H37" s="24"/>
      <c r="I37" s="24"/>
      <c r="J37" s="24"/>
      <c r="K37" s="24"/>
    </row>
    <row r="38" spans="1:11" s="16" customFormat="1" ht="31.2">
      <c r="A38" s="14">
        <v>0</v>
      </c>
      <c r="B38" s="26">
        <v>933</v>
      </c>
      <c r="C38" s="27" t="s">
        <v>140</v>
      </c>
      <c r="D38" s="34" t="s">
        <v>70</v>
      </c>
      <c r="E38" s="34" t="s">
        <v>70</v>
      </c>
      <c r="F38" s="34" t="s">
        <v>7</v>
      </c>
      <c r="G38" s="34" t="s">
        <v>70</v>
      </c>
      <c r="H38" s="15">
        <f>SUMIFS(H39:H1056,$B39:$B1056,$B39)/3</f>
        <v>945</v>
      </c>
      <c r="I38" s="15">
        <f>SUMIFS(I39:I1056,$B39:$B1056,$B39)/3</f>
        <v>0</v>
      </c>
      <c r="J38" s="15">
        <f>SUMIFS(J39:J1056,$B39:$B1056,$B39)/3</f>
        <v>945</v>
      </c>
      <c r="K38" s="15">
        <f>SUMIFS(K39:K1056,$B39:$B1056,$B39)/3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68</v>
      </c>
      <c r="E39" s="30" t="s">
        <v>77</v>
      </c>
      <c r="F39" s="30" t="s">
        <v>7</v>
      </c>
      <c r="G39" s="30" t="s">
        <v>70</v>
      </c>
      <c r="H39" s="18">
        <f>SUMIFS(H40:H1051,$B40:$B1051,$B40,$D40:$D1051,$D40,$E40:$E1051,$E40)/2</f>
        <v>945</v>
      </c>
      <c r="I39" s="18">
        <f>SUMIFS(I40:I1051,$B40:$B1051,$B40,$D40:$D1051,$D40,$E40:$E1051,$E40)/2</f>
        <v>0</v>
      </c>
      <c r="J39" s="18">
        <f>SUMIFS(J40:J1051,$B40:$B1051,$B40,$D40:$D1051,$D40,$E40:$E1051,$E40)/2</f>
        <v>945</v>
      </c>
      <c r="K39" s="18">
        <f>SUMIFS(K40:K1051,$B40:$B1051,$B40,$D40:$D1051,$D40,$E40:$E1051,$E40)/2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68</v>
      </c>
      <c r="E40" s="39" t="s">
        <v>77</v>
      </c>
      <c r="F40" s="39" t="s">
        <v>107</v>
      </c>
      <c r="G40" s="39" t="s">
        <v>70</v>
      </c>
      <c r="H40" s="40">
        <f>SUMIFS(H41:H1051,$B41:$B1051,$B40,$D41:$D1051,$D41,$E41:$E1051,$E41,$F41:$F1051,$F41)</f>
        <v>945</v>
      </c>
      <c r="I40" s="40">
        <f>SUMIFS(I41:I1051,$B41:$B1051,$B40,$D41:$D1051,$D41,$E41:$E1051,$E41,$F41:$F1051,$F41)</f>
        <v>0</v>
      </c>
      <c r="J40" s="40">
        <f>SUMIFS(J41:J1051,$B41:$B1051,$B40,$D41:$D1051,$D41,$E41:$E1051,$E41,$F41:$F1051,$F41)</f>
        <v>945</v>
      </c>
      <c r="K40" s="40">
        <f>SUMIFS(K41:K1051,$B41:$B1051,$B40,$D41:$D1051,$D41,$E41:$E1051,$E41,$F41:$F1051,$F41)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68</v>
      </c>
      <c r="E41" s="33" t="s">
        <v>77</v>
      </c>
      <c r="F41" s="33" t="s">
        <v>107</v>
      </c>
      <c r="G41" s="33" t="s">
        <v>71</v>
      </c>
      <c r="H41" s="24">
        <v>814.2</v>
      </c>
      <c r="I41" s="24"/>
      <c r="J41" s="24">
        <v>814.2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68</v>
      </c>
      <c r="E42" s="33" t="s">
        <v>77</v>
      </c>
      <c r="F42" s="33" t="s">
        <v>107</v>
      </c>
      <c r="G42" s="33" t="s">
        <v>72</v>
      </c>
      <c r="H42" s="24">
        <v>130.80000000000001</v>
      </c>
      <c r="I42" s="24"/>
      <c r="J42" s="24">
        <v>130.80000000000001</v>
      </c>
      <c r="K42" s="24"/>
    </row>
    <row r="43" spans="1:11" s="16" customFormat="1" ht="31.2">
      <c r="A43" s="14">
        <v>0</v>
      </c>
      <c r="B43" s="26">
        <v>934</v>
      </c>
      <c r="C43" s="27" t="s">
        <v>156</v>
      </c>
      <c r="D43" s="34" t="s">
        <v>70</v>
      </c>
      <c r="E43" s="34" t="s">
        <v>70</v>
      </c>
      <c r="F43" s="34" t="s">
        <v>7</v>
      </c>
      <c r="G43" s="34" t="s">
        <v>70</v>
      </c>
      <c r="H43" s="15">
        <f>SUMIFS(H44:H1063,$B44:$B1063,$B44)/3</f>
        <v>3446.8999999999996</v>
      </c>
      <c r="I43" s="15">
        <f>SUMIFS(I44:I1063,$B44:$B1063,$B44)/3</f>
        <v>0</v>
      </c>
      <c r="J43" s="15">
        <f>SUMIFS(J44:J1063,$B44:$B1063,$B44)/3</f>
        <v>3446.8999999999996</v>
      </c>
      <c r="K43" s="15">
        <f>SUMIFS(K44:K1063,$B44:$B1063,$B44)/3</f>
        <v>0</v>
      </c>
    </row>
    <row r="44" spans="1:11" s="16" customFormat="1" ht="46.8">
      <c r="A44" s="17">
        <v>1</v>
      </c>
      <c r="B44" s="28">
        <v>934</v>
      </c>
      <c r="C44" s="29" t="s">
        <v>8</v>
      </c>
      <c r="D44" s="30" t="s">
        <v>68</v>
      </c>
      <c r="E44" s="30" t="s">
        <v>69</v>
      </c>
      <c r="F44" s="30" t="s">
        <v>7</v>
      </c>
      <c r="G44" s="30" t="s">
        <v>70</v>
      </c>
      <c r="H44" s="18">
        <f>SUMIFS(H45:H1058,$B45:$B1058,$B45,$D45:$D1058,$D45,$E45:$E1058,$E45)/2</f>
        <v>3446.9</v>
      </c>
      <c r="I44" s="18">
        <f>SUMIFS(I45:I1058,$B45:$B1058,$B45,$D45:$D1058,$D45,$E45:$E1058,$E45)/2</f>
        <v>0</v>
      </c>
      <c r="J44" s="18">
        <f>SUMIFS(J45:J1058,$B45:$B1058,$B45,$D45:$D1058,$D45,$E45:$E1058,$E45)/2</f>
        <v>3446.9</v>
      </c>
      <c r="K44" s="18">
        <f>SUMIFS(K45:K1058,$B45:$B1058,$B45,$D45:$D1058,$D45,$E45:$E1058,$E45)/2</f>
        <v>0</v>
      </c>
    </row>
    <row r="45" spans="1:11" s="16" customFormat="1" ht="62.4">
      <c r="A45" s="19">
        <v>2</v>
      </c>
      <c r="B45" s="37">
        <v>934</v>
      </c>
      <c r="C45" s="47" t="s">
        <v>176</v>
      </c>
      <c r="D45" s="39" t="s">
        <v>68</v>
      </c>
      <c r="E45" s="39" t="s">
        <v>69</v>
      </c>
      <c r="F45" s="39" t="s">
        <v>15</v>
      </c>
      <c r="G45" s="39" t="s">
        <v>70</v>
      </c>
      <c r="H45" s="40">
        <f>SUMIFS(H46:H1058,$B46:$B1058,$B45,$D46:$D1058,$D46,$E46:$E1058,$E46,$F46:$F1058,$F46)</f>
        <v>0</v>
      </c>
      <c r="I45" s="40">
        <f>SUMIFS(I46:I1058,$B46:$B1058,$B45,$D46:$D1058,$D46,$E46:$E1058,$E46,$F46:$F1058,$F46)</f>
        <v>0</v>
      </c>
      <c r="J45" s="40">
        <f>SUMIFS(J46:J1058,$B46:$B1058,$B45,$D46:$D1058,$D46,$E46:$E1058,$E46,$F46:$F1058,$F46)</f>
        <v>0</v>
      </c>
      <c r="K45" s="40">
        <f>SUMIFS(K46:K1058,$B46:$B1058,$B45,$D46:$D1058,$D46,$E46:$E1058,$E46,$F46:$F1058,$F46)</f>
        <v>0</v>
      </c>
    </row>
    <row r="46" spans="1:11" s="16" customFormat="1" ht="51.6" customHeight="1">
      <c r="A46" s="20">
        <v>3</v>
      </c>
      <c r="B46" s="31">
        <v>934</v>
      </c>
      <c r="C46" s="32" t="s">
        <v>12</v>
      </c>
      <c r="D46" s="33" t="s">
        <v>68</v>
      </c>
      <c r="E46" s="33" t="s">
        <v>69</v>
      </c>
      <c r="F46" s="33" t="s">
        <v>15</v>
      </c>
      <c r="G46" s="33" t="s">
        <v>72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934</v>
      </c>
      <c r="C47" s="47" t="s">
        <v>196</v>
      </c>
      <c r="D47" s="39" t="s">
        <v>68</v>
      </c>
      <c r="E47" s="39" t="s">
        <v>69</v>
      </c>
      <c r="F47" s="39" t="s">
        <v>42</v>
      </c>
      <c r="G47" s="39" t="s">
        <v>70</v>
      </c>
      <c r="H47" s="40">
        <f>SUMIFS(H48:H1060,$B48:$B1060,$B47,$D48:$D1060,$D48,$E48:$E1060,$E48,$F48:$F1060,$F48)</f>
        <v>4</v>
      </c>
      <c r="I47" s="40">
        <f>SUMIFS(I48:I1060,$B48:$B1060,$B47,$D48:$D1060,$D48,$E48:$E1060,$E48,$F48:$F1060,$F48)</f>
        <v>0</v>
      </c>
      <c r="J47" s="40">
        <f>SUMIFS(J48:J1060,$B48:$B1060,$B47,$D48:$D1060,$D48,$E48:$E1060,$E48,$F48:$F1060,$F48)</f>
        <v>4</v>
      </c>
      <c r="K47" s="40">
        <f>SUMIFS(K48:K1060,$B48:$B1060,$B47,$D48:$D1060,$D48,$E48:$E1060,$E48,$F48:$F1060,$F48)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68</v>
      </c>
      <c r="E48" s="33" t="s">
        <v>69</v>
      </c>
      <c r="F48" s="33" t="s">
        <v>42</v>
      </c>
      <c r="G48" s="33" t="s">
        <v>72</v>
      </c>
      <c r="H48" s="24">
        <v>4</v>
      </c>
      <c r="I48" s="24"/>
      <c r="J48" s="24">
        <v>4</v>
      </c>
      <c r="K48" s="24"/>
    </row>
    <row r="49" spans="1:11" s="16" customFormat="1" ht="62.4">
      <c r="A49" s="19">
        <v>2</v>
      </c>
      <c r="B49" s="37">
        <v>934</v>
      </c>
      <c r="C49" s="38" t="s">
        <v>9</v>
      </c>
      <c r="D49" s="39" t="s">
        <v>68</v>
      </c>
      <c r="E49" s="39" t="s">
        <v>69</v>
      </c>
      <c r="F49" s="39" t="s">
        <v>107</v>
      </c>
      <c r="G49" s="39" t="s">
        <v>70</v>
      </c>
      <c r="H49" s="40">
        <f>SUMIFS(H50:H1062,$B50:$B1062,$B49,$D50:$D1062,$D50,$E50:$E1062,$E50,$F50:$F1062,$F50)</f>
        <v>3442.9</v>
      </c>
      <c r="I49" s="40">
        <f>SUMIFS(I50:I1062,$B50:$B1062,$B49,$D50:$D1062,$D50,$E50:$E1062,$E50,$F50:$F1062,$F50)</f>
        <v>0</v>
      </c>
      <c r="J49" s="40">
        <f>SUMIFS(J50:J1062,$B50:$B1062,$B49,$D50:$D1062,$D50,$E50:$E1062,$E50,$F50:$F1062,$F50)</f>
        <v>3442.9</v>
      </c>
      <c r="K49" s="40">
        <f>SUMIFS(K50:K1062,$B50:$B1062,$B49,$D50:$D1062,$D50,$E50:$E1062,$E50,$F50:$F1062,$F50)</f>
        <v>0</v>
      </c>
    </row>
    <row r="50" spans="1:11" s="16" customFormat="1" ht="31.2">
      <c r="A50" s="20">
        <v>3</v>
      </c>
      <c r="B50" s="31">
        <v>934</v>
      </c>
      <c r="C50" s="32" t="s">
        <v>11</v>
      </c>
      <c r="D50" s="33" t="s">
        <v>68</v>
      </c>
      <c r="E50" s="33" t="s">
        <v>69</v>
      </c>
      <c r="F50" s="33" t="s">
        <v>107</v>
      </c>
      <c r="G50" s="33" t="s">
        <v>71</v>
      </c>
      <c r="H50" s="24">
        <v>3374.1</v>
      </c>
      <c r="I50" s="24"/>
      <c r="J50" s="24">
        <v>3374.1</v>
      </c>
      <c r="K50" s="24"/>
    </row>
    <row r="51" spans="1:11" s="16" customFormat="1" ht="46.8">
      <c r="A51" s="20">
        <v>3</v>
      </c>
      <c r="B51" s="31">
        <v>934</v>
      </c>
      <c r="C51" s="32" t="s">
        <v>12</v>
      </c>
      <c r="D51" s="33" t="s">
        <v>68</v>
      </c>
      <c r="E51" s="33" t="s">
        <v>69</v>
      </c>
      <c r="F51" s="33" t="s">
        <v>107</v>
      </c>
      <c r="G51" s="33" t="s">
        <v>72</v>
      </c>
      <c r="H51" s="24">
        <v>68.8</v>
      </c>
      <c r="I51" s="24"/>
      <c r="J51" s="24">
        <v>68.8</v>
      </c>
      <c r="K51" s="24"/>
    </row>
    <row r="52" spans="1:11" s="16" customFormat="1" ht="78" customHeight="1">
      <c r="A52" s="14">
        <v>0</v>
      </c>
      <c r="B52" s="26">
        <v>943</v>
      </c>
      <c r="C52" s="27" t="s">
        <v>139</v>
      </c>
      <c r="D52" s="34"/>
      <c r="E52" s="34"/>
      <c r="F52" s="34"/>
      <c r="G52" s="34"/>
      <c r="H52" s="15">
        <f>SUMIFS(H53:H1105,$B53:$B1105,$B53)/3</f>
        <v>0</v>
      </c>
      <c r="I52" s="15">
        <f>SUMIFS(I53:I1105,$B53:$B1105,$B53)/3</f>
        <v>0</v>
      </c>
      <c r="J52" s="15">
        <f>SUMIFS(J53:J1105,$B53:$B1105,$B53)/3</f>
        <v>0</v>
      </c>
      <c r="K52" s="15">
        <f>SUMIFS(K53:K1105,$B53:$B1105,$B53)/3</f>
        <v>0</v>
      </c>
    </row>
    <row r="53" spans="1:11" s="16" customFormat="1" ht="15.6">
      <c r="A53" s="17">
        <v>1</v>
      </c>
      <c r="B53" s="28">
        <v>943</v>
      </c>
      <c r="C53" s="29" t="s">
        <v>131</v>
      </c>
      <c r="D53" s="30" t="s">
        <v>83</v>
      </c>
      <c r="E53" s="30" t="s">
        <v>85</v>
      </c>
      <c r="F53" s="30" t="s">
        <v>7</v>
      </c>
      <c r="G53" s="30" t="s">
        <v>70</v>
      </c>
      <c r="H53" s="18">
        <f>SUMIFS(H54:H1100,$B54:$B1100,$B54,$D54:$D1100,$D54,$E54:$E1100,$E54)/2</f>
        <v>0</v>
      </c>
      <c r="I53" s="18">
        <f>SUMIFS(I54:I1100,$B54:$B1100,$B54,$D54:$D1100,$D54,$E54:$E1100,$E54)/2</f>
        <v>0</v>
      </c>
      <c r="J53" s="18">
        <f>SUMIFS(J54:J1100,$B54:$B1100,$B54,$D54:$D1100,$D54,$E54:$E1100,$E54)/2</f>
        <v>0</v>
      </c>
      <c r="K53" s="18">
        <f>SUMIFS(K54:K1100,$B54:$B1100,$B54,$D54:$D1100,$D54,$E54:$E1100,$E54)/2</f>
        <v>0</v>
      </c>
    </row>
    <row r="54" spans="1:11" s="16" customFormat="1" ht="62.4">
      <c r="A54" s="19">
        <v>2</v>
      </c>
      <c r="B54" s="37">
        <v>943</v>
      </c>
      <c r="C54" s="38" t="s">
        <v>203</v>
      </c>
      <c r="D54" s="39" t="s">
        <v>83</v>
      </c>
      <c r="E54" s="39" t="s">
        <v>85</v>
      </c>
      <c r="F54" s="39" t="s">
        <v>10</v>
      </c>
      <c r="G54" s="39"/>
      <c r="H54" s="40">
        <f>SUMIFS(H55:H1100,$B55:$B1100,$B54,$D55:$D1100,$D55,$E55:$E1100,$E55,$F55:$F1100,$F55)</f>
        <v>0</v>
      </c>
      <c r="I54" s="40">
        <f>SUMIFS(I55:I1100,$B55:$B1100,$B54,$D55:$D1100,$D55,$E55:$E1100,$E55,$F55:$F1100,$F55)</f>
        <v>0</v>
      </c>
      <c r="J54" s="40">
        <f>SUMIFS(J55:J1100,$B55:$B1100,$B54,$D55:$D1100,$D55,$E55:$E1100,$E55,$F55:$F1100,$F55)</f>
        <v>0</v>
      </c>
      <c r="K54" s="40">
        <f>SUMIFS(K55:K1100,$B55:$B1100,$B54,$D55:$D1100,$D55,$E55:$E1100,$E55,$F55:$F1100,$F55)</f>
        <v>0</v>
      </c>
    </row>
    <row r="55" spans="1:11" s="16" customFormat="1" ht="33.6" customHeight="1">
      <c r="A55" s="20">
        <v>3</v>
      </c>
      <c r="B55" s="31">
        <v>943</v>
      </c>
      <c r="C55" s="32" t="s">
        <v>21</v>
      </c>
      <c r="D55" s="33" t="s">
        <v>83</v>
      </c>
      <c r="E55" s="33" t="s">
        <v>85</v>
      </c>
      <c r="F55" s="33" t="s">
        <v>10</v>
      </c>
      <c r="G55" s="33" t="s">
        <v>79</v>
      </c>
      <c r="H55" s="24"/>
      <c r="I55" s="24"/>
      <c r="J55" s="24"/>
      <c r="K55" s="24"/>
    </row>
    <row r="56" spans="1:11" s="16" customFormat="1" ht="15.6">
      <c r="A56" s="17">
        <v>1</v>
      </c>
      <c r="B56" s="28">
        <v>943</v>
      </c>
      <c r="C56" s="29" t="s">
        <v>27</v>
      </c>
      <c r="D56" s="30" t="s">
        <v>83</v>
      </c>
      <c r="E56" s="30" t="s">
        <v>69</v>
      </c>
      <c r="F56" s="30"/>
      <c r="G56" s="30"/>
      <c r="H56" s="18">
        <f>SUMIFS(H57:H1103,$B57:$B1103,$B57,$D57:$D1103,$D57,$E57:$E1103,$E57)/2</f>
        <v>0</v>
      </c>
      <c r="I56" s="18">
        <f>SUMIFS(I57:I1103,$B57:$B1103,$B57,$D57:$D1103,$D57,$E57:$E1103,$E57)/2</f>
        <v>0</v>
      </c>
      <c r="J56" s="18">
        <f>SUMIFS(J57:J1103,$B57:$B1103,$B57,$D57:$D1103,$D57,$E57:$E1103,$E57)/2</f>
        <v>0</v>
      </c>
      <c r="K56" s="18">
        <f>SUMIFS(K57:K1103,$B57:$B1103,$B57,$D57:$D1103,$D57,$E57:$E1103,$E57)/2</f>
        <v>0</v>
      </c>
    </row>
    <row r="57" spans="1:11" s="16" customFormat="1" ht="62.4">
      <c r="A57" s="19">
        <v>2</v>
      </c>
      <c r="B57" s="37">
        <v>943</v>
      </c>
      <c r="C57" s="38" t="s">
        <v>203</v>
      </c>
      <c r="D57" s="39" t="s">
        <v>83</v>
      </c>
      <c r="E57" s="39" t="s">
        <v>69</v>
      </c>
      <c r="F57" s="39" t="s">
        <v>10</v>
      </c>
      <c r="G57" s="39"/>
      <c r="H57" s="40">
        <f>SUMIFS(H58:H1103,$B58:$B1103,$B57,$D58:$D1103,$D58,$E58:$E1103,$E58,$F58:$F1103,$F58)</f>
        <v>0</v>
      </c>
      <c r="I57" s="40">
        <f>SUMIFS(I58:I1103,$B58:$B1103,$B57,$D58:$D1103,$D58,$E58:$E1103,$E58,$F58:$F1103,$F58)</f>
        <v>0</v>
      </c>
      <c r="J57" s="40">
        <f>SUMIFS(J58:J1103,$B58:$B1103,$B57,$D58:$D1103,$D58,$E58:$E1103,$E58,$F58:$F1103,$F58)</f>
        <v>0</v>
      </c>
      <c r="K57" s="40">
        <f>SUMIFS(K58:K1103,$B58:$B1103,$B57,$D58:$D1103,$D58,$E58:$E1103,$E58,$F58:$F1103,$F58)</f>
        <v>0</v>
      </c>
    </row>
    <row r="58" spans="1:11" s="16" customFormat="1" ht="31.2">
      <c r="A58" s="20">
        <v>3</v>
      </c>
      <c r="B58" s="31">
        <v>943</v>
      </c>
      <c r="C58" s="32" t="s">
        <v>23</v>
      </c>
      <c r="D58" s="33" t="s">
        <v>83</v>
      </c>
      <c r="E58" s="33" t="s">
        <v>69</v>
      </c>
      <c r="F58" s="33" t="s">
        <v>10</v>
      </c>
      <c r="G58" s="33" t="s">
        <v>81</v>
      </c>
      <c r="H58" s="24"/>
      <c r="I58" s="24"/>
      <c r="J58" s="24"/>
      <c r="K58" s="24"/>
    </row>
    <row r="59" spans="1:11" s="16" customFormat="1" ht="46.8">
      <c r="A59" s="20">
        <v>3</v>
      </c>
      <c r="B59" s="31">
        <v>943</v>
      </c>
      <c r="C59" s="32" t="s">
        <v>12</v>
      </c>
      <c r="D59" s="33" t="s">
        <v>83</v>
      </c>
      <c r="E59" s="33" t="s">
        <v>69</v>
      </c>
      <c r="F59" s="33" t="s">
        <v>10</v>
      </c>
      <c r="G59" s="33" t="s">
        <v>72</v>
      </c>
      <c r="H59" s="24"/>
      <c r="I59" s="24"/>
      <c r="J59" s="24"/>
      <c r="K59" s="24"/>
    </row>
    <row r="60" spans="1:11" s="16" customFormat="1" ht="15.6">
      <c r="A60" s="20">
        <v>3</v>
      </c>
      <c r="B60" s="31">
        <v>943</v>
      </c>
      <c r="C60" s="32" t="s">
        <v>13</v>
      </c>
      <c r="D60" s="33" t="s">
        <v>83</v>
      </c>
      <c r="E60" s="33" t="s">
        <v>69</v>
      </c>
      <c r="F60" s="33" t="s">
        <v>10</v>
      </c>
      <c r="G60" s="33" t="s">
        <v>73</v>
      </c>
      <c r="H60" s="24"/>
      <c r="I60" s="24"/>
      <c r="J60" s="24"/>
      <c r="K60" s="24"/>
    </row>
    <row r="61" spans="1:11" s="16" customFormat="1" ht="46.8">
      <c r="A61" s="14">
        <v>0</v>
      </c>
      <c r="B61" s="26">
        <v>950</v>
      </c>
      <c r="C61" s="27" t="s">
        <v>138</v>
      </c>
      <c r="D61" s="34"/>
      <c r="E61" s="34"/>
      <c r="F61" s="34"/>
      <c r="G61" s="34"/>
      <c r="H61" s="15">
        <f>SUMIFS(H62:H1114,$B62:$B1114,$B62)/3</f>
        <v>43100.299999999996</v>
      </c>
      <c r="I61" s="15">
        <f>SUMIFS(I62:I1114,$B62:$B1114,$B62)/3</f>
        <v>0</v>
      </c>
      <c r="J61" s="15">
        <f>SUMIFS(J62:J1114,$B62:$B1114,$B62)/3</f>
        <v>43100.299999999996</v>
      </c>
      <c r="K61" s="15">
        <f>SUMIFS(K62:K1114,$B62:$B1114,$B62)/3</f>
        <v>0</v>
      </c>
    </row>
    <row r="62" spans="1:11" s="16" customFormat="1" ht="62.4">
      <c r="A62" s="17">
        <v>1</v>
      </c>
      <c r="B62" s="28">
        <v>950</v>
      </c>
      <c r="C62" s="29" t="s">
        <v>34</v>
      </c>
      <c r="D62" s="30" t="s">
        <v>68</v>
      </c>
      <c r="E62" s="30" t="s">
        <v>85</v>
      </c>
      <c r="F62" s="30" t="s">
        <v>7</v>
      </c>
      <c r="G62" s="30" t="s">
        <v>70</v>
      </c>
      <c r="H62" s="18">
        <f>SUMIFS(H63:H1109,$B63:$B1109,$B63,$D63:$D1109,$D63,$E63:$E1109,$E63)/2</f>
        <v>9212.1</v>
      </c>
      <c r="I62" s="18">
        <f>SUMIFS(I63:I1109,$B63:$B1109,$B63,$D63:$D1109,$D63,$E63:$E1109,$E63)/2</f>
        <v>0</v>
      </c>
      <c r="J62" s="18">
        <f>SUMIFS(J63:J1109,$B63:$B1109,$B63,$D63:$D1109,$D63,$E63:$E1109,$E63)/2</f>
        <v>9212.1</v>
      </c>
      <c r="K62" s="18">
        <f>SUMIFS(K63:K1109,$B63:$B1109,$B63,$D63:$D1109,$D63,$E63:$E1109,$E63)/2</f>
        <v>0</v>
      </c>
    </row>
    <row r="63" spans="1:11" s="16" customFormat="1" ht="62.4">
      <c r="A63" s="19">
        <v>2</v>
      </c>
      <c r="B63" s="37">
        <v>950</v>
      </c>
      <c r="C63" s="47" t="s">
        <v>176</v>
      </c>
      <c r="D63" s="39" t="s">
        <v>68</v>
      </c>
      <c r="E63" s="39" t="s">
        <v>85</v>
      </c>
      <c r="F63" s="39" t="s">
        <v>15</v>
      </c>
      <c r="G63" s="39" t="s">
        <v>70</v>
      </c>
      <c r="H63" s="40">
        <f>SUMIFS(H64:H1109,$B64:$B1109,$B63,$D64:$D1109,$D64,$E64:$E1109,$E64,$F64:$F1109,$F64)</f>
        <v>18</v>
      </c>
      <c r="I63" s="40">
        <f>SUMIFS(I64:I1109,$B64:$B1109,$B63,$D64:$D1109,$D64,$E64:$E1109,$E64,$F64:$F1109,$F64)</f>
        <v>0</v>
      </c>
      <c r="J63" s="40">
        <f>SUMIFS(J64:J1109,$B64:$B1109,$B63,$D64:$D1109,$D64,$E64:$E1109,$E64,$F64:$F1109,$F64)</f>
        <v>18</v>
      </c>
      <c r="K63" s="40">
        <f>SUMIFS(K64:K1109,$B64:$B1109,$B63,$D64:$D1109,$D64,$E64:$E1109,$E64,$F64:$F1109,$F64)</f>
        <v>0</v>
      </c>
    </row>
    <row r="64" spans="1:11" s="16" customFormat="1" ht="46.8">
      <c r="A64" s="20">
        <v>3</v>
      </c>
      <c r="B64" s="31">
        <v>950</v>
      </c>
      <c r="C64" s="32" t="s">
        <v>12</v>
      </c>
      <c r="D64" s="33" t="s">
        <v>68</v>
      </c>
      <c r="E64" s="33" t="s">
        <v>85</v>
      </c>
      <c r="F64" s="33" t="s">
        <v>15</v>
      </c>
      <c r="G64" s="33" t="s">
        <v>72</v>
      </c>
      <c r="H64" s="24">
        <v>18</v>
      </c>
      <c r="I64" s="24"/>
      <c r="J64" s="24">
        <v>18</v>
      </c>
      <c r="K64" s="24"/>
    </row>
    <row r="65" spans="1:11" s="16" customFormat="1" ht="62.4">
      <c r="A65" s="19">
        <v>2</v>
      </c>
      <c r="B65" s="37">
        <v>950</v>
      </c>
      <c r="C65" s="47" t="s">
        <v>196</v>
      </c>
      <c r="D65" s="39" t="s">
        <v>68</v>
      </c>
      <c r="E65" s="39" t="s">
        <v>85</v>
      </c>
      <c r="F65" s="39" t="s">
        <v>42</v>
      </c>
      <c r="G65" s="39" t="s">
        <v>70</v>
      </c>
      <c r="H65" s="40">
        <f>SUMIFS(H66:H1111,$B66:$B1111,$B65,$D66:$D1111,$D66,$E66:$E1111,$E66,$F66:$F1111,$F66)</f>
        <v>20</v>
      </c>
      <c r="I65" s="40">
        <f>SUMIFS(I66:I1111,$B66:$B1111,$B65,$D66:$D1111,$D66,$E66:$E1111,$E66,$F66:$F1111,$F66)</f>
        <v>0</v>
      </c>
      <c r="J65" s="40">
        <f>SUMIFS(J66:J1111,$B66:$B1111,$B65,$D66:$D1111,$D66,$E66:$E1111,$E66,$F66:$F1111,$F66)</f>
        <v>20</v>
      </c>
      <c r="K65" s="40">
        <f>SUMIFS(K66:K1111,$B66:$B1111,$B65,$D66:$D1111,$D66,$E66:$E1111,$E66,$F66:$F1111,$F66)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68</v>
      </c>
      <c r="E66" s="33" t="s">
        <v>85</v>
      </c>
      <c r="F66" s="33" t="s">
        <v>42</v>
      </c>
      <c r="G66" s="33" t="s">
        <v>72</v>
      </c>
      <c r="H66" s="24">
        <v>20</v>
      </c>
      <c r="I66" s="24"/>
      <c r="J66" s="24">
        <v>20</v>
      </c>
      <c r="K66" s="24"/>
    </row>
    <row r="67" spans="1:11" s="16" customFormat="1" ht="62.4">
      <c r="A67" s="19">
        <v>2</v>
      </c>
      <c r="B67" s="37">
        <v>950</v>
      </c>
      <c r="C67" s="38" t="s">
        <v>9</v>
      </c>
      <c r="D67" s="39" t="s">
        <v>68</v>
      </c>
      <c r="E67" s="39" t="s">
        <v>85</v>
      </c>
      <c r="F67" s="39" t="s">
        <v>107</v>
      </c>
      <c r="G67" s="39" t="s">
        <v>70</v>
      </c>
      <c r="H67" s="40">
        <f>SUMIFS(H68:H1113,$B68:$B1113,$B67,$D68:$D1113,$D68,$E68:$E1113,$E68,$F68:$F1113,$F68)</f>
        <v>9174.1</v>
      </c>
      <c r="I67" s="40">
        <f>SUMIFS(I68:I1113,$B68:$B1113,$B67,$D68:$D1113,$D68,$E68:$E1113,$E68,$F68:$F1113,$F68)</f>
        <v>0</v>
      </c>
      <c r="J67" s="40">
        <f>SUMIFS(J68:J1113,$B68:$B1113,$B67,$D68:$D1113,$D68,$E68:$E1113,$E68,$F68:$F1113,$F68)</f>
        <v>9174.1</v>
      </c>
      <c r="K67" s="40">
        <f>SUMIFS(K68:K1113,$B68:$B1113,$B67,$D68:$D1113,$D68,$E68:$E1113,$E68,$F68:$F1113,$F68)</f>
        <v>0</v>
      </c>
    </row>
    <row r="68" spans="1:11" s="16" customFormat="1" ht="31.2">
      <c r="A68" s="20">
        <v>3</v>
      </c>
      <c r="B68" s="31">
        <v>950</v>
      </c>
      <c r="C68" s="32" t="s">
        <v>11</v>
      </c>
      <c r="D68" s="33" t="s">
        <v>68</v>
      </c>
      <c r="E68" s="33" t="s">
        <v>85</v>
      </c>
      <c r="F68" s="33" t="s">
        <v>107</v>
      </c>
      <c r="G68" s="33" t="s">
        <v>71</v>
      </c>
      <c r="H68" s="24">
        <v>8749.9</v>
      </c>
      <c r="I68" s="24"/>
      <c r="J68" s="24">
        <v>8749.9</v>
      </c>
      <c r="K68" s="24"/>
    </row>
    <row r="69" spans="1:11" s="16" customFormat="1" ht="46.8">
      <c r="A69" s="20">
        <v>3</v>
      </c>
      <c r="B69" s="31">
        <v>950</v>
      </c>
      <c r="C69" s="32" t="s">
        <v>12</v>
      </c>
      <c r="D69" s="33" t="s">
        <v>68</v>
      </c>
      <c r="E69" s="33" t="s">
        <v>85</v>
      </c>
      <c r="F69" s="33" t="s">
        <v>107</v>
      </c>
      <c r="G69" s="33" t="s">
        <v>72</v>
      </c>
      <c r="H69" s="24">
        <v>422.7</v>
      </c>
      <c r="I69" s="24"/>
      <c r="J69" s="24">
        <v>422.7</v>
      </c>
      <c r="K69" s="24"/>
    </row>
    <row r="70" spans="1:11" s="16" customFormat="1" ht="15.6">
      <c r="A70" s="20">
        <v>3</v>
      </c>
      <c r="B70" s="31">
        <v>950</v>
      </c>
      <c r="C70" s="32" t="s">
        <v>128</v>
      </c>
      <c r="D70" s="33" t="s">
        <v>68</v>
      </c>
      <c r="E70" s="33" t="s">
        <v>85</v>
      </c>
      <c r="F70" s="33" t="s">
        <v>107</v>
      </c>
      <c r="G70" s="33" t="s">
        <v>127</v>
      </c>
      <c r="H70" s="24"/>
      <c r="I70" s="24"/>
      <c r="J70" s="24"/>
      <c r="K70" s="24"/>
    </row>
    <row r="71" spans="1:11" s="16" customFormat="1" ht="21" customHeight="1">
      <c r="A71" s="20">
        <v>3</v>
      </c>
      <c r="B71" s="31">
        <v>950</v>
      </c>
      <c r="C71" s="32" t="s">
        <v>13</v>
      </c>
      <c r="D71" s="33" t="s">
        <v>68</v>
      </c>
      <c r="E71" s="33" t="s">
        <v>85</v>
      </c>
      <c r="F71" s="33" t="s">
        <v>107</v>
      </c>
      <c r="G71" s="33" t="s">
        <v>73</v>
      </c>
      <c r="H71" s="24">
        <v>1.5</v>
      </c>
      <c r="I71" s="25"/>
      <c r="J71" s="24">
        <v>1.5</v>
      </c>
      <c r="K71" s="25"/>
    </row>
    <row r="72" spans="1:11" s="16" customFormat="1" ht="15" customHeight="1">
      <c r="A72" s="17">
        <v>1</v>
      </c>
      <c r="B72" s="28">
        <v>950</v>
      </c>
      <c r="C72" s="29" t="s">
        <v>14</v>
      </c>
      <c r="D72" s="30" t="s">
        <v>68</v>
      </c>
      <c r="E72" s="30" t="s">
        <v>74</v>
      </c>
      <c r="F72" s="30"/>
      <c r="G72" s="30"/>
      <c r="H72" s="18">
        <f>SUMIFS(H73:H1120,$B73:$B1120,$B73,$D73:$D1120,$D73,$E73:$E1120,$E73)/2</f>
        <v>0</v>
      </c>
      <c r="I72" s="18">
        <f>SUMIFS(I73:I1120,$B73:$B1120,$B73,$D73:$D1120,$D73,$E73:$E1120,$E73)/2</f>
        <v>0</v>
      </c>
      <c r="J72" s="18">
        <f>SUMIFS(J73:J1120,$B73:$B1120,$B73,$D73:$D1120,$D73,$E73:$E1120,$E73)/2</f>
        <v>0</v>
      </c>
      <c r="K72" s="18">
        <f>SUMIFS(K73:K1120,$B73:$B1120,$B73,$D73:$D1120,$D73,$E73:$E1120,$E73)/2</f>
        <v>0</v>
      </c>
    </row>
    <row r="73" spans="1:11" s="16" customFormat="1" ht="62.4">
      <c r="A73" s="19">
        <v>2</v>
      </c>
      <c r="B73" s="37">
        <v>950</v>
      </c>
      <c r="C73" s="38" t="s">
        <v>158</v>
      </c>
      <c r="D73" s="39" t="s">
        <v>68</v>
      </c>
      <c r="E73" s="39" t="s">
        <v>74</v>
      </c>
      <c r="F73" s="39" t="s">
        <v>49</v>
      </c>
      <c r="G73" s="39" t="s">
        <v>70</v>
      </c>
      <c r="H73" s="40">
        <f>SUMIFS(H74:H1120,$B74:$B1120,$B73,$D74:$D1120,$D74,$E74:$E1120,$E74,$F74:$F1120,$F74)</f>
        <v>0</v>
      </c>
      <c r="I73" s="40">
        <f>SUMIFS(I74:I1120,$B74:$B1120,$B73,$D74:$D1120,$D74,$E74:$E1120,$E74,$F74:$F1120,$F74)</f>
        <v>0</v>
      </c>
      <c r="J73" s="40">
        <f>SUMIFS(J74:J1120,$B74:$B1120,$B73,$D74:$D1120,$D74,$E74:$E1120,$E74,$F74:$F1120,$F74)</f>
        <v>0</v>
      </c>
      <c r="K73" s="40">
        <f>SUMIFS(K74:K1120,$B74:$B1120,$B73,$D74:$D1120,$D74,$E74:$E1120,$E74,$F74:$F1120,$F74)</f>
        <v>0</v>
      </c>
    </row>
    <row r="74" spans="1:11" s="16" customFormat="1" ht="46.8">
      <c r="A74" s="20">
        <v>3</v>
      </c>
      <c r="B74" s="31">
        <v>950</v>
      </c>
      <c r="C74" s="32" t="s">
        <v>12</v>
      </c>
      <c r="D74" s="33" t="s">
        <v>68</v>
      </c>
      <c r="E74" s="33" t="s">
        <v>74</v>
      </c>
      <c r="F74" s="33" t="s">
        <v>49</v>
      </c>
      <c r="G74" s="33" t="s">
        <v>72</v>
      </c>
      <c r="H74" s="24"/>
      <c r="I74" s="24"/>
      <c r="J74" s="24"/>
      <c r="K74" s="24"/>
    </row>
    <row r="75" spans="1:11" s="16" customFormat="1" ht="49.8" customHeight="1">
      <c r="A75" s="17">
        <v>1</v>
      </c>
      <c r="B75" s="28">
        <v>950</v>
      </c>
      <c r="C75" s="29" t="s">
        <v>51</v>
      </c>
      <c r="D75" s="30" t="s">
        <v>77</v>
      </c>
      <c r="E75" s="30" t="s">
        <v>88</v>
      </c>
      <c r="F75" s="30"/>
      <c r="G75" s="30"/>
      <c r="H75" s="18">
        <f>SUMIFS(H76:H1123,$B76:$B1123,$B76,$D76:$D1123,$D76,$E76:$E1123,$E76)/2</f>
        <v>1792</v>
      </c>
      <c r="I75" s="18">
        <f>SUMIFS(I76:I1123,$B76:$B1123,$B76,$D76:$D1123,$D76,$E76:$E1123,$E76)/2</f>
        <v>0</v>
      </c>
      <c r="J75" s="18">
        <f>SUMIFS(J76:J1123,$B76:$B1123,$B76,$D76:$D1123,$D76,$E76:$E1123,$E76)/2</f>
        <v>1792</v>
      </c>
      <c r="K75" s="18">
        <f>SUMIFS(K76:K1123,$B76:$B1123,$B76,$D76:$D1123,$D76,$E76:$E1123,$E76)/2</f>
        <v>0</v>
      </c>
    </row>
    <row r="76" spans="1:11" s="16" customFormat="1" ht="62.4">
      <c r="A76" s="19">
        <v>2</v>
      </c>
      <c r="B76" s="37">
        <v>950</v>
      </c>
      <c r="C76" s="38" t="s">
        <v>158</v>
      </c>
      <c r="D76" s="39" t="s">
        <v>77</v>
      </c>
      <c r="E76" s="39" t="s">
        <v>88</v>
      </c>
      <c r="F76" s="39" t="s">
        <v>49</v>
      </c>
      <c r="G76" s="39" t="s">
        <v>70</v>
      </c>
      <c r="H76" s="40">
        <f>SUMIFS(H77:H1123,$B77:$B1123,$B76,$D77:$D1123,$D77,$E77:$E1123,$E77,$F77:$F1123,$F77)</f>
        <v>1792</v>
      </c>
      <c r="I76" s="40">
        <f>SUMIFS(I77:I1123,$B77:$B1123,$B76,$D77:$D1123,$D77,$E77:$E1123,$E77,$F77:$F1123,$F77)</f>
        <v>0</v>
      </c>
      <c r="J76" s="40">
        <f>SUMIFS(J77:J1123,$B77:$B1123,$B76,$D77:$D1123,$D77,$E77:$E1123,$E77,$F77:$F1123,$F77)</f>
        <v>1792</v>
      </c>
      <c r="K76" s="40">
        <f>SUMIFS(K77:K1123,$B77:$B1123,$B76,$D77:$D1123,$D77,$E77:$E1123,$E77,$F77:$F1123,$F77)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77</v>
      </c>
      <c r="E77" s="33" t="s">
        <v>88</v>
      </c>
      <c r="F77" s="33" t="s">
        <v>49</v>
      </c>
      <c r="G77" s="33" t="s">
        <v>72</v>
      </c>
      <c r="H77" s="24">
        <v>1792</v>
      </c>
      <c r="I77" s="24"/>
      <c r="J77" s="24">
        <v>1792</v>
      </c>
      <c r="K77" s="24"/>
    </row>
    <row r="78" spans="1:11" s="16" customFormat="1" ht="15" customHeight="1">
      <c r="A78" s="17">
        <v>1</v>
      </c>
      <c r="B78" s="28">
        <v>950</v>
      </c>
      <c r="C78" s="54" t="s">
        <v>53</v>
      </c>
      <c r="D78" s="30" t="s">
        <v>85</v>
      </c>
      <c r="E78" s="30" t="s">
        <v>91</v>
      </c>
      <c r="F78" s="30"/>
      <c r="G78" s="30"/>
      <c r="H78" s="18">
        <f>SUMIFS(H79:H1123,$B79:$B1123,$B79,$D79:$D1123,$D79,$E79:$E1123,$E79)/2</f>
        <v>0</v>
      </c>
      <c r="I78" s="18">
        <f>SUMIFS(I79:I1123,$B79:$B1123,$B79,$D79:$D1123,$D79,$E79:$E1123,$E79)/2</f>
        <v>0</v>
      </c>
      <c r="J78" s="18">
        <f>SUMIFS(J79:J1123,$B79:$B1123,$B79,$D79:$D1123,$D79,$E79:$E1123,$E79)/2</f>
        <v>0</v>
      </c>
      <c r="K78" s="18">
        <f>SUMIFS(K79:K1123,$B79:$B1123,$B79,$D79:$D1123,$D79,$E79:$E1123,$E79)/2</f>
        <v>0</v>
      </c>
    </row>
    <row r="79" spans="1:11" s="16" customFormat="1" ht="62.4">
      <c r="A79" s="19">
        <v>2</v>
      </c>
      <c r="B79" s="37">
        <v>950</v>
      </c>
      <c r="C79" s="38" t="s">
        <v>158</v>
      </c>
      <c r="D79" s="39" t="s">
        <v>85</v>
      </c>
      <c r="E79" s="39" t="s">
        <v>91</v>
      </c>
      <c r="F79" s="39" t="s">
        <v>49</v>
      </c>
      <c r="G79" s="39" t="s">
        <v>70</v>
      </c>
      <c r="H79" s="40">
        <f>SUMIFS(H80:H1123,$B80:$B1123,$B79,$D80:$D1123,$D80,$E80:$E1123,$E80,$F80:$F1123,$F80)</f>
        <v>0</v>
      </c>
      <c r="I79" s="40">
        <f>SUMIFS(I80:I1123,$B80:$B1123,$B79,$D80:$D1123,$D80,$E80:$E1123,$E80,$F80:$F1123,$F80)</f>
        <v>0</v>
      </c>
      <c r="J79" s="40">
        <f>SUMIFS(J80:J1123,$B80:$B1123,$B79,$D80:$D1123,$D80,$E80:$E1123,$E80,$F80:$F1123,$F80)</f>
        <v>0</v>
      </c>
      <c r="K79" s="40">
        <f>SUMIFS(K80:K1123,$B80:$B1123,$B79,$D80:$D1123,$D80,$E80:$E1123,$E80,$F80:$F1123,$F80)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85</v>
      </c>
      <c r="E80" s="33" t="s">
        <v>91</v>
      </c>
      <c r="F80" s="33" t="s">
        <v>49</v>
      </c>
      <c r="G80" s="33" t="s">
        <v>72</v>
      </c>
      <c r="H80" s="24"/>
      <c r="I80" s="24"/>
      <c r="J80" s="24"/>
      <c r="K80" s="24"/>
    </row>
    <row r="81" spans="1:11" s="16" customFormat="1" ht="31.2">
      <c r="A81" s="17">
        <v>1</v>
      </c>
      <c r="B81" s="28">
        <v>950</v>
      </c>
      <c r="C81" s="29" t="s">
        <v>37</v>
      </c>
      <c r="D81" s="30" t="s">
        <v>85</v>
      </c>
      <c r="E81" s="30" t="s">
        <v>86</v>
      </c>
      <c r="F81" s="30"/>
      <c r="G81" s="30"/>
      <c r="H81" s="18">
        <f>SUMIFS(H82:H1126,$B82:$B1126,$B82,$D82:$D1126,$D82,$E82:$E1126,$E82)/2</f>
        <v>400</v>
      </c>
      <c r="I81" s="18">
        <f>SUMIFS(I82:I1126,$B82:$B1126,$B82,$D82:$D1126,$D82,$E82:$E1126,$E82)/2</f>
        <v>0</v>
      </c>
      <c r="J81" s="18">
        <f>SUMIFS(J82:J1126,$B82:$B1126,$B82,$D82:$D1126,$D82,$E82:$E1126,$E82)/2</f>
        <v>400</v>
      </c>
      <c r="K81" s="18">
        <f>SUMIFS(K82:K1126,$B82:$B1126,$B82,$D82:$D1126,$D82,$E82:$E1126,$E82)/2</f>
        <v>0</v>
      </c>
    </row>
    <row r="82" spans="1:11" s="16" customFormat="1" ht="62.4">
      <c r="A82" s="19">
        <v>2</v>
      </c>
      <c r="B82" s="37">
        <v>950</v>
      </c>
      <c r="C82" s="38" t="s">
        <v>158</v>
      </c>
      <c r="D82" s="39" t="s">
        <v>85</v>
      </c>
      <c r="E82" s="39" t="s">
        <v>86</v>
      </c>
      <c r="F82" s="39" t="s">
        <v>49</v>
      </c>
      <c r="G82" s="39"/>
      <c r="H82" s="40">
        <f>SUMIFS(H83:H1126,$B83:$B1126,$B82,$D83:$D1126,$D83,$E83:$E1126,$E83,$F83:$F1126,$F83)</f>
        <v>400</v>
      </c>
      <c r="I82" s="40">
        <f>SUMIFS(I83:I1126,$B83:$B1126,$B82,$D83:$D1126,$D83,$E83:$E1126,$E83,$F83:$F1126,$F83)</f>
        <v>0</v>
      </c>
      <c r="J82" s="40">
        <f>SUMIFS(J83:J1126,$B83:$B1126,$B82,$D83:$D1126,$D83,$E83:$E1126,$E83,$F83:$F1126,$F83)</f>
        <v>400</v>
      </c>
      <c r="K82" s="40">
        <f>SUMIFS(K83:K1126,$B83:$B1126,$B82,$D83:$D1126,$D83,$E83:$E1126,$E83,$F83:$F1126,$F83)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85</v>
      </c>
      <c r="E83" s="33" t="s">
        <v>86</v>
      </c>
      <c r="F83" s="33" t="s">
        <v>49</v>
      </c>
      <c r="G83" s="33" t="s">
        <v>72</v>
      </c>
      <c r="H83" s="24">
        <v>400</v>
      </c>
      <c r="I83" s="24"/>
      <c r="J83" s="24">
        <v>400</v>
      </c>
      <c r="K83" s="24"/>
    </row>
    <row r="84" spans="1:11" s="16" customFormat="1" ht="15.6">
      <c r="A84" s="17">
        <v>1</v>
      </c>
      <c r="B84" s="28">
        <v>950</v>
      </c>
      <c r="C84" s="29" t="s">
        <v>58</v>
      </c>
      <c r="D84" s="30" t="s">
        <v>91</v>
      </c>
      <c r="E84" s="30" t="s">
        <v>68</v>
      </c>
      <c r="F84" s="30"/>
      <c r="G84" s="30"/>
      <c r="H84" s="18">
        <f>SUMIFS(H85:H1129,$B85:$B1129,$B85,$D85:$D1129,$D85,$E85:$E1129,$E85)/2</f>
        <v>560</v>
      </c>
      <c r="I84" s="18">
        <f>SUMIFS(I85:I1129,$B85:$B1129,$B85,$D85:$D1129,$D85,$E85:$E1129,$E85)/2</f>
        <v>0</v>
      </c>
      <c r="J84" s="18">
        <f>SUMIFS(J85:J1129,$B85:$B1129,$B85,$D85:$D1129,$D85,$E85:$E1129,$E85)/2</f>
        <v>560</v>
      </c>
      <c r="K84" s="18">
        <f>SUMIFS(K85:K1129,$B85:$B1129,$B85,$D85:$D1129,$D85,$E85:$E1129,$E85)/2</f>
        <v>0</v>
      </c>
    </row>
    <row r="85" spans="1:11" s="16" customFormat="1" ht="62.4">
      <c r="A85" s="19">
        <v>2</v>
      </c>
      <c r="B85" s="37">
        <v>950</v>
      </c>
      <c r="C85" s="38" t="s">
        <v>158</v>
      </c>
      <c r="D85" s="39" t="s">
        <v>91</v>
      </c>
      <c r="E85" s="39" t="s">
        <v>68</v>
      </c>
      <c r="F85" s="39" t="s">
        <v>49</v>
      </c>
      <c r="G85" s="39"/>
      <c r="H85" s="40">
        <f>SUMIFS(H86:H1129,$B86:$B1129,$B85,$D86:$D1129,$D86,$E86:$E1129,$E86,$F86:$F1129,$F86)</f>
        <v>530</v>
      </c>
      <c r="I85" s="40">
        <f>SUMIFS(I86:I1129,$B86:$B1129,$B85,$D86:$D1129,$D86,$E86:$E1129,$E86,$F86:$F1129,$F86)</f>
        <v>0</v>
      </c>
      <c r="J85" s="40">
        <f>SUMIFS(J86:J1129,$B86:$B1129,$B85,$D86:$D1129,$D86,$E86:$E1129,$E86,$F86:$F1129,$F86)</f>
        <v>530</v>
      </c>
      <c r="K85" s="40">
        <f>SUMIFS(K86:K1129,$B86:$B1129,$B85,$D86:$D1129,$D86,$E86:$E1129,$E86,$F86:$F1129,$F86)</f>
        <v>0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91</v>
      </c>
      <c r="E86" s="33" t="s">
        <v>68</v>
      </c>
      <c r="F86" s="33" t="s">
        <v>49</v>
      </c>
      <c r="G86" s="33" t="s">
        <v>72</v>
      </c>
      <c r="H86" s="24">
        <v>530</v>
      </c>
      <c r="I86" s="24"/>
      <c r="J86" s="24">
        <v>530</v>
      </c>
      <c r="K86" s="24"/>
    </row>
    <row r="87" spans="1:11" s="16" customFormat="1" ht="62.4">
      <c r="A87" s="19">
        <v>2</v>
      </c>
      <c r="B87" s="37">
        <v>950</v>
      </c>
      <c r="C87" s="38" t="s">
        <v>212</v>
      </c>
      <c r="D87" s="39" t="s">
        <v>91</v>
      </c>
      <c r="E87" s="39" t="s">
        <v>68</v>
      </c>
      <c r="F87" s="39" t="s">
        <v>153</v>
      </c>
      <c r="G87" s="39"/>
      <c r="H87" s="40">
        <f>SUMIFS(H88:H1131,$B88:$B1131,$B87,$D88:$D1131,$D88,$E88:$E1131,$E88,$F88:$F1131,$F88)</f>
        <v>30</v>
      </c>
      <c r="I87" s="40">
        <f>SUMIFS(I88:I1131,$B88:$B1131,$B87,$D88:$D1131,$D88,$E88:$E1131,$E88,$F88:$F1131,$F88)</f>
        <v>0</v>
      </c>
      <c r="J87" s="40">
        <f>SUMIFS(J88:J1131,$B88:$B1131,$B87,$D88:$D1131,$D88,$E88:$E1131,$E88,$F88:$F1131,$F88)</f>
        <v>30</v>
      </c>
      <c r="K87" s="40">
        <f>SUMIFS(K88:K1131,$B88:$B1131,$B87,$D88:$D1131,$D88,$E88:$E1131,$E88,$F88:$F1131,$F88)</f>
        <v>0</v>
      </c>
    </row>
    <row r="88" spans="1:11" s="16" customFormat="1" ht="46.8">
      <c r="A88" s="20">
        <v>3</v>
      </c>
      <c r="B88" s="31">
        <v>950</v>
      </c>
      <c r="C88" s="32" t="s">
        <v>12</v>
      </c>
      <c r="D88" s="33" t="s">
        <v>91</v>
      </c>
      <c r="E88" s="33" t="s">
        <v>68</v>
      </c>
      <c r="F88" s="33" t="s">
        <v>153</v>
      </c>
      <c r="G88" s="33" t="s">
        <v>72</v>
      </c>
      <c r="H88" s="24">
        <v>30</v>
      </c>
      <c r="I88" s="24"/>
      <c r="J88" s="24">
        <v>30</v>
      </c>
      <c r="K88" s="24"/>
    </row>
    <row r="89" spans="1:11" s="16" customFormat="1" ht="15.6">
      <c r="A89" s="17">
        <v>1</v>
      </c>
      <c r="B89" s="28">
        <v>950</v>
      </c>
      <c r="C89" s="29" t="s">
        <v>38</v>
      </c>
      <c r="D89" s="30" t="s">
        <v>80</v>
      </c>
      <c r="E89" s="30" t="s">
        <v>87</v>
      </c>
      <c r="F89" s="30"/>
      <c r="G89" s="30"/>
      <c r="H89" s="18">
        <f>SUMIFS(H90:H1139,$B90:$B1139,$B90,$D90:$D1139,$D90,$E90:$E1139,$E90)/2</f>
        <v>31136.2</v>
      </c>
      <c r="I89" s="18">
        <f>SUMIFS(I90:I1139,$B90:$B1139,$B90,$D90:$D1139,$D90,$E90:$E1139,$E90)/2</f>
        <v>0</v>
      </c>
      <c r="J89" s="18">
        <f>SUMIFS(J90:J1139,$B90:$B1139,$B90,$D90:$D1139,$D90,$E90:$E1139,$E90)/2</f>
        <v>31136.2</v>
      </c>
      <c r="K89" s="18">
        <f>SUMIFS(K90:K1139,$B90:$B1139,$B90,$D90:$D1139,$D90,$E90:$E1139,$E90)/2</f>
        <v>0</v>
      </c>
    </row>
    <row r="90" spans="1:11" s="16" customFormat="1" ht="54.6" customHeight="1">
      <c r="A90" s="19">
        <v>2</v>
      </c>
      <c r="B90" s="37">
        <v>950</v>
      </c>
      <c r="C90" s="38" t="s">
        <v>173</v>
      </c>
      <c r="D90" s="39" t="s">
        <v>80</v>
      </c>
      <c r="E90" s="39" t="s">
        <v>87</v>
      </c>
      <c r="F90" s="39" t="s">
        <v>125</v>
      </c>
      <c r="G90" s="39"/>
      <c r="H90" s="40">
        <f>SUMIFS(H91:H1139,$B91:$B1139,$B90,$D91:$D1139,$D91,$E91:$E1139,$E91,$F91:$F1139,$F91)</f>
        <v>280</v>
      </c>
      <c r="I90" s="40">
        <f>SUMIFS(I91:I1139,$B91:$B1139,$B90,$D91:$D1139,$D91,$E91:$E1139,$E91,$F91:$F1139,$F91)</f>
        <v>0</v>
      </c>
      <c r="J90" s="40">
        <f>SUMIFS(J91:J1139,$B91:$B1139,$B90,$D91:$D1139,$D91,$E91:$E1139,$E91,$F91:$F1139,$F91)</f>
        <v>280</v>
      </c>
      <c r="K90" s="40">
        <f>SUMIFS(K91:K1139,$B91:$B1139,$B90,$D91:$D1139,$D91,$E91:$E1139,$E91,$F91:$F1139,$F91)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80</v>
      </c>
      <c r="E91" s="33" t="s">
        <v>87</v>
      </c>
      <c r="F91" s="33" t="s">
        <v>125</v>
      </c>
      <c r="G91" s="33" t="s">
        <v>72</v>
      </c>
      <c r="H91" s="24">
        <v>280</v>
      </c>
      <c r="I91" s="24"/>
      <c r="J91" s="24">
        <v>280</v>
      </c>
      <c r="K91" s="24"/>
    </row>
    <row r="92" spans="1:11" s="16" customFormat="1" ht="62.4">
      <c r="A92" s="19">
        <v>2</v>
      </c>
      <c r="B92" s="37">
        <v>950</v>
      </c>
      <c r="C92" s="41" t="s">
        <v>195</v>
      </c>
      <c r="D92" s="39" t="s">
        <v>80</v>
      </c>
      <c r="E92" s="39" t="s">
        <v>87</v>
      </c>
      <c r="F92" s="39" t="s">
        <v>39</v>
      </c>
      <c r="G92" s="39"/>
      <c r="H92" s="40">
        <f>SUMIFS(H93:H1141,$B93:$B1141,$B92,$D93:$D1141,$D93,$E93:$E1141,$E93,$F93:$F1141,$F93)</f>
        <v>10</v>
      </c>
      <c r="I92" s="40">
        <f>SUMIFS(I93:I1141,$B93:$B1141,$B92,$D93:$D1141,$D93,$E93:$E1141,$E93,$F93:$F1141,$F93)</f>
        <v>0</v>
      </c>
      <c r="J92" s="40">
        <f>SUMIFS(J93:J1141,$B93:$B1141,$B92,$D93:$D1141,$D93,$E93:$E1141,$E93,$F93:$F1141,$F93)</f>
        <v>10</v>
      </c>
      <c r="K92" s="40">
        <f>SUMIFS(K93:K1141,$B93:$B1141,$B92,$D93:$D1141,$D93,$E93:$E1141,$E93,$F93:$F1141,$F93)</f>
        <v>0</v>
      </c>
    </row>
    <row r="93" spans="1:11" s="16" customFormat="1" ht="46.8">
      <c r="A93" s="20">
        <v>3</v>
      </c>
      <c r="B93" s="31">
        <v>950</v>
      </c>
      <c r="C93" s="32" t="s">
        <v>12</v>
      </c>
      <c r="D93" s="33" t="s">
        <v>80</v>
      </c>
      <c r="E93" s="33" t="s">
        <v>87</v>
      </c>
      <c r="F93" s="33" t="s">
        <v>39</v>
      </c>
      <c r="G93" s="33" t="s">
        <v>72</v>
      </c>
      <c r="H93" s="24">
        <v>10</v>
      </c>
      <c r="I93" s="24"/>
      <c r="J93" s="24">
        <v>10</v>
      </c>
      <c r="K93" s="24"/>
    </row>
    <row r="94" spans="1:11" s="16" customFormat="1" ht="62.4">
      <c r="A94" s="19">
        <v>2</v>
      </c>
      <c r="B94" s="37">
        <v>950</v>
      </c>
      <c r="C94" s="38" t="s">
        <v>158</v>
      </c>
      <c r="D94" s="39" t="s">
        <v>80</v>
      </c>
      <c r="E94" s="39" t="s">
        <v>87</v>
      </c>
      <c r="F94" s="39" t="s">
        <v>49</v>
      </c>
      <c r="G94" s="39"/>
      <c r="H94" s="40">
        <f>SUMIFS(H95:H1143,$B95:$B1143,$B94,$D95:$D1143,$D95,$E95:$E1143,$E95,$F95:$F1143,$F95)</f>
        <v>30846.2</v>
      </c>
      <c r="I94" s="40">
        <f>SUMIFS(I95:I1143,$B95:$B1143,$B94,$D95:$D1143,$D95,$E95:$E1143,$E95,$F95:$F1143,$F95)</f>
        <v>0</v>
      </c>
      <c r="J94" s="40">
        <f>SUMIFS(J95:J1143,$B95:$B1143,$B94,$D95:$D1143,$D95,$E95:$E1143,$E95,$F95:$F1143,$F95)</f>
        <v>30846.2</v>
      </c>
      <c r="K94" s="40">
        <f>SUMIFS(K95:K1143,$B95:$B1143,$B94,$D95:$D1143,$D95,$E95:$E1143,$E95,$F95:$F1143,$F95)</f>
        <v>0</v>
      </c>
    </row>
    <row r="95" spans="1:11" s="16" customFormat="1" ht="46.8">
      <c r="A95" s="20">
        <v>3</v>
      </c>
      <c r="B95" s="31">
        <v>950</v>
      </c>
      <c r="C95" s="32" t="s">
        <v>12</v>
      </c>
      <c r="D95" s="33" t="s">
        <v>80</v>
      </c>
      <c r="E95" s="33" t="s">
        <v>87</v>
      </c>
      <c r="F95" s="33" t="s">
        <v>49</v>
      </c>
      <c r="G95" s="33" t="s">
        <v>72</v>
      </c>
      <c r="H95" s="24">
        <v>30846.2</v>
      </c>
      <c r="I95" s="24"/>
      <c r="J95" s="24">
        <v>30846.2</v>
      </c>
      <c r="K95" s="24"/>
    </row>
    <row r="96" spans="1:11" s="16" customFormat="1" ht="46.8">
      <c r="A96" s="19">
        <v>2</v>
      </c>
      <c r="B96" s="37">
        <v>950</v>
      </c>
      <c r="C96" s="38" t="s">
        <v>210</v>
      </c>
      <c r="D96" s="39" t="s">
        <v>80</v>
      </c>
      <c r="E96" s="39" t="s">
        <v>87</v>
      </c>
      <c r="F96" s="39" t="s">
        <v>151</v>
      </c>
      <c r="G96" s="39"/>
      <c r="H96" s="40">
        <f>SUMIFS(H97:H1145,$B97:$B1145,$B96,$D97:$D1145,$D97,$E97:$E1145,$E97,$F97:$F1145,$F97)</f>
        <v>0</v>
      </c>
      <c r="I96" s="40">
        <f>SUMIFS(I97:I1145,$B97:$B1145,$B96,$D97:$D1145,$D97,$E97:$E1145,$E97,$F97:$F1145,$F97)</f>
        <v>0</v>
      </c>
      <c r="J96" s="40">
        <f>SUMIFS(J97:J1145,$B97:$B1145,$B96,$D97:$D1145,$D97,$E97:$E1145,$E97,$F97:$F1145,$F97)</f>
        <v>0</v>
      </c>
      <c r="K96" s="40">
        <f>SUMIFS(K97:K1145,$B97:$B1145,$B96,$D97:$D1145,$D97,$E97:$E1145,$E97,$F97:$F1145,$F97)</f>
        <v>0</v>
      </c>
    </row>
    <row r="97" spans="1:11" s="16" customFormat="1" ht="46.8">
      <c r="A97" s="20">
        <v>3</v>
      </c>
      <c r="B97" s="31">
        <v>950</v>
      </c>
      <c r="C97" s="32" t="s">
        <v>12</v>
      </c>
      <c r="D97" s="33" t="s">
        <v>80</v>
      </c>
      <c r="E97" s="33" t="s">
        <v>87</v>
      </c>
      <c r="F97" s="33" t="s">
        <v>151</v>
      </c>
      <c r="G97" s="33" t="s">
        <v>72</v>
      </c>
      <c r="H97" s="24"/>
      <c r="I97" s="24"/>
      <c r="J97" s="24"/>
      <c r="K97" s="24"/>
    </row>
    <row r="98" spans="1:11" s="16" customFormat="1" ht="15.6">
      <c r="A98" s="17">
        <v>1</v>
      </c>
      <c r="B98" s="28">
        <v>950</v>
      </c>
      <c r="C98" s="29" t="s">
        <v>131</v>
      </c>
      <c r="D98" s="30" t="s">
        <v>83</v>
      </c>
      <c r="E98" s="30" t="s">
        <v>85</v>
      </c>
      <c r="F98" s="30"/>
      <c r="G98" s="30"/>
      <c r="H98" s="18">
        <f>SUMIFS(H99:H1148,$B99:$B1148,$B99,$D99:$D1148,$D99,$E99:$E1148,$E99)/2</f>
        <v>0</v>
      </c>
      <c r="I98" s="18">
        <f>SUMIFS(I99:I1148,$B99:$B1148,$B99,$D99:$D1148,$D99,$E99:$E1148,$E99)/2</f>
        <v>0</v>
      </c>
      <c r="J98" s="18">
        <f>SUMIFS(J99:J1148,$B99:$B1148,$B99,$D99:$D1148,$D99,$E99:$E1148,$E99)/2</f>
        <v>0</v>
      </c>
      <c r="K98" s="18">
        <f>SUMIFS(K99:K1148,$B99:$B1148,$B99,$D99:$D1148,$D99,$E99:$E1148,$E99)/2</f>
        <v>0</v>
      </c>
    </row>
    <row r="99" spans="1:11" s="16" customFormat="1" ht="85.2" customHeight="1">
      <c r="A99" s="19">
        <v>2</v>
      </c>
      <c r="B99" s="37">
        <v>950</v>
      </c>
      <c r="C99" s="38" t="s">
        <v>205</v>
      </c>
      <c r="D99" s="39" t="s">
        <v>83</v>
      </c>
      <c r="E99" s="39" t="s">
        <v>85</v>
      </c>
      <c r="F99" s="39" t="s">
        <v>120</v>
      </c>
      <c r="G99" s="39"/>
      <c r="H99" s="40">
        <f>SUMIFS(H100:H1148,$B100:$B1148,$B99,$D100:$D1148,$D100,$E100:$E1148,$E100,$F100:$F1148,$F100)</f>
        <v>0</v>
      </c>
      <c r="I99" s="40">
        <f>SUMIFS(I100:I1148,$B100:$B1148,$B99,$D100:$D1148,$D100,$E100:$E1148,$E100,$F100:$F1148,$F100)</f>
        <v>0</v>
      </c>
      <c r="J99" s="40">
        <f>SUMIFS(J100:J1148,$B100:$B1148,$B99,$D100:$D1148,$D100,$E100:$E1148,$E100,$F100:$F1148,$F100)</f>
        <v>0</v>
      </c>
      <c r="K99" s="40">
        <f>SUMIFS(K100:K1148,$B100:$B1148,$B99,$D100:$D1148,$D100,$E100:$E1148,$E100,$F100:$F1148,$F100)</f>
        <v>0</v>
      </c>
    </row>
    <row r="100" spans="1:11" s="16" customFormat="1" ht="15.6">
      <c r="A100" s="20">
        <v>3</v>
      </c>
      <c r="B100" s="31">
        <v>950</v>
      </c>
      <c r="C100" s="32" t="s">
        <v>118</v>
      </c>
      <c r="D100" s="33" t="s">
        <v>83</v>
      </c>
      <c r="E100" s="33" t="s">
        <v>85</v>
      </c>
      <c r="F100" s="33" t="s">
        <v>120</v>
      </c>
      <c r="G100" s="33" t="s">
        <v>119</v>
      </c>
      <c r="H100" s="24"/>
      <c r="I100" s="24"/>
      <c r="J100" s="24"/>
      <c r="K100" s="24"/>
    </row>
    <row r="101" spans="1:11" s="16" customFormat="1" ht="31.2">
      <c r="A101" s="14">
        <v>0</v>
      </c>
      <c r="B101" s="26">
        <v>955</v>
      </c>
      <c r="C101" s="27" t="s">
        <v>40</v>
      </c>
      <c r="D101" s="34" t="s">
        <v>70</v>
      </c>
      <c r="E101" s="34" t="s">
        <v>70</v>
      </c>
      <c r="F101" s="34" t="s">
        <v>7</v>
      </c>
      <c r="G101" s="34" t="s">
        <v>70</v>
      </c>
      <c r="H101" s="15">
        <f>SUMIFS(H102:H1157,$B102:$B1157,$B102)/3</f>
        <v>351138.80000000005</v>
      </c>
      <c r="I101" s="15">
        <f>SUMIFS(I102:I1157,$B102:$B1157,$B102)/3</f>
        <v>0</v>
      </c>
      <c r="J101" s="15">
        <f>SUMIFS(J102:J1157,$B102:$B1157,$B102)/3</f>
        <v>355367.20000000019</v>
      </c>
      <c r="K101" s="15">
        <f>SUMIFS(K102:K1157,$B102:$B1157,$B102)/3</f>
        <v>0</v>
      </c>
    </row>
    <row r="102" spans="1:11" s="16" customFormat="1" ht="46.8">
      <c r="A102" s="17">
        <v>1</v>
      </c>
      <c r="B102" s="28">
        <v>955</v>
      </c>
      <c r="C102" s="29" t="s">
        <v>41</v>
      </c>
      <c r="D102" s="30" t="s">
        <v>68</v>
      </c>
      <c r="E102" s="30" t="s">
        <v>87</v>
      </c>
      <c r="F102" s="30" t="s">
        <v>7</v>
      </c>
      <c r="G102" s="30" t="s">
        <v>70</v>
      </c>
      <c r="H102" s="18">
        <f>SUMIFS(H103:H1152,$B103:$B1152,$B103,$D103:$D1152,$D103,$E103:$E1152,$E103)/2</f>
        <v>3817.2</v>
      </c>
      <c r="I102" s="18">
        <f>SUMIFS(I103:I1152,$B103:$B1152,$B103,$D103:$D1152,$D103,$E103:$E1152,$E103)/2</f>
        <v>0</v>
      </c>
      <c r="J102" s="18">
        <f>SUMIFS(J103:J1152,$B103:$B1152,$B103,$D103:$D1152,$D103,$E103:$E1152,$E103)/2</f>
        <v>3817.2</v>
      </c>
      <c r="K102" s="18">
        <f>SUMIFS(K103:K1152,$B103:$B1152,$B103,$D103:$D1152,$D103,$E103:$E1152,$E103)/2</f>
        <v>0</v>
      </c>
    </row>
    <row r="103" spans="1:11" s="16" customFormat="1" ht="62.4">
      <c r="A103" s="19">
        <v>2</v>
      </c>
      <c r="B103" s="37">
        <v>955</v>
      </c>
      <c r="C103" s="38" t="s">
        <v>9</v>
      </c>
      <c r="D103" s="39" t="s">
        <v>68</v>
      </c>
      <c r="E103" s="39" t="s">
        <v>87</v>
      </c>
      <c r="F103" s="39" t="s">
        <v>107</v>
      </c>
      <c r="G103" s="39" t="s">
        <v>70</v>
      </c>
      <c r="H103" s="40">
        <f>SUMIFS(H104:H1152,$B104:$B1152,$B103,$D104:$D1152,$D104,$E104:$E1152,$E104,$F104:$F1152,$F104)</f>
        <v>3817.2</v>
      </c>
      <c r="I103" s="40">
        <f>SUMIFS(I104:I1152,$B104:$B1152,$B103,$D104:$D1152,$D104,$E104:$E1152,$E104,$F104:$F1152,$F104)</f>
        <v>0</v>
      </c>
      <c r="J103" s="40">
        <f>SUMIFS(J104:J1152,$B104:$B1152,$B103,$D104:$D1152,$D104,$E104:$E1152,$E104,$F104:$F1152,$F104)</f>
        <v>3817.2</v>
      </c>
      <c r="K103" s="40">
        <f>SUMIFS(K104:K1152,$B104:$B1152,$B103,$D104:$D1152,$D104,$E104:$E1152,$E104,$F104:$F1152,$F104)</f>
        <v>0</v>
      </c>
    </row>
    <row r="104" spans="1:11" s="16" customFormat="1" ht="31.2">
      <c r="A104" s="20">
        <v>3</v>
      </c>
      <c r="B104" s="31">
        <v>955</v>
      </c>
      <c r="C104" s="32" t="s">
        <v>11</v>
      </c>
      <c r="D104" s="33" t="s">
        <v>68</v>
      </c>
      <c r="E104" s="33" t="s">
        <v>87</v>
      </c>
      <c r="F104" s="33" t="s">
        <v>107</v>
      </c>
      <c r="G104" s="33" t="s">
        <v>71</v>
      </c>
      <c r="H104" s="24">
        <v>3817.2</v>
      </c>
      <c r="I104" s="24"/>
      <c r="J104" s="24">
        <v>3817.2</v>
      </c>
      <c r="K104" s="24"/>
    </row>
    <row r="105" spans="1:11" s="16" customFormat="1" ht="46.8">
      <c r="A105" s="20">
        <v>3</v>
      </c>
      <c r="B105" s="31">
        <v>955</v>
      </c>
      <c r="C105" s="45" t="s">
        <v>12</v>
      </c>
      <c r="D105" s="33" t="s">
        <v>68</v>
      </c>
      <c r="E105" s="33" t="s">
        <v>87</v>
      </c>
      <c r="F105" s="33" t="s">
        <v>107</v>
      </c>
      <c r="G105" s="33" t="s">
        <v>72</v>
      </c>
      <c r="H105" s="24"/>
      <c r="I105" s="24"/>
      <c r="J105" s="24"/>
      <c r="K105" s="24"/>
    </row>
    <row r="106" spans="1:11" s="16" customFormat="1" ht="62.4">
      <c r="A106" s="17">
        <v>1</v>
      </c>
      <c r="B106" s="28">
        <v>955</v>
      </c>
      <c r="C106" s="29" t="s">
        <v>34</v>
      </c>
      <c r="D106" s="30" t="s">
        <v>68</v>
      </c>
      <c r="E106" s="30" t="s">
        <v>85</v>
      </c>
      <c r="F106" s="30" t="s">
        <v>7</v>
      </c>
      <c r="G106" s="30" t="s">
        <v>70</v>
      </c>
      <c r="H106" s="18">
        <f>SUMIFS(H107:H1156,$B107:$B1156,$B107,$D107:$D1156,$D107,$E107:$E1156,$E107)/2</f>
        <v>35096.400000000001</v>
      </c>
      <c r="I106" s="18">
        <f>SUMIFS(I107:I1156,$B107:$B1156,$B107,$D107:$D1156,$D107,$E107:$E1156,$E107)/2</f>
        <v>0</v>
      </c>
      <c r="J106" s="18">
        <f>SUMIFS(J107:J1156,$B107:$B1156,$B107,$D107:$D1156,$D107,$E107:$E1156,$E107)/2</f>
        <v>35096.400000000001</v>
      </c>
      <c r="K106" s="18">
        <f>SUMIFS(K107:K1156,$B107:$B1156,$B107,$D107:$D1156,$D107,$E107:$E1156,$E107)/2</f>
        <v>0</v>
      </c>
    </row>
    <row r="107" spans="1:11" s="16" customFormat="1" ht="62.4">
      <c r="A107" s="19">
        <v>2</v>
      </c>
      <c r="B107" s="37">
        <v>955</v>
      </c>
      <c r="C107" s="47" t="s">
        <v>176</v>
      </c>
      <c r="D107" s="39" t="s">
        <v>68</v>
      </c>
      <c r="E107" s="39" t="s">
        <v>85</v>
      </c>
      <c r="F107" s="39" t="s">
        <v>15</v>
      </c>
      <c r="G107" s="39" t="s">
        <v>70</v>
      </c>
      <c r="H107" s="40">
        <f>SUMIFS(H108:H1156,$B108:$B1156,$B107,$D108:$D1156,$D108,$E108:$E1156,$E108,$F108:$F1156,$F108)</f>
        <v>378.1</v>
      </c>
      <c r="I107" s="40">
        <f>SUMIFS(I108:I1156,$B108:$B1156,$B107,$D108:$D1156,$D108,$E108:$E1156,$E108,$F108:$F1156,$F108)</f>
        <v>0</v>
      </c>
      <c r="J107" s="40">
        <f>SUMIFS(J108:J1156,$B108:$B1156,$B107,$D108:$D1156,$D108,$E108:$E1156,$E108,$F108:$F1156,$F108)</f>
        <v>378.1</v>
      </c>
      <c r="K107" s="40">
        <f>SUMIFS(K108:K1156,$B108:$B1156,$B107,$D108:$D1156,$D108,$E108:$E1156,$E108,$F108:$F1156,$F108)</f>
        <v>0</v>
      </c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68</v>
      </c>
      <c r="E108" s="33" t="s">
        <v>85</v>
      </c>
      <c r="F108" s="33" t="s">
        <v>15</v>
      </c>
      <c r="G108" s="33" t="s">
        <v>72</v>
      </c>
      <c r="H108" s="24">
        <v>378.1</v>
      </c>
      <c r="I108" s="24"/>
      <c r="J108" s="24">
        <v>378.1</v>
      </c>
      <c r="K108" s="24"/>
    </row>
    <row r="109" spans="1:11" s="16" customFormat="1" ht="62.4">
      <c r="A109" s="19">
        <v>2</v>
      </c>
      <c r="B109" s="43">
        <v>955</v>
      </c>
      <c r="C109" s="47" t="s">
        <v>196</v>
      </c>
      <c r="D109" s="44" t="s">
        <v>68</v>
      </c>
      <c r="E109" s="39" t="s">
        <v>85</v>
      </c>
      <c r="F109" s="39" t="s">
        <v>42</v>
      </c>
      <c r="G109" s="39" t="s">
        <v>70</v>
      </c>
      <c r="H109" s="40">
        <f>SUMIFS(H110:H1158,$B110:$B1158,$B109,$D110:$D1158,$D110,$E110:$E1158,$E110,$F110:$F1158,$F110)</f>
        <v>80</v>
      </c>
      <c r="I109" s="40">
        <f>SUMIFS(I110:I1158,$B110:$B1158,$B109,$D110:$D1158,$D110,$E110:$E1158,$E110,$F110:$F1158,$F110)</f>
        <v>0</v>
      </c>
      <c r="J109" s="40">
        <f>SUMIFS(J110:J1158,$B110:$B1158,$B109,$D110:$D1158,$D110,$E110:$E1158,$E110,$F110:$F1158,$F110)</f>
        <v>80</v>
      </c>
      <c r="K109" s="40">
        <f>SUMIFS(K110:K1158,$B110:$B1158,$B109,$D110:$D1158,$D110,$E110:$E1158,$E110,$F110:$F1158,$F110)</f>
        <v>0</v>
      </c>
    </row>
    <row r="110" spans="1:11" s="16" customFormat="1" ht="46.8">
      <c r="A110" s="20">
        <v>3</v>
      </c>
      <c r="B110" s="31">
        <v>955</v>
      </c>
      <c r="C110" s="46" t="s">
        <v>12</v>
      </c>
      <c r="D110" s="33" t="s">
        <v>68</v>
      </c>
      <c r="E110" s="33" t="s">
        <v>85</v>
      </c>
      <c r="F110" s="33" t="s">
        <v>42</v>
      </c>
      <c r="G110" s="33" t="s">
        <v>72</v>
      </c>
      <c r="H110" s="24">
        <v>80</v>
      </c>
      <c r="I110" s="24"/>
      <c r="J110" s="24">
        <v>80</v>
      </c>
      <c r="K110" s="24"/>
    </row>
    <row r="111" spans="1:11" s="16" customFormat="1" ht="62.4">
      <c r="A111" s="19">
        <v>2</v>
      </c>
      <c r="B111" s="37">
        <v>955</v>
      </c>
      <c r="C111" s="38" t="s">
        <v>9</v>
      </c>
      <c r="D111" s="39" t="s">
        <v>68</v>
      </c>
      <c r="E111" s="39" t="s">
        <v>85</v>
      </c>
      <c r="F111" s="39" t="s">
        <v>107</v>
      </c>
      <c r="G111" s="39" t="s">
        <v>70</v>
      </c>
      <c r="H111" s="40">
        <f>SUMIFS(H112:H1160,$B112:$B1160,$B111,$D112:$D1160,$D112,$E112:$E1160,$E112,$F112:$F1160,$F112)</f>
        <v>34638.300000000003</v>
      </c>
      <c r="I111" s="40">
        <f>SUMIFS(I112:I1160,$B112:$B1160,$B111,$D112:$D1160,$D112,$E112:$E1160,$E112,$F112:$F1160,$F112)</f>
        <v>0</v>
      </c>
      <c r="J111" s="40">
        <f>SUMIFS(J112:J1160,$B112:$B1160,$B111,$D112:$D1160,$D112,$E112:$E1160,$E112,$F112:$F1160,$F112)</f>
        <v>34638.300000000003</v>
      </c>
      <c r="K111" s="40">
        <f>SUMIFS(K112:K1160,$B112:$B1160,$B111,$D112:$D1160,$D112,$E112:$E1160,$E112,$F112:$F1160,$F112)</f>
        <v>0</v>
      </c>
    </row>
    <row r="112" spans="1:11" s="16" customFormat="1" ht="31.2">
      <c r="A112" s="20">
        <v>3</v>
      </c>
      <c r="B112" s="31">
        <v>955</v>
      </c>
      <c r="C112" s="32" t="s">
        <v>11</v>
      </c>
      <c r="D112" s="33" t="s">
        <v>68</v>
      </c>
      <c r="E112" s="33" t="s">
        <v>85</v>
      </c>
      <c r="F112" s="33" t="s">
        <v>107</v>
      </c>
      <c r="G112" s="33" t="s">
        <v>71</v>
      </c>
      <c r="H112" s="24">
        <v>32585.200000000001</v>
      </c>
      <c r="I112" s="24"/>
      <c r="J112" s="24">
        <v>32585.200000000001</v>
      </c>
      <c r="K112" s="24"/>
    </row>
    <row r="113" spans="1:11" s="16" customFormat="1" ht="46.8">
      <c r="A113" s="20">
        <v>3</v>
      </c>
      <c r="B113" s="31">
        <v>955</v>
      </c>
      <c r="C113" s="32" t="s">
        <v>12</v>
      </c>
      <c r="D113" s="33" t="s">
        <v>68</v>
      </c>
      <c r="E113" s="33" t="s">
        <v>85</v>
      </c>
      <c r="F113" s="33" t="s">
        <v>107</v>
      </c>
      <c r="G113" s="33" t="s">
        <v>72</v>
      </c>
      <c r="H113" s="24">
        <v>1950.1</v>
      </c>
      <c r="I113" s="24"/>
      <c r="J113" s="24">
        <v>1950.1</v>
      </c>
      <c r="K113" s="24"/>
    </row>
    <row r="114" spans="1:11" s="16" customFormat="1" ht="37.799999999999997" customHeight="1">
      <c r="A114" s="20">
        <v>3</v>
      </c>
      <c r="B114" s="31">
        <v>955</v>
      </c>
      <c r="C114" s="32" t="s">
        <v>21</v>
      </c>
      <c r="D114" s="33" t="s">
        <v>68</v>
      </c>
      <c r="E114" s="33" t="s">
        <v>85</v>
      </c>
      <c r="F114" s="33" t="s">
        <v>107</v>
      </c>
      <c r="G114" s="33" t="s">
        <v>79</v>
      </c>
      <c r="H114" s="24"/>
      <c r="I114" s="24"/>
      <c r="J114" s="24"/>
      <c r="K114" s="24"/>
    </row>
    <row r="115" spans="1:11" s="16" customFormat="1" ht="15.6">
      <c r="A115" s="20">
        <v>3</v>
      </c>
      <c r="B115" s="31">
        <v>955</v>
      </c>
      <c r="C115" s="32" t="s">
        <v>13</v>
      </c>
      <c r="D115" s="33" t="s">
        <v>68</v>
      </c>
      <c r="E115" s="33" t="s">
        <v>85</v>
      </c>
      <c r="F115" s="33" t="s">
        <v>107</v>
      </c>
      <c r="G115" s="33" t="s">
        <v>73</v>
      </c>
      <c r="H115" s="24">
        <v>103</v>
      </c>
      <c r="I115" s="24"/>
      <c r="J115" s="24">
        <v>103</v>
      </c>
      <c r="K115" s="24"/>
    </row>
    <row r="116" spans="1:11" s="16" customFormat="1" ht="15.6">
      <c r="A116" s="17">
        <v>1</v>
      </c>
      <c r="B116" s="28">
        <v>955</v>
      </c>
      <c r="C116" s="29" t="s">
        <v>135</v>
      </c>
      <c r="D116" s="30" t="s">
        <v>68</v>
      </c>
      <c r="E116" s="30" t="s">
        <v>91</v>
      </c>
      <c r="F116" s="30" t="s">
        <v>7</v>
      </c>
      <c r="G116" s="30" t="s">
        <v>70</v>
      </c>
      <c r="H116" s="18">
        <f>SUMIFS(H117:H1166,$B117:$B1166,$B117,$D117:$D1166,$D117,$E117:$E1166,$E117)/2</f>
        <v>0</v>
      </c>
      <c r="I116" s="18">
        <f>SUMIFS(I117:I1166,$B117:$B1166,$B117,$D117:$D1166,$D117,$E117:$E1166,$E117)/2</f>
        <v>0</v>
      </c>
      <c r="J116" s="18">
        <f>SUMIFS(J117:J1166,$B117:$B1166,$B117,$D117:$D1166,$D117,$E117:$E1166,$E117)/2</f>
        <v>0</v>
      </c>
      <c r="K116" s="18">
        <f>SUMIFS(K117:K1166,$B117:$B1166,$B117,$D117:$D1166,$D117,$E117:$E1166,$E117)/2</f>
        <v>0</v>
      </c>
    </row>
    <row r="117" spans="1:11" s="16" customFormat="1" ht="31.2">
      <c r="A117" s="19">
        <v>2</v>
      </c>
      <c r="B117" s="37">
        <v>955</v>
      </c>
      <c r="C117" s="47" t="s">
        <v>136</v>
      </c>
      <c r="D117" s="39" t="s">
        <v>68</v>
      </c>
      <c r="E117" s="39" t="s">
        <v>91</v>
      </c>
      <c r="F117" s="39" t="s">
        <v>137</v>
      </c>
      <c r="G117" s="39" t="s">
        <v>70</v>
      </c>
      <c r="H117" s="40">
        <f>SUMIFS(H118:H1166,$B118:$B1166,$B117,$D118:$D1166,$D118,$E118:$E1166,$E118,$F118:$F1166,$F118)</f>
        <v>0</v>
      </c>
      <c r="I117" s="40">
        <f>SUMIFS(I118:I1166,$B118:$B1166,$B117,$D118:$D1166,$D118,$E118:$E1166,$E118,$F118:$F1166,$F118)</f>
        <v>0</v>
      </c>
      <c r="J117" s="40">
        <f>SUMIFS(J118:J1166,$B118:$B1166,$B117,$D118:$D1166,$D118,$E118:$E1166,$E118,$F118:$F1166,$F118)</f>
        <v>0</v>
      </c>
      <c r="K117" s="40">
        <f>SUMIFS(K118:K1166,$B118:$B1166,$B117,$D118:$D1166,$D118,$E118:$E1166,$E118,$F118:$F1166,$F118)</f>
        <v>0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68</v>
      </c>
      <c r="E118" s="33" t="s">
        <v>91</v>
      </c>
      <c r="F118" s="33" t="s">
        <v>137</v>
      </c>
      <c r="G118" s="33" t="s">
        <v>72</v>
      </c>
      <c r="H118" s="24"/>
      <c r="I118" s="24"/>
      <c r="J118" s="24"/>
      <c r="K118" s="24"/>
    </row>
    <row r="119" spans="1:11" s="16" customFormat="1" ht="31.2">
      <c r="A119" s="17">
        <v>1</v>
      </c>
      <c r="B119" s="28">
        <v>955</v>
      </c>
      <c r="C119" s="29" t="s">
        <v>179</v>
      </c>
      <c r="D119" s="30" t="s">
        <v>68</v>
      </c>
      <c r="E119" s="30" t="s">
        <v>80</v>
      </c>
      <c r="F119" s="30" t="s">
        <v>7</v>
      </c>
      <c r="G119" s="30" t="s">
        <v>70</v>
      </c>
      <c r="H119" s="18">
        <f>SUMIFS(H120:H1169,$B120:$B1169,$B120,$D120:$D1169,$D120,$E120:$E1169,$E120)/2</f>
        <v>0</v>
      </c>
      <c r="I119" s="18">
        <f>SUMIFS(I120:I1169,$B120:$B1169,$B120,$D120:$D1169,$D120,$E120:$E1169,$E120)/2</f>
        <v>0</v>
      </c>
      <c r="J119" s="18">
        <f>SUMIFS(J120:J1169,$B120:$B1169,$B120,$D120:$D1169,$D120,$E120:$E1169,$E120)/2</f>
        <v>0</v>
      </c>
      <c r="K119" s="18">
        <f>SUMIFS(K120:K1169,$B120:$B1169,$B120,$D120:$D1169,$D120,$E120:$E1169,$E120)/2</f>
        <v>0</v>
      </c>
    </row>
    <row r="120" spans="1:11" s="16" customFormat="1" ht="46.8">
      <c r="A120" s="19">
        <v>2</v>
      </c>
      <c r="B120" s="37">
        <v>955</v>
      </c>
      <c r="C120" s="47" t="s">
        <v>181</v>
      </c>
      <c r="D120" s="39" t="s">
        <v>68</v>
      </c>
      <c r="E120" s="39" t="s">
        <v>80</v>
      </c>
      <c r="F120" s="39" t="s">
        <v>180</v>
      </c>
      <c r="G120" s="39" t="s">
        <v>70</v>
      </c>
      <c r="H120" s="40">
        <f>SUMIFS(H121:H1169,$B121:$B1169,$B120,$D121:$D1169,$D121,$E121:$E1169,$E121,$F121:$F1169,$F121)</f>
        <v>0</v>
      </c>
      <c r="I120" s="40">
        <f>SUMIFS(I121:I1169,$B121:$B1169,$B120,$D121:$D1169,$D121,$E121:$E1169,$E121,$F121:$F1169,$F121)</f>
        <v>0</v>
      </c>
      <c r="J120" s="40">
        <f>SUMIFS(J121:J1169,$B121:$B1169,$B120,$D121:$D1169,$D121,$E121:$E1169,$E121,$F121:$F1169,$F121)</f>
        <v>0</v>
      </c>
      <c r="K120" s="40">
        <f>SUMIFS(K121:K1169,$B121:$B1169,$B120,$D121:$D1169,$D121,$E121:$E1169,$E121,$F121:$F1169,$F121)</f>
        <v>0</v>
      </c>
    </row>
    <row r="121" spans="1:11" s="16" customFormat="1" ht="15.6">
      <c r="A121" s="20">
        <v>3</v>
      </c>
      <c r="B121" s="31">
        <v>955</v>
      </c>
      <c r="C121" s="45" t="s">
        <v>183</v>
      </c>
      <c r="D121" s="33" t="s">
        <v>68</v>
      </c>
      <c r="E121" s="33" t="s">
        <v>80</v>
      </c>
      <c r="F121" s="33" t="s">
        <v>180</v>
      </c>
      <c r="G121" s="33" t="s">
        <v>182</v>
      </c>
      <c r="H121" s="24"/>
      <c r="I121" s="24"/>
      <c r="J121" s="24"/>
      <c r="K121" s="24"/>
    </row>
    <row r="122" spans="1:11" s="16" customFormat="1" ht="15.6">
      <c r="A122" s="17">
        <v>1</v>
      </c>
      <c r="B122" s="28">
        <v>955</v>
      </c>
      <c r="C122" s="29" t="s">
        <v>43</v>
      </c>
      <c r="D122" s="30" t="s">
        <v>68</v>
      </c>
      <c r="E122" s="30" t="s">
        <v>84</v>
      </c>
      <c r="F122" s="30" t="s">
        <v>7</v>
      </c>
      <c r="G122" s="30" t="s">
        <v>70</v>
      </c>
      <c r="H122" s="18">
        <f>SUMIFS(H123:H1169,$B123:$B1169,$B123,$D123:$D1169,$D123,$E123:$E1169,$E123)/2</f>
        <v>1000</v>
      </c>
      <c r="I122" s="18">
        <f>SUMIFS(I123:I1169,$B123:$B1169,$B123,$D123:$D1169,$D123,$E123:$E1169,$E123)/2</f>
        <v>0</v>
      </c>
      <c r="J122" s="18">
        <f>SUMIFS(J123:J1169,$B123:$B1169,$B123,$D123:$D1169,$D123,$E123:$E1169,$E123)/2</f>
        <v>1000</v>
      </c>
      <c r="K122" s="18">
        <f>SUMIFS(K123:K1169,$B123:$B1169,$B123,$D123:$D1169,$D123,$E123:$E1169,$E123)/2</f>
        <v>0</v>
      </c>
    </row>
    <row r="123" spans="1:11" s="16" customFormat="1" ht="39" customHeight="1">
      <c r="A123" s="19">
        <v>2</v>
      </c>
      <c r="B123" s="37">
        <v>955</v>
      </c>
      <c r="C123" s="38" t="s">
        <v>35</v>
      </c>
      <c r="D123" s="39" t="s">
        <v>68</v>
      </c>
      <c r="E123" s="39" t="s">
        <v>84</v>
      </c>
      <c r="F123" s="39" t="s">
        <v>109</v>
      </c>
      <c r="G123" s="39" t="s">
        <v>70</v>
      </c>
      <c r="H123" s="40">
        <f>SUMIFS(H124:H1169,$B124:$B1169,$B123,$D124:$D1169,$D124,$E124:$E1169,$E124,$F124:$F1169,$F124)</f>
        <v>1000</v>
      </c>
      <c r="I123" s="40">
        <f>SUMIFS(I124:I1169,$B124:$B1169,$B123,$D124:$D1169,$D124,$E124:$E1169,$E124,$F124:$F1169,$F124)</f>
        <v>0</v>
      </c>
      <c r="J123" s="40">
        <f>SUMIFS(J124:J1169,$B124:$B1169,$B123,$D124:$D1169,$D124,$E124:$E1169,$E124,$F124:$F1169,$F124)</f>
        <v>1000</v>
      </c>
      <c r="K123" s="40">
        <f>SUMIFS(K124:K1169,$B124:$B1169,$B123,$D124:$D1169,$D124,$E124:$E1169,$E124,$F124:$F1169,$F124)</f>
        <v>0</v>
      </c>
    </row>
    <row r="124" spans="1:11" s="16" customFormat="1" ht="15.6">
      <c r="A124" s="20">
        <v>3</v>
      </c>
      <c r="B124" s="31">
        <v>955</v>
      </c>
      <c r="C124" s="32" t="s">
        <v>44</v>
      </c>
      <c r="D124" s="33" t="s">
        <v>68</v>
      </c>
      <c r="E124" s="33" t="s">
        <v>84</v>
      </c>
      <c r="F124" s="33" t="s">
        <v>109</v>
      </c>
      <c r="G124" s="33" t="s">
        <v>89</v>
      </c>
      <c r="H124" s="24">
        <v>1000</v>
      </c>
      <c r="I124" s="24"/>
      <c r="J124" s="24">
        <v>1000</v>
      </c>
      <c r="K124" s="24"/>
    </row>
    <row r="125" spans="1:11" s="16" customFormat="1" ht="15.6">
      <c r="A125" s="17">
        <v>1</v>
      </c>
      <c r="B125" s="28">
        <v>955</v>
      </c>
      <c r="C125" s="29" t="s">
        <v>14</v>
      </c>
      <c r="D125" s="30" t="s">
        <v>68</v>
      </c>
      <c r="E125" s="30" t="s">
        <v>74</v>
      </c>
      <c r="F125" s="30"/>
      <c r="G125" s="30"/>
      <c r="H125" s="18">
        <f>SUMIFS(H126:H1172,$B126:$B1172,$B126,$D126:$D1172,$D126,$E126:$E1172,$E126)/2</f>
        <v>25678.1</v>
      </c>
      <c r="I125" s="18">
        <f>SUMIFS(I126:I1172,$B126:$B1172,$B126,$D126:$D1172,$D126,$E126:$E1172,$E126)/2</f>
        <v>0</v>
      </c>
      <c r="J125" s="18">
        <f>SUMIFS(J126:J1172,$B126:$B1172,$B126,$D126:$D1172,$D126,$E126:$E1172,$E126)/2</f>
        <v>25678.1</v>
      </c>
      <c r="K125" s="18">
        <f>SUMIFS(K126:K1172,$B126:$B1172,$B126,$D126:$D1172,$D126,$E126:$E1172,$E126)/2</f>
        <v>0</v>
      </c>
    </row>
    <row r="126" spans="1:11" s="16" customFormat="1" ht="46.8">
      <c r="A126" s="19">
        <v>2</v>
      </c>
      <c r="B126" s="37">
        <v>955</v>
      </c>
      <c r="C126" s="38" t="s">
        <v>166</v>
      </c>
      <c r="D126" s="39" t="s">
        <v>68</v>
      </c>
      <c r="E126" s="39" t="s">
        <v>74</v>
      </c>
      <c r="F126" s="39" t="s">
        <v>165</v>
      </c>
      <c r="G126" s="39"/>
      <c r="H126" s="40">
        <f>SUMIFS(H127:H1172,$B127:$B1172,$B126,$D127:$D1172,$D127,$E127:$E1172,$E127,$F127:$F1172,$F127)</f>
        <v>0</v>
      </c>
      <c r="I126" s="40">
        <f>SUMIFS(I127:I1172,$B127:$B1172,$B126,$D127:$D1172,$D127,$E127:$E1172,$E127,$F127:$F1172,$F127)</f>
        <v>0</v>
      </c>
      <c r="J126" s="40">
        <f>SUMIFS(J127:J1172,$B127:$B1172,$B126,$D127:$D1172,$D127,$E127:$E1172,$E127,$F127:$F1172,$F127)</f>
        <v>0</v>
      </c>
      <c r="K126" s="40">
        <f>SUMIFS(K127:K1172,$B127:$B1172,$B126,$D127:$D1172,$D127,$E127:$E1172,$E127,$F127:$F1172,$F127)</f>
        <v>0</v>
      </c>
    </row>
    <row r="127" spans="1:11" s="16" customFormat="1" ht="15.6">
      <c r="A127" s="20">
        <v>3</v>
      </c>
      <c r="B127" s="31">
        <v>955</v>
      </c>
      <c r="C127" s="32" t="s">
        <v>46</v>
      </c>
      <c r="D127" s="33" t="s">
        <v>68</v>
      </c>
      <c r="E127" s="33" t="s">
        <v>74</v>
      </c>
      <c r="F127" s="33" t="s">
        <v>165</v>
      </c>
      <c r="G127" s="33" t="s">
        <v>90</v>
      </c>
      <c r="H127" s="24"/>
      <c r="I127" s="24"/>
      <c r="J127" s="24"/>
      <c r="K127" s="24"/>
    </row>
    <row r="128" spans="1:11" s="16" customFormat="1" ht="62.4">
      <c r="A128" s="19">
        <v>2</v>
      </c>
      <c r="B128" s="37">
        <v>955</v>
      </c>
      <c r="C128" s="42" t="s">
        <v>199</v>
      </c>
      <c r="D128" s="39" t="s">
        <v>68</v>
      </c>
      <c r="E128" s="39" t="s">
        <v>74</v>
      </c>
      <c r="F128" s="39" t="s">
        <v>47</v>
      </c>
      <c r="G128" s="39"/>
      <c r="H128" s="40">
        <f>SUMIFS(H129:H1174,$B129:$B1174,$B128,$D129:$D1174,$D129,$E129:$E1174,$E129,$F129:$F1174,$F129)</f>
        <v>14372.4</v>
      </c>
      <c r="I128" s="40">
        <f>SUMIFS(I129:I1174,$B129:$B1174,$B128,$D129:$D1174,$D129,$E129:$E1174,$E129,$F129:$F1174,$F129)</f>
        <v>0</v>
      </c>
      <c r="J128" s="40">
        <f>SUMIFS(J129:J1174,$B129:$B1174,$B128,$D129:$D1174,$D129,$E129:$E1174,$E129,$F129:$F1174,$F129)</f>
        <v>14372.4</v>
      </c>
      <c r="K128" s="40">
        <f>SUMIFS(K129:K1174,$B129:$B1174,$B128,$D129:$D1174,$D129,$E129:$E1174,$E129,$F129:$F1174,$F129)</f>
        <v>0</v>
      </c>
    </row>
    <row r="129" spans="1:11" s="16" customFormat="1" ht="15.6">
      <c r="A129" s="20">
        <v>3</v>
      </c>
      <c r="B129" s="31">
        <v>955</v>
      </c>
      <c r="C129" s="32" t="s">
        <v>46</v>
      </c>
      <c r="D129" s="33" t="s">
        <v>68</v>
      </c>
      <c r="E129" s="33" t="s">
        <v>74</v>
      </c>
      <c r="F129" s="33" t="s">
        <v>47</v>
      </c>
      <c r="G129" s="33" t="s">
        <v>90</v>
      </c>
      <c r="H129" s="24">
        <v>14372.4</v>
      </c>
      <c r="I129" s="24"/>
      <c r="J129" s="24">
        <v>14372.4</v>
      </c>
      <c r="K129" s="24"/>
    </row>
    <row r="130" spans="1:11" s="16" customFormat="1" ht="62.4">
      <c r="A130" s="19">
        <v>2</v>
      </c>
      <c r="B130" s="37">
        <v>955</v>
      </c>
      <c r="C130" s="38" t="s">
        <v>158</v>
      </c>
      <c r="D130" s="39" t="s">
        <v>68</v>
      </c>
      <c r="E130" s="39" t="s">
        <v>74</v>
      </c>
      <c r="F130" s="39" t="s">
        <v>49</v>
      </c>
      <c r="G130" s="39" t="s">
        <v>70</v>
      </c>
      <c r="H130" s="40">
        <f>SUMIFS(H131:H1180,$B131:$B1180,$B130,$D131:$D1180,$D131,$E131:$E1180,$E131,$F131:$F1180,$F131)</f>
        <v>0</v>
      </c>
      <c r="I130" s="40">
        <f>SUMIFS(I131:I1180,$B131:$B1180,$B130,$D131:$D1180,$D131,$E131:$E1180,$E131,$F131:$F1180,$F131)</f>
        <v>0</v>
      </c>
      <c r="J130" s="40">
        <f>SUMIFS(J131:J1180,$B131:$B1180,$B130,$D131:$D1180,$D131,$E131:$E1180,$E131,$F131:$F1180,$F131)</f>
        <v>0</v>
      </c>
      <c r="K130" s="40">
        <f>SUMIFS(K131:K1180,$B131:$B1180,$B130,$D131:$D1180,$D131,$E131:$E1180,$E131,$F131:$F1180,$F131)</f>
        <v>0</v>
      </c>
    </row>
    <row r="131" spans="1:11" s="16" customFormat="1" ht="15.6">
      <c r="A131" s="20">
        <v>3</v>
      </c>
      <c r="B131" s="31">
        <v>955</v>
      </c>
      <c r="C131" s="32" t="s">
        <v>46</v>
      </c>
      <c r="D131" s="33" t="s">
        <v>68</v>
      </c>
      <c r="E131" s="33" t="s">
        <v>74</v>
      </c>
      <c r="F131" s="33" t="s">
        <v>49</v>
      </c>
      <c r="G131" s="33" t="s">
        <v>90</v>
      </c>
      <c r="H131" s="24"/>
      <c r="I131" s="24"/>
      <c r="J131" s="24"/>
      <c r="K131" s="24"/>
    </row>
    <row r="132" spans="1:11" s="16" customFormat="1" ht="46.8">
      <c r="A132" s="19">
        <v>2</v>
      </c>
      <c r="B132" s="37">
        <v>955</v>
      </c>
      <c r="C132" s="38" t="s">
        <v>143</v>
      </c>
      <c r="D132" s="39" t="s">
        <v>68</v>
      </c>
      <c r="E132" s="39" t="s">
        <v>74</v>
      </c>
      <c r="F132" s="39" t="s">
        <v>142</v>
      </c>
      <c r="G132" s="39"/>
      <c r="H132" s="40">
        <f>SUMIFS(H133:H1182,$B133:$B1182,$B132,$D133:$D1182,$D133,$E133:$E1182,$E133,$F133:$F1182,$F133)</f>
        <v>11305.7</v>
      </c>
      <c r="I132" s="40">
        <f>SUMIFS(I133:I1182,$B133:$B1182,$B132,$D133:$D1182,$D133,$E133:$E1182,$E133,$F133:$F1182,$F133)</f>
        <v>0</v>
      </c>
      <c r="J132" s="40">
        <f>SUMIFS(J133:J1182,$B133:$B1182,$B132,$D133:$D1182,$D133,$E133:$E1182,$E133,$F133:$F1182,$F133)</f>
        <v>11305.7</v>
      </c>
      <c r="K132" s="40">
        <f>SUMIFS(K133:K1182,$B133:$B1182,$B132,$D133:$D1182,$D133,$E133:$E1182,$E133,$F133:$F1182,$F133)</f>
        <v>0</v>
      </c>
    </row>
    <row r="133" spans="1:11" s="16" customFormat="1" ht="31.2">
      <c r="A133" s="20">
        <v>3</v>
      </c>
      <c r="B133" s="31">
        <v>955</v>
      </c>
      <c r="C133" s="32" t="s">
        <v>23</v>
      </c>
      <c r="D133" s="33" t="s">
        <v>68</v>
      </c>
      <c r="E133" s="33" t="s">
        <v>74</v>
      </c>
      <c r="F133" s="33" t="s">
        <v>142</v>
      </c>
      <c r="G133" s="33" t="s">
        <v>81</v>
      </c>
      <c r="H133" s="24">
        <v>10687.1</v>
      </c>
      <c r="I133" s="24"/>
      <c r="J133" s="24">
        <v>10687.1</v>
      </c>
      <c r="K133" s="24"/>
    </row>
    <row r="134" spans="1:11" s="16" customFormat="1" ht="46.8">
      <c r="A134" s="20">
        <v>3</v>
      </c>
      <c r="B134" s="31">
        <v>955</v>
      </c>
      <c r="C134" s="32" t="s">
        <v>12</v>
      </c>
      <c r="D134" s="33" t="s">
        <v>68</v>
      </c>
      <c r="E134" s="33" t="s">
        <v>74</v>
      </c>
      <c r="F134" s="33" t="s">
        <v>142</v>
      </c>
      <c r="G134" s="33" t="s">
        <v>72</v>
      </c>
      <c r="H134" s="24">
        <v>618.6</v>
      </c>
      <c r="I134" s="24"/>
      <c r="J134" s="24">
        <v>618.6</v>
      </c>
      <c r="K134" s="24"/>
    </row>
    <row r="135" spans="1:11" s="16" customFormat="1" ht="39" customHeight="1">
      <c r="A135" s="19">
        <v>2</v>
      </c>
      <c r="B135" s="37">
        <v>955</v>
      </c>
      <c r="C135" s="38" t="s">
        <v>35</v>
      </c>
      <c r="D135" s="39" t="s">
        <v>68</v>
      </c>
      <c r="E135" s="39" t="s">
        <v>74</v>
      </c>
      <c r="F135" s="39" t="s">
        <v>109</v>
      </c>
      <c r="G135" s="39"/>
      <c r="H135" s="40">
        <f>SUMIFS(H136:H1185,$B136:$B1185,$B135,$D136:$D1185,$D136,$E136:$E1185,$E136,$F136:$F1185,$F136)</f>
        <v>0</v>
      </c>
      <c r="I135" s="40">
        <f>SUMIFS(I136:I1185,$B136:$B1185,$B135,$D136:$D1185,$D136,$E136:$E1185,$E136,$F136:$F1185,$F136)</f>
        <v>0</v>
      </c>
      <c r="J135" s="40">
        <f>SUMIFS(J136:J1185,$B136:$B1185,$B135,$D136:$D1185,$D136,$E136:$E1185,$E136,$F136:$F1185,$F136)</f>
        <v>0</v>
      </c>
      <c r="K135" s="40">
        <f>SUMIFS(K136:K1185,$B136:$B1185,$B135,$D136:$D1185,$D136,$E136:$E1185,$E136,$F136:$F1185,$F136)</f>
        <v>0</v>
      </c>
    </row>
    <row r="136" spans="1:11" s="16" customFormat="1" ht="15.6">
      <c r="A136" s="20">
        <v>3</v>
      </c>
      <c r="B136" s="31">
        <v>955</v>
      </c>
      <c r="C136" s="32" t="s">
        <v>128</v>
      </c>
      <c r="D136" s="33" t="s">
        <v>68</v>
      </c>
      <c r="E136" s="33" t="s">
        <v>74</v>
      </c>
      <c r="F136" s="33" t="s">
        <v>109</v>
      </c>
      <c r="G136" s="33" t="s">
        <v>127</v>
      </c>
      <c r="H136" s="24"/>
      <c r="I136" s="24"/>
      <c r="J136" s="24"/>
      <c r="K136" s="24"/>
    </row>
    <row r="137" spans="1:11" s="16" customFormat="1" ht="15.6">
      <c r="A137" s="17">
        <v>1</v>
      </c>
      <c r="B137" s="28">
        <v>955</v>
      </c>
      <c r="C137" s="29" t="s">
        <v>50</v>
      </c>
      <c r="D137" s="30" t="s">
        <v>87</v>
      </c>
      <c r="E137" s="30" t="s">
        <v>85</v>
      </c>
      <c r="F137" s="30" t="s">
        <v>7</v>
      </c>
      <c r="G137" s="30" t="s">
        <v>70</v>
      </c>
      <c r="H137" s="18">
        <f>SUMIFS(H138:H1188,$B138:$B1188,$B138,$D138:$D1188,$D138,$E138:$E1188,$E138)/2</f>
        <v>360</v>
      </c>
      <c r="I137" s="18">
        <f>SUMIFS(I138:I1188,$B138:$B1188,$B138,$D138:$D1188,$D138,$E138:$E1188,$E138)/2</f>
        <v>0</v>
      </c>
      <c r="J137" s="18">
        <f>SUMIFS(J138:J1188,$B138:$B1188,$B138,$D138:$D1188,$D138,$E138:$E1188,$E138)/2</f>
        <v>360</v>
      </c>
      <c r="K137" s="18">
        <f>SUMIFS(K138:K1188,$B138:$B1188,$B138,$D138:$D1188,$D138,$E138:$E1188,$E138)/2</f>
        <v>0</v>
      </c>
    </row>
    <row r="138" spans="1:11" s="16" customFormat="1" ht="54" customHeight="1">
      <c r="A138" s="19">
        <v>2</v>
      </c>
      <c r="B138" s="37">
        <v>955</v>
      </c>
      <c r="C138" s="38" t="s">
        <v>198</v>
      </c>
      <c r="D138" s="39" t="s">
        <v>87</v>
      </c>
      <c r="E138" s="39" t="s">
        <v>85</v>
      </c>
      <c r="F138" s="39" t="s">
        <v>105</v>
      </c>
      <c r="G138" s="39" t="s">
        <v>70</v>
      </c>
      <c r="H138" s="40">
        <f>SUMIFS(H139:H1188,$B139:$B1188,$B138,$D139:$D1188,$D139,$E139:$E1188,$E139,$F139:$F1188,$F139)</f>
        <v>360</v>
      </c>
      <c r="I138" s="40">
        <f>SUMIFS(I139:I1188,$B139:$B1188,$B138,$D139:$D1188,$D139,$E139:$E1188,$E139,$F139:$F1188,$F139)</f>
        <v>0</v>
      </c>
      <c r="J138" s="40">
        <f>SUMIFS(J139:J1188,$B139:$B1188,$B138,$D139:$D1188,$D139,$E139:$E1188,$E139,$F139:$F1188,$F139)</f>
        <v>360</v>
      </c>
      <c r="K138" s="40">
        <f>SUMIFS(K139:K1188,$B139:$B1188,$B138,$D139:$D1188,$D139,$E139:$E1188,$E139,$F139:$F1188,$F139)</f>
        <v>0</v>
      </c>
    </row>
    <row r="139" spans="1:11" s="16" customFormat="1" ht="46.8">
      <c r="A139" s="20">
        <v>3</v>
      </c>
      <c r="B139" s="31">
        <v>955</v>
      </c>
      <c r="C139" s="32" t="s">
        <v>12</v>
      </c>
      <c r="D139" s="33" t="s">
        <v>87</v>
      </c>
      <c r="E139" s="33" t="s">
        <v>85</v>
      </c>
      <c r="F139" s="33" t="s">
        <v>105</v>
      </c>
      <c r="G139" s="33" t="s">
        <v>72</v>
      </c>
      <c r="H139" s="24">
        <v>360</v>
      </c>
      <c r="I139" s="24"/>
      <c r="J139" s="24">
        <v>360</v>
      </c>
      <c r="K139" s="24"/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87</v>
      </c>
      <c r="E140" s="33" t="s">
        <v>85</v>
      </c>
      <c r="F140" s="33" t="s">
        <v>105</v>
      </c>
      <c r="G140" s="33" t="s">
        <v>90</v>
      </c>
      <c r="H140" s="24"/>
      <c r="I140" s="24"/>
      <c r="J140" s="24"/>
      <c r="K140" s="24"/>
    </row>
    <row r="141" spans="1:11" s="16" customFormat="1" ht="46.8">
      <c r="A141" s="17">
        <v>1</v>
      </c>
      <c r="B141" s="28">
        <v>955</v>
      </c>
      <c r="C141" s="29" t="s">
        <v>51</v>
      </c>
      <c r="D141" s="30" t="s">
        <v>77</v>
      </c>
      <c r="E141" s="30" t="s">
        <v>88</v>
      </c>
      <c r="F141" s="30" t="s">
        <v>7</v>
      </c>
      <c r="G141" s="30" t="s">
        <v>70</v>
      </c>
      <c r="H141" s="18">
        <f>SUMIFS(H142:H1192,$B142:$B1192,$B142,$D142:$D1192,$D142,$E142:$E1192,$E142)/2</f>
        <v>2698.6</v>
      </c>
      <c r="I141" s="18">
        <f>SUMIFS(I142:I1192,$B142:$B1192,$B142,$D142:$D1192,$D142,$E142:$E1192,$E142)/2</f>
        <v>0</v>
      </c>
      <c r="J141" s="18">
        <f>SUMIFS(J142:J1192,$B142:$B1192,$B142,$D142:$D1192,$D142,$E142:$E1192,$E142)/2</f>
        <v>2698.6</v>
      </c>
      <c r="K141" s="18">
        <f>SUMIFS(K142:K1192,$B142:$B1192,$B142,$D142:$D1192,$D142,$E142:$E1192,$E142)/2</f>
        <v>0</v>
      </c>
    </row>
    <row r="142" spans="1:11" s="16" customFormat="1" ht="46.8">
      <c r="A142" s="19">
        <v>2</v>
      </c>
      <c r="B142" s="37">
        <v>955</v>
      </c>
      <c r="C142" s="38" t="s">
        <v>166</v>
      </c>
      <c r="D142" s="39" t="s">
        <v>77</v>
      </c>
      <c r="E142" s="39" t="s">
        <v>88</v>
      </c>
      <c r="F142" s="39" t="s">
        <v>165</v>
      </c>
      <c r="G142" s="39"/>
      <c r="H142" s="40">
        <f>SUMIFS(H143:H1192,$B143:$B1192,$B142,$D143:$D1192,$D143,$E143:$E1192,$E143,$F143:$F1192,$F143)</f>
        <v>2622.6</v>
      </c>
      <c r="I142" s="40">
        <f>SUMIFS(I143:I1192,$B143:$B1192,$B142,$D143:$D1192,$D143,$E143:$E1192,$E143,$F143:$F1192,$F143)</f>
        <v>0</v>
      </c>
      <c r="J142" s="40">
        <f>SUMIFS(J143:J1192,$B143:$B1192,$B142,$D143:$D1192,$D143,$E143:$E1192,$E143,$F143:$F1192,$F143)</f>
        <v>2622.6</v>
      </c>
      <c r="K142" s="40">
        <f>SUMIFS(K143:K1192,$B143:$B1192,$B142,$D143:$D1192,$D143,$E143:$E1192,$E143,$F143:$F1192,$F143)</f>
        <v>0</v>
      </c>
    </row>
    <row r="143" spans="1:11" s="16" customFormat="1" ht="15.6">
      <c r="A143" s="20">
        <v>3</v>
      </c>
      <c r="B143" s="31">
        <v>955</v>
      </c>
      <c r="C143" s="32" t="s">
        <v>46</v>
      </c>
      <c r="D143" s="33" t="s">
        <v>77</v>
      </c>
      <c r="E143" s="33" t="s">
        <v>88</v>
      </c>
      <c r="F143" s="33" t="s">
        <v>165</v>
      </c>
      <c r="G143" s="33" t="s">
        <v>90</v>
      </c>
      <c r="H143" s="24">
        <v>2622.6</v>
      </c>
      <c r="I143" s="24"/>
      <c r="J143" s="24">
        <v>2622.6</v>
      </c>
      <c r="K143" s="24"/>
    </row>
    <row r="144" spans="1:11" s="16" customFormat="1" ht="78">
      <c r="A144" s="19">
        <v>2</v>
      </c>
      <c r="B144" s="37">
        <v>955</v>
      </c>
      <c r="C144" s="38" t="s">
        <v>200</v>
      </c>
      <c r="D144" s="39" t="s">
        <v>77</v>
      </c>
      <c r="E144" s="39" t="s">
        <v>88</v>
      </c>
      <c r="F144" s="39" t="s">
        <v>106</v>
      </c>
      <c r="G144" s="39" t="s">
        <v>70</v>
      </c>
      <c r="H144" s="40">
        <f>SUMIFS(H145:H1194,$B145:$B1194,$B144,$D145:$D1194,$D145,$E145:$E1194,$E145,$F145:$F1194,$F145)</f>
        <v>76</v>
      </c>
      <c r="I144" s="40">
        <f>SUMIFS(I145:I1194,$B145:$B1194,$B144,$D145:$D1194,$D145,$E145:$E1194,$E145,$F145:$F1194,$F145)</f>
        <v>0</v>
      </c>
      <c r="J144" s="40">
        <f>SUMIFS(J145:J1194,$B145:$B1194,$B144,$D145:$D1194,$D145,$E145:$E1194,$E145,$F145:$F1194,$F145)</f>
        <v>76</v>
      </c>
      <c r="K144" s="40">
        <f>SUMIFS(K145:K1194,$B145:$B1194,$B144,$D145:$D1194,$D145,$E145:$E1194,$E145,$F145:$F1194,$F145)</f>
        <v>0</v>
      </c>
    </row>
    <row r="145" spans="1:11" s="16" customFormat="1" ht="46.8">
      <c r="A145" s="20">
        <v>3</v>
      </c>
      <c r="B145" s="31">
        <v>955</v>
      </c>
      <c r="C145" s="32" t="s">
        <v>12</v>
      </c>
      <c r="D145" s="33" t="s">
        <v>77</v>
      </c>
      <c r="E145" s="33" t="s">
        <v>88</v>
      </c>
      <c r="F145" s="33" t="s">
        <v>106</v>
      </c>
      <c r="G145" s="33" t="s">
        <v>72</v>
      </c>
      <c r="H145" s="24">
        <v>76</v>
      </c>
      <c r="I145" s="24"/>
      <c r="J145" s="24">
        <v>76</v>
      </c>
      <c r="K145" s="24"/>
    </row>
    <row r="146" spans="1:11" s="16" customFormat="1" ht="37.200000000000003" customHeight="1">
      <c r="A146" s="19">
        <v>2</v>
      </c>
      <c r="B146" s="37">
        <v>955</v>
      </c>
      <c r="C146" s="38" t="s">
        <v>35</v>
      </c>
      <c r="D146" s="39" t="s">
        <v>77</v>
      </c>
      <c r="E146" s="39" t="s">
        <v>88</v>
      </c>
      <c r="F146" s="39" t="s">
        <v>109</v>
      </c>
      <c r="G146" s="39"/>
      <c r="H146" s="40">
        <f>SUMIFS(H147:H1197,$B147:$B1197,$B146,$D147:$D1197,$D147,$E147:$E1197,$E147,$F147:$F1197,$F147)</f>
        <v>0</v>
      </c>
      <c r="I146" s="40">
        <f>SUMIFS(I147:I1197,$B147:$B1197,$B146,$D147:$D1197,$D147,$E147:$E1197,$E147,$F147:$F1197,$F147)</f>
        <v>0</v>
      </c>
      <c r="J146" s="40">
        <f>SUMIFS(J147:J1197,$B147:$B1197,$B146,$D147:$D1197,$D147,$E147:$E1197,$E147,$F147:$F1197,$F147)</f>
        <v>0</v>
      </c>
      <c r="K146" s="40">
        <f>SUMIFS(K147:K1197,$B147:$B1197,$B146,$D147:$D1197,$D147,$E147:$E1197,$E147,$F147:$F1197,$F147)</f>
        <v>0</v>
      </c>
    </row>
    <row r="147" spans="1:11" s="16" customFormat="1" ht="15.6">
      <c r="A147" s="20">
        <v>3</v>
      </c>
      <c r="B147" s="31">
        <v>955</v>
      </c>
      <c r="C147" s="32" t="s">
        <v>154</v>
      </c>
      <c r="D147" s="33" t="s">
        <v>77</v>
      </c>
      <c r="E147" s="33" t="s">
        <v>88</v>
      </c>
      <c r="F147" s="33" t="s">
        <v>109</v>
      </c>
      <c r="G147" s="33" t="s">
        <v>126</v>
      </c>
      <c r="H147" s="24"/>
      <c r="I147" s="24"/>
      <c r="J147" s="24"/>
      <c r="K147" s="24"/>
    </row>
    <row r="148" spans="1:11" s="16" customFormat="1" ht="46.8">
      <c r="A148" s="17">
        <v>1</v>
      </c>
      <c r="B148" s="28">
        <v>955</v>
      </c>
      <c r="C148" s="29" t="s">
        <v>36</v>
      </c>
      <c r="D148" s="30" t="s">
        <v>77</v>
      </c>
      <c r="E148" s="30" t="s">
        <v>75</v>
      </c>
      <c r="F148" s="30"/>
      <c r="G148" s="30"/>
      <c r="H148" s="18">
        <f>SUMIFS(H149:H1197,$B149:$B1197,$B149,$D149:$D1197,$D149,$E149:$E1197,$E149)/2</f>
        <v>698.7</v>
      </c>
      <c r="I148" s="18">
        <f>SUMIFS(I149:I1197,$B149:$B1197,$B149,$D149:$D1197,$D149,$E149:$E1197,$E149)/2</f>
        <v>0</v>
      </c>
      <c r="J148" s="18">
        <f>SUMIFS(J149:J1197,$B149:$B1197,$B149,$D149:$D1197,$D149,$E149:$E1197,$E149)/2</f>
        <v>698.7</v>
      </c>
      <c r="K148" s="18">
        <f>SUMIFS(K149:K1197,$B149:$B1197,$B149,$D149:$D1197,$D149,$E149:$E1197,$E149)/2</f>
        <v>0</v>
      </c>
    </row>
    <row r="149" spans="1:11" s="16" customFormat="1" ht="62.4">
      <c r="A149" s="19">
        <v>2</v>
      </c>
      <c r="B149" s="37">
        <v>955</v>
      </c>
      <c r="C149" s="38" t="s">
        <v>157</v>
      </c>
      <c r="D149" s="39" t="s">
        <v>77</v>
      </c>
      <c r="E149" s="39" t="s">
        <v>75</v>
      </c>
      <c r="F149" s="39" t="s">
        <v>52</v>
      </c>
      <c r="G149" s="39"/>
      <c r="H149" s="40">
        <f>SUMIFS(H150:H1197,$B150:$B1197,$B149,$D150:$D1197,$D150,$E150:$E1197,$E150,$F150:$F1197,$F150)</f>
        <v>698.7</v>
      </c>
      <c r="I149" s="40">
        <f>SUMIFS(I150:I1197,$B150:$B1197,$B149,$D150:$D1197,$D150,$E150:$E1197,$E150,$F150:$F1197,$F150)</f>
        <v>0</v>
      </c>
      <c r="J149" s="40">
        <f>SUMIFS(J150:J1197,$B150:$B1197,$B149,$D150:$D1197,$D150,$E150:$E1197,$E150,$F150:$F1197,$F150)</f>
        <v>698.7</v>
      </c>
      <c r="K149" s="40">
        <f>SUMIFS(K150:K1197,$B150:$B1197,$B149,$D150:$D1197,$D150,$E150:$E1197,$E150,$F150:$F1197,$F150)</f>
        <v>0</v>
      </c>
    </row>
    <row r="150" spans="1:11" s="16" customFormat="1" ht="15.6">
      <c r="A150" s="20">
        <v>3</v>
      </c>
      <c r="B150" s="31">
        <v>955</v>
      </c>
      <c r="C150" s="32" t="s">
        <v>46</v>
      </c>
      <c r="D150" s="33" t="s">
        <v>77</v>
      </c>
      <c r="E150" s="33" t="s">
        <v>75</v>
      </c>
      <c r="F150" s="33" t="s">
        <v>52</v>
      </c>
      <c r="G150" s="33" t="s">
        <v>90</v>
      </c>
      <c r="H150" s="24">
        <v>698.7</v>
      </c>
      <c r="I150" s="24"/>
      <c r="J150" s="24">
        <v>698.7</v>
      </c>
      <c r="K150" s="24"/>
    </row>
    <row r="151" spans="1:11" s="16" customFormat="1" ht="62.4">
      <c r="A151" s="19">
        <v>2</v>
      </c>
      <c r="B151" s="37">
        <v>955</v>
      </c>
      <c r="C151" s="38" t="s">
        <v>211</v>
      </c>
      <c r="D151" s="39" t="s">
        <v>77</v>
      </c>
      <c r="E151" s="39" t="s">
        <v>75</v>
      </c>
      <c r="F151" s="39" t="s">
        <v>152</v>
      </c>
      <c r="G151" s="39"/>
      <c r="H151" s="40">
        <f>SUMIFS(H152:H1199,$B152:$B1199,$B151,$D152:$D1199,$D152,$E152:$E1199,$E152,$F152:$F1199,$F152)</f>
        <v>0</v>
      </c>
      <c r="I151" s="40">
        <f>SUMIFS(I152:I1199,$B152:$B1199,$B151,$D152:$D1199,$D152,$E152:$E1199,$E152,$F152:$F1199,$F152)</f>
        <v>0</v>
      </c>
      <c r="J151" s="40">
        <f>SUMIFS(J152:J1199,$B152:$B1199,$B151,$D152:$D1199,$D152,$E152:$E1199,$E152,$F152:$F1199,$F152)</f>
        <v>0</v>
      </c>
      <c r="K151" s="40">
        <f>SUMIFS(K152:K1199,$B152:$B1199,$B151,$D152:$D1199,$D152,$E152:$E1199,$E152,$F152:$F1199,$F152)</f>
        <v>0</v>
      </c>
    </row>
    <row r="152" spans="1:11" s="16" customFormat="1" ht="62.4">
      <c r="A152" s="20">
        <v>3</v>
      </c>
      <c r="B152" s="31">
        <v>955</v>
      </c>
      <c r="C152" s="32" t="s">
        <v>145</v>
      </c>
      <c r="D152" s="33" t="s">
        <v>77</v>
      </c>
      <c r="E152" s="33" t="s">
        <v>75</v>
      </c>
      <c r="F152" s="33" t="s">
        <v>152</v>
      </c>
      <c r="G152" s="33" t="s">
        <v>93</v>
      </c>
      <c r="H152" s="24"/>
      <c r="I152" s="24"/>
      <c r="J152" s="24"/>
      <c r="K152" s="24"/>
    </row>
    <row r="153" spans="1:11" s="16" customFormat="1" ht="15.6">
      <c r="A153" s="17">
        <v>1</v>
      </c>
      <c r="B153" s="28">
        <v>955</v>
      </c>
      <c r="C153" s="29" t="s">
        <v>53</v>
      </c>
      <c r="D153" s="30" t="s">
        <v>85</v>
      </c>
      <c r="E153" s="30" t="s">
        <v>91</v>
      </c>
      <c r="F153" s="30"/>
      <c r="G153" s="30"/>
      <c r="H153" s="18">
        <f>SUMIFS(H154:H1202,$B154:$B1202,$B154,$D154:$D1202,$D154,$E154:$E1202,$E154)/2</f>
        <v>737</v>
      </c>
      <c r="I153" s="18">
        <f>SUMIFS(I154:I1202,$B154:$B1202,$B154,$D154:$D1202,$D154,$E154:$E1202,$E154)/2</f>
        <v>0</v>
      </c>
      <c r="J153" s="18">
        <f>SUMIFS(J154:J1202,$B154:$B1202,$B154,$D154:$D1202,$D154,$E154:$E1202,$E154)/2</f>
        <v>737</v>
      </c>
      <c r="K153" s="18">
        <f>SUMIFS(K154:K1202,$B154:$B1202,$B154,$D154:$D1202,$D154,$E154:$E1202,$E154)/2</f>
        <v>0</v>
      </c>
    </row>
    <row r="154" spans="1:11" s="16" customFormat="1" ht="62.4">
      <c r="A154" s="19">
        <v>2</v>
      </c>
      <c r="B154" s="37">
        <v>955</v>
      </c>
      <c r="C154" s="47" t="s">
        <v>176</v>
      </c>
      <c r="D154" s="39" t="s">
        <v>85</v>
      </c>
      <c r="E154" s="39" t="s">
        <v>91</v>
      </c>
      <c r="F154" s="39" t="s">
        <v>15</v>
      </c>
      <c r="G154" s="39" t="s">
        <v>70</v>
      </c>
      <c r="H154" s="40">
        <f>SUMIFS(H155:H1202,$B155:$B1202,$B154,$D155:$D1202,$D155,$E155:$E1202,$E155,$F155:$F1202,$F155)</f>
        <v>0</v>
      </c>
      <c r="I154" s="40">
        <f>SUMIFS(I155:I1202,$B155:$B1202,$B154,$D155:$D1202,$D155,$E155:$E1202,$E155,$F155:$F1202,$F155)</f>
        <v>0</v>
      </c>
      <c r="J154" s="40">
        <f>SUMIFS(J155:J1202,$B155:$B1202,$B154,$D155:$D1202,$D155,$E155:$E1202,$E155,$F155:$F1202,$F155)</f>
        <v>0</v>
      </c>
      <c r="K154" s="40">
        <f>SUMIFS(K155:K1202,$B155:$B1202,$B154,$D155:$D1202,$D155,$E155:$E1202,$E155,$F155:$F1202,$F155)</f>
        <v>0</v>
      </c>
    </row>
    <row r="155" spans="1:11" s="16" customFormat="1" ht="46.8">
      <c r="A155" s="20">
        <v>3</v>
      </c>
      <c r="B155" s="31">
        <v>955</v>
      </c>
      <c r="C155" s="45" t="s">
        <v>12</v>
      </c>
      <c r="D155" s="33" t="s">
        <v>85</v>
      </c>
      <c r="E155" s="33" t="s">
        <v>91</v>
      </c>
      <c r="F155" s="33" t="s">
        <v>15</v>
      </c>
      <c r="G155" s="33" t="s">
        <v>72</v>
      </c>
      <c r="H155" s="24"/>
      <c r="I155" s="24"/>
      <c r="J155" s="24"/>
      <c r="K155" s="24"/>
    </row>
    <row r="156" spans="1:11" s="16" customFormat="1" ht="78">
      <c r="A156" s="19">
        <v>2</v>
      </c>
      <c r="B156" s="37">
        <v>955</v>
      </c>
      <c r="C156" s="52" t="s">
        <v>171</v>
      </c>
      <c r="D156" s="39" t="s">
        <v>85</v>
      </c>
      <c r="E156" s="39" t="s">
        <v>91</v>
      </c>
      <c r="F156" s="39" t="s">
        <v>54</v>
      </c>
      <c r="G156" s="39"/>
      <c r="H156" s="40">
        <f>SUMIFS(H157:H1204,$B157:$B1204,$B156,$D157:$D1204,$D157,$E157:$E1204,$E157,$F157:$F1204,$F157)</f>
        <v>737</v>
      </c>
      <c r="I156" s="40">
        <f>SUMIFS(I157:I1204,$B157:$B1204,$B156,$D157:$D1204,$D157,$E157:$E1204,$E157,$F157:$F1204,$F157)</f>
        <v>0</v>
      </c>
      <c r="J156" s="40">
        <f>SUMIFS(J157:J1204,$B157:$B1204,$B156,$D157:$D1204,$D157,$E157:$E1204,$E157,$F157:$F1204,$F157)</f>
        <v>737</v>
      </c>
      <c r="K156" s="40">
        <f>SUMIFS(K157:K1204,$B157:$B1204,$B156,$D157:$D1204,$D157,$E157:$E1204,$E157,$F157:$F1204,$F157)</f>
        <v>0</v>
      </c>
    </row>
    <row r="157" spans="1:11" s="16" customFormat="1" ht="31.2">
      <c r="A157" s="20">
        <v>3</v>
      </c>
      <c r="B157" s="31">
        <v>955</v>
      </c>
      <c r="C157" s="32" t="s">
        <v>23</v>
      </c>
      <c r="D157" s="33" t="s">
        <v>85</v>
      </c>
      <c r="E157" s="33" t="s">
        <v>91</v>
      </c>
      <c r="F157" s="33" t="s">
        <v>54</v>
      </c>
      <c r="G157" s="33" t="s">
        <v>81</v>
      </c>
      <c r="H157" s="24">
        <v>710</v>
      </c>
      <c r="I157" s="24"/>
      <c r="J157" s="24">
        <v>710</v>
      </c>
      <c r="K157" s="24"/>
    </row>
    <row r="158" spans="1:11" s="16" customFormat="1" ht="46.8">
      <c r="A158" s="20">
        <v>3</v>
      </c>
      <c r="B158" s="31">
        <v>955</v>
      </c>
      <c r="C158" s="32" t="s">
        <v>12</v>
      </c>
      <c r="D158" s="33" t="s">
        <v>85</v>
      </c>
      <c r="E158" s="33" t="s">
        <v>91</v>
      </c>
      <c r="F158" s="33" t="s">
        <v>54</v>
      </c>
      <c r="G158" s="33" t="s">
        <v>72</v>
      </c>
      <c r="H158" s="24">
        <v>27</v>
      </c>
      <c r="I158" s="24"/>
      <c r="J158" s="24">
        <v>27</v>
      </c>
      <c r="K158" s="24"/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85</v>
      </c>
      <c r="E159" s="33" t="s">
        <v>91</v>
      </c>
      <c r="F159" s="33" t="s">
        <v>54</v>
      </c>
      <c r="G159" s="33" t="s">
        <v>90</v>
      </c>
      <c r="H159" s="24"/>
      <c r="I159" s="24"/>
      <c r="J159" s="24"/>
      <c r="K159" s="24"/>
    </row>
    <row r="160" spans="1:11" s="16" customFormat="1" ht="62.4">
      <c r="A160" s="20">
        <v>3</v>
      </c>
      <c r="B160" s="31">
        <v>955</v>
      </c>
      <c r="C160" s="32" t="s">
        <v>133</v>
      </c>
      <c r="D160" s="33" t="s">
        <v>85</v>
      </c>
      <c r="E160" s="33" t="s">
        <v>91</v>
      </c>
      <c r="F160" s="33" t="s">
        <v>54</v>
      </c>
      <c r="G160" s="33" t="s">
        <v>92</v>
      </c>
      <c r="H160" s="24"/>
      <c r="I160" s="24"/>
      <c r="J160" s="24"/>
      <c r="K160" s="24"/>
    </row>
    <row r="161" spans="1:11" s="16" customFormat="1" ht="21" customHeight="1">
      <c r="A161" s="20">
        <v>3</v>
      </c>
      <c r="B161" s="31">
        <v>955</v>
      </c>
      <c r="C161" s="32" t="s">
        <v>13</v>
      </c>
      <c r="D161" s="33" t="s">
        <v>85</v>
      </c>
      <c r="E161" s="33" t="s">
        <v>91</v>
      </c>
      <c r="F161" s="33" t="s">
        <v>54</v>
      </c>
      <c r="G161" s="33" t="s">
        <v>73</v>
      </c>
      <c r="H161" s="24"/>
      <c r="I161" s="24"/>
      <c r="J161" s="24"/>
      <c r="K161" s="24"/>
    </row>
    <row r="162" spans="1:11" s="16" customFormat="1" ht="15.6">
      <c r="A162" s="17">
        <v>1</v>
      </c>
      <c r="B162" s="28">
        <v>955</v>
      </c>
      <c r="C162" s="29" t="s">
        <v>55</v>
      </c>
      <c r="D162" s="30" t="s">
        <v>85</v>
      </c>
      <c r="E162" s="30" t="s">
        <v>82</v>
      </c>
      <c r="F162" s="30" t="s">
        <v>7</v>
      </c>
      <c r="G162" s="30" t="s">
        <v>70</v>
      </c>
      <c r="H162" s="18">
        <f>SUMIFS(H163:H1211,$B163:$B1211,$B163,$D163:$D1211,$D163,$E163:$E1211,$E163)/2</f>
        <v>0</v>
      </c>
      <c r="I162" s="18">
        <f>SUMIFS(I163:I1211,$B163:$B1211,$B163,$D163:$D1211,$D163,$E163:$E1211,$E163)/2</f>
        <v>0</v>
      </c>
      <c r="J162" s="18">
        <f>SUMIFS(J163:J1211,$B163:$B1211,$B163,$D163:$D1211,$D163,$E163:$E1211,$E163)/2</f>
        <v>0</v>
      </c>
      <c r="K162" s="18">
        <f>SUMIFS(K163:K1211,$B163:$B1211,$B163,$D163:$D1211,$D163,$E163:$E1211,$E163)/2</f>
        <v>0</v>
      </c>
    </row>
    <row r="163" spans="1:11" s="16" customFormat="1" ht="55.8" customHeight="1">
      <c r="A163" s="19">
        <v>2</v>
      </c>
      <c r="B163" s="37">
        <v>955</v>
      </c>
      <c r="C163" s="38" t="s">
        <v>206</v>
      </c>
      <c r="D163" s="39" t="s">
        <v>85</v>
      </c>
      <c r="E163" s="39" t="s">
        <v>82</v>
      </c>
      <c r="F163" s="39" t="s">
        <v>122</v>
      </c>
      <c r="G163" s="39"/>
      <c r="H163" s="40">
        <f>SUMIFS(H164:H1211,$B164:$B1211,$B163,$D164:$D1211,$D164,$E164:$E1211,$E164,$F164:$F1211,$F164)</f>
        <v>0</v>
      </c>
      <c r="I163" s="40">
        <f>SUMIFS(I164:I1211,$B164:$B1211,$B163,$D164:$D1211,$D164,$E164:$E1211,$E164,$F164:$F1211,$F164)</f>
        <v>0</v>
      </c>
      <c r="J163" s="40">
        <f>SUMIFS(J164:J1211,$B164:$B1211,$B163,$D164:$D1211,$D164,$E164:$E1211,$E164,$F164:$F1211,$F164)</f>
        <v>0</v>
      </c>
      <c r="K163" s="40">
        <f>SUMIFS(K164:K1211,$B164:$B1211,$B163,$D164:$D1211,$D164,$E164:$E1211,$E164,$F164:$F1211,$F164)</f>
        <v>0</v>
      </c>
    </row>
    <row r="164" spans="1:11" s="16" customFormat="1" ht="46.8">
      <c r="A164" s="20">
        <v>3</v>
      </c>
      <c r="B164" s="31">
        <v>955</v>
      </c>
      <c r="C164" s="32" t="s">
        <v>12</v>
      </c>
      <c r="D164" s="33" t="s">
        <v>85</v>
      </c>
      <c r="E164" s="33" t="s">
        <v>82</v>
      </c>
      <c r="F164" s="33" t="s">
        <v>122</v>
      </c>
      <c r="G164" s="33" t="s">
        <v>72</v>
      </c>
      <c r="H164" s="24"/>
      <c r="I164" s="24"/>
      <c r="J164" s="24"/>
      <c r="K164" s="24"/>
    </row>
    <row r="165" spans="1:11" s="16" customFormat="1" ht="15.6">
      <c r="A165" s="17">
        <v>1</v>
      </c>
      <c r="B165" s="28">
        <v>955</v>
      </c>
      <c r="C165" s="29" t="s">
        <v>129</v>
      </c>
      <c r="D165" s="30" t="s">
        <v>85</v>
      </c>
      <c r="E165" s="30" t="s">
        <v>88</v>
      </c>
      <c r="F165" s="30"/>
      <c r="G165" s="30"/>
      <c r="H165" s="18">
        <f>SUMIFS(H166:H1214,$B166:$B1214,$B166,$D166:$D1214,$D166,$E166:$E1214,$E166)/2</f>
        <v>0</v>
      </c>
      <c r="I165" s="18">
        <f>SUMIFS(I166:I1214,$B166:$B1214,$B166,$D166:$D1214,$D166,$E166:$E1214,$E166)/2</f>
        <v>0</v>
      </c>
      <c r="J165" s="18">
        <f>SUMIFS(J166:J1214,$B166:$B1214,$B166,$D166:$D1214,$D166,$E166:$E1214,$E166)/2</f>
        <v>0</v>
      </c>
      <c r="K165" s="18">
        <f>SUMIFS(K166:K1214,$B166:$B1214,$B166,$D166:$D1214,$D166,$E166:$E1214,$E166)/2</f>
        <v>0</v>
      </c>
    </row>
    <row r="166" spans="1:11" s="16" customFormat="1" ht="62.4">
      <c r="A166" s="19">
        <v>2</v>
      </c>
      <c r="B166" s="37">
        <v>955</v>
      </c>
      <c r="C166" s="38" t="s">
        <v>168</v>
      </c>
      <c r="D166" s="39" t="s">
        <v>85</v>
      </c>
      <c r="E166" s="39" t="s">
        <v>88</v>
      </c>
      <c r="F166" s="39" t="s">
        <v>56</v>
      </c>
      <c r="G166" s="39"/>
      <c r="H166" s="40">
        <f>SUMIFS(H167:H1214,$B167:$B1214,$B166,$D167:$D1214,$D167,$E167:$E1214,$E167,$F167:$F1214,$F167)</f>
        <v>0</v>
      </c>
      <c r="I166" s="40">
        <f>SUMIFS(I167:I1214,$B167:$B1214,$B166,$D167:$D1214,$D167,$E167:$E1214,$E167,$F167:$F1214,$F167)</f>
        <v>0</v>
      </c>
      <c r="J166" s="40">
        <f>SUMIFS(J167:J1214,$B167:$B1214,$B166,$D167:$D1214,$D167,$E167:$E1214,$E167,$F167:$F1214,$F167)</f>
        <v>0</v>
      </c>
      <c r="K166" s="40">
        <f>SUMIFS(K167:K1214,$B167:$B1214,$B166,$D167:$D1214,$D167,$E167:$E1214,$E167,$F167:$F1214,$F167)</f>
        <v>0</v>
      </c>
    </row>
    <row r="167" spans="1:11" s="16" customFormat="1" ht="15.6">
      <c r="A167" s="20">
        <v>3</v>
      </c>
      <c r="B167" s="31">
        <v>955</v>
      </c>
      <c r="C167" s="32" t="s">
        <v>46</v>
      </c>
      <c r="D167" s="33" t="s">
        <v>85</v>
      </c>
      <c r="E167" s="33" t="s">
        <v>88</v>
      </c>
      <c r="F167" s="33" t="s">
        <v>56</v>
      </c>
      <c r="G167" s="33" t="s">
        <v>90</v>
      </c>
      <c r="H167" s="24"/>
      <c r="I167" s="24"/>
      <c r="J167" s="24"/>
      <c r="K167" s="24"/>
    </row>
    <row r="168" spans="1:11" s="16" customFormat="1" ht="15.6">
      <c r="A168" s="17">
        <v>1</v>
      </c>
      <c r="B168" s="28">
        <v>955</v>
      </c>
      <c r="C168" s="29" t="s">
        <v>124</v>
      </c>
      <c r="D168" s="30" t="s">
        <v>85</v>
      </c>
      <c r="E168" s="30" t="s">
        <v>83</v>
      </c>
      <c r="F168" s="30" t="s">
        <v>7</v>
      </c>
      <c r="G168" s="30" t="s">
        <v>70</v>
      </c>
      <c r="H168" s="18">
        <f>SUMIFS(H169:H1223,$B169:$B1223,$B169,$D169:$D1223,$D169,$E169:$E1223,$E169)/2</f>
        <v>0</v>
      </c>
      <c r="I168" s="18">
        <f>SUMIFS(I169:I1223,$B169:$B1223,$B169,$D169:$D1223,$D169,$E169:$E1223,$E169)/2</f>
        <v>0</v>
      </c>
      <c r="J168" s="18">
        <f>SUMIFS(J169:J1223,$B169:$B1223,$B169,$D169:$D1223,$D169,$E169:$E1223,$E169)/2</f>
        <v>0</v>
      </c>
      <c r="K168" s="18">
        <f>SUMIFS(K169:K1223,$B169:$B1223,$B169,$D169:$D1223,$D169,$E169:$E1223,$E169)/2</f>
        <v>0</v>
      </c>
    </row>
    <row r="169" spans="1:11" s="16" customFormat="1" ht="62.4">
      <c r="A169" s="19">
        <v>2</v>
      </c>
      <c r="B169" s="37">
        <v>955</v>
      </c>
      <c r="C169" s="38" t="s">
        <v>158</v>
      </c>
      <c r="D169" s="39" t="s">
        <v>85</v>
      </c>
      <c r="E169" s="39" t="s">
        <v>83</v>
      </c>
      <c r="F169" s="39" t="s">
        <v>49</v>
      </c>
      <c r="G169" s="39"/>
      <c r="H169" s="40">
        <f>SUMIFS(H170:H1223,$B170:$B1223,$B169,$D170:$D1223,$D170,$E170:$E1223,$E170,$F170:$F1223,$F170)</f>
        <v>0</v>
      </c>
      <c r="I169" s="40">
        <f>SUMIFS(I170:I1223,$B170:$B1223,$B169,$D170:$D1223,$D170,$E170:$E1223,$E170,$F170:$F1223,$F170)</f>
        <v>0</v>
      </c>
      <c r="J169" s="40">
        <f>SUMIFS(J170:J1223,$B170:$B1223,$B169,$D170:$D1223,$D170,$E170:$E1223,$E170,$F170:$F1223,$F170)</f>
        <v>0</v>
      </c>
      <c r="K169" s="40">
        <f>SUMIFS(K170:K1223,$B170:$B1223,$B169,$D170:$D1223,$D170,$E170:$E1223,$E170,$F170:$F1223,$F170)</f>
        <v>0</v>
      </c>
    </row>
    <row r="170" spans="1:11" s="16" customFormat="1" ht="15.6">
      <c r="A170" s="20">
        <v>3</v>
      </c>
      <c r="B170" s="31">
        <v>955</v>
      </c>
      <c r="C170" s="32" t="s">
        <v>46</v>
      </c>
      <c r="D170" s="33" t="s">
        <v>85</v>
      </c>
      <c r="E170" s="33" t="s">
        <v>83</v>
      </c>
      <c r="F170" s="33" t="s">
        <v>49</v>
      </c>
      <c r="G170" s="33" t="s">
        <v>90</v>
      </c>
      <c r="H170" s="24"/>
      <c r="I170" s="24"/>
      <c r="J170" s="24"/>
      <c r="K170" s="24"/>
    </row>
    <row r="171" spans="1:11" s="16" customFormat="1" ht="31.2">
      <c r="A171" s="17">
        <v>1</v>
      </c>
      <c r="B171" s="28">
        <v>955</v>
      </c>
      <c r="C171" s="29" t="s">
        <v>37</v>
      </c>
      <c r="D171" s="30" t="s">
        <v>85</v>
      </c>
      <c r="E171" s="30" t="s">
        <v>86</v>
      </c>
      <c r="F171" s="30"/>
      <c r="G171" s="30"/>
      <c r="H171" s="18">
        <f>SUMIFS(H172:H1226,$B172:$B1226,$B172,$D172:$D1226,$D172,$E172:$E1226,$E172)/2</f>
        <v>28613.3</v>
      </c>
      <c r="I171" s="18">
        <f>SUMIFS(I172:I1226,$B172:$B1226,$B172,$D172:$D1226,$D172,$E172:$E1226,$E172)/2</f>
        <v>0</v>
      </c>
      <c r="J171" s="18">
        <f>SUMIFS(J172:J1226,$B172:$B1226,$B172,$D172:$D1226,$D172,$E172:$E1226,$E172)/2</f>
        <v>28613.3</v>
      </c>
      <c r="K171" s="18">
        <f>SUMIFS(K172:K1226,$B172:$B1226,$B172,$D172:$D1226,$D172,$E172:$E1226,$E172)/2</f>
        <v>0</v>
      </c>
    </row>
    <row r="172" spans="1:11" s="16" customFormat="1" ht="54" customHeight="1">
      <c r="A172" s="19">
        <v>2</v>
      </c>
      <c r="B172" s="37">
        <v>955</v>
      </c>
      <c r="C172" s="38" t="s">
        <v>191</v>
      </c>
      <c r="D172" s="39" t="s">
        <v>85</v>
      </c>
      <c r="E172" s="39" t="s">
        <v>86</v>
      </c>
      <c r="F172" s="39" t="s">
        <v>57</v>
      </c>
      <c r="G172" s="39"/>
      <c r="H172" s="40">
        <f>SUMIFS(H173:H1226,$B173:$B1226,$B172,$D173:$D1226,$D173,$E173:$E1226,$E173,$F173:$F1226,$F173)</f>
        <v>8866.2000000000007</v>
      </c>
      <c r="I172" s="40">
        <f>SUMIFS(I173:I1226,$B173:$B1226,$B172,$D173:$D1226,$D173,$E173:$E1226,$E173,$F173:$F1226,$F173)</f>
        <v>0</v>
      </c>
      <c r="J172" s="40">
        <f>SUMIFS(J173:J1226,$B173:$B1226,$B172,$D173:$D1226,$D173,$E173:$E1226,$E173,$F173:$F1226,$F173)</f>
        <v>8866.2000000000007</v>
      </c>
      <c r="K172" s="40">
        <f>SUMIFS(K173:K1226,$B173:$B1226,$B172,$D173:$D1226,$D173,$E173:$E1226,$E173,$F173:$F1226,$F173)</f>
        <v>0</v>
      </c>
    </row>
    <row r="173" spans="1:11" s="16" customFormat="1" ht="73.8" customHeight="1">
      <c r="A173" s="20">
        <v>3</v>
      </c>
      <c r="B173" s="31">
        <v>955</v>
      </c>
      <c r="C173" s="32" t="s">
        <v>145</v>
      </c>
      <c r="D173" s="33" t="s">
        <v>85</v>
      </c>
      <c r="E173" s="33" t="s">
        <v>86</v>
      </c>
      <c r="F173" s="33" t="s">
        <v>57</v>
      </c>
      <c r="G173" s="33" t="s">
        <v>93</v>
      </c>
      <c r="H173" s="24">
        <v>8866.2000000000007</v>
      </c>
      <c r="I173" s="24"/>
      <c r="J173" s="24">
        <v>8866.2000000000007</v>
      </c>
      <c r="K173" s="24"/>
    </row>
    <row r="174" spans="1:11" s="16" customFormat="1" ht="82.2" customHeight="1">
      <c r="A174" s="19">
        <v>2</v>
      </c>
      <c r="B174" s="37">
        <v>955</v>
      </c>
      <c r="C174" s="42" t="s">
        <v>201</v>
      </c>
      <c r="D174" s="39" t="s">
        <v>85</v>
      </c>
      <c r="E174" s="39" t="s">
        <v>86</v>
      </c>
      <c r="F174" s="39" t="s">
        <v>48</v>
      </c>
      <c r="G174" s="39" t="s">
        <v>70</v>
      </c>
      <c r="H174" s="40">
        <f>SUMIFS(H175:H1226,$B175:$B1226,$B174,$D175:$D1226,$D175,$E175:$E1226,$E175,$F175:$F1226,$F175)</f>
        <v>19747.099999999999</v>
      </c>
      <c r="I174" s="40">
        <f>SUMIFS(I175:I1226,$B175:$B1226,$B174,$D175:$D1226,$D175,$E175:$E1226,$E175,$F175:$F1226,$F175)</f>
        <v>0</v>
      </c>
      <c r="J174" s="40">
        <f>SUMIFS(J175:J1226,$B175:$B1226,$B174,$D175:$D1226,$D175,$E175:$E1226,$E175,$F175:$F1226,$F175)</f>
        <v>19747.099999999999</v>
      </c>
      <c r="K174" s="40">
        <f>SUMIFS(K175:K1226,$B175:$B1226,$B174,$D175:$D1226,$D175,$E175:$E1226,$E175,$F175:$F1226,$F175)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85</v>
      </c>
      <c r="E175" s="33" t="s">
        <v>86</v>
      </c>
      <c r="F175" s="33" t="s">
        <v>48</v>
      </c>
      <c r="G175" s="33" t="s">
        <v>90</v>
      </c>
      <c r="H175" s="24">
        <v>19747.099999999999</v>
      </c>
      <c r="I175" s="24"/>
      <c r="J175" s="24">
        <v>19747.099999999999</v>
      </c>
      <c r="K175" s="24"/>
    </row>
    <row r="176" spans="1:11" s="16" customFormat="1" ht="50.4" customHeight="1">
      <c r="A176" s="19">
        <v>2</v>
      </c>
      <c r="B176" s="37">
        <v>955</v>
      </c>
      <c r="C176" s="38" t="s">
        <v>35</v>
      </c>
      <c r="D176" s="39" t="s">
        <v>85</v>
      </c>
      <c r="E176" s="39" t="s">
        <v>86</v>
      </c>
      <c r="F176" s="39" t="s">
        <v>109</v>
      </c>
      <c r="G176" s="39"/>
      <c r="H176" s="40">
        <f>SUMIFS(H177:H1228,$B177:$B1228,$B176,$D177:$D1228,$D177,$E177:$E1228,$E177,$F177:$F1228,$F177)</f>
        <v>0</v>
      </c>
      <c r="I176" s="40">
        <f>SUMIFS(I177:I1228,$B177:$B1228,$B176,$D177:$D1228,$D177,$E177:$E1228,$E177,$F177:$F1228,$F177)</f>
        <v>0</v>
      </c>
      <c r="J176" s="40">
        <f>SUMIFS(J177:J1228,$B177:$B1228,$B176,$D177:$D1228,$D177,$E177:$E1228,$E177,$F177:$F1228,$F177)</f>
        <v>0</v>
      </c>
      <c r="K176" s="40">
        <f>SUMIFS(K177:K1228,$B177:$B1228,$B176,$D177:$D1228,$D177,$E177:$E1228,$E177,$F177:$F1228,$F177)</f>
        <v>0</v>
      </c>
    </row>
    <row r="177" spans="1:11" s="16" customFormat="1" ht="46.8">
      <c r="A177" s="20">
        <v>3</v>
      </c>
      <c r="B177" s="31">
        <v>955</v>
      </c>
      <c r="C177" s="32" t="s">
        <v>12</v>
      </c>
      <c r="D177" s="33" t="s">
        <v>85</v>
      </c>
      <c r="E177" s="33" t="s">
        <v>86</v>
      </c>
      <c r="F177" s="33" t="s">
        <v>109</v>
      </c>
      <c r="G177" s="33" t="s">
        <v>72</v>
      </c>
      <c r="H177" s="24"/>
      <c r="I177" s="24"/>
      <c r="J177" s="24"/>
      <c r="K177" s="24"/>
    </row>
    <row r="178" spans="1:11" s="16" customFormat="1" ht="15.6">
      <c r="A178" s="17">
        <v>1</v>
      </c>
      <c r="B178" s="28">
        <v>955</v>
      </c>
      <c r="C178" s="29" t="s">
        <v>58</v>
      </c>
      <c r="D178" s="30" t="s">
        <v>91</v>
      </c>
      <c r="E178" s="30" t="s">
        <v>68</v>
      </c>
      <c r="F178" s="30"/>
      <c r="G178" s="30"/>
      <c r="H178" s="18">
        <f>SUMIFS(H179:H1231,$B179:$B1231,#REF!,$D179:$D1231,#REF!,$E179:$E1231,#REF!)/2</f>
        <v>0</v>
      </c>
      <c r="I178" s="18">
        <f>SUMIFS(I179:I1231,$B179:$B1231,#REF!,$D179:$D1231,#REF!,$E179:$E1231,#REF!)/2</f>
        <v>0</v>
      </c>
      <c r="J178" s="18">
        <f>SUMIFS(J179:J1231,$B179:$B1231,#REF!,$D179:$D1231,#REF!,$E179:$E1231,#REF!)/2</f>
        <v>0</v>
      </c>
      <c r="K178" s="18">
        <f>SUMIFS(K179:K1231,$B179:$B1231,#REF!,$D179:$D1231,#REF!,$E179:$E1231,#REF!)/2</f>
        <v>0</v>
      </c>
    </row>
    <row r="179" spans="1:11" s="16" customFormat="1" ht="66.599999999999994" customHeight="1">
      <c r="A179" s="19">
        <v>2</v>
      </c>
      <c r="B179" s="37">
        <v>955</v>
      </c>
      <c r="C179" s="38" t="s">
        <v>158</v>
      </c>
      <c r="D179" s="39" t="s">
        <v>91</v>
      </c>
      <c r="E179" s="39" t="s">
        <v>68</v>
      </c>
      <c r="F179" s="39" t="s">
        <v>49</v>
      </c>
      <c r="G179" s="39" t="s">
        <v>70</v>
      </c>
      <c r="H179" s="40">
        <f>SUMIFS(H180:H1233,$B180:$B1233,$B179,$D180:$D1233,$D180,$E180:$E1233,$E180,$F180:$F1233,$F180)</f>
        <v>0</v>
      </c>
      <c r="I179" s="40">
        <f>SUMIFS(I180:I1233,$B180:$B1233,$B179,$D180:$D1233,$D180,$E180:$E1233,$E180,$F180:$F1233,$F180)</f>
        <v>0</v>
      </c>
      <c r="J179" s="40">
        <f>SUMIFS(J180:J1233,$B180:$B1233,$B179,$D180:$D1233,$D180,$E180:$E1233,$E180,$F180:$F1233,$F180)</f>
        <v>0</v>
      </c>
      <c r="K179" s="40">
        <f>SUMIFS(K180:K1233,$B180:$B1233,$B179,$D180:$D1233,$D180,$E180:$E1233,$E180,$F180:$F1233,$F180)</f>
        <v>0</v>
      </c>
    </row>
    <row r="180" spans="1:11" s="16" customFormat="1" ht="15.6">
      <c r="A180" s="20">
        <v>3</v>
      </c>
      <c r="B180" s="31">
        <v>955</v>
      </c>
      <c r="C180" s="32" t="s">
        <v>46</v>
      </c>
      <c r="D180" s="33" t="s">
        <v>91</v>
      </c>
      <c r="E180" s="33" t="s">
        <v>68</v>
      </c>
      <c r="F180" s="33" t="s">
        <v>49</v>
      </c>
      <c r="G180" s="33" t="s">
        <v>90</v>
      </c>
      <c r="H180" s="24"/>
      <c r="I180" s="24"/>
      <c r="J180" s="24"/>
      <c r="K180" s="24"/>
    </row>
    <row r="181" spans="1:11" s="16" customFormat="1" ht="15.6">
      <c r="A181" s="17">
        <v>1</v>
      </c>
      <c r="B181" s="28">
        <v>955</v>
      </c>
      <c r="C181" s="29" t="s">
        <v>113</v>
      </c>
      <c r="D181" s="30" t="s">
        <v>91</v>
      </c>
      <c r="E181" s="30" t="s">
        <v>87</v>
      </c>
      <c r="F181" s="30" t="s">
        <v>7</v>
      </c>
      <c r="G181" s="30" t="s">
        <v>70</v>
      </c>
      <c r="H181" s="18">
        <f>SUMIFS(H182:H1236,$B182:$B1236,$B182,$D182:$D1236,$D182,$E182:$E1236,$E182)/2</f>
        <v>0</v>
      </c>
      <c r="I181" s="18">
        <f>SUMIFS(I182:I1236,$B182:$B1236,$B182,$D182:$D1236,$D182,$E182:$E1236,$E182)/2</f>
        <v>0</v>
      </c>
      <c r="J181" s="18">
        <f>SUMIFS(J182:J1236,$B182:$B1236,$B182,$D182:$D1236,$D182,$E182:$E1236,$E182)/2</f>
        <v>0</v>
      </c>
      <c r="K181" s="18">
        <f>SUMIFS(K182:K1236,$B182:$B1236,$B182,$D182:$D1236,$D182,$E182:$E1236,$E182)/2</f>
        <v>0</v>
      </c>
    </row>
    <row r="182" spans="1:11" s="16" customFormat="1" ht="46.8">
      <c r="A182" s="19">
        <v>2</v>
      </c>
      <c r="B182" s="37">
        <v>955</v>
      </c>
      <c r="C182" s="38" t="s">
        <v>197</v>
      </c>
      <c r="D182" s="39" t="s">
        <v>91</v>
      </c>
      <c r="E182" s="39" t="s">
        <v>87</v>
      </c>
      <c r="F182" s="39" t="s">
        <v>59</v>
      </c>
      <c r="G182" s="39" t="s">
        <v>70</v>
      </c>
      <c r="H182" s="40">
        <f>SUMIFS(H183:H1236,$B183:$B1236,$B182,$D183:$D1236,$D183,$E183:$E1236,$E183,$F183:$F1236,$F183)</f>
        <v>0</v>
      </c>
      <c r="I182" s="40">
        <f>SUMIFS(I183:I1236,$B183:$B1236,$B182,$D183:$D1236,$D183,$E183:$E1236,$E183,$F183:$F1236,$F183)</f>
        <v>0</v>
      </c>
      <c r="J182" s="40">
        <f>SUMIFS(J183:J1236,$B183:$B1236,$B182,$D183:$D1236,$D183,$E183:$E1236,$E183,$F183:$F1236,$F183)</f>
        <v>0</v>
      </c>
      <c r="K182" s="40">
        <f>SUMIFS(K183:K1236,$B183:$B1236,$B182,$D183:$D1236,$D183,$E183:$E1236,$E183,$F183:$F1236,$F183)</f>
        <v>0</v>
      </c>
    </row>
    <row r="183" spans="1:11" s="16" customFormat="1" ht="128.4" customHeight="1">
      <c r="A183" s="20">
        <v>3</v>
      </c>
      <c r="B183" s="31">
        <v>955</v>
      </c>
      <c r="C183" s="32" t="s">
        <v>114</v>
      </c>
      <c r="D183" s="33" t="s">
        <v>91</v>
      </c>
      <c r="E183" s="33" t="s">
        <v>87</v>
      </c>
      <c r="F183" s="33" t="s">
        <v>59</v>
      </c>
      <c r="G183" s="33" t="s">
        <v>112</v>
      </c>
      <c r="H183" s="24"/>
      <c r="I183" s="24"/>
      <c r="J183" s="24"/>
      <c r="K183" s="24"/>
    </row>
    <row r="184" spans="1:11" s="16" customFormat="1" ht="24.6" customHeight="1">
      <c r="A184" s="20">
        <v>3</v>
      </c>
      <c r="B184" s="31">
        <v>955</v>
      </c>
      <c r="C184" s="32" t="s">
        <v>46</v>
      </c>
      <c r="D184" s="33" t="s">
        <v>91</v>
      </c>
      <c r="E184" s="33" t="s">
        <v>87</v>
      </c>
      <c r="F184" s="33" t="s">
        <v>59</v>
      </c>
      <c r="G184" s="33" t="s">
        <v>90</v>
      </c>
      <c r="H184" s="24"/>
      <c r="I184" s="24"/>
      <c r="J184" s="24"/>
      <c r="K184" s="24"/>
    </row>
    <row r="185" spans="1:11" s="16" customFormat="1" ht="78">
      <c r="A185" s="19">
        <v>2</v>
      </c>
      <c r="B185" s="37">
        <v>955</v>
      </c>
      <c r="C185" s="38" t="s">
        <v>200</v>
      </c>
      <c r="D185" s="39" t="s">
        <v>91</v>
      </c>
      <c r="E185" s="39" t="s">
        <v>87</v>
      </c>
      <c r="F185" s="39" t="s">
        <v>106</v>
      </c>
      <c r="G185" s="39" t="s">
        <v>70</v>
      </c>
      <c r="H185" s="40">
        <f>SUMIFS(H186:H1239,$B186:$B1239,$B185,$D186:$D1239,$D186,$E186:$E1239,$E186,$F186:$F1239,$F186)</f>
        <v>0</v>
      </c>
      <c r="I185" s="40">
        <f>SUMIFS(I186:I1239,$B186:$B1239,$B185,$D186:$D1239,$D186,$E186:$E1239,$E186,$F186:$F1239,$F186)</f>
        <v>0</v>
      </c>
      <c r="J185" s="40">
        <f>SUMIFS(J186:J1239,$B186:$B1239,$B185,$D186:$D1239,$D186,$E186:$E1239,$E186,$F186:$F1239,$F186)</f>
        <v>0</v>
      </c>
      <c r="K185" s="40">
        <f>SUMIFS(K186:K1239,$B186:$B1239,$B185,$D186:$D1239,$D186,$E186:$E1239,$E186,$F186:$F1239,$F186)</f>
        <v>0</v>
      </c>
    </row>
    <row r="186" spans="1:11" s="16" customFormat="1" ht="15.6">
      <c r="A186" s="20">
        <v>3</v>
      </c>
      <c r="B186" s="31">
        <v>955</v>
      </c>
      <c r="C186" s="32" t="s">
        <v>46</v>
      </c>
      <c r="D186" s="33" t="s">
        <v>91</v>
      </c>
      <c r="E186" s="33" t="s">
        <v>87</v>
      </c>
      <c r="F186" s="33" t="s">
        <v>106</v>
      </c>
      <c r="G186" s="33" t="s">
        <v>90</v>
      </c>
      <c r="H186" s="24"/>
      <c r="I186" s="24"/>
      <c r="J186" s="24"/>
      <c r="K186" s="24"/>
    </row>
    <row r="187" spans="1:11" s="16" customFormat="1" ht="62.4">
      <c r="A187" s="19">
        <v>2</v>
      </c>
      <c r="B187" s="37">
        <v>955</v>
      </c>
      <c r="C187" s="38" t="s">
        <v>158</v>
      </c>
      <c r="D187" s="39" t="s">
        <v>91</v>
      </c>
      <c r="E187" s="39" t="s">
        <v>87</v>
      </c>
      <c r="F187" s="39" t="s">
        <v>49</v>
      </c>
      <c r="G187" s="39" t="s">
        <v>70</v>
      </c>
      <c r="H187" s="40">
        <f>SUMIFS(H188:H1241,$B188:$B1241,$B187,$D188:$D1241,$D188,$E188:$E1241,$E188,$F188:$F1241,$F188)</f>
        <v>0</v>
      </c>
      <c r="I187" s="40">
        <f>SUMIFS(I188:I1241,$B188:$B1241,$B187,$D188:$D1241,$D188,$E188:$E1241,$E188,$F188:$F1241,$F188)</f>
        <v>0</v>
      </c>
      <c r="J187" s="40">
        <f>SUMIFS(J188:J1241,$B188:$B1241,$B187,$D188:$D1241,$D188,$E188:$E1241,$E188,$F188:$F1241,$F188)</f>
        <v>0</v>
      </c>
      <c r="K187" s="40">
        <f>SUMIFS(K188:K1241,$B188:$B1241,$B187,$D188:$D1241,$D188,$E188:$E1241,$E188,$F188:$F1241,$F188)</f>
        <v>0</v>
      </c>
    </row>
    <row r="188" spans="1:11" s="16" customFormat="1" ht="18" customHeight="1">
      <c r="A188" s="20">
        <v>3</v>
      </c>
      <c r="B188" s="31">
        <v>955</v>
      </c>
      <c r="C188" s="32" t="s">
        <v>46</v>
      </c>
      <c r="D188" s="33" t="s">
        <v>91</v>
      </c>
      <c r="E188" s="33" t="s">
        <v>87</v>
      </c>
      <c r="F188" s="33" t="s">
        <v>49</v>
      </c>
      <c r="G188" s="33" t="s">
        <v>90</v>
      </c>
      <c r="H188" s="24"/>
      <c r="I188" s="24"/>
      <c r="J188" s="24"/>
      <c r="K188" s="24"/>
    </row>
    <row r="189" spans="1:11" s="16" customFormat="1" ht="15.6">
      <c r="A189" s="17">
        <v>1</v>
      </c>
      <c r="B189" s="28">
        <v>955</v>
      </c>
      <c r="C189" s="29" t="s">
        <v>117</v>
      </c>
      <c r="D189" s="30" t="s">
        <v>91</v>
      </c>
      <c r="E189" s="30" t="s">
        <v>77</v>
      </c>
      <c r="F189" s="30" t="s">
        <v>7</v>
      </c>
      <c r="G189" s="30" t="s">
        <v>70</v>
      </c>
      <c r="H189" s="18">
        <f>SUMIFS(H190:H1244,$B190:$B1244,$B190,$D190:$D1244,$D190,$E190:$E1244,$E190)/2</f>
        <v>0</v>
      </c>
      <c r="I189" s="18">
        <f>SUMIFS(I190:I1244,$B190:$B1244,$B190,$D190:$D1244,$D190,$E190:$E1244,$E190)/2</f>
        <v>0</v>
      </c>
      <c r="J189" s="18">
        <f>SUMIFS(J190:J1244,$B190:$B1244,$B190,$D190:$D1244,$D190,$E190:$E1244,$E190)/2</f>
        <v>0</v>
      </c>
      <c r="K189" s="18">
        <f>SUMIFS(K190:K1244,$B190:$B1244,$B190,$D190:$D1244,$D190,$E190:$E1244,$E190)/2</f>
        <v>0</v>
      </c>
    </row>
    <row r="190" spans="1:11" s="16" customFormat="1" ht="52.8" customHeight="1">
      <c r="A190" s="19">
        <v>2</v>
      </c>
      <c r="B190" s="37">
        <v>955</v>
      </c>
      <c r="C190" s="38" t="s">
        <v>197</v>
      </c>
      <c r="D190" s="39" t="s">
        <v>91</v>
      </c>
      <c r="E190" s="39" t="s">
        <v>77</v>
      </c>
      <c r="F190" s="39" t="s">
        <v>59</v>
      </c>
      <c r="G190" s="39" t="s">
        <v>70</v>
      </c>
      <c r="H190" s="40">
        <f>SUMIFS(H191:H1244,$B191:$B1244,$B190,$D191:$D1244,$D191,$E191:$E1244,$E191,$F191:$F1244,$F191)</f>
        <v>0</v>
      </c>
      <c r="I190" s="40">
        <f>SUMIFS(I191:I1244,$B191:$B1244,$B190,$D191:$D1244,$D191,$E191:$E1244,$E191,$F191:$F1244,$F191)</f>
        <v>0</v>
      </c>
      <c r="J190" s="40">
        <f>SUMIFS(J191:J1244,$B191:$B1244,$B190,$D191:$D1244,$D191,$E191:$E1244,$E191,$F191:$F1244,$F191)</f>
        <v>0</v>
      </c>
      <c r="K190" s="40">
        <f>SUMIFS(K191:K1244,$B191:$B1244,$B190,$D191:$D1244,$D191,$E191:$E1244,$E191,$F191:$F1244,$F191)</f>
        <v>0</v>
      </c>
    </row>
    <row r="191" spans="1:11" s="16" customFormat="1" ht="15.6">
      <c r="A191" s="20">
        <v>3</v>
      </c>
      <c r="B191" s="31">
        <v>955</v>
      </c>
      <c r="C191" s="32" t="s">
        <v>46</v>
      </c>
      <c r="D191" s="33" t="s">
        <v>91</v>
      </c>
      <c r="E191" s="33" t="s">
        <v>77</v>
      </c>
      <c r="F191" s="33" t="s">
        <v>59</v>
      </c>
      <c r="G191" s="33" t="s">
        <v>90</v>
      </c>
      <c r="H191" s="24"/>
      <c r="I191" s="24"/>
      <c r="J191" s="24"/>
      <c r="K191" s="24"/>
    </row>
    <row r="192" spans="1:11" s="16" customFormat="1" ht="58.2" customHeight="1">
      <c r="A192" s="19">
        <v>2</v>
      </c>
      <c r="B192" s="37">
        <v>955</v>
      </c>
      <c r="C192" s="38" t="s">
        <v>202</v>
      </c>
      <c r="D192" s="39" t="s">
        <v>91</v>
      </c>
      <c r="E192" s="39" t="s">
        <v>77</v>
      </c>
      <c r="F192" s="39" t="s">
        <v>116</v>
      </c>
      <c r="G192" s="39" t="s">
        <v>70</v>
      </c>
      <c r="H192" s="40">
        <f>SUMIFS(H193:H1246,$B193:$B1246,$B192,$D193:$D1246,$D193,$E193:$E1246,$E193,$F193:$F1246,$F193)</f>
        <v>0</v>
      </c>
      <c r="I192" s="40">
        <f>SUMIFS(I193:I1246,$B193:$B1246,$B192,$D193:$D1246,$D193,$E193:$E1246,$E193,$F193:$F1246,$F193)</f>
        <v>0</v>
      </c>
      <c r="J192" s="40">
        <f>SUMIFS(J193:J1246,$B193:$B1246,$B192,$D193:$D1246,$D193,$E193:$E1246,$E193,$F193:$F1246,$F193)</f>
        <v>0</v>
      </c>
      <c r="K192" s="40">
        <f>SUMIFS(K193:K1246,$B193:$B1246,$B192,$D193:$D1246,$D193,$E193:$E1246,$E193,$F193:$F1246,$F193)</f>
        <v>0</v>
      </c>
    </row>
    <row r="193" spans="1:11" s="16" customFormat="1" ht="15.6">
      <c r="A193" s="20">
        <v>3</v>
      </c>
      <c r="B193" s="31">
        <v>955</v>
      </c>
      <c r="C193" s="32" t="s">
        <v>46</v>
      </c>
      <c r="D193" s="33" t="s">
        <v>91</v>
      </c>
      <c r="E193" s="33" t="s">
        <v>77</v>
      </c>
      <c r="F193" s="33" t="s">
        <v>116</v>
      </c>
      <c r="G193" s="33" t="s">
        <v>90</v>
      </c>
      <c r="H193" s="24"/>
      <c r="I193" s="24"/>
      <c r="J193" s="24"/>
      <c r="K193" s="24"/>
    </row>
    <row r="194" spans="1:11" s="16" customFormat="1" ht="52.8" customHeight="1">
      <c r="A194" s="19">
        <v>2</v>
      </c>
      <c r="B194" s="37">
        <v>955</v>
      </c>
      <c r="C194" s="38" t="s">
        <v>208</v>
      </c>
      <c r="D194" s="39" t="s">
        <v>91</v>
      </c>
      <c r="E194" s="39" t="s">
        <v>77</v>
      </c>
      <c r="F194" s="39" t="s">
        <v>172</v>
      </c>
      <c r="G194" s="39" t="s">
        <v>70</v>
      </c>
      <c r="H194" s="40">
        <f>SUMIFS(H195:H1249,$B195:$B1249,$B194,$D195:$D1249,$D195,$E195:$E1249,$E195,$F195:$F1249,$F195)</f>
        <v>0</v>
      </c>
      <c r="I194" s="40">
        <f>SUMIFS(I195:I1249,$B195:$B1249,$B194,$D195:$D1249,$D195,$E195:$E1249,$E195,$F195:$F1249,$F195)</f>
        <v>0</v>
      </c>
      <c r="J194" s="40">
        <f>SUMIFS(J195:J1249,$B195:$B1249,$B194,$D195:$D1249,$D195,$E195:$E1249,$E195,$F195:$F1249,$F195)</f>
        <v>0</v>
      </c>
      <c r="K194" s="40">
        <f>SUMIFS(K195:K1249,$B195:$B1249,$B194,$D195:$D1249,$D195,$E195:$E1249,$E195,$F195:$F1249,$F195)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91</v>
      </c>
      <c r="E195" s="33" t="s">
        <v>77</v>
      </c>
      <c r="F195" s="33" t="s">
        <v>172</v>
      </c>
      <c r="G195" s="33" t="s">
        <v>90</v>
      </c>
      <c r="H195" s="24"/>
      <c r="I195" s="24"/>
      <c r="J195" s="24"/>
      <c r="K195" s="24"/>
    </row>
    <row r="196" spans="1:11" s="16" customFormat="1" ht="55.2" customHeight="1">
      <c r="A196" s="19">
        <v>2</v>
      </c>
      <c r="B196" s="37">
        <v>955</v>
      </c>
      <c r="C196" s="38" t="s">
        <v>210</v>
      </c>
      <c r="D196" s="39" t="s">
        <v>91</v>
      </c>
      <c r="E196" s="39" t="s">
        <v>77</v>
      </c>
      <c r="F196" s="39" t="s">
        <v>151</v>
      </c>
      <c r="G196" s="39" t="s">
        <v>70</v>
      </c>
      <c r="H196" s="40">
        <f>SUMIFS(H197:H1248,$B197:$B1248,$B196,$D197:$D1248,$D197,$E197:$E1248,$E197,$F197:$F1248,$F197)</f>
        <v>0</v>
      </c>
      <c r="I196" s="40">
        <f>SUMIFS(I197:I1248,$B197:$B1248,$B196,$D197:$D1248,$D197,$E197:$E1248,$E197,$F197:$F1248,$F197)</f>
        <v>0</v>
      </c>
      <c r="J196" s="40">
        <f>SUMIFS(J197:J1248,$B197:$B1248,$B196,$D197:$D1248,$D197,$E197:$E1248,$E197,$F197:$F1248,$F197)</f>
        <v>0</v>
      </c>
      <c r="K196" s="40">
        <f>SUMIFS(K197:K1248,$B197:$B1248,$B196,$D197:$D1248,$D197,$E197:$E1248,$E197,$F197:$F1248,$F197)</f>
        <v>0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91</v>
      </c>
      <c r="E197" s="33" t="s">
        <v>77</v>
      </c>
      <c r="F197" s="33" t="s">
        <v>151</v>
      </c>
      <c r="G197" s="33" t="s">
        <v>90</v>
      </c>
      <c r="H197" s="24"/>
      <c r="I197" s="24"/>
      <c r="J197" s="24"/>
      <c r="K197" s="24"/>
    </row>
    <row r="198" spans="1:11" s="16" customFormat="1" ht="31.2">
      <c r="A198" s="17">
        <v>1</v>
      </c>
      <c r="B198" s="28">
        <v>955</v>
      </c>
      <c r="C198" s="29" t="s">
        <v>169</v>
      </c>
      <c r="D198" s="30" t="s">
        <v>91</v>
      </c>
      <c r="E198" s="30" t="s">
        <v>91</v>
      </c>
      <c r="F198" s="30" t="s">
        <v>70</v>
      </c>
      <c r="G198" s="30" t="s">
        <v>70</v>
      </c>
      <c r="H198" s="18">
        <f>SUMIFS(H199:H1248,$B199:$B1248,$B199,$D199:$D1248,$D199,$E199:$E1248,$E199)/2</f>
        <v>108122.9</v>
      </c>
      <c r="I198" s="18">
        <f>SUMIFS(I199:I1248,$B199:$B1248,$B199,$D199:$D1248,$D199,$E199:$E1248,$E199)/2</f>
        <v>0</v>
      </c>
      <c r="J198" s="18">
        <f>SUMIFS(J199:J1248,$B199:$B1248,$B199,$D199:$D1248,$D199,$E199:$E1248,$E199)/2</f>
        <v>108122.9</v>
      </c>
      <c r="K198" s="18">
        <f>SUMIFS(K199:K1248,$B199:$B1248,$B199,$D199:$D1248,$D199,$E199:$E1248,$E199)/2</f>
        <v>0</v>
      </c>
    </row>
    <row r="199" spans="1:11" s="16" customFormat="1" ht="46.8">
      <c r="A199" s="19">
        <v>2</v>
      </c>
      <c r="B199" s="37">
        <v>955</v>
      </c>
      <c r="C199" s="38" t="s">
        <v>166</v>
      </c>
      <c r="D199" s="39" t="s">
        <v>91</v>
      </c>
      <c r="E199" s="39" t="s">
        <v>91</v>
      </c>
      <c r="F199" s="39" t="s">
        <v>165</v>
      </c>
      <c r="G199" s="39"/>
      <c r="H199" s="40">
        <f>SUMIFS(H200:H1248,$B200:$B1248,$B199,$D200:$D1248,$D200,$E200:$E1248,$E200,$F200:$F1248,$F200)</f>
        <v>108122.9</v>
      </c>
      <c r="I199" s="40">
        <f>SUMIFS(I200:I1248,$B200:$B1248,$B199,$D200:$D1248,$D200,$E200:$E1248,$E200,$F200:$F1248,$F200)</f>
        <v>0</v>
      </c>
      <c r="J199" s="40">
        <f>SUMIFS(J200:J1248,$B200:$B1248,$B199,$D200:$D1248,$D200,$E200:$E1248,$E200,$F200:$F1248,$F200)</f>
        <v>108122.9</v>
      </c>
      <c r="K199" s="40">
        <f>SUMIFS(K200:K1248,$B200:$B1248,$B199,$D200:$D1248,$D200,$E200:$E1248,$E200,$F200:$F1248,$F200)</f>
        <v>0</v>
      </c>
    </row>
    <row r="200" spans="1:11" s="16" customFormat="1" ht="15.6">
      <c r="A200" s="20">
        <v>3</v>
      </c>
      <c r="B200" s="31">
        <v>955</v>
      </c>
      <c r="C200" s="32" t="s">
        <v>46</v>
      </c>
      <c r="D200" s="33" t="s">
        <v>91</v>
      </c>
      <c r="E200" s="33" t="s">
        <v>91</v>
      </c>
      <c r="F200" s="33" t="s">
        <v>165</v>
      </c>
      <c r="G200" s="33" t="s">
        <v>90</v>
      </c>
      <c r="H200" s="24">
        <v>108122.9</v>
      </c>
      <c r="I200" s="24"/>
      <c r="J200" s="24">
        <v>108122.9</v>
      </c>
      <c r="K200" s="24"/>
    </row>
    <row r="201" spans="1:11" s="16" customFormat="1" ht="31.2">
      <c r="A201" s="17">
        <v>1</v>
      </c>
      <c r="B201" s="28">
        <v>955</v>
      </c>
      <c r="C201" s="29" t="s">
        <v>60</v>
      </c>
      <c r="D201" s="30" t="s">
        <v>69</v>
      </c>
      <c r="E201" s="30" t="s">
        <v>91</v>
      </c>
      <c r="F201" s="30" t="s">
        <v>70</v>
      </c>
      <c r="G201" s="30" t="s">
        <v>70</v>
      </c>
      <c r="H201" s="18">
        <f>SUMIFS(H202:H1251,$B202:$B1251,$B202,$D202:$D1251,$D202,$E202:$E1251,$E202)/2</f>
        <v>61881.7</v>
      </c>
      <c r="I201" s="18">
        <f>SUMIFS(I202:I1251,$B202:$B1251,$B202,$D202:$D1251,$D202,$E202:$E1251,$E202)/2</f>
        <v>0</v>
      </c>
      <c r="J201" s="18">
        <f>SUMIFS(J202:J1251,$B202:$B1251,$B202,$D202:$D1251,$D202,$E202:$E1251,$E202)/2</f>
        <v>64390</v>
      </c>
      <c r="K201" s="18">
        <f>SUMIFS(K202:K1251,$B202:$B1251,$B202,$D202:$D1251,$D202,$E202:$E1251,$E202)/2</f>
        <v>0</v>
      </c>
    </row>
    <row r="202" spans="1:11" s="16" customFormat="1" ht="46.8">
      <c r="A202" s="19">
        <v>2</v>
      </c>
      <c r="B202" s="37">
        <v>955</v>
      </c>
      <c r="C202" s="38" t="s">
        <v>194</v>
      </c>
      <c r="D202" s="39" t="s">
        <v>69</v>
      </c>
      <c r="E202" s="39" t="s">
        <v>91</v>
      </c>
      <c r="F202" s="39" t="s">
        <v>155</v>
      </c>
      <c r="G202" s="39"/>
      <c r="H202" s="40">
        <f>SUMIFS(H203:H1251,$B203:$B1251,$B202,$D203:$D1251,$D203,$E203:$E1251,$E203,$F203:$F1251,$F203)</f>
        <v>61881.7</v>
      </c>
      <c r="I202" s="40">
        <f>SUMIFS(I203:I1251,$B203:$B1251,$B202,$D203:$D1251,$D203,$E203:$E1251,$E203,$F203:$F1251,$F203)</f>
        <v>0</v>
      </c>
      <c r="J202" s="40">
        <f>SUMIFS(J203:J1251,$B203:$B1251,$B202,$D203:$D1251,$D203,$E203:$E1251,$E203,$F203:$F1251,$F203)</f>
        <v>64390</v>
      </c>
      <c r="K202" s="40">
        <f>SUMIFS(K203:K1251,$B203:$B1251,$B202,$D203:$D1251,$D203,$E203:$E1251,$E203,$F203:$F1251,$F203)</f>
        <v>0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69</v>
      </c>
      <c r="E203" s="33" t="s">
        <v>91</v>
      </c>
      <c r="F203" s="33" t="s">
        <v>155</v>
      </c>
      <c r="G203" s="33" t="s">
        <v>90</v>
      </c>
      <c r="H203" s="24">
        <v>61881.7</v>
      </c>
      <c r="I203" s="24"/>
      <c r="J203" s="24">
        <v>64390</v>
      </c>
      <c r="K203" s="24"/>
    </row>
    <row r="204" spans="1:11" s="16" customFormat="1" ht="15.6">
      <c r="A204" s="17">
        <v>1</v>
      </c>
      <c r="B204" s="28">
        <v>955</v>
      </c>
      <c r="C204" s="29" t="s">
        <v>38</v>
      </c>
      <c r="D204" s="30" t="s">
        <v>80</v>
      </c>
      <c r="E204" s="30" t="s">
        <v>87</v>
      </c>
      <c r="F204" s="30"/>
      <c r="G204" s="30"/>
      <c r="H204" s="18">
        <f>SUMIFS(H205:H1254,$B205:$B1254,$B205,$D205:$D1254,$D205,$E205:$E1254,$E205)/2</f>
        <v>4445</v>
      </c>
      <c r="I204" s="18">
        <f>SUMIFS(I205:I1254,$B205:$B1254,$B205,$D205:$D1254,$D205,$E205:$E1254,$E205)/2</f>
        <v>0</v>
      </c>
      <c r="J204" s="18">
        <f>SUMIFS(J205:J1254,$B205:$B1254,$B205,$D205:$D1254,$D205,$E205:$E1254,$E205)/2</f>
        <v>10468.299999999999</v>
      </c>
      <c r="K204" s="18">
        <f>SUMIFS(K205:K1254,$B205:$B1254,$B205,$D205:$D1254,$D205,$E205:$E1254,$E205)/2</f>
        <v>0</v>
      </c>
    </row>
    <row r="205" spans="1:11" s="16" customFormat="1" ht="61.2" customHeight="1">
      <c r="A205" s="19">
        <v>2</v>
      </c>
      <c r="B205" s="37">
        <v>955</v>
      </c>
      <c r="C205" s="38" t="s">
        <v>173</v>
      </c>
      <c r="D205" s="39" t="s">
        <v>80</v>
      </c>
      <c r="E205" s="39" t="s">
        <v>87</v>
      </c>
      <c r="F205" s="39" t="s">
        <v>125</v>
      </c>
      <c r="G205" s="39"/>
      <c r="H205" s="40">
        <f>SUMIFS(H206:H1254,$B206:$B1254,$B205,$D206:$D1254,$D206,$E206:$E1254,$E206,$F206:$F1254,$F206)</f>
        <v>0</v>
      </c>
      <c r="I205" s="40">
        <f>SUMIFS(I206:I1254,$B206:$B1254,$B205,$D206:$D1254,$D206,$E206:$E1254,$E206,$F206:$F1254,$F206)</f>
        <v>0</v>
      </c>
      <c r="J205" s="40">
        <f>SUMIFS(J206:J1254,$B206:$B1254,$B205,$D206:$D1254,$D206,$E206:$E1254,$E206,$F206:$F1254,$F206)</f>
        <v>0</v>
      </c>
      <c r="K205" s="40">
        <f>SUMIFS(K206:K1254,$B206:$B1254,$B205,$D206:$D1254,$D206,$E206:$E1254,$E206,$F206:$F1254,$F206)</f>
        <v>0</v>
      </c>
    </row>
    <row r="206" spans="1:11" s="16" customFormat="1" ht="15.6">
      <c r="A206" s="20">
        <v>3</v>
      </c>
      <c r="B206" s="31">
        <v>955</v>
      </c>
      <c r="C206" s="32" t="s">
        <v>46</v>
      </c>
      <c r="D206" s="33" t="s">
        <v>80</v>
      </c>
      <c r="E206" s="33" t="s">
        <v>87</v>
      </c>
      <c r="F206" s="33" t="s">
        <v>125</v>
      </c>
      <c r="G206" s="33" t="s">
        <v>90</v>
      </c>
      <c r="H206" s="24"/>
      <c r="I206" s="24"/>
      <c r="J206" s="24"/>
      <c r="K206" s="24"/>
    </row>
    <row r="207" spans="1:11" s="16" customFormat="1" ht="62.4">
      <c r="A207" s="19">
        <v>2</v>
      </c>
      <c r="B207" s="37">
        <v>955</v>
      </c>
      <c r="C207" s="41" t="s">
        <v>195</v>
      </c>
      <c r="D207" s="39" t="s">
        <v>80</v>
      </c>
      <c r="E207" s="39" t="s">
        <v>87</v>
      </c>
      <c r="F207" s="39" t="s">
        <v>39</v>
      </c>
      <c r="G207" s="39"/>
      <c r="H207" s="40">
        <f>SUMIFS(H208:H1258,$B208:$B1258,$B207,$D208:$D1258,$D208,$E208:$E1258,$E208,$F208:$F1258,$F208)</f>
        <v>0</v>
      </c>
      <c r="I207" s="40">
        <f>SUMIFS(I208:I1258,$B208:$B1258,$B207,$D208:$D1258,$D208,$E208:$E1258,$E208,$F208:$F1258,$F208)</f>
        <v>0</v>
      </c>
      <c r="J207" s="40">
        <f>SUMIFS(J208:J1258,$B208:$B1258,$B207,$D208:$D1258,$D208,$E208:$E1258,$E208,$F208:$F1258,$F208)</f>
        <v>0</v>
      </c>
      <c r="K207" s="40">
        <f>SUMIFS(K208:K1258,$B208:$B1258,$B207,$D208:$D1258,$D208,$E208:$E1258,$E208,$F208:$F1258,$F208)</f>
        <v>0</v>
      </c>
    </row>
    <row r="208" spans="1:11" s="16" customFormat="1" ht="15.6">
      <c r="A208" s="20">
        <v>3</v>
      </c>
      <c r="B208" s="31">
        <v>955</v>
      </c>
      <c r="C208" s="32" t="s">
        <v>46</v>
      </c>
      <c r="D208" s="33" t="s">
        <v>80</v>
      </c>
      <c r="E208" s="33" t="s">
        <v>87</v>
      </c>
      <c r="F208" s="33" t="s">
        <v>39</v>
      </c>
      <c r="G208" s="33" t="s">
        <v>90</v>
      </c>
      <c r="H208" s="24"/>
      <c r="I208" s="24"/>
      <c r="J208" s="24"/>
      <c r="K208" s="24"/>
    </row>
    <row r="209" spans="1:11" s="16" customFormat="1" ht="52.8" customHeight="1">
      <c r="A209" s="19">
        <v>2</v>
      </c>
      <c r="B209" s="37">
        <v>955</v>
      </c>
      <c r="C209" s="38" t="s">
        <v>197</v>
      </c>
      <c r="D209" s="39" t="s">
        <v>80</v>
      </c>
      <c r="E209" s="39" t="s">
        <v>87</v>
      </c>
      <c r="F209" s="39" t="s">
        <v>59</v>
      </c>
      <c r="G209" s="39" t="s">
        <v>70</v>
      </c>
      <c r="H209" s="40">
        <f>SUMIFS(H210:H1260,$B210:$B1260,$B209,$D210:$D1260,$D210,$E210:$E1260,$E210,$F210:$F1260,$F210)</f>
        <v>0</v>
      </c>
      <c r="I209" s="40">
        <f>SUMIFS(I210:I1260,$B210:$B1260,$B209,$D210:$D1260,$D210,$E210:$E1260,$E210,$F210:$F1260,$F210)</f>
        <v>0</v>
      </c>
      <c r="J209" s="40">
        <f>SUMIFS(J210:J1260,$B210:$B1260,$B209,$D210:$D1260,$D210,$E210:$E1260,$E210,$F210:$F1260,$F210)</f>
        <v>0</v>
      </c>
      <c r="K209" s="40">
        <f>SUMIFS(K210:K1260,$B210:$B1260,$B209,$D210:$D1260,$D210,$E210:$E1260,$E210,$F210:$F1260,$F210)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80</v>
      </c>
      <c r="E210" s="33" t="s">
        <v>87</v>
      </c>
      <c r="F210" s="33" t="s">
        <v>59</v>
      </c>
      <c r="G210" s="33" t="s">
        <v>90</v>
      </c>
      <c r="H210" s="24"/>
      <c r="I210" s="24"/>
      <c r="J210" s="24"/>
      <c r="K210" s="24"/>
    </row>
    <row r="211" spans="1:11" s="16" customFormat="1" ht="85.2" customHeight="1">
      <c r="A211" s="19">
        <v>2</v>
      </c>
      <c r="B211" s="37">
        <v>955</v>
      </c>
      <c r="C211" s="38" t="s">
        <v>159</v>
      </c>
      <c r="D211" s="39" t="s">
        <v>80</v>
      </c>
      <c r="E211" s="39" t="s">
        <v>87</v>
      </c>
      <c r="F211" s="39" t="s">
        <v>45</v>
      </c>
      <c r="G211" s="39"/>
      <c r="H211" s="40">
        <f>SUMIFS(H212:H1262,$B212:$B1262,$B211,$D212:$D1262,$D212,$E212:$E1262,$E212,$F212:$F1262,$F212)</f>
        <v>500</v>
      </c>
      <c r="I211" s="40">
        <f>SUMIFS(I212:I1262,$B212:$B1262,$B211,$D212:$D1262,$D212,$E212:$E1262,$E212,$F212:$F1262,$F212)</f>
        <v>0</v>
      </c>
      <c r="J211" s="40">
        <f>SUMIFS(J212:J1262,$B212:$B1262,$B211,$D212:$D1262,$D212,$E212:$E1262,$E212,$F212:$F1262,$F212)</f>
        <v>0</v>
      </c>
      <c r="K211" s="40">
        <f>SUMIFS(K212:K1262,$B212:$B1262,$B211,$D212:$D1262,$D212,$E212:$E1262,$E212,$F212:$F1262,$F212)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80</v>
      </c>
      <c r="E212" s="33" t="s">
        <v>87</v>
      </c>
      <c r="F212" s="33" t="s">
        <v>45</v>
      </c>
      <c r="G212" s="33" t="s">
        <v>90</v>
      </c>
      <c r="H212" s="24">
        <v>500</v>
      </c>
      <c r="I212" s="24"/>
      <c r="J212" s="24"/>
      <c r="K212" s="24"/>
    </row>
    <row r="213" spans="1:11" s="16" customFormat="1" ht="46.8">
      <c r="A213" s="19">
        <v>2</v>
      </c>
      <c r="B213" s="37">
        <v>955</v>
      </c>
      <c r="C213" s="38" t="s">
        <v>210</v>
      </c>
      <c r="D213" s="39" t="s">
        <v>80</v>
      </c>
      <c r="E213" s="39" t="s">
        <v>87</v>
      </c>
      <c r="F213" s="39" t="s">
        <v>151</v>
      </c>
      <c r="G213" s="39"/>
      <c r="H213" s="40">
        <f>SUMIFS(H214:H1264,$B214:$B1264,$B213,$D214:$D1264,$D214,$E214:$E1264,$E214,$F214:$F1264,$F214)</f>
        <v>3945</v>
      </c>
      <c r="I213" s="40">
        <f>SUMIFS(I214:I1264,$B214:$B1264,$B213,$D214:$D1264,$D214,$E214:$E1264,$E214,$F214:$F1264,$F214)</f>
        <v>0</v>
      </c>
      <c r="J213" s="40">
        <f>SUMIFS(J214:J1264,$B214:$B1264,$B213,$D214:$D1264,$D214,$E214:$E1264,$E214,$F214:$F1264,$F214)</f>
        <v>10468.299999999999</v>
      </c>
      <c r="K213" s="40">
        <f>SUMIFS(K214:K1264,$B214:$B1264,$B213,$D214:$D1264,$D214,$E214:$E1264,$E214,$F214:$F1264,$F214)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80</v>
      </c>
      <c r="E214" s="33" t="s">
        <v>87</v>
      </c>
      <c r="F214" s="33" t="s">
        <v>151</v>
      </c>
      <c r="G214" s="33" t="s">
        <v>90</v>
      </c>
      <c r="H214" s="24">
        <v>3945</v>
      </c>
      <c r="I214" s="24"/>
      <c r="J214" s="24">
        <v>10468.299999999999</v>
      </c>
      <c r="K214" s="24"/>
    </row>
    <row r="215" spans="1:11" s="16" customFormat="1" ht="15.6">
      <c r="A215" s="17">
        <v>1</v>
      </c>
      <c r="B215" s="28">
        <v>955</v>
      </c>
      <c r="C215" s="29" t="s">
        <v>62</v>
      </c>
      <c r="D215" s="30" t="s">
        <v>80</v>
      </c>
      <c r="E215" s="30" t="s">
        <v>77</v>
      </c>
      <c r="F215" s="30"/>
      <c r="G215" s="30"/>
      <c r="H215" s="18">
        <f>SUMIFS(H216:H1267,$B216:$B1267,$B216,$D216:$D1267,$D216,$E216:$E1267,$E216)/2</f>
        <v>15570</v>
      </c>
      <c r="I215" s="18">
        <f>SUMIFS(I216:I1267,$B216:$B1267,$B216,$D216:$D1267,$D216,$E216:$E1267,$E216)/2</f>
        <v>0</v>
      </c>
      <c r="J215" s="18">
        <f>SUMIFS(J216:J1267,$B216:$B1267,$B216,$D216:$D1267,$D216,$E216:$E1267,$E216)/2</f>
        <v>16580</v>
      </c>
      <c r="K215" s="18">
        <f>SUMIFS(K216:K1267,$B216:$B1267,$B216,$D216:$D1267,$D216,$E216:$E1267,$E216)/2</f>
        <v>0</v>
      </c>
    </row>
    <row r="216" spans="1:11" s="16" customFormat="1" ht="49.8" customHeight="1">
      <c r="A216" s="19">
        <v>2</v>
      </c>
      <c r="B216" s="37">
        <v>955</v>
      </c>
      <c r="C216" s="38" t="s">
        <v>160</v>
      </c>
      <c r="D216" s="39" t="s">
        <v>80</v>
      </c>
      <c r="E216" s="39" t="s">
        <v>77</v>
      </c>
      <c r="F216" s="39" t="s">
        <v>110</v>
      </c>
      <c r="G216" s="39"/>
      <c r="H216" s="40">
        <f>SUMIFS(H217:H1267,$B217:$B1267,$B216,$D217:$D1267,$D217,$E217:$E1267,$E217,$F217:$F1267,$F217)</f>
        <v>15570</v>
      </c>
      <c r="I216" s="40">
        <f>SUMIFS(I217:I1267,$B217:$B1267,$B216,$D217:$D1267,$D217,$E217:$E1267,$E217,$F217:$F1267,$F217)</f>
        <v>0</v>
      </c>
      <c r="J216" s="40">
        <f>SUMIFS(J217:J1267,$B217:$B1267,$B216,$D217:$D1267,$D217,$E217:$E1267,$E217,$F217:$F1267,$F217)</f>
        <v>16580</v>
      </c>
      <c r="K216" s="40">
        <f>SUMIFS(K217:K1267,$B217:$B1267,$B216,$D217:$D1267,$D217,$E217:$E1267,$E217,$F217:$F1267,$F217)</f>
        <v>0</v>
      </c>
    </row>
    <row r="217" spans="1:11" s="16" customFormat="1" ht="15.6">
      <c r="A217" s="20">
        <v>3</v>
      </c>
      <c r="B217" s="31">
        <v>955</v>
      </c>
      <c r="C217" s="32" t="s">
        <v>46</v>
      </c>
      <c r="D217" s="33" t="s">
        <v>80</v>
      </c>
      <c r="E217" s="33" t="s">
        <v>77</v>
      </c>
      <c r="F217" s="33" t="s">
        <v>110</v>
      </c>
      <c r="G217" s="33" t="s">
        <v>90</v>
      </c>
      <c r="H217" s="24">
        <v>15570</v>
      </c>
      <c r="I217" s="24"/>
      <c r="J217" s="24">
        <v>16580</v>
      </c>
      <c r="K217" s="24"/>
    </row>
    <row r="218" spans="1:11" s="16" customFormat="1" ht="127.8" customHeight="1">
      <c r="A218" s="20">
        <v>3</v>
      </c>
      <c r="B218" s="31">
        <v>955</v>
      </c>
      <c r="C218" s="32" t="s">
        <v>114</v>
      </c>
      <c r="D218" s="33" t="s">
        <v>80</v>
      </c>
      <c r="E218" s="33" t="s">
        <v>77</v>
      </c>
      <c r="F218" s="33" t="s">
        <v>110</v>
      </c>
      <c r="G218" s="33" t="s">
        <v>112</v>
      </c>
      <c r="H218" s="24"/>
      <c r="I218" s="24"/>
      <c r="J218" s="24"/>
      <c r="K218" s="24"/>
    </row>
    <row r="219" spans="1:11" s="16" customFormat="1" ht="15.6">
      <c r="A219" s="17">
        <v>1</v>
      </c>
      <c r="B219" s="28">
        <v>955</v>
      </c>
      <c r="C219" s="29" t="s">
        <v>130</v>
      </c>
      <c r="D219" s="30" t="s">
        <v>80</v>
      </c>
      <c r="E219" s="30" t="s">
        <v>80</v>
      </c>
      <c r="F219" s="30"/>
      <c r="G219" s="30"/>
      <c r="H219" s="18">
        <f>SUMIFS(H220:H1271,$B220:$B1271,$B220,$D220:$D1271,$D220,$E220:$E1271,$E220)/2</f>
        <v>6470.3</v>
      </c>
      <c r="I219" s="18">
        <f>SUMIFS(I220:I1271,$B220:$B1271,$B220,$D220:$D1271,$D220,$E220:$E1271,$E220)/2</f>
        <v>0</v>
      </c>
      <c r="J219" s="18">
        <f>SUMIFS(J220:J1271,$B220:$B1271,$B220,$D220:$D1271,$D220,$E220:$E1271,$E220)/2</f>
        <v>6470.3</v>
      </c>
      <c r="K219" s="18">
        <f>SUMIFS(K220:K1271,$B220:$B1271,$B220,$D220:$D1271,$D220,$E220:$E1271,$E220)/2</f>
        <v>0</v>
      </c>
    </row>
    <row r="220" spans="1:11" s="16" customFormat="1" ht="31.2">
      <c r="A220" s="19">
        <v>2</v>
      </c>
      <c r="B220" s="37">
        <v>955</v>
      </c>
      <c r="C220" s="38" t="s">
        <v>174</v>
      </c>
      <c r="D220" s="39" t="s">
        <v>80</v>
      </c>
      <c r="E220" s="39" t="s">
        <v>80</v>
      </c>
      <c r="F220" s="39" t="s">
        <v>22</v>
      </c>
      <c r="G220" s="39"/>
      <c r="H220" s="40">
        <f>SUMIFS(H221:H1271,$B221:$B1271,$B220,$D221:$D1271,$D221,$E221:$E1271,$E221,$F221:$F1271,$F221)</f>
        <v>6470.3</v>
      </c>
      <c r="I220" s="40">
        <f>SUMIFS(I221:I1271,$B221:$B1271,$B220,$D221:$D1271,$D221,$E221:$E1271,$E221,$F221:$F1271,$F221)</f>
        <v>0</v>
      </c>
      <c r="J220" s="40">
        <f>SUMIFS(J221:J1271,$B221:$B1271,$B220,$D221:$D1271,$D221,$E221:$E1271,$E221,$F221:$F1271,$F221)</f>
        <v>6470.3</v>
      </c>
      <c r="K220" s="40">
        <f>SUMIFS(K221:K1271,$B221:$B1271,$B220,$D221:$D1271,$D221,$E221:$E1271,$E221,$F221:$F1271,$F221)</f>
        <v>0</v>
      </c>
    </row>
    <row r="221" spans="1:11" s="16" customFormat="1" ht="15.6">
      <c r="A221" s="20">
        <v>3</v>
      </c>
      <c r="B221" s="31">
        <v>955</v>
      </c>
      <c r="C221" s="32" t="s">
        <v>46</v>
      </c>
      <c r="D221" s="33" t="s">
        <v>80</v>
      </c>
      <c r="E221" s="33" t="s">
        <v>80</v>
      </c>
      <c r="F221" s="33" t="s">
        <v>22</v>
      </c>
      <c r="G221" s="33" t="s">
        <v>90</v>
      </c>
      <c r="H221" s="24">
        <v>6470.3</v>
      </c>
      <c r="I221" s="24"/>
      <c r="J221" s="24">
        <v>6470.3</v>
      </c>
      <c r="K221" s="24"/>
    </row>
    <row r="222" spans="1:11" s="16" customFormat="1" ht="31.2">
      <c r="A222" s="19">
        <v>2</v>
      </c>
      <c r="B222" s="37">
        <v>955</v>
      </c>
      <c r="C222" s="38" t="s">
        <v>61</v>
      </c>
      <c r="D222" s="39" t="s">
        <v>80</v>
      </c>
      <c r="E222" s="39" t="s">
        <v>80</v>
      </c>
      <c r="F222" s="39" t="s">
        <v>111</v>
      </c>
      <c r="G222" s="39"/>
      <c r="H222" s="40">
        <f>SUMIFS(H223:H1275,$B223:$B1275,$B222,$D223:$D1275,$D223,$E223:$E1275,$E223,$F223:$F1275,$F223)</f>
        <v>0</v>
      </c>
      <c r="I222" s="40">
        <f>SUMIFS(I223:I1275,$B223:$B1275,$B222,$D223:$D1275,$D223,$E223:$E1275,$E223,$F223:$F1275,$F223)</f>
        <v>0</v>
      </c>
      <c r="J222" s="40">
        <f>SUMIFS(J223:J1275,$B223:$B1275,$B222,$D223:$D1275,$D223,$E223:$E1275,$E223,$F223:$F1275,$F223)</f>
        <v>0</v>
      </c>
      <c r="K222" s="40">
        <f>SUMIFS(K223:K1275,$B223:$B1275,$B222,$D223:$D1275,$D223,$E223:$E1275,$E223,$F223:$F1275,$F223)</f>
        <v>0</v>
      </c>
    </row>
    <row r="223" spans="1:11" s="16" customFormat="1" ht="46.8">
      <c r="A223" s="20">
        <v>3</v>
      </c>
      <c r="B223" s="31">
        <v>955</v>
      </c>
      <c r="C223" s="32" t="s">
        <v>12</v>
      </c>
      <c r="D223" s="33" t="s">
        <v>80</v>
      </c>
      <c r="E223" s="33" t="s">
        <v>80</v>
      </c>
      <c r="F223" s="33" t="s">
        <v>111</v>
      </c>
      <c r="G223" s="33" t="s">
        <v>72</v>
      </c>
      <c r="H223" s="24"/>
      <c r="I223" s="24"/>
      <c r="J223" s="24"/>
      <c r="K223" s="24"/>
    </row>
    <row r="224" spans="1:11" s="16" customFormat="1" ht="15.6">
      <c r="A224" s="17">
        <v>1</v>
      </c>
      <c r="B224" s="28">
        <v>955</v>
      </c>
      <c r="C224" s="29" t="s">
        <v>24</v>
      </c>
      <c r="D224" s="30" t="s">
        <v>82</v>
      </c>
      <c r="E224" s="30" t="s">
        <v>68</v>
      </c>
      <c r="F224" s="30" t="s">
        <v>7</v>
      </c>
      <c r="G224" s="30" t="s">
        <v>70</v>
      </c>
      <c r="H224" s="18">
        <f>SUMIFS(H225:H1278,$B225:$B1278,$B225,$D225:$D1278,$D225,$E225:$E1278,$E225)/2</f>
        <v>39836.400000000001</v>
      </c>
      <c r="I224" s="18">
        <f>SUMIFS(I225:I1278,$B225:$B1278,$B225,$D225:$D1278,$D225,$E225:$E1278,$E225)/2</f>
        <v>0</v>
      </c>
      <c r="J224" s="18">
        <f>SUMIFS(J225:J1278,$B225:$B1278,$B225,$D225:$D1278,$D225,$E225:$E1278,$E225)/2</f>
        <v>40546.5</v>
      </c>
      <c r="K224" s="18">
        <f>SUMIFS(K225:K1278,$B225:$B1278,$B225,$D225:$D1278,$D225,$E225:$E1278,$E225)/2</f>
        <v>0</v>
      </c>
    </row>
    <row r="225" spans="1:11" s="16" customFormat="1" ht="39" customHeight="1">
      <c r="A225" s="19">
        <v>2</v>
      </c>
      <c r="B225" s="37">
        <v>955</v>
      </c>
      <c r="C225" s="38" t="s">
        <v>163</v>
      </c>
      <c r="D225" s="39" t="s">
        <v>82</v>
      </c>
      <c r="E225" s="39" t="s">
        <v>68</v>
      </c>
      <c r="F225" s="39" t="s">
        <v>25</v>
      </c>
      <c r="G225" s="39"/>
      <c r="H225" s="40">
        <f>SUMIFS(H226:H1278,$B226:$B1278,$B225,$D226:$D1278,$D226,$E226:$E1278,$E226,$F226:$F1278,$F226)</f>
        <v>31170.1</v>
      </c>
      <c r="I225" s="40">
        <f>SUMIFS(I226:I1278,$B226:$B1278,$B225,$D226:$D1278,$D226,$E226:$E1278,$E226,$F226:$F1278,$F226)</f>
        <v>0</v>
      </c>
      <c r="J225" s="40">
        <f>SUMIFS(J226:J1278,$B226:$B1278,$B225,$D226:$D1278,$D226,$E226:$E1278,$E226,$F226:$F1278,$F226)</f>
        <v>31752.3</v>
      </c>
      <c r="K225" s="40">
        <f>SUMIFS(K226:K1278,$B226:$B1278,$B225,$D226:$D1278,$D226,$E226:$E1278,$E226,$F226:$F1278,$F226)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68</v>
      </c>
      <c r="F226" s="33" t="s">
        <v>25</v>
      </c>
      <c r="G226" s="33" t="s">
        <v>90</v>
      </c>
      <c r="H226" s="24">
        <v>31170.1</v>
      </c>
      <c r="I226" s="24"/>
      <c r="J226" s="24">
        <v>31752.3</v>
      </c>
      <c r="K226" s="24"/>
    </row>
    <row r="227" spans="1:11" s="16" customFormat="1" ht="46.8">
      <c r="A227" s="19">
        <v>2</v>
      </c>
      <c r="B227" s="37">
        <v>955</v>
      </c>
      <c r="C227" s="38" t="s">
        <v>164</v>
      </c>
      <c r="D227" s="39" t="s">
        <v>82</v>
      </c>
      <c r="E227" s="39" t="s">
        <v>68</v>
      </c>
      <c r="F227" s="39" t="s">
        <v>26</v>
      </c>
      <c r="G227" s="39"/>
      <c r="H227" s="40">
        <f>SUMIFS(H228:H1280,$B228:$B1280,$B227,$D228:$D1280,$D228,$E228:$E1280,$E228,$F228:$F1280,$F228)</f>
        <v>8646.2999999999993</v>
      </c>
      <c r="I227" s="40">
        <f>SUMIFS(I228:I1280,$B228:$B1280,$B227,$D228:$D1280,$D228,$E228:$E1280,$E228,$F228:$F1280,$F228)</f>
        <v>0</v>
      </c>
      <c r="J227" s="40">
        <f>SUMIFS(J228:J1280,$B228:$B1280,$B227,$D228:$D1280,$D228,$E228:$E1280,$E228,$F228:$F1280,$F228)</f>
        <v>8774.2000000000007</v>
      </c>
      <c r="K227" s="40">
        <f>SUMIFS(K228:K1280,$B228:$B1280,$B227,$D228:$D1280,$D228,$E228:$E1280,$E228,$F228:$F1280,$F228)</f>
        <v>0</v>
      </c>
    </row>
    <row r="228" spans="1:11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68</v>
      </c>
      <c r="F228" s="33" t="s">
        <v>26</v>
      </c>
      <c r="G228" s="33" t="s">
        <v>90</v>
      </c>
      <c r="H228" s="24">
        <v>8646.2999999999993</v>
      </c>
      <c r="I228" s="24"/>
      <c r="J228" s="24">
        <v>8774.2000000000007</v>
      </c>
      <c r="K228" s="24"/>
    </row>
    <row r="229" spans="1:11" s="16" customFormat="1" ht="54.6" customHeight="1">
      <c r="A229" s="19">
        <v>2</v>
      </c>
      <c r="B229" s="37">
        <v>955</v>
      </c>
      <c r="C229" s="38" t="s">
        <v>206</v>
      </c>
      <c r="D229" s="39" t="s">
        <v>82</v>
      </c>
      <c r="E229" s="39" t="s">
        <v>68</v>
      </c>
      <c r="F229" s="39" t="s">
        <v>122</v>
      </c>
      <c r="G229" s="39"/>
      <c r="H229" s="40">
        <f>SUMIFS(H230:H1286,$B230:$B1286,$B229,$D230:$D1286,$D230,$E230:$E1286,$E230,$F230:$F1286,$F230)</f>
        <v>0</v>
      </c>
      <c r="I229" s="40">
        <f>SUMIFS(I230:I1286,$B230:$B1286,$B229,$D230:$D1286,$D230,$E230:$E1286,$E230,$F230:$F1286,$F230)</f>
        <v>0</v>
      </c>
      <c r="J229" s="40">
        <f>SUMIFS(J230:J1286,$B230:$B1286,$B229,$D230:$D1286,$D230,$E230:$E1286,$E230,$F230:$F1286,$F230)</f>
        <v>0</v>
      </c>
      <c r="K229" s="40">
        <f>SUMIFS(K230:K1286,$B230:$B1286,$B229,$D230:$D1286,$D230,$E230:$E1286,$E230,$F230:$F1286,$F230)</f>
        <v>0</v>
      </c>
    </row>
    <row r="230" spans="1:11" s="16" customFormat="1" ht="15.6">
      <c r="A230" s="20">
        <v>3</v>
      </c>
      <c r="B230" s="31">
        <v>955</v>
      </c>
      <c r="C230" s="32" t="s">
        <v>46</v>
      </c>
      <c r="D230" s="33" t="s">
        <v>82</v>
      </c>
      <c r="E230" s="33" t="s">
        <v>68</v>
      </c>
      <c r="F230" s="33" t="s">
        <v>122</v>
      </c>
      <c r="G230" s="33" t="s">
        <v>90</v>
      </c>
      <c r="H230" s="24"/>
      <c r="I230" s="24"/>
      <c r="J230" s="24"/>
      <c r="K230" s="24"/>
    </row>
    <row r="231" spans="1:11" s="16" customFormat="1" ht="49.8" customHeight="1">
      <c r="A231" s="19">
        <v>2</v>
      </c>
      <c r="B231" s="37">
        <v>955</v>
      </c>
      <c r="C231" s="38" t="s">
        <v>212</v>
      </c>
      <c r="D231" s="39" t="s">
        <v>82</v>
      </c>
      <c r="E231" s="39" t="s">
        <v>68</v>
      </c>
      <c r="F231" s="39" t="s">
        <v>153</v>
      </c>
      <c r="G231" s="39"/>
      <c r="H231" s="40">
        <f>SUMIFS(H232:H1286,$B232:$B1286,$B231,$D232:$D1286,$D232,$E232:$E1286,$E232,$F232:$F1286,$F232)</f>
        <v>20</v>
      </c>
      <c r="I231" s="40">
        <f>SUMIFS(I232:I1286,$B232:$B1286,$B231,$D232:$D1286,$D232,$E232:$E1286,$E232,$F232:$F1286,$F232)</f>
        <v>0</v>
      </c>
      <c r="J231" s="40">
        <f>SUMIFS(J232:J1286,$B232:$B1286,$B231,$D232:$D1286,$D232,$E232:$E1286,$E232,$F232:$F1286,$F232)</f>
        <v>20</v>
      </c>
      <c r="K231" s="40">
        <f>SUMIFS(K232:K1286,$B232:$B1286,$B231,$D232:$D1286,$D232,$E232:$E1286,$E232,$F232:$F1286,$F232)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82</v>
      </c>
      <c r="E232" s="33" t="s">
        <v>68</v>
      </c>
      <c r="F232" s="33" t="s">
        <v>153</v>
      </c>
      <c r="G232" s="33" t="s">
        <v>90</v>
      </c>
      <c r="H232" s="24">
        <v>20</v>
      </c>
      <c r="I232" s="24"/>
      <c r="J232" s="24">
        <v>20</v>
      </c>
      <c r="K232" s="24"/>
    </row>
    <row r="233" spans="1:11" s="16" customFormat="1" ht="15.6">
      <c r="A233" s="17">
        <v>1</v>
      </c>
      <c r="B233" s="28">
        <v>955</v>
      </c>
      <c r="C233" s="55" t="s">
        <v>134</v>
      </c>
      <c r="D233" s="30" t="s">
        <v>83</v>
      </c>
      <c r="E233" s="30" t="s">
        <v>68</v>
      </c>
      <c r="F233" s="30" t="s">
        <v>7</v>
      </c>
      <c r="G233" s="30" t="s">
        <v>70</v>
      </c>
      <c r="H233" s="18">
        <f>SUMIFS(H234:H1292,$B234:$B1292,$B234,$D234:$D1292,$D234,$E234:$E1292,$E234)/2</f>
        <v>2015.9</v>
      </c>
      <c r="I233" s="18">
        <f>SUMIFS(I234:I1292,$B234:$B1292,$B234,$D234:$D1292,$D234,$E234:$E1292,$E234)/2</f>
        <v>0</v>
      </c>
      <c r="J233" s="18">
        <f>SUMIFS(J234:J1292,$B234:$B1292,$B234,$D234:$D1292,$D234,$E234:$E1292,$E234)/2</f>
        <v>2015.9</v>
      </c>
      <c r="K233" s="18">
        <f>SUMIFS(K234:K1292,$B234:$B1292,$B234,$D234:$D1292,$D234,$E234:$E1292,$E234)/2</f>
        <v>0</v>
      </c>
    </row>
    <row r="234" spans="1:11" s="16" customFormat="1" ht="31.2">
      <c r="A234" s="19">
        <v>2</v>
      </c>
      <c r="B234" s="37">
        <v>955</v>
      </c>
      <c r="C234" s="52" t="s">
        <v>32</v>
      </c>
      <c r="D234" s="39" t="s">
        <v>83</v>
      </c>
      <c r="E234" s="39" t="s">
        <v>68</v>
      </c>
      <c r="F234" s="53" t="s">
        <v>115</v>
      </c>
      <c r="G234" s="39"/>
      <c r="H234" s="40">
        <f>SUMIFS(H235:H1292,$B235:$B1292,$B234,$D235:$D1292,$D235,$E235:$E1292,$E235,$F235:$F1292,$F235)</f>
        <v>2015.9</v>
      </c>
      <c r="I234" s="40">
        <f>SUMIFS(I235:I1292,$B235:$B1292,$B234,$D235:$D1292,$D235,$E235:$E1292,$E235,$F235:$F1292,$F235)</f>
        <v>0</v>
      </c>
      <c r="J234" s="40">
        <f>SUMIFS(J235:J1292,$B235:$B1292,$B234,$D235:$D1292,$D235,$E235:$E1292,$E235,$F235:$F1292,$F235)</f>
        <v>2015.9</v>
      </c>
      <c r="K234" s="40">
        <f>SUMIFS(K235:K1292,$B235:$B1292,$B234,$D235:$D1292,$D235,$E235:$E1292,$E235,$F235:$F1292,$F235)</f>
        <v>0</v>
      </c>
    </row>
    <row r="235" spans="1:11" s="16" customFormat="1" ht="37.950000000000003" customHeight="1">
      <c r="A235" s="20">
        <v>3</v>
      </c>
      <c r="B235" s="31">
        <v>955</v>
      </c>
      <c r="C235" s="32" t="s">
        <v>178</v>
      </c>
      <c r="D235" s="33" t="s">
        <v>83</v>
      </c>
      <c r="E235" s="33" t="s">
        <v>68</v>
      </c>
      <c r="F235" s="33" t="s">
        <v>115</v>
      </c>
      <c r="G235" s="33" t="s">
        <v>177</v>
      </c>
      <c r="H235" s="24">
        <v>2015.9</v>
      </c>
      <c r="I235" s="24"/>
      <c r="J235" s="24">
        <v>2015.9</v>
      </c>
      <c r="K235" s="24"/>
    </row>
    <row r="236" spans="1:11" s="16" customFormat="1" ht="15.6">
      <c r="A236" s="17">
        <v>1</v>
      </c>
      <c r="B236" s="28">
        <v>955</v>
      </c>
      <c r="C236" s="29" t="s">
        <v>63</v>
      </c>
      <c r="D236" s="30" t="s">
        <v>83</v>
      </c>
      <c r="E236" s="30" t="s">
        <v>77</v>
      </c>
      <c r="F236" s="30" t="s">
        <v>7</v>
      </c>
      <c r="G236" s="30" t="s">
        <v>70</v>
      </c>
      <c r="H236" s="18">
        <f>SUMIFS(H237:H1295,$B237:$B1295,$B237,$D237:$D1295,$D237,$E237:$E1295,$E237)/2</f>
        <v>419</v>
      </c>
      <c r="I236" s="18">
        <f>SUMIFS(I237:I1295,$B237:$B1295,$B237,$D237:$D1295,$D237,$E237:$E1295,$E237)/2</f>
        <v>0</v>
      </c>
      <c r="J236" s="18">
        <f>SUMIFS(J237:J1295,$B237:$B1295,$B237,$D237:$D1295,$D237,$E237:$E1295,$E237)/2</f>
        <v>419</v>
      </c>
      <c r="K236" s="18">
        <f>SUMIFS(K237:K1295,$B237:$B1295,$B237,$D237:$D1295,$D237,$E237:$E1295,$E237)/2</f>
        <v>0</v>
      </c>
    </row>
    <row r="237" spans="1:11" s="16" customFormat="1" ht="46.8">
      <c r="A237" s="19">
        <v>2</v>
      </c>
      <c r="B237" s="37">
        <v>955</v>
      </c>
      <c r="C237" s="38" t="s">
        <v>197</v>
      </c>
      <c r="D237" s="39" t="s">
        <v>83</v>
      </c>
      <c r="E237" s="39" t="s">
        <v>77</v>
      </c>
      <c r="F237" s="39" t="s">
        <v>59</v>
      </c>
      <c r="G237" s="39"/>
      <c r="H237" s="40">
        <f>SUMIFS(H238:H1295,$B238:$B1295,$B237,$D238:$D1295,$D238,$E238:$E1295,$E238,$F238:$F1295,$F238)</f>
        <v>269</v>
      </c>
      <c r="I237" s="40">
        <f>SUMIFS(I238:I1295,$B238:$B1295,$B237,$D238:$D1295,$D238,$E238:$E1295,$E238,$F238:$F1295,$F238)</f>
        <v>0</v>
      </c>
      <c r="J237" s="40">
        <f>SUMIFS(J238:J1295,$B238:$B1295,$B237,$D238:$D1295,$D238,$E238:$E1295,$E238,$F238:$F1295,$F238)</f>
        <v>269</v>
      </c>
      <c r="K237" s="40">
        <f>SUMIFS(K238:K1295,$B238:$B1295,$B237,$D238:$D1295,$D238,$E238:$E1295,$E238,$F238:$F1295,$F238)</f>
        <v>0</v>
      </c>
    </row>
    <row r="238" spans="1:11" s="16" customFormat="1" ht="39.6" customHeight="1">
      <c r="A238" s="20">
        <v>3</v>
      </c>
      <c r="B238" s="31">
        <v>955</v>
      </c>
      <c r="C238" s="32" t="s">
        <v>21</v>
      </c>
      <c r="D238" s="33" t="s">
        <v>83</v>
      </c>
      <c r="E238" s="33" t="s">
        <v>77</v>
      </c>
      <c r="F238" s="33" t="s">
        <v>59</v>
      </c>
      <c r="G238" s="33" t="s">
        <v>79</v>
      </c>
      <c r="H238" s="24">
        <v>269</v>
      </c>
      <c r="I238" s="24"/>
      <c r="J238" s="24">
        <v>269</v>
      </c>
      <c r="K238" s="24"/>
    </row>
    <row r="239" spans="1:11" s="16" customFormat="1" ht="46.8">
      <c r="A239" s="19">
        <v>2</v>
      </c>
      <c r="B239" s="37">
        <v>955</v>
      </c>
      <c r="C239" s="38" t="s">
        <v>207</v>
      </c>
      <c r="D239" s="39" t="s">
        <v>83</v>
      </c>
      <c r="E239" s="39" t="s">
        <v>77</v>
      </c>
      <c r="F239" s="39" t="s">
        <v>121</v>
      </c>
      <c r="G239" s="39"/>
      <c r="H239" s="40">
        <f>SUMIFS(H240:H1297,$B240:$B1297,$B239,$D240:$D1297,$D240,$E240:$E1297,$E240,$F240:$F1297,$F240)</f>
        <v>0</v>
      </c>
      <c r="I239" s="40">
        <f>SUMIFS(I240:I1297,$B240:$B1297,$B239,$D240:$D1297,$D240,$E240:$E1297,$E240,$F240:$F1297,$F240)</f>
        <v>0</v>
      </c>
      <c r="J239" s="40">
        <f>SUMIFS(J240:J1297,$B240:$B1297,$B239,$D240:$D1297,$D240,$E240:$E1297,$E240,$F240:$F1297,$F240)</f>
        <v>0</v>
      </c>
      <c r="K239" s="40">
        <f>SUMIFS(K240:K1297,$B240:$B1297,$B239,$D240:$D1297,$D240,$E240:$E1297,$E240,$F240:$F1297,$F240)</f>
        <v>0</v>
      </c>
    </row>
    <row r="240" spans="1:11" s="16" customFormat="1" ht="37.950000000000003" customHeight="1">
      <c r="A240" s="20">
        <v>3</v>
      </c>
      <c r="B240" s="31">
        <v>955</v>
      </c>
      <c r="C240" s="32" t="s">
        <v>21</v>
      </c>
      <c r="D240" s="33" t="s">
        <v>83</v>
      </c>
      <c r="E240" s="33" t="s">
        <v>77</v>
      </c>
      <c r="F240" s="33" t="s">
        <v>121</v>
      </c>
      <c r="G240" s="33" t="s">
        <v>79</v>
      </c>
      <c r="H240" s="24"/>
      <c r="I240" s="24"/>
      <c r="J240" s="24"/>
      <c r="K240" s="24"/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83</v>
      </c>
      <c r="E241" s="33" t="s">
        <v>77</v>
      </c>
      <c r="F241" s="33" t="s">
        <v>121</v>
      </c>
      <c r="G241" s="33" t="s">
        <v>90</v>
      </c>
      <c r="H241" s="24"/>
      <c r="I241" s="24"/>
      <c r="J241" s="24"/>
      <c r="K241" s="24"/>
    </row>
    <row r="242" spans="1:11" s="16" customFormat="1" ht="51.6" customHeight="1">
      <c r="A242" s="19">
        <v>2</v>
      </c>
      <c r="B242" s="37">
        <v>955</v>
      </c>
      <c r="C242" s="38" t="s">
        <v>212</v>
      </c>
      <c r="D242" s="39" t="s">
        <v>83</v>
      </c>
      <c r="E242" s="39" t="s">
        <v>77</v>
      </c>
      <c r="F242" s="39" t="s">
        <v>153</v>
      </c>
      <c r="G242" s="39"/>
      <c r="H242" s="40">
        <f>SUMIFS(H243:H1300,$B243:$B1300,$B242,$D243:$D1300,$D243,$E243:$E1300,$E243,$F243:$F1300,$F243)</f>
        <v>150</v>
      </c>
      <c r="I242" s="40">
        <f>SUMIFS(I243:I1300,$B243:$B1300,$B242,$D243:$D1300,$D243,$E243:$E1300,$E243,$F243:$F1300,$F243)</f>
        <v>0</v>
      </c>
      <c r="J242" s="40">
        <f>SUMIFS(J243:J1300,$B243:$B1300,$B242,$D243:$D1300,$D243,$E243:$E1300,$E243,$F243:$F1300,$F243)</f>
        <v>150</v>
      </c>
      <c r="K242" s="40">
        <f>SUMIFS(K243:K1300,$B243:$B1300,$B242,$D243:$D1300,$D243,$E243:$E1300,$E243,$F243:$F1300,$F243)</f>
        <v>0</v>
      </c>
    </row>
    <row r="243" spans="1:11" s="16" customFormat="1" ht="37.799999999999997" customHeight="1">
      <c r="A243" s="20">
        <v>3</v>
      </c>
      <c r="B243" s="31">
        <v>955</v>
      </c>
      <c r="C243" s="32" t="s">
        <v>21</v>
      </c>
      <c r="D243" s="33" t="s">
        <v>83</v>
      </c>
      <c r="E243" s="33" t="s">
        <v>77</v>
      </c>
      <c r="F243" s="33" t="s">
        <v>153</v>
      </c>
      <c r="G243" s="33" t="s">
        <v>79</v>
      </c>
      <c r="H243" s="24">
        <v>150</v>
      </c>
      <c r="I243" s="25"/>
      <c r="J243" s="24">
        <v>150</v>
      </c>
      <c r="K243" s="25"/>
    </row>
    <row r="244" spans="1:11" s="16" customFormat="1" ht="46.8">
      <c r="A244" s="19">
        <v>2</v>
      </c>
      <c r="B244" s="37">
        <v>955</v>
      </c>
      <c r="C244" s="38" t="s">
        <v>35</v>
      </c>
      <c r="D244" s="39" t="s">
        <v>83</v>
      </c>
      <c r="E244" s="39" t="s">
        <v>77</v>
      </c>
      <c r="F244" s="39" t="s">
        <v>109</v>
      </c>
      <c r="G244" s="39"/>
      <c r="H244" s="40">
        <f>SUMIFS(H245:H1303,$B245:$B1303,$B244,$D245:$D1303,$D245,$E245:$E1303,$E245,$F245:$F1303,$F245)</f>
        <v>0</v>
      </c>
      <c r="I244" s="40">
        <f>SUMIFS(I245:I1303,$B245:$B1303,$B244,$D245:$D1303,$D245,$E245:$E1303,$E245,$F245:$F1303,$F245)</f>
        <v>0</v>
      </c>
      <c r="J244" s="40">
        <f>SUMIFS(J245:J1303,$B245:$B1303,$B244,$D245:$D1303,$D245,$E245:$E1303,$E245,$F245:$F1303,$F245)</f>
        <v>0</v>
      </c>
      <c r="K244" s="40">
        <f>SUMIFS(K245:K1303,$B245:$B1303,$B244,$D245:$D1303,$D245,$E245:$E1303,$E245,$F245:$F1303,$F245)</f>
        <v>0</v>
      </c>
    </row>
    <row r="245" spans="1:11" s="16" customFormat="1" ht="27.6" customHeight="1">
      <c r="A245" s="20">
        <v>3</v>
      </c>
      <c r="B245" s="31">
        <v>955</v>
      </c>
      <c r="C245" s="32" t="s">
        <v>154</v>
      </c>
      <c r="D245" s="33" t="s">
        <v>83</v>
      </c>
      <c r="E245" s="33" t="s">
        <v>77</v>
      </c>
      <c r="F245" s="33" t="s">
        <v>109</v>
      </c>
      <c r="G245" s="33" t="s">
        <v>126</v>
      </c>
      <c r="H245" s="24"/>
      <c r="I245" s="24"/>
      <c r="J245" s="24"/>
      <c r="K245" s="24"/>
    </row>
    <row r="246" spans="1:11" s="16" customFormat="1" ht="46.8">
      <c r="A246" s="17">
        <v>1</v>
      </c>
      <c r="B246" s="28">
        <v>955</v>
      </c>
      <c r="C246" s="29" t="s">
        <v>36</v>
      </c>
      <c r="D246" s="30" t="s">
        <v>83</v>
      </c>
      <c r="E246" s="30" t="s">
        <v>85</v>
      </c>
      <c r="F246" s="30"/>
      <c r="G246" s="30"/>
      <c r="H246" s="18">
        <f>SUMIFS(H247:H1305,$B247:$B1305,$B247,$D247:$D1305,$D247,$E247:$E1305,$E247)/2</f>
        <v>2442.6999999999998</v>
      </c>
      <c r="I246" s="18">
        <f>SUMIFS(I247:I1305,$B247:$B1305,$B247,$D247:$D1305,$D247,$E247:$E1305,$E247)/2</f>
        <v>0</v>
      </c>
      <c r="J246" s="18">
        <f>SUMIFS(J247:J1305,$B247:$B1305,$B247,$D247:$D1305,$D247,$E247:$E1305,$E247)/2</f>
        <v>2442.6999999999998</v>
      </c>
      <c r="K246" s="18">
        <f>SUMIFS(K247:K1305,$B247:$B1305,$B247,$D247:$D1305,$D247,$E247:$E1305,$E247)/2</f>
        <v>0</v>
      </c>
    </row>
    <row r="247" spans="1:11" s="16" customFormat="1" ht="31.2">
      <c r="A247" s="19">
        <v>2</v>
      </c>
      <c r="B247" s="37">
        <v>955</v>
      </c>
      <c r="C247" s="38" t="s">
        <v>192</v>
      </c>
      <c r="D247" s="39" t="s">
        <v>83</v>
      </c>
      <c r="E247" s="39" t="s">
        <v>85</v>
      </c>
      <c r="F247" s="39" t="s">
        <v>64</v>
      </c>
      <c r="G247" s="39"/>
      <c r="H247" s="40">
        <f>SUMIFS(H248:H1305,$B248:$B1305,$B247,$D248:$D1305,$D248,$E248:$E1305,$E248,$F248:$F1305,$F248)</f>
        <v>2442.6999999999998</v>
      </c>
      <c r="I247" s="40">
        <f>SUMIFS(I248:I1305,$B248:$B1305,$B247,$D248:$D1305,$D248,$E248:$E1305,$E248,$F248:$F1305,$F248)</f>
        <v>0</v>
      </c>
      <c r="J247" s="40">
        <f>SUMIFS(J248:J1305,$B248:$B1305,$B247,$D248:$D1305,$D248,$E248:$E1305,$E248,$F248:$F1305,$F248)</f>
        <v>2442.6999999999998</v>
      </c>
      <c r="K247" s="40">
        <f>SUMIFS(K248:K1305,$B248:$B1305,$B247,$D248:$D1305,$D248,$E248:$E1305,$E248,$F248:$F1305,$F248)</f>
        <v>0</v>
      </c>
    </row>
    <row r="248" spans="1:11" s="16" customFormat="1" ht="37.200000000000003" customHeight="1">
      <c r="A248" s="20">
        <v>3</v>
      </c>
      <c r="B248" s="31">
        <v>955</v>
      </c>
      <c r="C248" s="32" t="s">
        <v>21</v>
      </c>
      <c r="D248" s="33" t="s">
        <v>83</v>
      </c>
      <c r="E248" s="33" t="s">
        <v>85</v>
      </c>
      <c r="F248" s="33" t="s">
        <v>64</v>
      </c>
      <c r="G248" s="33" t="s">
        <v>79</v>
      </c>
      <c r="H248" s="24">
        <v>2442.6999999999998</v>
      </c>
      <c r="I248" s="24"/>
      <c r="J248" s="24">
        <v>2442.6999999999998</v>
      </c>
      <c r="K248" s="24"/>
    </row>
    <row r="249" spans="1:11" s="16" customFormat="1" ht="62.4">
      <c r="A249" s="19">
        <v>2</v>
      </c>
      <c r="B249" s="37">
        <v>955</v>
      </c>
      <c r="C249" s="38" t="s">
        <v>203</v>
      </c>
      <c r="D249" s="39" t="s">
        <v>83</v>
      </c>
      <c r="E249" s="39" t="s">
        <v>85</v>
      </c>
      <c r="F249" s="39" t="s">
        <v>10</v>
      </c>
      <c r="G249" s="39"/>
      <c r="H249" s="40">
        <f>SUMIFS(H250:H1312,$B250:$B1312,$B249,$D250:$D1312,$D250,$E250:$E1312,$E250,$F250:$F1312,$F250)</f>
        <v>0</v>
      </c>
      <c r="I249" s="40">
        <f>SUMIFS(I250:I1312,$B250:$B1312,$B249,$D250:$D1312,$D250,$E250:$E1312,$E250,$F250:$F1312,$F250)</f>
        <v>0</v>
      </c>
      <c r="J249" s="40">
        <f>SUMIFS(J250:J1312,$B250:$B1312,$B249,$D250:$D1312,$D250,$E250:$E1312,$E250,$F250:$F1312,$F250)</f>
        <v>0</v>
      </c>
      <c r="K249" s="40">
        <f>SUMIFS(K250:K1312,$B250:$B1312,$B249,$D250:$D1312,$D250,$E250:$E1312,$E250,$F250:$F1312,$F250)</f>
        <v>0</v>
      </c>
    </row>
    <row r="250" spans="1:11" s="16" customFormat="1" ht="51" customHeight="1">
      <c r="A250" s="20">
        <v>3</v>
      </c>
      <c r="B250" s="31">
        <v>955</v>
      </c>
      <c r="C250" s="32" t="s">
        <v>12</v>
      </c>
      <c r="D250" s="33" t="s">
        <v>83</v>
      </c>
      <c r="E250" s="33" t="s">
        <v>85</v>
      </c>
      <c r="F250" s="33" t="s">
        <v>10</v>
      </c>
      <c r="G250" s="33" t="s">
        <v>72</v>
      </c>
      <c r="H250" s="24"/>
      <c r="I250" s="24"/>
      <c r="J250" s="24"/>
      <c r="K250" s="24"/>
    </row>
    <row r="251" spans="1:11" s="16" customFormat="1" ht="33.6" customHeight="1">
      <c r="A251" s="20">
        <v>3</v>
      </c>
      <c r="B251" s="31">
        <v>955</v>
      </c>
      <c r="C251" s="32" t="s">
        <v>21</v>
      </c>
      <c r="D251" s="33" t="s">
        <v>83</v>
      </c>
      <c r="E251" s="33" t="s">
        <v>85</v>
      </c>
      <c r="F251" s="33" t="s">
        <v>10</v>
      </c>
      <c r="G251" s="33" t="s">
        <v>79</v>
      </c>
      <c r="H251" s="24"/>
      <c r="I251" s="24"/>
      <c r="J251" s="24"/>
      <c r="K251" s="24"/>
    </row>
    <row r="252" spans="1:11" s="16" customFormat="1" ht="15.6">
      <c r="A252" s="17">
        <v>1</v>
      </c>
      <c r="B252" s="28">
        <v>955</v>
      </c>
      <c r="C252" s="29" t="s">
        <v>27</v>
      </c>
      <c r="D252" s="30" t="s">
        <v>83</v>
      </c>
      <c r="E252" s="30" t="s">
        <v>69</v>
      </c>
      <c r="F252" s="30"/>
      <c r="G252" s="30"/>
      <c r="H252" s="18">
        <f>SUMIFS(H253:H1308,$B253:$B1308,$B253,$D253:$D1308,$D253,$E253:$E1308,$E253)/2</f>
        <v>1644</v>
      </c>
      <c r="I252" s="18">
        <f>SUMIFS(I253:I1308,$B253:$B1308,$B253,$D253:$D1308,$D253,$E253:$E1308,$E253)/2</f>
        <v>0</v>
      </c>
      <c r="J252" s="18">
        <f>SUMIFS(J253:J1308,$B253:$B1308,$B253,$D253:$D1308,$D253,$E253:$E1308,$E253)/2</f>
        <v>1644</v>
      </c>
      <c r="K252" s="18">
        <f>SUMIFS(K253:K1308,$B253:$B1308,$B253,$D253:$D1308,$D253,$E253:$E1308,$E253)/2</f>
        <v>0</v>
      </c>
    </row>
    <row r="253" spans="1:11" s="16" customFormat="1" ht="62.4">
      <c r="A253" s="19">
        <v>2</v>
      </c>
      <c r="B253" s="37">
        <v>955</v>
      </c>
      <c r="C253" s="38" t="s">
        <v>193</v>
      </c>
      <c r="D253" s="39" t="s">
        <v>83</v>
      </c>
      <c r="E253" s="39" t="s">
        <v>69</v>
      </c>
      <c r="F253" s="39" t="s">
        <v>28</v>
      </c>
      <c r="G253" s="39"/>
      <c r="H253" s="40">
        <f>SUMIFS(H254:H1308,$B254:$B1308,$B253,$D254:$D1308,$D254,$E254:$E1308,$E254,$F254:$F1308,$F254)</f>
        <v>965</v>
      </c>
      <c r="I253" s="40">
        <f>SUMIFS(I254:I1308,$B254:$B1308,$B253,$D254:$D1308,$D254,$E254:$E1308,$E254,$F254:$F1308,$F254)</f>
        <v>0</v>
      </c>
      <c r="J253" s="40">
        <f>SUMIFS(J254:J1308,$B254:$B1308,$B253,$D254:$D1308,$D254,$E254:$E1308,$E254,$F254:$F1308,$F254)</f>
        <v>965</v>
      </c>
      <c r="K253" s="40">
        <f>SUMIFS(K254:K1308,$B254:$B1308,$B253,$D254:$D1308,$D254,$E254:$E1308,$E254,$F254:$F1308,$F254)</f>
        <v>0</v>
      </c>
    </row>
    <row r="254" spans="1:11" s="16" customFormat="1" ht="15.6">
      <c r="A254" s="20">
        <v>3</v>
      </c>
      <c r="B254" s="31">
        <v>955</v>
      </c>
      <c r="C254" s="32" t="s">
        <v>46</v>
      </c>
      <c r="D254" s="33" t="s">
        <v>83</v>
      </c>
      <c r="E254" s="33" t="s">
        <v>69</v>
      </c>
      <c r="F254" s="33" t="s">
        <v>28</v>
      </c>
      <c r="G254" s="33" t="s">
        <v>90</v>
      </c>
      <c r="H254" s="24">
        <v>965</v>
      </c>
      <c r="I254" s="24"/>
      <c r="J254" s="24">
        <v>965</v>
      </c>
      <c r="K254" s="24"/>
    </row>
    <row r="255" spans="1:11" s="16" customFormat="1" ht="78">
      <c r="A255" s="19">
        <v>2</v>
      </c>
      <c r="B255" s="37">
        <v>955</v>
      </c>
      <c r="C255" s="38" t="s">
        <v>167</v>
      </c>
      <c r="D255" s="39" t="s">
        <v>83</v>
      </c>
      <c r="E255" s="39" t="s">
        <v>69</v>
      </c>
      <c r="F255" s="39" t="s">
        <v>29</v>
      </c>
      <c r="G255" s="39"/>
      <c r="H255" s="40">
        <f>SUMIFS(H256:H1310,$B256:$B1310,$B255,$D256:$D1310,$D256,$E256:$E1310,$E256,$F256:$F1310,$F256)</f>
        <v>384</v>
      </c>
      <c r="I255" s="40">
        <f>SUMIFS(I256:I1310,$B256:$B1310,$B255,$D256:$D1310,$D256,$E256:$E1310,$E256,$F256:$F1310,$F256)</f>
        <v>0</v>
      </c>
      <c r="J255" s="40">
        <f>SUMIFS(J256:J1310,$B256:$B1310,$B255,$D256:$D1310,$D256,$E256:$E1310,$E256,$F256:$F1310,$F256)</f>
        <v>384</v>
      </c>
      <c r="K255" s="40">
        <f>SUMIFS(K256:K1310,$B256:$B1310,$B255,$D256:$D1310,$D256,$E256:$E1310,$E256,$F256:$F1310,$F256)</f>
        <v>0</v>
      </c>
    </row>
    <row r="256" spans="1:11" s="16" customFormat="1" ht="65.400000000000006" customHeight="1">
      <c r="A256" s="20">
        <v>3</v>
      </c>
      <c r="B256" s="31">
        <v>955</v>
      </c>
      <c r="C256" s="32" t="s">
        <v>145</v>
      </c>
      <c r="D256" s="33" t="s">
        <v>83</v>
      </c>
      <c r="E256" s="33" t="s">
        <v>69</v>
      </c>
      <c r="F256" s="33" t="s">
        <v>29</v>
      </c>
      <c r="G256" s="33" t="s">
        <v>93</v>
      </c>
      <c r="H256" s="24">
        <v>384</v>
      </c>
      <c r="I256" s="24"/>
      <c r="J256" s="24">
        <v>384</v>
      </c>
      <c r="K256" s="24"/>
    </row>
    <row r="257" spans="1:11" s="16" customFormat="1" ht="62.4">
      <c r="A257" s="19">
        <v>2</v>
      </c>
      <c r="B257" s="37">
        <v>955</v>
      </c>
      <c r="C257" s="38" t="s">
        <v>204</v>
      </c>
      <c r="D257" s="39" t="s">
        <v>83</v>
      </c>
      <c r="E257" s="39" t="s">
        <v>69</v>
      </c>
      <c r="F257" s="39" t="s">
        <v>33</v>
      </c>
      <c r="G257" s="39"/>
      <c r="H257" s="40">
        <f>SUMIFS(H258:H1312,$B258:$B1312,$B257,$D258:$D1312,$D258,$E258:$E1312,$E258,$F258:$F1312,$F258)</f>
        <v>295</v>
      </c>
      <c r="I257" s="40">
        <f>SUMIFS(I258:I1312,$B258:$B1312,$B257,$D258:$D1312,$D258,$E258:$E1312,$E258,$F258:$F1312,$F258)</f>
        <v>0</v>
      </c>
      <c r="J257" s="40">
        <f>SUMIFS(J258:J1312,$B258:$B1312,$B257,$D258:$D1312,$D258,$E258:$E1312,$E258,$F258:$F1312,$F258)</f>
        <v>295</v>
      </c>
      <c r="K257" s="40">
        <f>SUMIFS(K258:K1312,$B258:$B1312,$B257,$D258:$D1312,$D258,$E258:$E1312,$E258,$F258:$F1312,$F258)</f>
        <v>0</v>
      </c>
    </row>
    <row r="258" spans="1:11" s="16" customFormat="1" ht="33.6" customHeight="1">
      <c r="A258" s="20">
        <v>3</v>
      </c>
      <c r="B258" s="31">
        <v>955</v>
      </c>
      <c r="C258" s="32" t="s">
        <v>11</v>
      </c>
      <c r="D258" s="33" t="s">
        <v>83</v>
      </c>
      <c r="E258" s="33" t="s">
        <v>69</v>
      </c>
      <c r="F258" s="33" t="s">
        <v>33</v>
      </c>
      <c r="G258" s="33" t="s">
        <v>71</v>
      </c>
      <c r="H258" s="24">
        <v>295</v>
      </c>
      <c r="I258" s="24"/>
      <c r="J258" s="24">
        <v>295</v>
      </c>
      <c r="K258" s="24"/>
    </row>
    <row r="259" spans="1:11" s="16" customFormat="1" ht="46.8">
      <c r="A259" s="20">
        <v>3</v>
      </c>
      <c r="B259" s="31">
        <v>955</v>
      </c>
      <c r="C259" s="32" t="s">
        <v>12</v>
      </c>
      <c r="D259" s="33" t="s">
        <v>83</v>
      </c>
      <c r="E259" s="33" t="s">
        <v>69</v>
      </c>
      <c r="F259" s="33" t="s">
        <v>33</v>
      </c>
      <c r="G259" s="33" t="s">
        <v>72</v>
      </c>
      <c r="H259" s="24"/>
      <c r="I259" s="24"/>
      <c r="J259" s="24"/>
      <c r="K259" s="24"/>
    </row>
    <row r="260" spans="1:11" s="16" customFormat="1" ht="46.8">
      <c r="A260" s="19">
        <v>2</v>
      </c>
      <c r="B260" s="37">
        <v>955</v>
      </c>
      <c r="C260" s="38" t="s">
        <v>210</v>
      </c>
      <c r="D260" s="39" t="s">
        <v>83</v>
      </c>
      <c r="E260" s="39" t="s">
        <v>69</v>
      </c>
      <c r="F260" s="39" t="s">
        <v>151</v>
      </c>
      <c r="G260" s="39"/>
      <c r="H260" s="40">
        <f>SUMIFS(H261:H1315,$B261:$B1315,$B260,$D261:$D1315,$D261,$E261:$E1315,$E261,$F261:$F1315,$F261)</f>
        <v>0</v>
      </c>
      <c r="I260" s="40">
        <f>SUMIFS(I261:I1315,$B261:$B1315,$B260,$D261:$D1315,$D261,$E261:$E1315,$E261,$F261:$F1315,$F261)</f>
        <v>0</v>
      </c>
      <c r="J260" s="40">
        <f>SUMIFS(J261:J1315,$B261:$B1315,$B260,$D261:$D1315,$D261,$E261:$E1315,$E261,$F261:$F1315,$F261)</f>
        <v>0</v>
      </c>
      <c r="K260" s="40">
        <f>SUMIFS(K261:K1315,$B261:$B1315,$B260,$D261:$D1315,$D261,$E261:$E1315,$E261,$F261:$F1315,$F261)</f>
        <v>0</v>
      </c>
    </row>
    <row r="261" spans="1:11" s="16" customFormat="1" ht="15.6">
      <c r="A261" s="20">
        <v>3</v>
      </c>
      <c r="B261" s="31">
        <v>955</v>
      </c>
      <c r="C261" s="32" t="s">
        <v>46</v>
      </c>
      <c r="D261" s="33" t="s">
        <v>83</v>
      </c>
      <c r="E261" s="33" t="s">
        <v>69</v>
      </c>
      <c r="F261" s="33" t="s">
        <v>151</v>
      </c>
      <c r="G261" s="33" t="s">
        <v>90</v>
      </c>
      <c r="H261" s="24"/>
      <c r="I261" s="24"/>
      <c r="J261" s="24"/>
      <c r="K261" s="24"/>
    </row>
    <row r="262" spans="1:11" s="16" customFormat="1" ht="15.6">
      <c r="A262" s="17">
        <v>1</v>
      </c>
      <c r="B262" s="28">
        <v>955</v>
      </c>
      <c r="C262" s="29" t="s">
        <v>30</v>
      </c>
      <c r="D262" s="30" t="s">
        <v>84</v>
      </c>
      <c r="E262" s="30" t="s">
        <v>68</v>
      </c>
      <c r="F262" s="30" t="s">
        <v>7</v>
      </c>
      <c r="G262" s="30" t="s">
        <v>70</v>
      </c>
      <c r="H262" s="18">
        <f>SUMIFS(H263:H1318,$B263:$B1318,$B263,$D263:$D1318,$D263,$E263:$E1318,$E263)/2</f>
        <v>3568.3</v>
      </c>
      <c r="I262" s="18">
        <f>SUMIFS(I263:I1318,$B263:$B1318,$B263,$D263:$D1318,$D263,$E263:$E1318,$E263)/2</f>
        <v>0</v>
      </c>
      <c r="J262" s="18">
        <f>SUMIFS(J263:J1318,$B263:$B1318,$B263,$D263:$D1318,$D263,$E263:$E1318,$E263)/2</f>
        <v>3568.3</v>
      </c>
      <c r="K262" s="18">
        <f>SUMIFS(K263:K1318,$B263:$B1318,$B263,$D263:$D1318,$D263,$E263:$E1318,$E263)/2</f>
        <v>0</v>
      </c>
    </row>
    <row r="263" spans="1:11" s="16" customFormat="1" ht="35.4" customHeight="1">
      <c r="A263" s="19">
        <v>2</v>
      </c>
      <c r="B263" s="37">
        <v>955</v>
      </c>
      <c r="C263" s="38" t="s">
        <v>170</v>
      </c>
      <c r="D263" s="39" t="s">
        <v>84</v>
      </c>
      <c r="E263" s="39" t="s">
        <v>68</v>
      </c>
      <c r="F263" s="39" t="s">
        <v>31</v>
      </c>
      <c r="G263" s="39"/>
      <c r="H263" s="40">
        <f>SUMIFS(H264:H1318,$B264:$B1318,$B263,$D264:$D1318,$D264,$E264:$E1318,$E264,$F264:$F1318,$F264)</f>
        <v>3559.3</v>
      </c>
      <c r="I263" s="40">
        <f>SUMIFS(I264:I1318,$B264:$B1318,$B263,$D264:$D1318,$D264,$E264:$E1318,$E264,$F264:$F1318,$F264)</f>
        <v>0</v>
      </c>
      <c r="J263" s="40">
        <f>SUMIFS(J264:J1318,$B264:$B1318,$B263,$D264:$D1318,$D264,$E264:$E1318,$E264,$F264:$F1318,$F264)</f>
        <v>3559.3</v>
      </c>
      <c r="K263" s="40">
        <f>SUMIFS(K264:K1318,$B264:$B1318,$B263,$D264:$D1318,$D264,$E264:$E1318,$E264,$F264:$F1318,$F264)</f>
        <v>0</v>
      </c>
    </row>
    <row r="264" spans="1:11" s="16" customFormat="1" ht="15.6">
      <c r="A264" s="20">
        <v>3</v>
      </c>
      <c r="B264" s="31">
        <v>955</v>
      </c>
      <c r="C264" s="32" t="s">
        <v>46</v>
      </c>
      <c r="D264" s="33" t="s">
        <v>84</v>
      </c>
      <c r="E264" s="33" t="s">
        <v>68</v>
      </c>
      <c r="F264" s="33" t="s">
        <v>31</v>
      </c>
      <c r="G264" s="33" t="s">
        <v>90</v>
      </c>
      <c r="H264" s="24">
        <v>3559.3</v>
      </c>
      <c r="I264" s="25"/>
      <c r="J264" s="24">
        <v>3559.3</v>
      </c>
      <c r="K264" s="25"/>
    </row>
    <row r="265" spans="1:11" s="16" customFormat="1" ht="46.8">
      <c r="A265" s="19">
        <v>2</v>
      </c>
      <c r="B265" s="37">
        <v>955</v>
      </c>
      <c r="C265" s="38" t="s">
        <v>166</v>
      </c>
      <c r="D265" s="39" t="s">
        <v>84</v>
      </c>
      <c r="E265" s="39" t="s">
        <v>68</v>
      </c>
      <c r="F265" s="39" t="s">
        <v>165</v>
      </c>
      <c r="G265" s="39"/>
      <c r="H265" s="40">
        <f>SUMIFS(H266:H1320,$B266:$B1320,$B265,$D266:$D1320,$D266,$E266:$E1320,$E266,$F266:$F1320,$F266)</f>
        <v>0</v>
      </c>
      <c r="I265" s="40">
        <f>SUMIFS(I266:I1320,$B266:$B1320,$B265,$D266:$D1320,$D266,$E266:$E1320,$E266,$F266:$F1320,$F266)</f>
        <v>0</v>
      </c>
      <c r="J265" s="40">
        <f>SUMIFS(J266:J1320,$B266:$B1320,$B265,$D266:$D1320,$D266,$E266:$E1320,$E266,$F266:$F1320,$F266)</f>
        <v>0</v>
      </c>
      <c r="K265" s="40">
        <f>SUMIFS(K266:K1320,$B266:$B1320,$B265,$D266:$D1320,$D266,$E266:$E1320,$E266,$F266:$F1320,$F266)</f>
        <v>0</v>
      </c>
    </row>
    <row r="266" spans="1:11" s="16" customFormat="1" ht="15.6">
      <c r="A266" s="20">
        <v>3</v>
      </c>
      <c r="B266" s="31">
        <v>955</v>
      </c>
      <c r="C266" s="32" t="s">
        <v>46</v>
      </c>
      <c r="D266" s="33" t="s">
        <v>84</v>
      </c>
      <c r="E266" s="33" t="s">
        <v>68</v>
      </c>
      <c r="F266" s="33" t="s">
        <v>165</v>
      </c>
      <c r="G266" s="33" t="s">
        <v>90</v>
      </c>
      <c r="H266" s="24"/>
      <c r="I266" s="25"/>
      <c r="J266" s="24"/>
      <c r="K266" s="25"/>
    </row>
    <row r="267" spans="1:11" s="16" customFormat="1" ht="46.8">
      <c r="A267" s="19">
        <v>2</v>
      </c>
      <c r="B267" s="37">
        <v>955</v>
      </c>
      <c r="C267" s="38" t="s">
        <v>197</v>
      </c>
      <c r="D267" s="39" t="s">
        <v>84</v>
      </c>
      <c r="E267" s="39" t="s">
        <v>68</v>
      </c>
      <c r="F267" s="39" t="s">
        <v>59</v>
      </c>
      <c r="G267" s="39"/>
      <c r="H267" s="40">
        <f>SUMIFS(H268:H1322,$B268:$B1322,$B267,$D268:$D1322,$D268,$E268:$E1322,$E268,$F268:$F1322,$F268)</f>
        <v>0</v>
      </c>
      <c r="I267" s="40">
        <f>SUMIFS(I268:I1322,$B268:$B1322,$B267,$D268:$D1322,$D268,$E268:$E1322,$E268,$F268:$F1322,$F268)</f>
        <v>0</v>
      </c>
      <c r="J267" s="40">
        <f>SUMIFS(J268:J1322,$B268:$B1322,$B267,$D268:$D1322,$D268,$E268:$E1322,$E268,$F268:$F1322,$F268)</f>
        <v>0</v>
      </c>
      <c r="K267" s="40">
        <f>SUMIFS(K268:K1322,$B268:$B1322,$B267,$D268:$D1322,$D268,$E268:$E1322,$E268,$F268:$F1322,$F268)</f>
        <v>0</v>
      </c>
    </row>
    <row r="268" spans="1:11" s="16" customFormat="1" ht="125.4" customHeight="1">
      <c r="A268" s="20">
        <v>3</v>
      </c>
      <c r="B268" s="31">
        <v>955</v>
      </c>
      <c r="C268" s="32" t="s">
        <v>114</v>
      </c>
      <c r="D268" s="33" t="s">
        <v>84</v>
      </c>
      <c r="E268" s="33" t="s">
        <v>68</v>
      </c>
      <c r="F268" s="33" t="s">
        <v>59</v>
      </c>
      <c r="G268" s="33" t="s">
        <v>112</v>
      </c>
      <c r="H268" s="24"/>
      <c r="I268" s="24"/>
      <c r="J268" s="24"/>
      <c r="K268" s="24"/>
    </row>
    <row r="269" spans="1:11" s="16" customFormat="1" ht="46.8">
      <c r="A269" s="19">
        <v>2</v>
      </c>
      <c r="B269" s="37">
        <v>955</v>
      </c>
      <c r="C269" s="38" t="s">
        <v>209</v>
      </c>
      <c r="D269" s="39" t="s">
        <v>84</v>
      </c>
      <c r="E269" s="39" t="s">
        <v>68</v>
      </c>
      <c r="F269" s="39" t="s">
        <v>144</v>
      </c>
      <c r="G269" s="39"/>
      <c r="H269" s="40">
        <f>SUMIFS(H270:H1324,$B270:$B1324,$B269,$D270:$D1324,$D270,$E270:$E1324,$E270,$F270:$F1324,$F270)</f>
        <v>9</v>
      </c>
      <c r="I269" s="40">
        <f>SUMIFS(I270:I1324,$B270:$B1324,$B269,$D270:$D1324,$D270,$E270:$E1324,$E270,$F270:$F1324,$F270)</f>
        <v>0</v>
      </c>
      <c r="J269" s="40">
        <f>SUMIFS(J270:J1324,$B270:$B1324,$B269,$D270:$D1324,$D270,$E270:$E1324,$E270,$F270:$F1324,$F270)</f>
        <v>9</v>
      </c>
      <c r="K269" s="40">
        <f>SUMIFS(K270:K1324,$B270:$B1324,$B269,$D270:$D1324,$D270,$E270:$E1324,$E270,$F270:$F1324,$F270)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84</v>
      </c>
      <c r="E270" s="33" t="s">
        <v>68</v>
      </c>
      <c r="F270" s="33" t="s">
        <v>144</v>
      </c>
      <c r="G270" s="33" t="s">
        <v>90</v>
      </c>
      <c r="H270" s="24">
        <v>9</v>
      </c>
      <c r="I270" s="25"/>
      <c r="J270" s="24">
        <v>9</v>
      </c>
      <c r="K270" s="25"/>
    </row>
    <row r="271" spans="1:11" s="16" customFormat="1" ht="15.6">
      <c r="A271" s="17">
        <v>1</v>
      </c>
      <c r="B271" s="28">
        <v>955</v>
      </c>
      <c r="C271" s="29" t="s">
        <v>65</v>
      </c>
      <c r="D271" s="30" t="s">
        <v>86</v>
      </c>
      <c r="E271" s="30" t="s">
        <v>87</v>
      </c>
      <c r="F271" s="30" t="s">
        <v>7</v>
      </c>
      <c r="G271" s="30" t="s">
        <v>70</v>
      </c>
      <c r="H271" s="18">
        <f>SUMIFS(H272:H1327,$B272:$B1327,$B272,$D272:$D1327,$D272,$E272:$E1327,$E272)/2</f>
        <v>6023.2999999999993</v>
      </c>
      <c r="I271" s="18">
        <f>SUMIFS(I272:I1327,$B272:$B1327,$B272,$D272:$D1327,$D272,$E272:$E1327,$E272)/2</f>
        <v>0</v>
      </c>
      <c r="J271" s="18">
        <f>SUMIFS(J272:J1327,$B272:$B1327,$B272,$D272:$D1327,$D272,$E272:$E1327,$E272)/2</f>
        <v>0</v>
      </c>
      <c r="K271" s="18">
        <f>SUMIFS(K272:K1327,$B272:$B1327,$B272,$D272:$D1327,$D272,$E272:$E1327,$E272)/2</f>
        <v>0</v>
      </c>
    </row>
    <row r="272" spans="1:11" s="16" customFormat="1" ht="46.8">
      <c r="A272" s="19">
        <v>2</v>
      </c>
      <c r="B272" s="37">
        <v>955</v>
      </c>
      <c r="C272" s="42" t="s">
        <v>161</v>
      </c>
      <c r="D272" s="39" t="s">
        <v>86</v>
      </c>
      <c r="E272" s="39" t="s">
        <v>87</v>
      </c>
      <c r="F272" s="39" t="s">
        <v>66</v>
      </c>
      <c r="G272" s="39"/>
      <c r="H272" s="40">
        <f>SUMIFS(H273:H1327,$B273:$B1327,$B272,$D273:$D1327,$D273,$E273:$E1327,$E273,$F273:$F1327,$F273)</f>
        <v>4363.8999999999996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0</v>
      </c>
      <c r="K272" s="40">
        <f>SUMIFS(K273:K1327,$B273:$B1327,$B272,$D273:$D1327,$D273,$E273:$E1327,$E273,$F273:$F1327,$F273)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86</v>
      </c>
      <c r="E273" s="33" t="s">
        <v>87</v>
      </c>
      <c r="F273" s="33" t="s">
        <v>66</v>
      </c>
      <c r="G273" s="33" t="s">
        <v>90</v>
      </c>
      <c r="H273" s="24">
        <v>4363.8999999999996</v>
      </c>
      <c r="I273" s="25"/>
      <c r="J273" s="24"/>
      <c r="K273" s="25"/>
    </row>
    <row r="274" spans="1:11" s="16" customFormat="1" ht="93.6">
      <c r="A274" s="19">
        <v>2</v>
      </c>
      <c r="B274" s="37">
        <v>955</v>
      </c>
      <c r="C274" s="42" t="s">
        <v>162</v>
      </c>
      <c r="D274" s="39" t="s">
        <v>86</v>
      </c>
      <c r="E274" s="39" t="s">
        <v>87</v>
      </c>
      <c r="F274" s="39" t="s">
        <v>123</v>
      </c>
      <c r="G274" s="39" t="s">
        <v>70</v>
      </c>
      <c r="H274" s="40">
        <f>SUMIFS(H275:H1329,$B275:$B1329,$B274,$D275:$D1329,$D275,$E275:$E1329,$E275,$F275:$F1329,$F275)</f>
        <v>1659.4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0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87</v>
      </c>
      <c r="F275" s="33" t="s">
        <v>123</v>
      </c>
      <c r="G275" s="33" t="s">
        <v>90</v>
      </c>
      <c r="H275" s="24">
        <v>1659.4</v>
      </c>
      <c r="I275" s="25"/>
      <c r="J275" s="24"/>
      <c r="K275" s="25"/>
    </row>
    <row r="276" spans="1:11" s="16" customFormat="1" ht="62.4">
      <c r="A276" s="19">
        <v>2</v>
      </c>
      <c r="B276" s="37">
        <v>955</v>
      </c>
      <c r="C276" s="38" t="s">
        <v>206</v>
      </c>
      <c r="D276" s="39" t="s">
        <v>86</v>
      </c>
      <c r="E276" s="39" t="s">
        <v>87</v>
      </c>
      <c r="F276" s="39" t="s">
        <v>122</v>
      </c>
      <c r="G276" s="39"/>
      <c r="H276" s="40">
        <f>SUMIFS(H277:H1331,$B277:$B1331,$B276,$D277:$D1331,$D277,$E277:$E1331,$E277,$F277:$F1331,$F277)</f>
        <v>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0</v>
      </c>
      <c r="K276" s="40">
        <f>SUMIFS(K277:K1331,$B277:$B1331,$B276,$D277:$D1331,$D277,$E277:$E1331,$E277,$F277:$F1331,$F277)</f>
        <v>0</v>
      </c>
    </row>
    <row r="277" spans="1:11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87</v>
      </c>
      <c r="F277" s="33" t="s">
        <v>122</v>
      </c>
      <c r="G277" s="33" t="s">
        <v>90</v>
      </c>
      <c r="H277" s="24"/>
      <c r="I277" s="25"/>
      <c r="J277" s="24"/>
      <c r="K277" s="25"/>
    </row>
    <row r="278" spans="1:11" s="16" customFormat="1" ht="15.6">
      <c r="A278" s="21"/>
      <c r="B278" s="35"/>
      <c r="C278" s="35" t="s">
        <v>67</v>
      </c>
      <c r="D278" s="36"/>
      <c r="E278" s="36"/>
      <c r="F278" s="36" t="s">
        <v>7</v>
      </c>
      <c r="G278" s="36"/>
      <c r="H278" s="22">
        <f>SUMIF($A14:$A278,$A14,H14:H278)</f>
        <v>419345.70000000007</v>
      </c>
      <c r="I278" s="22">
        <f>SUMIF($A14:$A278,$A14,I14:I278)</f>
        <v>0</v>
      </c>
      <c r="J278" s="22">
        <f>SUMIF($A14:$A278,$A14,J14:J278)</f>
        <v>423574.10000000021</v>
      </c>
      <c r="K278" s="22">
        <f>SUMIF($A14:$A278,$A14,K14:K278)</f>
        <v>0</v>
      </c>
    </row>
    <row r="279" spans="1:11" ht="22.5" customHeight="1">
      <c r="B279" s="59"/>
      <c r="C279" s="60" t="s">
        <v>187</v>
      </c>
      <c r="D279" s="61"/>
      <c r="E279" s="61"/>
      <c r="F279" s="61"/>
      <c r="G279" s="61"/>
      <c r="H279" s="62">
        <v>10752.5</v>
      </c>
      <c r="I279" s="62"/>
      <c r="J279" s="62">
        <v>22293.4</v>
      </c>
      <c r="K279" s="62"/>
    </row>
    <row r="280" spans="1:11" ht="33.75" customHeight="1">
      <c r="B280" s="59"/>
      <c r="C280" s="60" t="s">
        <v>188</v>
      </c>
      <c r="D280" s="61"/>
      <c r="E280" s="61"/>
      <c r="F280" s="61"/>
      <c r="G280" s="61"/>
      <c r="H280" s="62">
        <f t="shared" ref="H280:K280" si="0">SUM(H278:H279)</f>
        <v>430098.20000000007</v>
      </c>
      <c r="I280" s="62">
        <f t="shared" si="0"/>
        <v>0</v>
      </c>
      <c r="J280" s="62">
        <f t="shared" si="0"/>
        <v>445867.50000000023</v>
      </c>
      <c r="K280" s="62">
        <f t="shared" si="0"/>
        <v>0</v>
      </c>
    </row>
    <row r="282" spans="1:11">
      <c r="H282" s="23"/>
      <c r="J282" s="23"/>
    </row>
  </sheetData>
  <autoFilter ref="A6:I280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6" t="s">
        <v>103</v>
      </c>
      <c r="C3" s="76" t="s">
        <v>101</v>
      </c>
      <c r="D3" s="79" t="s">
        <v>95</v>
      </c>
      <c r="E3" s="79"/>
      <c r="F3" s="79" t="s">
        <v>96</v>
      </c>
      <c r="G3" s="79"/>
    </row>
    <row r="4" spans="2:7">
      <c r="B4" s="77"/>
      <c r="C4" s="77"/>
      <c r="D4" s="79"/>
      <c r="E4" s="79"/>
      <c r="F4" s="79"/>
      <c r="G4" s="79"/>
    </row>
    <row r="5" spans="2:7" ht="0.75" customHeight="1">
      <c r="B5" s="77"/>
      <c r="C5" s="77"/>
      <c r="D5" s="79"/>
      <c r="E5" s="79"/>
      <c r="F5" s="79"/>
      <c r="G5" s="79"/>
    </row>
    <row r="6" spans="2:7" ht="15" hidden="1" customHeight="1">
      <c r="B6" s="77"/>
      <c r="C6" s="77"/>
      <c r="D6" s="79"/>
      <c r="E6" s="79"/>
      <c r="F6" s="79"/>
      <c r="G6" s="79"/>
    </row>
    <row r="7" spans="2:7">
      <c r="B7" s="77"/>
      <c r="C7" s="77"/>
      <c r="D7" s="79" t="s">
        <v>6</v>
      </c>
      <c r="E7" s="79" t="s">
        <v>94</v>
      </c>
      <c r="F7" s="79" t="s">
        <v>6</v>
      </c>
      <c r="G7" s="79" t="s">
        <v>94</v>
      </c>
    </row>
    <row r="8" spans="2:7">
      <c r="B8" s="77"/>
      <c r="C8" s="77"/>
      <c r="D8" s="79"/>
      <c r="E8" s="79"/>
      <c r="F8" s="79"/>
      <c r="G8" s="79"/>
    </row>
    <row r="9" spans="2:7">
      <c r="B9" s="77"/>
      <c r="C9" s="77"/>
      <c r="D9" s="79"/>
      <c r="E9" s="79"/>
      <c r="F9" s="79"/>
      <c r="G9" s="79"/>
    </row>
    <row r="10" spans="2:7" ht="2.25" customHeight="1">
      <c r="B10" s="78"/>
      <c r="C10" s="78"/>
      <c r="D10" s="79"/>
      <c r="E10" s="79"/>
      <c r="F10" s="79"/>
      <c r="G10" s="79"/>
    </row>
    <row r="11" spans="2:7">
      <c r="B11" s="1">
        <v>0</v>
      </c>
      <c r="C11" s="1" t="s">
        <v>98</v>
      </c>
      <c r="D11" s="4">
        <f>SUMIF('Приложение №4'!$A$14:$A1044,0,'Приложение №4'!$H$14:$H1044)</f>
        <v>419345.70000000007</v>
      </c>
      <c r="E11" s="4">
        <f>SUMIF('Приложение №4'!$A$14:$A1044,0,'Приложение №4'!$I$14:$I1044)</f>
        <v>0</v>
      </c>
      <c r="F11" s="4" t="e">
        <f>SUMIF('Приложение №4'!$A$14:$A1044,0,'Приложение №4'!#REF!)</f>
        <v>#REF!</v>
      </c>
      <c r="G11" s="4" t="e">
        <f>SUMIF('Приложение №4'!$A$14:$A1044,0,'Приложение №4'!#REF!)</f>
        <v>#REF!</v>
      </c>
    </row>
    <row r="12" spans="2:7">
      <c r="B12" s="2">
        <v>1</v>
      </c>
      <c r="C12" s="2" t="s">
        <v>99</v>
      </c>
      <c r="D12" s="6">
        <f>SUMIF('Приложение №4'!$A$14:$A1045,1,'Приложение №4'!$H$14:$H1045)</f>
        <v>419345.7</v>
      </c>
      <c r="E12" s="6">
        <f>SUMIF('Приложение №4'!$A$14:$A1045,1,'Приложение №4'!$I$14:$I1045)</f>
        <v>0</v>
      </c>
      <c r="F12" s="6" t="e">
        <f>SUMIF('Приложение №4'!$A$14:$A1045,1,'Приложение №4'!#REF!)</f>
        <v>#REF!</v>
      </c>
      <c r="G12" s="6" t="e">
        <f>SUMIF('Приложение №4'!$A$14:$A1045,1,'Приложение №4'!#REF!)</f>
        <v>#REF!</v>
      </c>
    </row>
    <row r="13" spans="2:7">
      <c r="B13" s="3">
        <v>2</v>
      </c>
      <c r="C13" s="3" t="s">
        <v>102</v>
      </c>
      <c r="D13" s="7">
        <f>SUMIF('Приложение №4'!$A$14:$A1046,2,'Приложение №4'!$H$14:$H1046)</f>
        <v>419345.70000000007</v>
      </c>
      <c r="E13" s="7">
        <f>SUMIF('Приложение №4'!$A$14:$A1046,2,'Приложение №4'!$I$14:$I1046)</f>
        <v>0</v>
      </c>
      <c r="F13" s="7" t="e">
        <f>SUMIF('Приложение №4'!$A$14:$A1046,2,'Приложение №4'!#REF!)</f>
        <v>#REF!</v>
      </c>
      <c r="G13" s="7" t="e">
        <f>SUMIF('Приложение №4'!$A$14:$A1046,2,'Приложение №4'!#REF!)</f>
        <v>#REF!</v>
      </c>
    </row>
    <row r="14" spans="2:7" s="51" customFormat="1" ht="78" customHeight="1">
      <c r="B14" s="49" t="s">
        <v>104</v>
      </c>
      <c r="C14" s="49" t="s">
        <v>100</v>
      </c>
      <c r="D14" s="50">
        <f>SUMIF('Приложение №4'!$A$14:$A1047,3,'Приложение №4'!$H$14:$H1047)</f>
        <v>419345.70000000007</v>
      </c>
      <c r="E14" s="50">
        <f>SUMIF('Приложение №4'!$A$14:$A1047,3,'Приложение №4'!$I$14:$I1047)</f>
        <v>0</v>
      </c>
      <c r="F14" s="50" t="e">
        <f>SUMIF('Приложение №4'!$A$14:$A1047,3,'Приложение №4'!#REF!)</f>
        <v>#REF!</v>
      </c>
      <c r="G14" s="50" t="e">
        <f>SUMIF('Приложение №4'!$A$14:$A1047,3,'Приложение №4'!#REF!)</f>
        <v>#REF!</v>
      </c>
    </row>
    <row r="15" spans="2:7">
      <c r="B15" s="8">
        <v>0</v>
      </c>
      <c r="C15" s="8" t="s">
        <v>98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2024-10-18T06:55:34Z</dcterms:modified>
</cp:coreProperties>
</file>