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№6'!$A$6:$H$253</definedName>
  </definedNames>
  <calcPr calcId="125725" refMode="R1C1"/>
</workbook>
</file>

<file path=xl/calcChain.xml><?xml version="1.0" encoding="utf-8"?>
<calcChain xmlns="http://schemas.openxmlformats.org/spreadsheetml/2006/main">
  <c r="H187" i="1"/>
  <c r="G187"/>
  <c r="H185"/>
  <c r="G185"/>
  <c r="H201" l="1"/>
  <c r="G201"/>
  <c r="H251"/>
  <c r="G251"/>
  <c r="H249"/>
  <c r="G249"/>
  <c r="H246"/>
  <c r="H245" s="1"/>
  <c r="G246"/>
  <c r="G245" s="1"/>
  <c r="H242"/>
  <c r="H241" s="1"/>
  <c r="H240" s="1"/>
  <c r="G242"/>
  <c r="G241" s="1"/>
  <c r="G240" s="1"/>
  <c r="H238"/>
  <c r="G238"/>
  <c r="H236"/>
  <c r="G236"/>
  <c r="H234"/>
  <c r="G234"/>
  <c r="H230"/>
  <c r="G230"/>
  <c r="H228"/>
  <c r="G228"/>
  <c r="H224"/>
  <c r="G224"/>
  <c r="H221"/>
  <c r="G221"/>
  <c r="H217"/>
  <c r="G217"/>
  <c r="H215"/>
  <c r="G215"/>
  <c r="H212"/>
  <c r="G212"/>
  <c r="H209"/>
  <c r="G209"/>
  <c r="H206"/>
  <c r="G206"/>
  <c r="H204"/>
  <c r="G204"/>
  <c r="H199"/>
  <c r="G199"/>
  <c r="H196"/>
  <c r="G196"/>
  <c r="H194"/>
  <c r="H191"/>
  <c r="H190" s="1"/>
  <c r="G191"/>
  <c r="G190" s="1"/>
  <c r="H183"/>
  <c r="G183"/>
  <c r="H180"/>
  <c r="G180"/>
  <c r="H176"/>
  <c r="G176"/>
  <c r="H174"/>
  <c r="G174"/>
  <c r="H171"/>
  <c r="H170" s="1"/>
  <c r="G171"/>
  <c r="G170" s="1"/>
  <c r="H167"/>
  <c r="G167"/>
  <c r="H165"/>
  <c r="G165"/>
  <c r="H163"/>
  <c r="G163"/>
  <c r="H161"/>
  <c r="G161"/>
  <c r="H158"/>
  <c r="G158"/>
  <c r="H155"/>
  <c r="G155"/>
  <c r="H151"/>
  <c r="H150" s="1"/>
  <c r="H149" s="1"/>
  <c r="G151"/>
  <c r="G150" s="1"/>
  <c r="G149" s="1"/>
  <c r="H147"/>
  <c r="H146" s="1"/>
  <c r="G147"/>
  <c r="G146" s="1"/>
  <c r="H144"/>
  <c r="G144"/>
  <c r="H142"/>
  <c r="G142"/>
  <c r="H140"/>
  <c r="G140"/>
  <c r="H138"/>
  <c r="G138"/>
  <c r="H134"/>
  <c r="G134"/>
  <c r="H132"/>
  <c r="G132"/>
  <c r="H129"/>
  <c r="G129"/>
  <c r="H126"/>
  <c r="G126"/>
  <c r="H123"/>
  <c r="G123"/>
  <c r="H121"/>
  <c r="G121"/>
  <c r="H117"/>
  <c r="G117"/>
  <c r="H115"/>
  <c r="G115"/>
  <c r="H113"/>
  <c r="G113"/>
  <c r="H111"/>
  <c r="G111"/>
  <c r="H108"/>
  <c r="H107" s="1"/>
  <c r="G108"/>
  <c r="G107" s="1"/>
  <c r="H105"/>
  <c r="H104" s="1"/>
  <c r="G105"/>
  <c r="G104" s="1"/>
  <c r="H102"/>
  <c r="H101" s="1"/>
  <c r="G102"/>
  <c r="G101" s="1"/>
  <c r="H99"/>
  <c r="G99"/>
  <c r="H93"/>
  <c r="G93"/>
  <c r="H91"/>
  <c r="G91"/>
  <c r="H87"/>
  <c r="G87"/>
  <c r="H85"/>
  <c r="G85"/>
  <c r="H83"/>
  <c r="G83"/>
  <c r="H80"/>
  <c r="G80"/>
  <c r="H78"/>
  <c r="G78"/>
  <c r="H76"/>
  <c r="G76"/>
  <c r="H74"/>
  <c r="G74"/>
  <c r="H69"/>
  <c r="H68" s="1"/>
  <c r="H67" s="1"/>
  <c r="G69"/>
  <c r="G68" s="1"/>
  <c r="G67" s="1"/>
  <c r="H64"/>
  <c r="G64"/>
  <c r="H61"/>
  <c r="G61"/>
  <c r="H58"/>
  <c r="G58"/>
  <c r="H56"/>
  <c r="G56"/>
  <c r="H54"/>
  <c r="G54"/>
  <c r="H52"/>
  <c r="G52"/>
  <c r="H49"/>
  <c r="H48" s="1"/>
  <c r="G49"/>
  <c r="G48" s="1"/>
  <c r="H46"/>
  <c r="H45" s="1"/>
  <c r="G46"/>
  <c r="G45" s="1"/>
  <c r="H41"/>
  <c r="G41"/>
  <c r="H39"/>
  <c r="G39"/>
  <c r="H37"/>
  <c r="G37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H248" l="1"/>
  <c r="H244" s="1"/>
  <c r="H128"/>
  <c r="G211"/>
  <c r="G248"/>
  <c r="G244" s="1"/>
  <c r="G233"/>
  <c r="G232" s="1"/>
  <c r="G82"/>
  <c r="H154"/>
  <c r="G36"/>
  <c r="H193"/>
  <c r="H36"/>
  <c r="G194"/>
  <c r="G193" s="1"/>
  <c r="G137"/>
  <c r="H173"/>
  <c r="H23"/>
  <c r="H82"/>
  <c r="H90"/>
  <c r="H120"/>
  <c r="G154"/>
  <c r="H227"/>
  <c r="H226" s="1"/>
  <c r="H73"/>
  <c r="G23"/>
  <c r="G73"/>
  <c r="G90"/>
  <c r="G120"/>
  <c r="H179"/>
  <c r="H178" s="1"/>
  <c r="H203"/>
  <c r="G227"/>
  <c r="G226" s="1"/>
  <c r="H51"/>
  <c r="H110"/>
  <c r="H137"/>
  <c r="G179"/>
  <c r="G178" s="1"/>
  <c r="G203"/>
  <c r="H211"/>
  <c r="H233"/>
  <c r="H232" s="1"/>
  <c r="G173"/>
  <c r="G51"/>
  <c r="G110"/>
  <c r="G128"/>
  <c r="G189" l="1"/>
  <c r="H89"/>
  <c r="G72"/>
  <c r="G89"/>
  <c r="G14"/>
  <c r="H153"/>
  <c r="H119"/>
  <c r="G153"/>
  <c r="H14"/>
  <c r="H189"/>
  <c r="G119"/>
  <c r="H72"/>
  <c r="G253" l="1"/>
  <c r="H253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<sst xmlns="http://schemas.openxmlformats.org/spreadsheetml/2006/main" count="1117" uniqueCount="216">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</sst>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3"/>
  <sheetViews>
    <sheetView tabSelected="1" topLeftCell="B1" zoomScale="75" zoomScaleNormal="75" zoomScaleSheetLayoutView="85" zoomScalePageLayoutView="85" workbookViewId="0">
      <selection activeCell="N185" sqref="N185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.6640625" style="21" customWidth="1"/>
    <col min="10" max="10" width="15.6640625" style="21" customWidth="1"/>
    <col min="11" max="11" width="13.33203125" style="21" customWidth="1"/>
    <col min="12" max="16384" width="9.109375" style="21"/>
  </cols>
  <sheetData>
    <row r="1" spans="1:8" s="19" customFormat="1" ht="38.25" customHeight="1">
      <c r="A1" s="18"/>
      <c r="G1" s="50" t="s">
        <v>165</v>
      </c>
      <c r="H1" s="50"/>
    </row>
    <row r="2" spans="1:8" ht="115.8" customHeight="1">
      <c r="E2" s="63" t="s">
        <v>192</v>
      </c>
      <c r="F2" s="63"/>
      <c r="G2" s="63"/>
      <c r="H2" s="63"/>
    </row>
    <row r="3" spans="1:8" ht="21.6" customHeight="1">
      <c r="E3" s="46"/>
      <c r="F3" s="46"/>
      <c r="G3" s="46"/>
      <c r="H3" s="46"/>
    </row>
    <row r="4" spans="1:8" s="20" customFormat="1" ht="65.25" customHeight="1">
      <c r="B4" s="49" t="s">
        <v>193</v>
      </c>
      <c r="C4" s="49"/>
      <c r="D4" s="49"/>
      <c r="E4" s="49"/>
      <c r="F4" s="49"/>
      <c r="G4" s="49"/>
      <c r="H4" s="49"/>
    </row>
    <row r="6" spans="1:8" ht="15" customHeight="1">
      <c r="B6" s="54" t="s">
        <v>0</v>
      </c>
      <c r="C6" s="54" t="s">
        <v>1</v>
      </c>
      <c r="D6" s="54" t="s">
        <v>2</v>
      </c>
      <c r="E6" s="54" t="s">
        <v>3</v>
      </c>
      <c r="F6" s="54" t="s">
        <v>4</v>
      </c>
      <c r="G6" s="57" t="s">
        <v>96</v>
      </c>
      <c r="H6" s="58"/>
    </row>
    <row r="7" spans="1:8">
      <c r="B7" s="54"/>
      <c r="C7" s="54"/>
      <c r="D7" s="54"/>
      <c r="E7" s="54"/>
      <c r="F7" s="54"/>
      <c r="G7" s="59"/>
      <c r="H7" s="60"/>
    </row>
    <row r="8" spans="1:8">
      <c r="B8" s="54"/>
      <c r="C8" s="54"/>
      <c r="D8" s="54"/>
      <c r="E8" s="54"/>
      <c r="F8" s="54"/>
      <c r="G8" s="59"/>
      <c r="H8" s="60"/>
    </row>
    <row r="9" spans="1:8">
      <c r="B9" s="54"/>
      <c r="C9" s="54"/>
      <c r="D9" s="54"/>
      <c r="E9" s="54"/>
      <c r="F9" s="54"/>
      <c r="G9" s="61"/>
      <c r="H9" s="62"/>
    </row>
    <row r="10" spans="1:8" ht="15" customHeight="1">
      <c r="B10" s="54"/>
      <c r="C10" s="54"/>
      <c r="D10" s="54"/>
      <c r="E10" s="54"/>
      <c r="F10" s="54"/>
      <c r="G10" s="55" t="s">
        <v>5</v>
      </c>
      <c r="H10" s="51" t="s">
        <v>183</v>
      </c>
    </row>
    <row r="11" spans="1:8">
      <c r="B11" s="54"/>
      <c r="C11" s="54"/>
      <c r="D11" s="54"/>
      <c r="E11" s="54"/>
      <c r="F11" s="54"/>
      <c r="G11" s="56"/>
      <c r="H11" s="52"/>
    </row>
    <row r="12" spans="1:8">
      <c r="B12" s="54"/>
      <c r="C12" s="54"/>
      <c r="D12" s="54"/>
      <c r="E12" s="54"/>
      <c r="F12" s="54"/>
      <c r="G12" s="56"/>
      <c r="H12" s="52"/>
    </row>
    <row r="13" spans="1:8" ht="50.4" customHeight="1">
      <c r="B13" s="55"/>
      <c r="C13" s="55"/>
      <c r="D13" s="55"/>
      <c r="E13" s="55"/>
      <c r="F13" s="55"/>
      <c r="G13" s="56"/>
      <c r="H13" s="53"/>
    </row>
    <row r="14" spans="1:8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SUMIFS(G15:G1058,$C15:$C1058,$C15)/3</f>
        <v>98010.39999999998</v>
      </c>
      <c r="H14" s="28">
        <f>SUMIFS(H15:H1048,$C15:$C1048,$C15)/3</f>
        <v>0</v>
      </c>
    </row>
    <row r="15" spans="1:8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SUMIFS(G16:G1048,$C16:$C1048,$C16,$D16:$D1048,$D16)/2</f>
        <v>3817.2</v>
      </c>
      <c r="H15" s="31">
        <f>SUMIFS(H16:H1048,$C16:$C1048,$C16,$D16:$D1048,$D16)/2</f>
        <v>0</v>
      </c>
    </row>
    <row r="16" spans="1:8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SUMIFS(G17:G1045,$C17:$C1045,$C17,$D17:$D1045,$D17,$E17:$E1045,$E17)</f>
        <v>3817.2</v>
      </c>
      <c r="H16" s="34">
        <f>SUMIFS(H17:H1045,$C17:$C1045,$C17,$D17:$D1045,$D17,$E17:$E1045,$E17)</f>
        <v>0</v>
      </c>
    </row>
    <row r="17" spans="1:8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</row>
    <row r="18" spans="1:8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</row>
    <row r="19" spans="1:8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SUMIFS(G20:G1052,$C20:$C1052,$C20,$D20:$D1052,$D20)/2</f>
        <v>945</v>
      </c>
      <c r="H19" s="31">
        <f>SUMIFS(H20:H1052,$C20:$C1052,$C20,$D20:$D1052,$D20)/2</f>
        <v>0</v>
      </c>
    </row>
    <row r="20" spans="1:8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SUMIFS(G21:G1049,$C21:$C1049,$C21,$D21:$D1049,$D21,$E21:$E1049,$E21)</f>
        <v>945</v>
      </c>
      <c r="H20" s="34">
        <f>SUMIFS(H21:H1049,$C21:$C1049,$C21,$D21:$D1049,$D21,$E21:$E1049,$E21)</f>
        <v>0</v>
      </c>
    </row>
    <row r="21" spans="1:8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</row>
    <row r="22" spans="1:8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</row>
    <row r="23" spans="1:8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SUMIFS(G24:G1058,$C24:$C1058,$C24,$D24:$D1058,$D24)/2</f>
        <v>44308.5</v>
      </c>
      <c r="H23" s="31">
        <f>SUMIFS(H24:H1058,$C24:$C1058,$C24,$D24:$D1058,$D24)/2</f>
        <v>0</v>
      </c>
    </row>
    <row r="24" spans="1:8" s="13" customFormat="1" ht="46.8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SUMIFS(G25:G1055,$C25:$C1055,$C25,$D25:$D1055,$D25,$E25:$E1055,$E25)</f>
        <v>396.1</v>
      </c>
      <c r="H24" s="34">
        <f>SUMIFS(H25:H1055,$C25:$C1055,$C25,$D25:$D1055,$D25,$E25:$E1055,$E25)</f>
        <v>0</v>
      </c>
    </row>
    <row r="25" spans="1:8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</row>
    <row r="26" spans="1:8" s="13" customFormat="1" ht="46.8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SUMIFS(G27:G1057,$C27:$C1057,$C27,$D27:$D1057,$D27,$E27:$E1057,$E27)</f>
        <v>100</v>
      </c>
      <c r="H26" s="34">
        <f>SUMIFS(H27:H1057,$C27:$C1057,$C27,$D27:$D1057,$D27,$E27:$E1057,$E27)</f>
        <v>0</v>
      </c>
    </row>
    <row r="27" spans="1:8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</row>
    <row r="28" spans="1:8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SUMIFS(G29:G1059,$C29:$C1059,$C29,$D29:$D1059,$D29,$E29:$E1059,$E29)</f>
        <v>43812.4</v>
      </c>
      <c r="H28" s="34">
        <f>SUMIFS(H29:H1059,$C29:$C1059,$C29,$D29:$D1059,$D29,$E29:$E1059,$E29)</f>
        <v>0</v>
      </c>
    </row>
    <row r="29" spans="1:8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41335.1</v>
      </c>
      <c r="H29" s="24"/>
    </row>
    <row r="30" spans="1:8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2372.8000000000002</v>
      </c>
      <c r="H30" s="24"/>
    </row>
    <row r="31" spans="1:8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</row>
    <row r="32" spans="1:8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</row>
    <row r="33" spans="1:8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SUMIFS(G34:G1069,$C34:$C1069,$C34,$D34:$D1069,$D34)/2</f>
        <v>0</v>
      </c>
      <c r="H33" s="31">
        <f>SUMIFS(H34:H1069,$C34:$C1069,$C34,$D34:$D1069,$D34)/2</f>
        <v>0</v>
      </c>
    </row>
    <row r="34" spans="1:8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SUMIFS(G35:G1066,$C35:$C1066,$C35,$D35:$D1066,$D35,$E35:$E1066,$E35)</f>
        <v>0</v>
      </c>
      <c r="H34" s="34">
        <f>SUMIFS(H35:H1066,$C35:$C1066,$C35,$D35:$D1066,$D35,$E35:$E1066,$E35)</f>
        <v>0</v>
      </c>
    </row>
    <row r="35" spans="1:8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</row>
    <row r="36" spans="1:8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SUMIFS(G37:G1072,$C37:$C1072,$C37,$D37:$D1072,$D37)/2</f>
        <v>22261.599999999999</v>
      </c>
      <c r="H36" s="31">
        <f>SUMIFS(H37:H1072,$C37:$C1072,$C37,$D37:$D1072,$D37)/2</f>
        <v>0</v>
      </c>
    </row>
    <row r="37" spans="1:8" s="13" customFormat="1" ht="46.8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SUMIFS(G38:G1069,$C38:$C1069,$C38,$D38:$D1069,$D38,$E38:$E1069,$E38)</f>
        <v>20</v>
      </c>
      <c r="H37" s="34">
        <f>SUMIFS(H38:H1069,$C38:$C1069,$C38,$D38:$D1069,$D38,$E38:$E1069,$E38)</f>
        <v>0</v>
      </c>
    </row>
    <row r="38" spans="1:8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</row>
    <row r="39" spans="1:8" s="13" customFormat="1" ht="46.8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SUMIFS(G40:G1071,$C40:$C1071,$C40,$D40:$D1071,$D40,$E40:$E1071,$E40)</f>
        <v>21</v>
      </c>
      <c r="H39" s="34">
        <f>SUMIFS(H40:H1071,$C40:$C1071,$C40,$D40:$D1071,$D40,$E40:$E1071,$E40)</f>
        <v>0</v>
      </c>
    </row>
    <row r="40" spans="1:8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</row>
    <row r="41" spans="1:8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SUMIFS(G42:G1073,$C42:$C1073,$C42,$D42:$D1073,$D42,$E42:$E1073,$E42)</f>
        <v>22220.600000000002</v>
      </c>
      <c r="H41" s="34">
        <f>SUMIFS(H42:H1073,$C42:$C1073,$C42,$D42:$D1073,$D42,$E42:$E1073,$E42)</f>
        <v>0</v>
      </c>
    </row>
    <row r="42" spans="1:8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21762.400000000001</v>
      </c>
      <c r="H42" s="24"/>
    </row>
    <row r="43" spans="1:8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458.2</v>
      </c>
      <c r="H43" s="24"/>
    </row>
    <row r="44" spans="1:8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</row>
    <row r="45" spans="1:8" s="13" customFormat="1" ht="15.6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SUMIFS(G46:G1081,$C46:$C1081,$C46,$D46:$D1081,$D46)/2</f>
        <v>0</v>
      </c>
      <c r="H45" s="31">
        <f>SUMIFS(H46:H1081,$C46:$C1081,$C46,$D46:$D1081,$D46)/2</f>
        <v>0</v>
      </c>
    </row>
    <row r="46" spans="1:8" s="13" customFormat="1" ht="31.2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SUMIFS(G47:G1078,$C47:$C1078,$C47,$D47:$D1078,$D47,$E47:$E1078,$E47)</f>
        <v>0</v>
      </c>
      <c r="H46" s="34">
        <f>SUMIFS(H47:H1078,$C47:$C1078,$C47,$D47:$D1078,$D47,$E47:$E1078,$E47)</f>
        <v>0</v>
      </c>
    </row>
    <row r="47" spans="1:8" s="13" customFormat="1" ht="15.6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</row>
    <row r="48" spans="1:8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SUMIFS(G49:G1081,$C49:$C1081,$C49,$D49:$D1081,$D49)/2</f>
        <v>1000</v>
      </c>
      <c r="H48" s="31">
        <f>SUMIFS(H49:H1081,$C49:$C1081,$C49,$D49:$D1081,$D49)/2</f>
        <v>0</v>
      </c>
    </row>
    <row r="49" spans="1:8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SUMIFS(G50:G1078,$C50:$C1078,$C50,$D50:$D1078,$D50,$E50:$E1078,$E50)</f>
        <v>1000</v>
      </c>
      <c r="H49" s="34">
        <f>SUMIFS(H50:H1078,$C50:$C1078,$C50,$D50:$D1078,$D50,$E50:$E1078,$E50)</f>
        <v>0</v>
      </c>
    </row>
    <row r="50" spans="1:8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</row>
    <row r="51" spans="1:8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SUMIFS(G52:G1084,$C52:$C1084,$C52,$D52:$D1084,$D52)/2</f>
        <v>25678.1</v>
      </c>
      <c r="H51" s="31">
        <f>SUMIFS(H52:H1084,$C52:$C1084,$C52,$D52:$D1084,$D52)/2</f>
        <v>0</v>
      </c>
    </row>
    <row r="52" spans="1:8" s="13" customFormat="1" ht="42" customHeight="1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SUMIFS(G53:G1081,$C53:$C1081,$C53,$D53:$D1081,$D53,$E53:$E1081,$E53)</f>
        <v>0</v>
      </c>
      <c r="H52" s="34">
        <f>SUMIFS(H53:H1081,$C53:$C1081,$C53,$D53:$D1081,$D53,$E53:$E1081,$E53)</f>
        <v>0</v>
      </c>
    </row>
    <row r="53" spans="1:8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/>
      <c r="H53" s="24"/>
    </row>
    <row r="54" spans="1:8" s="13" customFormat="1" ht="46.8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SUMIFS(G55:G1083,$C55:$C1083,$C55,$D55:$D1083,$D55,$E55:$E1083,$E55)</f>
        <v>14372.4</v>
      </c>
      <c r="H54" s="34">
        <f>SUMIFS(H55:H1083,$C55:$C1083,$C55,$D55:$D1083,$D55,$E55:$E1083,$E55)</f>
        <v>0</v>
      </c>
    </row>
    <row r="55" spans="1:8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</row>
    <row r="56" spans="1:8" s="13" customFormat="1" ht="68.400000000000006" customHeight="1">
      <c r="A56" s="16">
        <v>2</v>
      </c>
      <c r="B56" s="35" t="s">
        <v>215</v>
      </c>
      <c r="C56" s="33" t="s">
        <v>69</v>
      </c>
      <c r="D56" s="33" t="s">
        <v>75</v>
      </c>
      <c r="E56" s="33" t="s">
        <v>48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</row>
    <row r="57" spans="1:8" s="13" customFormat="1" ht="15.6">
      <c r="A57" s="17">
        <v>3</v>
      </c>
      <c r="B57" s="22" t="s">
        <v>46</v>
      </c>
      <c r="C57" s="23" t="s">
        <v>69</v>
      </c>
      <c r="D57" s="23" t="s">
        <v>75</v>
      </c>
      <c r="E57" s="23" t="s">
        <v>48</v>
      </c>
      <c r="F57" s="23" t="s">
        <v>91</v>
      </c>
      <c r="G57" s="24"/>
      <c r="H57" s="24"/>
    </row>
    <row r="58" spans="1:8" s="13" customFormat="1" ht="62.4">
      <c r="A58" s="16">
        <v>2</v>
      </c>
      <c r="B58" s="41" t="s">
        <v>168</v>
      </c>
      <c r="C58" s="33" t="s">
        <v>69</v>
      </c>
      <c r="D58" s="33" t="s">
        <v>75</v>
      </c>
      <c r="E58" s="33" t="s">
        <v>49</v>
      </c>
      <c r="F58" s="33" t="s">
        <v>71</v>
      </c>
      <c r="G58" s="34">
        <f>SUMIFS(G59:G1089,$C59:$C1089,$C59,$D59:$D1089,$D59,$E59:$E1089,$E59)</f>
        <v>0</v>
      </c>
      <c r="H58" s="34">
        <f>SUMIFS(H59:H1089,$C59:$C1089,$C59,$D59:$D1089,$D59,$E59:$E1089,$E59)</f>
        <v>0</v>
      </c>
    </row>
    <row r="59" spans="1:8" s="13" customFormat="1" ht="31.2">
      <c r="A59" s="17">
        <v>3</v>
      </c>
      <c r="B59" s="22" t="s">
        <v>11</v>
      </c>
      <c r="C59" s="23" t="s">
        <v>69</v>
      </c>
      <c r="D59" s="23" t="s">
        <v>75</v>
      </c>
      <c r="E59" s="23" t="s">
        <v>49</v>
      </c>
      <c r="F59" s="23" t="s">
        <v>73</v>
      </c>
      <c r="G59" s="24"/>
      <c r="H59" s="24"/>
    </row>
    <row r="60" spans="1:8" s="13" customFormat="1" ht="15.6">
      <c r="A60" s="17">
        <v>3</v>
      </c>
      <c r="B60" s="22" t="s">
        <v>46</v>
      </c>
      <c r="C60" s="23" t="s">
        <v>69</v>
      </c>
      <c r="D60" s="23" t="s">
        <v>75</v>
      </c>
      <c r="E60" s="23" t="s">
        <v>49</v>
      </c>
      <c r="F60" s="23" t="s">
        <v>91</v>
      </c>
      <c r="G60" s="24"/>
      <c r="H60" s="24"/>
    </row>
    <row r="61" spans="1:8" s="13" customFormat="1" ht="46.8">
      <c r="A61" s="16">
        <v>2</v>
      </c>
      <c r="B61" s="41" t="s">
        <v>149</v>
      </c>
      <c r="C61" s="33" t="s">
        <v>69</v>
      </c>
      <c r="D61" s="33" t="s">
        <v>75</v>
      </c>
      <c r="E61" s="33" t="s">
        <v>148</v>
      </c>
      <c r="F61" s="33"/>
      <c r="G61" s="34">
        <f>SUMIFS(G62:G1092,$C62:$C1092,$C62,$D62:$D1092,$D62,$E62:$E1092,$E62)</f>
        <v>11305.7</v>
      </c>
      <c r="H61" s="34">
        <f>SUMIFS(H62:H1092,$C62:$C1092,$C62,$D62:$D1092,$D62,$E62:$E1092,$E62)</f>
        <v>0</v>
      </c>
    </row>
    <row r="62" spans="1:8" s="13" customFormat="1" ht="15.6">
      <c r="A62" s="17">
        <v>3</v>
      </c>
      <c r="B62" s="22" t="s">
        <v>23</v>
      </c>
      <c r="C62" s="23" t="s">
        <v>69</v>
      </c>
      <c r="D62" s="23" t="s">
        <v>75</v>
      </c>
      <c r="E62" s="23" t="s">
        <v>148</v>
      </c>
      <c r="F62" s="23" t="s">
        <v>82</v>
      </c>
      <c r="G62" s="24">
        <v>10687.1</v>
      </c>
      <c r="H62" s="24"/>
    </row>
    <row r="63" spans="1:8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148</v>
      </c>
      <c r="F63" s="23" t="s">
        <v>73</v>
      </c>
      <c r="G63" s="24">
        <v>618.6</v>
      </c>
      <c r="H63" s="24"/>
    </row>
    <row r="64" spans="1:8" s="13" customFormat="1" ht="31.2">
      <c r="A64" s="16">
        <v>2</v>
      </c>
      <c r="B64" s="41" t="s">
        <v>35</v>
      </c>
      <c r="C64" s="33" t="s">
        <v>69</v>
      </c>
      <c r="D64" s="33" t="s">
        <v>75</v>
      </c>
      <c r="E64" s="33" t="s">
        <v>122</v>
      </c>
      <c r="F64" s="33"/>
      <c r="G64" s="34">
        <f>SUMIFS(G65:G1095,$C65:$C1095,$C65,$D65:$D1095,$D65,$E65:$E1095,$E65)</f>
        <v>0</v>
      </c>
      <c r="H64" s="34">
        <f>SUMIFS(H65:H1095,$C65:$C1095,$C65,$D65:$D1095,$D65,$E65:$E1095,$E65)</f>
        <v>0</v>
      </c>
    </row>
    <row r="65" spans="1:8" s="13" customFormat="1" ht="31.2">
      <c r="A65" s="17">
        <v>3</v>
      </c>
      <c r="B65" s="22" t="s">
        <v>11</v>
      </c>
      <c r="C65" s="23" t="s">
        <v>69</v>
      </c>
      <c r="D65" s="23" t="s">
        <v>75</v>
      </c>
      <c r="E65" s="23" t="s">
        <v>122</v>
      </c>
      <c r="F65" s="23" t="s">
        <v>73</v>
      </c>
      <c r="G65" s="24"/>
      <c r="H65" s="24"/>
    </row>
    <row r="66" spans="1:8" s="13" customFormat="1" ht="15.6">
      <c r="A66" s="17">
        <v>3</v>
      </c>
      <c r="B66" s="22" t="s">
        <v>137</v>
      </c>
      <c r="C66" s="23" t="s">
        <v>69</v>
      </c>
      <c r="D66" s="23" t="s">
        <v>75</v>
      </c>
      <c r="E66" s="23" t="s">
        <v>122</v>
      </c>
      <c r="F66" s="23" t="s">
        <v>136</v>
      </c>
      <c r="G66" s="24"/>
      <c r="H66" s="24"/>
    </row>
    <row r="67" spans="1:8" s="13" customFormat="1" ht="15.6">
      <c r="A67" s="14">
        <v>0</v>
      </c>
      <c r="B67" s="26" t="s">
        <v>105</v>
      </c>
      <c r="C67" s="27" t="s">
        <v>88</v>
      </c>
      <c r="D67" s="27" t="s">
        <v>114</v>
      </c>
      <c r="E67" s="27"/>
      <c r="F67" s="27"/>
      <c r="G67" s="28">
        <f>SUMIFS(G68:G1113,$C68:$C1113,$C68)/3</f>
        <v>360</v>
      </c>
      <c r="H67" s="28">
        <f>SUMIFS(H68:H1103,$C68:$C1103,$C68)/3</f>
        <v>0</v>
      </c>
    </row>
    <row r="68" spans="1:8" s="13" customFormat="1" ht="15.6">
      <c r="A68" s="15">
        <v>1</v>
      </c>
      <c r="B68" s="29" t="s">
        <v>50</v>
      </c>
      <c r="C68" s="30" t="s">
        <v>88</v>
      </c>
      <c r="D68" s="30" t="s">
        <v>86</v>
      </c>
      <c r="E68" s="30" t="s">
        <v>6</v>
      </c>
      <c r="F68" s="30" t="s">
        <v>71</v>
      </c>
      <c r="G68" s="31">
        <f>SUMIFS(G69:G1103,$C69:$C1103,$C69,$D69:$D1103,$D69)/2</f>
        <v>360</v>
      </c>
      <c r="H68" s="31">
        <f>SUMIFS(H69:H1103,$C69:$C1103,$C69,$D69:$D1103,$D69)/2</f>
        <v>0</v>
      </c>
    </row>
    <row r="69" spans="1:8" s="13" customFormat="1" ht="48.75" customHeight="1">
      <c r="A69" s="16">
        <v>2</v>
      </c>
      <c r="B69" s="32" t="s">
        <v>202</v>
      </c>
      <c r="C69" s="33" t="s">
        <v>88</v>
      </c>
      <c r="D69" s="33" t="s">
        <v>86</v>
      </c>
      <c r="E69" s="33" t="s">
        <v>116</v>
      </c>
      <c r="F69" s="33" t="s">
        <v>71</v>
      </c>
      <c r="G69" s="34">
        <f>SUMIFS(G70:G1100,$C70:$C1100,$C70,$D70:$D1100,$D70,$E70:$E1100,$E70)</f>
        <v>360</v>
      </c>
      <c r="H69" s="34">
        <f>SUMIFS(H70:H1100,$C70:$C1100,$C70,$D70:$D1100,$D70,$E70:$E1100,$E70)</f>
        <v>0</v>
      </c>
    </row>
    <row r="70" spans="1:8" s="13" customFormat="1" ht="31.2">
      <c r="A70" s="17">
        <v>3</v>
      </c>
      <c r="B70" s="22" t="s">
        <v>11</v>
      </c>
      <c r="C70" s="23" t="s">
        <v>88</v>
      </c>
      <c r="D70" s="23" t="s">
        <v>86</v>
      </c>
      <c r="E70" s="23" t="s">
        <v>116</v>
      </c>
      <c r="F70" s="23" t="s">
        <v>73</v>
      </c>
      <c r="G70" s="24">
        <v>360</v>
      </c>
      <c r="H70" s="24"/>
    </row>
    <row r="71" spans="1:8" s="13" customFormat="1" ht="15.6">
      <c r="A71" s="17">
        <v>3</v>
      </c>
      <c r="B71" s="22" t="s">
        <v>46</v>
      </c>
      <c r="C71" s="23" t="s">
        <v>88</v>
      </c>
      <c r="D71" s="23" t="s">
        <v>86</v>
      </c>
      <c r="E71" s="23" t="s">
        <v>116</v>
      </c>
      <c r="F71" s="23" t="s">
        <v>91</v>
      </c>
      <c r="G71" s="24"/>
      <c r="H71" s="24"/>
    </row>
    <row r="72" spans="1:8" s="13" customFormat="1" ht="31.2">
      <c r="A72" s="14">
        <v>0</v>
      </c>
      <c r="B72" s="26" t="s">
        <v>106</v>
      </c>
      <c r="C72" s="27" t="s">
        <v>78</v>
      </c>
      <c r="D72" s="27" t="s">
        <v>114</v>
      </c>
      <c r="E72" s="27"/>
      <c r="F72" s="27"/>
      <c r="G72" s="28">
        <f>SUMIFS(G73:G1118,$C73:$C1118,$C73)/3</f>
        <v>5202.9000000000005</v>
      </c>
      <c r="H72" s="28">
        <f>SUMIFS(H73:H1108,$C73:$C1108,$C73)/3</f>
        <v>0</v>
      </c>
    </row>
    <row r="73" spans="1:8" s="13" customFormat="1" ht="46.8">
      <c r="A73" s="15">
        <v>1</v>
      </c>
      <c r="B73" s="29" t="s">
        <v>51</v>
      </c>
      <c r="C73" s="30" t="s">
        <v>78</v>
      </c>
      <c r="D73" s="30" t="s">
        <v>89</v>
      </c>
      <c r="E73" s="30" t="s">
        <v>6</v>
      </c>
      <c r="F73" s="30" t="s">
        <v>71</v>
      </c>
      <c r="G73" s="31">
        <f>SUMIFS(G74:G1108,$C74:$C1108,$C74,$D74:$D1108,$D74)/2</f>
        <v>4504.2</v>
      </c>
      <c r="H73" s="31">
        <f>SUMIFS(H74:H1108,$C74:$C1108,$C74,$D74:$D1108,$D74)/2</f>
        <v>0</v>
      </c>
    </row>
    <row r="74" spans="1:8" s="13" customFormat="1" ht="46.8">
      <c r="A74" s="16">
        <v>2</v>
      </c>
      <c r="B74" s="41" t="s">
        <v>175</v>
      </c>
      <c r="C74" s="33" t="s">
        <v>78</v>
      </c>
      <c r="D74" s="33" t="s">
        <v>89</v>
      </c>
      <c r="E74" s="33" t="s">
        <v>174</v>
      </c>
      <c r="F74" s="33"/>
      <c r="G74" s="34">
        <f>SUMIFS(G75:G1105,$C75:$C1105,$C75,$D75:$D1105,$D75,$E75:$E1105,$E75)</f>
        <v>2636.2</v>
      </c>
      <c r="H74" s="34">
        <f>SUMIFS(H75:H1105,$C75:$C1105,$C75,$D75:$D1105,$D75,$E75:$E1105,$E75)</f>
        <v>0</v>
      </c>
    </row>
    <row r="75" spans="1:8" s="13" customFormat="1" ht="15.6">
      <c r="A75" s="17">
        <v>3</v>
      </c>
      <c r="B75" s="22" t="s">
        <v>46</v>
      </c>
      <c r="C75" s="23" t="s">
        <v>78</v>
      </c>
      <c r="D75" s="23" t="s">
        <v>89</v>
      </c>
      <c r="E75" s="23" t="s">
        <v>174</v>
      </c>
      <c r="F75" s="23" t="s">
        <v>91</v>
      </c>
      <c r="G75" s="24">
        <v>2636.2</v>
      </c>
      <c r="H75" s="24"/>
    </row>
    <row r="76" spans="1:8" s="13" customFormat="1" ht="69.599999999999994" customHeight="1">
      <c r="A76" s="16">
        <v>2</v>
      </c>
      <c r="B76" s="32" t="s">
        <v>203</v>
      </c>
      <c r="C76" s="33" t="s">
        <v>78</v>
      </c>
      <c r="D76" s="33" t="s">
        <v>89</v>
      </c>
      <c r="E76" s="33" t="s">
        <v>117</v>
      </c>
      <c r="F76" s="33" t="s">
        <v>71</v>
      </c>
      <c r="G76" s="34">
        <f>SUMIFS(G77:G1107,$C77:$C1107,$C77,$D77:$D1107,$D77,$E77:$E1107,$E77)</f>
        <v>76</v>
      </c>
      <c r="H76" s="34">
        <f>SUMIFS(H77:H1107,$C77:$C1107,$C77,$D77:$D1107,$D77,$E77:$E1107,$E77)</f>
        <v>0</v>
      </c>
    </row>
    <row r="77" spans="1:8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117</v>
      </c>
      <c r="F77" s="23" t="s">
        <v>73</v>
      </c>
      <c r="G77" s="24">
        <v>76</v>
      </c>
      <c r="H77" s="24"/>
    </row>
    <row r="78" spans="1:8" s="13" customFormat="1" ht="62.4">
      <c r="A78" s="16">
        <v>2</v>
      </c>
      <c r="B78" s="41" t="s">
        <v>168</v>
      </c>
      <c r="C78" s="33" t="s">
        <v>78</v>
      </c>
      <c r="D78" s="33" t="s">
        <v>89</v>
      </c>
      <c r="E78" s="33" t="s">
        <v>49</v>
      </c>
      <c r="F78" s="33"/>
      <c r="G78" s="34">
        <f>SUMIFS(G79:G1110,$C79:$C1110,$C79,$D79:$D1110,$D79,$E79:$E1110,$E79)</f>
        <v>1792</v>
      </c>
      <c r="H78" s="34">
        <f>SUMIFS(H79:H1110,$C79:$C1110,$C79,$D79:$D1110,$D79,$E79:$E1110,$E79)</f>
        <v>0</v>
      </c>
    </row>
    <row r="79" spans="1:8" s="13" customFormat="1" ht="31.2">
      <c r="A79" s="17">
        <v>3</v>
      </c>
      <c r="B79" s="22" t="s">
        <v>11</v>
      </c>
      <c r="C79" s="23" t="s">
        <v>78</v>
      </c>
      <c r="D79" s="23" t="s">
        <v>89</v>
      </c>
      <c r="E79" s="23" t="s">
        <v>49</v>
      </c>
      <c r="F79" s="23" t="s">
        <v>73</v>
      </c>
      <c r="G79" s="24">
        <v>1792</v>
      </c>
      <c r="H79" s="24"/>
    </row>
    <row r="80" spans="1:8" s="13" customFormat="1" ht="31.2">
      <c r="A80" s="16">
        <v>2</v>
      </c>
      <c r="B80" s="32" t="s">
        <v>35</v>
      </c>
      <c r="C80" s="33" t="s">
        <v>78</v>
      </c>
      <c r="D80" s="33" t="s">
        <v>89</v>
      </c>
      <c r="E80" s="33" t="s">
        <v>122</v>
      </c>
      <c r="F80" s="33"/>
      <c r="G80" s="34">
        <f>SUMIFS(G81:G1112,$C81:$C1112,$C81,$D81:$D1112,$D81,$E81:$E1112,$E81)</f>
        <v>0</v>
      </c>
      <c r="H80" s="34">
        <f>SUMIFS(H81:H1112,$C81:$C1112,$C81,$D81:$D1112,$D81,$E81:$E1112,$E81)</f>
        <v>0</v>
      </c>
    </row>
    <row r="81" spans="1:8" s="13" customFormat="1" ht="15.6">
      <c r="A81" s="17">
        <v>3</v>
      </c>
      <c r="B81" s="22" t="s">
        <v>163</v>
      </c>
      <c r="C81" s="23" t="s">
        <v>78</v>
      </c>
      <c r="D81" s="23" t="s">
        <v>89</v>
      </c>
      <c r="E81" s="23" t="s">
        <v>122</v>
      </c>
      <c r="F81" s="23" t="s">
        <v>135</v>
      </c>
      <c r="G81" s="24"/>
      <c r="H81" s="24"/>
    </row>
    <row r="82" spans="1:8" s="13" customFormat="1" ht="31.2">
      <c r="A82" s="15">
        <v>1</v>
      </c>
      <c r="B82" s="29" t="s">
        <v>36</v>
      </c>
      <c r="C82" s="30" t="s">
        <v>78</v>
      </c>
      <c r="D82" s="30" t="s">
        <v>76</v>
      </c>
      <c r="E82" s="30"/>
      <c r="F82" s="30"/>
      <c r="G82" s="31">
        <f>SUMIFS(G83:G1113,$C83:$C1113,$C83,$D83:$D1113,$D83)/2</f>
        <v>698.7</v>
      </c>
      <c r="H82" s="31">
        <f>SUMIFS(H83:H1113,$C83:$C1113,$C83,$D83:$D1113,$D83)/2</f>
        <v>0</v>
      </c>
    </row>
    <row r="83" spans="1:8" s="13" customFormat="1" ht="57" customHeight="1">
      <c r="A83" s="16">
        <v>2</v>
      </c>
      <c r="B83" s="41" t="s">
        <v>166</v>
      </c>
      <c r="C83" s="33" t="s">
        <v>78</v>
      </c>
      <c r="D83" s="33" t="s">
        <v>76</v>
      </c>
      <c r="E83" s="33" t="s">
        <v>52</v>
      </c>
      <c r="F83" s="33"/>
      <c r="G83" s="34">
        <f>SUMIFS(G84:G1110,$C84:$C1110,$C84,$D84:$D1110,$D84,$E84:$E1110,$E84)</f>
        <v>698.7</v>
      </c>
      <c r="H83" s="34">
        <f>SUMIFS(H84:H1110,$C84:$C1110,$C84,$D84:$D1110,$D84,$E84:$E1110,$E84)</f>
        <v>0</v>
      </c>
    </row>
    <row r="84" spans="1:8" s="13" customFormat="1" ht="15.6">
      <c r="A84" s="17">
        <v>3</v>
      </c>
      <c r="B84" s="22" t="s">
        <v>46</v>
      </c>
      <c r="C84" s="23" t="s">
        <v>78</v>
      </c>
      <c r="D84" s="23" t="s">
        <v>76</v>
      </c>
      <c r="E84" s="23" t="s">
        <v>52</v>
      </c>
      <c r="F84" s="23" t="s">
        <v>91</v>
      </c>
      <c r="G84" s="24">
        <v>698.7</v>
      </c>
      <c r="H84" s="24"/>
    </row>
    <row r="85" spans="1:8" s="13" customFormat="1" ht="46.8">
      <c r="A85" s="16">
        <v>2</v>
      </c>
      <c r="B85" s="41" t="s">
        <v>181</v>
      </c>
      <c r="C85" s="33" t="s">
        <v>78</v>
      </c>
      <c r="D85" s="33" t="s">
        <v>76</v>
      </c>
      <c r="E85" s="33" t="s">
        <v>37</v>
      </c>
      <c r="F85" s="33"/>
      <c r="G85" s="34">
        <f>SUMIFS(G86:G1112,$C86:$C1112,$C86,$D86:$D1112,$D86,$E86:$E1112,$E86)</f>
        <v>0</v>
      </c>
      <c r="H85" s="34">
        <f>SUMIFS(H86:H1112,$C86:$C1112,$C86,$D86:$D1112,$D86,$E86:$E1112,$E86)</f>
        <v>0</v>
      </c>
    </row>
    <row r="86" spans="1:8" s="13" customFormat="1" ht="31.2">
      <c r="A86" s="17">
        <v>3</v>
      </c>
      <c r="B86" s="22" t="s">
        <v>11</v>
      </c>
      <c r="C86" s="23" t="s">
        <v>78</v>
      </c>
      <c r="D86" s="23" t="s">
        <v>76</v>
      </c>
      <c r="E86" s="23" t="s">
        <v>37</v>
      </c>
      <c r="F86" s="23" t="s">
        <v>73</v>
      </c>
      <c r="G86" s="24"/>
      <c r="H86" s="24"/>
    </row>
    <row r="87" spans="1:8" s="13" customFormat="1" ht="54" customHeight="1">
      <c r="A87" s="16">
        <v>2</v>
      </c>
      <c r="B87" s="41" t="s">
        <v>213</v>
      </c>
      <c r="C87" s="33" t="s">
        <v>78</v>
      </c>
      <c r="D87" s="33" t="s">
        <v>76</v>
      </c>
      <c r="E87" s="33" t="s">
        <v>159</v>
      </c>
      <c r="F87" s="33"/>
      <c r="G87" s="34">
        <f>SUMIFS(G88:G1114,$C88:$C1114,$C88,$D88:$D1114,$D88,$E88:$E1114,$E88)</f>
        <v>0</v>
      </c>
      <c r="H87" s="34">
        <f>SUMIFS(H88:H1114,$C88:$C1114,$C88,$D88:$D1114,$D88,$E88:$E1114,$E88)</f>
        <v>0</v>
      </c>
    </row>
    <row r="88" spans="1:8" s="13" customFormat="1" ht="67.2" customHeight="1">
      <c r="A88" s="17">
        <v>3</v>
      </c>
      <c r="B88" s="22" t="s">
        <v>151</v>
      </c>
      <c r="C88" s="23" t="s">
        <v>78</v>
      </c>
      <c r="D88" s="23" t="s">
        <v>76</v>
      </c>
      <c r="E88" s="23" t="s">
        <v>159</v>
      </c>
      <c r="F88" s="23" t="s">
        <v>94</v>
      </c>
      <c r="G88" s="24"/>
      <c r="H88" s="24"/>
    </row>
    <row r="89" spans="1:8" s="13" customFormat="1" ht="15.6">
      <c r="A89" s="14">
        <v>0</v>
      </c>
      <c r="B89" s="26" t="s">
        <v>107</v>
      </c>
      <c r="C89" s="27" t="s">
        <v>86</v>
      </c>
      <c r="D89" s="27" t="s">
        <v>114</v>
      </c>
      <c r="E89" s="27"/>
      <c r="F89" s="27"/>
      <c r="G89" s="28">
        <f>SUMIFS(G90:G1131,$C90:$C1131,$C90)/3</f>
        <v>33650.299999999996</v>
      </c>
      <c r="H89" s="28">
        <f>SUMIFS(H90:H1121,$C90:$C1121,$C90)/3</f>
        <v>0</v>
      </c>
    </row>
    <row r="90" spans="1:8" s="13" customFormat="1" ht="15.6">
      <c r="A90" s="15">
        <v>1</v>
      </c>
      <c r="B90" s="29" t="s">
        <v>53</v>
      </c>
      <c r="C90" s="30" t="s">
        <v>86</v>
      </c>
      <c r="D90" s="30" t="s">
        <v>92</v>
      </c>
      <c r="E90" s="30"/>
      <c r="F90" s="30"/>
      <c r="G90" s="31">
        <f>SUMIFS(G91:G1121,$C91:$C1121,$C91,$D91:$D1121,$D91)/2</f>
        <v>737</v>
      </c>
      <c r="H90" s="31">
        <f>SUMIFS(H91:H1121,$C91:$C1121,$C91,$D91:$D1121,$D91)/2</f>
        <v>0</v>
      </c>
    </row>
    <row r="91" spans="1:8" s="13" customFormat="1" ht="46.8">
      <c r="A91" s="16">
        <v>2</v>
      </c>
      <c r="B91" s="39" t="s">
        <v>184</v>
      </c>
      <c r="C91" s="33" t="s">
        <v>86</v>
      </c>
      <c r="D91" s="33" t="s">
        <v>92</v>
      </c>
      <c r="E91" s="33" t="s">
        <v>14</v>
      </c>
      <c r="F91" s="33"/>
      <c r="G91" s="34">
        <f>SUMIFS(G92:G1118,$C92:$C1118,$C92,$D92:$D1118,$D92,$E92:$E1118,$E92)</f>
        <v>0</v>
      </c>
      <c r="H91" s="34">
        <f>SUMIFS(H92:H1118,$C92:$C1118,$C92,$D92:$D1118,$D92,$E92:$E1118,$E92)</f>
        <v>0</v>
      </c>
    </row>
    <row r="92" spans="1:8" s="13" customFormat="1" ht="31.2">
      <c r="A92" s="17">
        <v>3</v>
      </c>
      <c r="B92" s="22" t="s">
        <v>11</v>
      </c>
      <c r="C92" s="23" t="s">
        <v>86</v>
      </c>
      <c r="D92" s="23" t="s">
        <v>92</v>
      </c>
      <c r="E92" s="23" t="s">
        <v>14</v>
      </c>
      <c r="F92" s="23" t="s">
        <v>73</v>
      </c>
      <c r="G92" s="24"/>
      <c r="H92" s="24"/>
    </row>
    <row r="93" spans="1:8" s="13" customFormat="1" ht="62.4">
      <c r="A93" s="16">
        <v>2</v>
      </c>
      <c r="B93" s="32" t="s">
        <v>179</v>
      </c>
      <c r="C93" s="33" t="s">
        <v>86</v>
      </c>
      <c r="D93" s="33" t="s">
        <v>92</v>
      </c>
      <c r="E93" s="33" t="s">
        <v>54</v>
      </c>
      <c r="F93" s="33"/>
      <c r="G93" s="34">
        <f>SUMIFS(G94:G1120,$C94:$C1120,$C94,$D94:$D1120,$D94,$E94:$E1120,$E94)</f>
        <v>737</v>
      </c>
      <c r="H93" s="34">
        <f>SUMIFS(H94:H1120,$C94:$C1120,$C94,$D94:$D1120,$D94,$E94:$E1120,$E94)</f>
        <v>0</v>
      </c>
    </row>
    <row r="94" spans="1:8" s="13" customFormat="1" ht="15.6">
      <c r="A94" s="17">
        <v>3</v>
      </c>
      <c r="B94" s="22" t="s">
        <v>23</v>
      </c>
      <c r="C94" s="23" t="s">
        <v>86</v>
      </c>
      <c r="D94" s="23" t="s">
        <v>92</v>
      </c>
      <c r="E94" s="23" t="s">
        <v>54</v>
      </c>
      <c r="F94" s="23" t="s">
        <v>82</v>
      </c>
      <c r="G94" s="24">
        <v>710</v>
      </c>
      <c r="H94" s="24"/>
    </row>
    <row r="95" spans="1:8" s="13" customFormat="1" ht="31.2">
      <c r="A95" s="17">
        <v>3</v>
      </c>
      <c r="B95" s="22" t="s">
        <v>11</v>
      </c>
      <c r="C95" s="23" t="s">
        <v>86</v>
      </c>
      <c r="D95" s="23" t="s">
        <v>92</v>
      </c>
      <c r="E95" s="23" t="s">
        <v>54</v>
      </c>
      <c r="F95" s="23" t="s">
        <v>73</v>
      </c>
      <c r="G95" s="24">
        <v>27</v>
      </c>
      <c r="H95" s="24"/>
    </row>
    <row r="96" spans="1:8" s="13" customFormat="1" ht="15.6">
      <c r="A96" s="17">
        <v>3</v>
      </c>
      <c r="B96" s="22" t="s">
        <v>46</v>
      </c>
      <c r="C96" s="23" t="s">
        <v>86</v>
      </c>
      <c r="D96" s="23" t="s">
        <v>92</v>
      </c>
      <c r="E96" s="23" t="s">
        <v>54</v>
      </c>
      <c r="F96" s="23" t="s">
        <v>91</v>
      </c>
      <c r="G96" s="24"/>
      <c r="H96" s="24"/>
    </row>
    <row r="97" spans="1:8" s="13" customFormat="1" ht="62.4">
      <c r="A97" s="17">
        <v>3</v>
      </c>
      <c r="B97" s="22" t="s">
        <v>143</v>
      </c>
      <c r="C97" s="23" t="s">
        <v>86</v>
      </c>
      <c r="D97" s="23" t="s">
        <v>92</v>
      </c>
      <c r="E97" s="23" t="s">
        <v>54</v>
      </c>
      <c r="F97" s="23" t="s">
        <v>93</v>
      </c>
      <c r="G97" s="24"/>
      <c r="H97" s="24"/>
    </row>
    <row r="98" spans="1:8" s="13" customFormat="1" ht="15.6">
      <c r="A98" s="17">
        <v>3</v>
      </c>
      <c r="B98" s="22" t="s">
        <v>12</v>
      </c>
      <c r="C98" s="23" t="s">
        <v>86</v>
      </c>
      <c r="D98" s="23" t="s">
        <v>92</v>
      </c>
      <c r="E98" s="23" t="s">
        <v>54</v>
      </c>
      <c r="F98" s="23" t="s">
        <v>74</v>
      </c>
      <c r="G98" s="24"/>
      <c r="H98" s="24"/>
    </row>
    <row r="99" spans="1:8" s="13" customFormat="1" ht="62.4">
      <c r="A99" s="16">
        <v>2</v>
      </c>
      <c r="B99" s="41" t="s">
        <v>168</v>
      </c>
      <c r="C99" s="33" t="s">
        <v>86</v>
      </c>
      <c r="D99" s="33" t="s">
        <v>92</v>
      </c>
      <c r="E99" s="33" t="s">
        <v>49</v>
      </c>
      <c r="F99" s="33"/>
      <c r="G99" s="34">
        <f>SUMIFS(G100:G1126,$C100:$C1126,$C100,$D100:$D1126,$D100,$E100:$E1126,$E100)</f>
        <v>0</v>
      </c>
      <c r="H99" s="34">
        <f>SUMIFS(H100:H1126,$C100:$C1126,$C100,$D100:$D1126,$D100,$E100:$E1126,$E100)</f>
        <v>0</v>
      </c>
    </row>
    <row r="100" spans="1:8" s="13" customFormat="1" ht="31.2">
      <c r="A100" s="17">
        <v>3</v>
      </c>
      <c r="B100" s="22" t="s">
        <v>11</v>
      </c>
      <c r="C100" s="23" t="s">
        <v>86</v>
      </c>
      <c r="D100" s="23" t="s">
        <v>92</v>
      </c>
      <c r="E100" s="23" t="s">
        <v>49</v>
      </c>
      <c r="F100" s="23" t="s">
        <v>73</v>
      </c>
      <c r="G100" s="24"/>
      <c r="H100" s="24"/>
    </row>
    <row r="101" spans="1:8" s="13" customFormat="1" ht="15.6">
      <c r="A101" s="15">
        <v>1</v>
      </c>
      <c r="B101" s="29" t="s">
        <v>55</v>
      </c>
      <c r="C101" s="30" t="s">
        <v>86</v>
      </c>
      <c r="D101" s="30" t="s">
        <v>83</v>
      </c>
      <c r="E101" s="30" t="s">
        <v>6</v>
      </c>
      <c r="F101" s="30" t="s">
        <v>71</v>
      </c>
      <c r="G101" s="31">
        <f>SUMIFS(G102:G1132,$C102:$C1132,$C102,$D102:$D1132,$D102)/2</f>
        <v>3900</v>
      </c>
      <c r="H101" s="31">
        <f>SUMIFS(H102:H1132,$C102:$C1132,$C102,$D102:$D1132,$D102)/2</f>
        <v>0</v>
      </c>
    </row>
    <row r="102" spans="1:8" s="13" customFormat="1" ht="55.2" customHeight="1">
      <c r="A102" s="16">
        <v>2</v>
      </c>
      <c r="B102" s="41" t="s">
        <v>207</v>
      </c>
      <c r="C102" s="42" t="s">
        <v>86</v>
      </c>
      <c r="D102" s="42" t="s">
        <v>83</v>
      </c>
      <c r="E102" s="42" t="s">
        <v>132</v>
      </c>
      <c r="F102" s="33"/>
      <c r="G102" s="34">
        <f>SUMIFS(G103:G1129,$C103:$C1129,$C103,$D103:$D1129,$D103,$E103:$E1129,$E103)</f>
        <v>3900</v>
      </c>
      <c r="H102" s="34">
        <f>SUMIFS(H103:H1129,$C103:$C1129,$C103,$D103:$D1129,$D103,$E103:$E1129,$E103)</f>
        <v>0</v>
      </c>
    </row>
    <row r="103" spans="1:8" s="13" customFormat="1" ht="31.2">
      <c r="A103" s="17">
        <v>3</v>
      </c>
      <c r="B103" s="22" t="s">
        <v>11</v>
      </c>
      <c r="C103" s="23" t="s">
        <v>86</v>
      </c>
      <c r="D103" s="23" t="s">
        <v>83</v>
      </c>
      <c r="E103" s="23" t="s">
        <v>132</v>
      </c>
      <c r="F103" s="23" t="s">
        <v>73</v>
      </c>
      <c r="G103" s="24">
        <v>3900</v>
      </c>
      <c r="H103" s="24"/>
    </row>
    <row r="104" spans="1:8" s="13" customFormat="1" ht="15.6">
      <c r="A104" s="15">
        <v>1</v>
      </c>
      <c r="B104" s="40" t="s">
        <v>138</v>
      </c>
      <c r="C104" s="30" t="s">
        <v>86</v>
      </c>
      <c r="D104" s="30" t="s">
        <v>89</v>
      </c>
      <c r="E104" s="30"/>
      <c r="F104" s="30"/>
      <c r="G104" s="31">
        <f>SUMIFS(G105:G1135,$C105:$C1135,$C105,$D105:$D1135,$D105)/2</f>
        <v>0</v>
      </c>
      <c r="H104" s="31">
        <f>SUMIFS(H105:H1135,$C105:$C1135,$C105,$D105:$D1135,$D105)/2</f>
        <v>0</v>
      </c>
    </row>
    <row r="105" spans="1:8" s="13" customFormat="1" ht="46.8">
      <c r="A105" s="16">
        <v>2</v>
      </c>
      <c r="B105" s="32" t="s">
        <v>177</v>
      </c>
      <c r="C105" s="33" t="s">
        <v>86</v>
      </c>
      <c r="D105" s="33" t="s">
        <v>89</v>
      </c>
      <c r="E105" s="33" t="s">
        <v>56</v>
      </c>
      <c r="F105" s="33"/>
      <c r="G105" s="34">
        <f>SUMIFS(G106:G1132,$C106:$C1132,$C106,$D106:$D1132,$D106,$E106:$E1132,$E106)</f>
        <v>0</v>
      </c>
      <c r="H105" s="34">
        <f>SUMIFS(H106:H1132,$C106:$C1132,$C106,$D106:$D1132,$D106,$E106:$E1132,$E106)</f>
        <v>0</v>
      </c>
    </row>
    <row r="106" spans="1:8" s="13" customFormat="1" ht="15.6">
      <c r="A106" s="17">
        <v>3</v>
      </c>
      <c r="B106" s="22" t="s">
        <v>46</v>
      </c>
      <c r="C106" s="23" t="s">
        <v>86</v>
      </c>
      <c r="D106" s="23" t="s">
        <v>89</v>
      </c>
      <c r="E106" s="23" t="s">
        <v>56</v>
      </c>
      <c r="F106" s="23" t="s">
        <v>91</v>
      </c>
      <c r="G106" s="24"/>
      <c r="H106" s="24"/>
    </row>
    <row r="107" spans="1:8" s="13" customFormat="1" ht="15.6">
      <c r="A107" s="15">
        <v>1</v>
      </c>
      <c r="B107" s="29" t="s">
        <v>134</v>
      </c>
      <c r="C107" s="30" t="s">
        <v>86</v>
      </c>
      <c r="D107" s="30" t="s">
        <v>84</v>
      </c>
      <c r="E107" s="30" t="s">
        <v>6</v>
      </c>
      <c r="F107" s="30" t="s">
        <v>71</v>
      </c>
      <c r="G107" s="31">
        <f>SUMIFS(G108:G1144,$C108:$C1144,$C108,$D108:$D1144,$D108)/2</f>
        <v>0</v>
      </c>
      <c r="H107" s="31">
        <f>SUMIFS(H108:H1144,$C108:$C1144,$C108,$D108:$D1144,$D108)/2</f>
        <v>0</v>
      </c>
    </row>
    <row r="108" spans="1:8" s="13" customFormat="1" ht="62.4">
      <c r="A108" s="16">
        <v>2</v>
      </c>
      <c r="B108" s="41" t="s">
        <v>168</v>
      </c>
      <c r="C108" s="33" t="s">
        <v>86</v>
      </c>
      <c r="D108" s="33" t="s">
        <v>84</v>
      </c>
      <c r="E108" s="33" t="s">
        <v>49</v>
      </c>
      <c r="F108" s="33"/>
      <c r="G108" s="34">
        <f>SUMIFS(G109:G1141,$C109:$C1141,$C109,$D109:$D1141,$D109,$E109:$E1141,$E109)</f>
        <v>0</v>
      </c>
      <c r="H108" s="34">
        <f>SUMIFS(H109:H1141,$C109:$C1141,$C109,$D109:$D1141,$D109,$E109:$E1141,$E109)</f>
        <v>0</v>
      </c>
    </row>
    <row r="109" spans="1:8" s="13" customFormat="1" ht="15.6">
      <c r="A109" s="17">
        <v>3</v>
      </c>
      <c r="B109" s="22" t="s">
        <v>46</v>
      </c>
      <c r="C109" s="23" t="s">
        <v>86</v>
      </c>
      <c r="D109" s="23" t="s">
        <v>84</v>
      </c>
      <c r="E109" s="23" t="s">
        <v>49</v>
      </c>
      <c r="F109" s="23" t="s">
        <v>91</v>
      </c>
      <c r="G109" s="24"/>
      <c r="H109" s="24"/>
    </row>
    <row r="110" spans="1:8" s="13" customFormat="1" ht="15.6">
      <c r="A110" s="15">
        <v>1</v>
      </c>
      <c r="B110" s="29" t="s">
        <v>38</v>
      </c>
      <c r="C110" s="30" t="s">
        <v>86</v>
      </c>
      <c r="D110" s="30" t="s">
        <v>87</v>
      </c>
      <c r="E110" s="30"/>
      <c r="F110" s="30"/>
      <c r="G110" s="31">
        <f>SUMIFS(G111:G1147,$C111:$C1147,$C111,$D111:$D1147,$D111)/2</f>
        <v>29013.3</v>
      </c>
      <c r="H110" s="31">
        <f>SUMIFS(H111:H1147,$C111:$C1147,$C111,$D111:$D1147,$D111)/2</f>
        <v>0</v>
      </c>
    </row>
    <row r="111" spans="1:8" s="13" customFormat="1" ht="51" customHeight="1">
      <c r="A111" s="16">
        <v>2</v>
      </c>
      <c r="B111" s="41" t="s">
        <v>194</v>
      </c>
      <c r="C111" s="33" t="s">
        <v>86</v>
      </c>
      <c r="D111" s="33" t="s">
        <v>87</v>
      </c>
      <c r="E111" s="33" t="s">
        <v>57</v>
      </c>
      <c r="F111" s="33"/>
      <c r="G111" s="34">
        <f>SUMIFS(G112:G1144,$C112:$C1144,$C112,$D112:$D1144,$D112,$E112:$E1144,$E112)</f>
        <v>8866.2000000000007</v>
      </c>
      <c r="H111" s="34">
        <f>SUMIFS(H112:H1144,$C112:$C1144,$C112,$D112:$D1144,$D112,$E112:$E1144,$E112)</f>
        <v>0</v>
      </c>
    </row>
    <row r="112" spans="1:8" s="13" customFormat="1" ht="69.599999999999994" customHeight="1">
      <c r="A112" s="17">
        <v>3</v>
      </c>
      <c r="B112" s="22" t="s">
        <v>151</v>
      </c>
      <c r="C112" s="23" t="s">
        <v>86</v>
      </c>
      <c r="D112" s="23" t="s">
        <v>87</v>
      </c>
      <c r="E112" s="23" t="s">
        <v>57</v>
      </c>
      <c r="F112" s="23" t="s">
        <v>94</v>
      </c>
      <c r="G112" s="24">
        <v>8866.2000000000007</v>
      </c>
      <c r="H112" s="24"/>
    </row>
    <row r="113" spans="1:8" s="13" customFormat="1" ht="62.4">
      <c r="A113" s="16">
        <v>2</v>
      </c>
      <c r="B113" s="41" t="s">
        <v>168</v>
      </c>
      <c r="C113" s="33" t="s">
        <v>86</v>
      </c>
      <c r="D113" s="33" t="s">
        <v>87</v>
      </c>
      <c r="E113" s="33" t="s">
        <v>49</v>
      </c>
      <c r="F113" s="33"/>
      <c r="G113" s="34">
        <f>SUMIFS(G114:G1146,$C114:$C1146,$C114,$D114:$D1146,$D114,$E114:$E1146,$E114)</f>
        <v>400</v>
      </c>
      <c r="H113" s="34">
        <f>SUMIFS(H114:H1146,$C114:$C1146,$C114,$D114:$D1146,$D114,$E114:$E1146,$E114)</f>
        <v>0</v>
      </c>
    </row>
    <row r="114" spans="1:8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400</v>
      </c>
      <c r="H114" s="24"/>
    </row>
    <row r="115" spans="1:8" s="13" customFormat="1" ht="64.2" customHeight="1">
      <c r="A115" s="16">
        <v>2</v>
      </c>
      <c r="B115" s="35" t="s">
        <v>215</v>
      </c>
      <c r="C115" s="33" t="s">
        <v>86</v>
      </c>
      <c r="D115" s="33" t="s">
        <v>87</v>
      </c>
      <c r="E115" s="33" t="s">
        <v>48</v>
      </c>
      <c r="F115" s="33"/>
      <c r="G115" s="34">
        <f>SUMIFS(G116:G1149,$C116:$C1149,$C116,$D116:$D1149,$D116,$E116:$E1149,$E116)</f>
        <v>19747.099999999999</v>
      </c>
      <c r="H115" s="34">
        <f>SUMIFS(H116:H1149,$C116:$C1149,$C116,$D116:$D1149,$D116,$E116:$E1149,$E116)</f>
        <v>0</v>
      </c>
    </row>
    <row r="116" spans="1:8" s="13" customFormat="1" ht="15.6">
      <c r="A116" s="17">
        <v>3</v>
      </c>
      <c r="B116" s="22" t="s">
        <v>46</v>
      </c>
      <c r="C116" s="23" t="s">
        <v>86</v>
      </c>
      <c r="D116" s="23" t="s">
        <v>87</v>
      </c>
      <c r="E116" s="23" t="s">
        <v>48</v>
      </c>
      <c r="F116" s="23" t="s">
        <v>91</v>
      </c>
      <c r="G116" s="24">
        <v>19747.099999999999</v>
      </c>
      <c r="H116" s="24"/>
    </row>
    <row r="117" spans="1:8" s="13" customFormat="1" ht="51" customHeight="1">
      <c r="A117" s="16">
        <v>2</v>
      </c>
      <c r="B117" s="41" t="s">
        <v>35</v>
      </c>
      <c r="C117" s="33" t="s">
        <v>86</v>
      </c>
      <c r="D117" s="33" t="s">
        <v>87</v>
      </c>
      <c r="E117" s="33" t="s">
        <v>122</v>
      </c>
      <c r="F117" s="33"/>
      <c r="G117" s="34">
        <f>SUMIFS(G118:G1148,$C118:$C1148,$C118,$D118:$D1148,$D118,$E118:$E1148,$E118)</f>
        <v>0</v>
      </c>
      <c r="H117" s="34">
        <f>SUMIFS(H118:H1148,$C118:$C1148,$C118,$D118:$D1148,$D118,$E118:$E1148,$E118)</f>
        <v>0</v>
      </c>
    </row>
    <row r="118" spans="1:8" s="13" customFormat="1" ht="31.2">
      <c r="A118" s="17">
        <v>3</v>
      </c>
      <c r="B118" s="22" t="s">
        <v>11</v>
      </c>
      <c r="C118" s="23" t="s">
        <v>86</v>
      </c>
      <c r="D118" s="23" t="s">
        <v>87</v>
      </c>
      <c r="E118" s="23" t="s">
        <v>122</v>
      </c>
      <c r="F118" s="23" t="s">
        <v>73</v>
      </c>
      <c r="G118" s="24"/>
      <c r="H118" s="24"/>
    </row>
    <row r="119" spans="1:8" s="13" customFormat="1" ht="15.6">
      <c r="A119" s="14">
        <v>0</v>
      </c>
      <c r="B119" s="26" t="s">
        <v>108</v>
      </c>
      <c r="C119" s="27" t="s">
        <v>92</v>
      </c>
      <c r="D119" s="27" t="s">
        <v>114</v>
      </c>
      <c r="E119" s="27"/>
      <c r="F119" s="27"/>
      <c r="G119" s="28">
        <f>SUMIFS(G120:G1165,$C120:$C1165,$C120)/3</f>
        <v>113531.90000000001</v>
      </c>
      <c r="H119" s="28">
        <f>SUMIFS(H120:H1155,$C120:$C1155,$C120)/3</f>
        <v>0</v>
      </c>
    </row>
    <row r="120" spans="1:8" s="13" customFormat="1" ht="15.6">
      <c r="A120" s="15">
        <v>1</v>
      </c>
      <c r="B120" s="29" t="s">
        <v>58</v>
      </c>
      <c r="C120" s="30" t="s">
        <v>92</v>
      </c>
      <c r="D120" s="30" t="s">
        <v>69</v>
      </c>
      <c r="E120" s="30"/>
      <c r="F120" s="30"/>
      <c r="G120" s="31">
        <f>SUMIFS(G121:G1155,$C121:$C1155,$C121,$D121:$D1155,$D121)/2</f>
        <v>560</v>
      </c>
      <c r="H120" s="31">
        <f>SUMIFS(H121:H1155,$C121:$C1155,$C121,$D121:$D1155,$D121)/2</f>
        <v>0</v>
      </c>
    </row>
    <row r="121" spans="1:8" s="13" customFormat="1" ht="67.2" customHeight="1">
      <c r="A121" s="16">
        <v>2</v>
      </c>
      <c r="B121" s="35" t="s">
        <v>215</v>
      </c>
      <c r="C121" s="33" t="s">
        <v>92</v>
      </c>
      <c r="D121" s="33" t="s">
        <v>69</v>
      </c>
      <c r="E121" s="33" t="s">
        <v>48</v>
      </c>
      <c r="F121" s="33" t="s">
        <v>71</v>
      </c>
      <c r="G121" s="34">
        <f>SUMIFS(G122:G1152,$C122:$C1152,$C122,$D122:$D1152,$D122,$E122:$E1152,$E122)</f>
        <v>0</v>
      </c>
      <c r="H121" s="34">
        <f>SUMIFS(H122:H1152,$C122:$C1152,$C122,$D122:$D1152,$D122,$E122:$E1152,$E122)</f>
        <v>0</v>
      </c>
    </row>
    <row r="122" spans="1:8" s="13" customFormat="1" ht="15.6">
      <c r="A122" s="17">
        <v>3</v>
      </c>
      <c r="B122" s="22" t="s">
        <v>46</v>
      </c>
      <c r="C122" s="23" t="s">
        <v>92</v>
      </c>
      <c r="D122" s="23" t="s">
        <v>69</v>
      </c>
      <c r="E122" s="23" t="s">
        <v>48</v>
      </c>
      <c r="F122" s="23" t="s">
        <v>91</v>
      </c>
      <c r="G122" s="24"/>
      <c r="H122" s="24"/>
    </row>
    <row r="123" spans="1:8" s="13" customFormat="1" ht="62.4">
      <c r="A123" s="16">
        <v>2</v>
      </c>
      <c r="B123" s="41" t="s">
        <v>168</v>
      </c>
      <c r="C123" s="33" t="s">
        <v>92</v>
      </c>
      <c r="D123" s="33" t="s">
        <v>69</v>
      </c>
      <c r="E123" s="33" t="s">
        <v>49</v>
      </c>
      <c r="F123" s="33"/>
      <c r="G123" s="34">
        <f>SUMIFS(G124:G1154,$C124:$C1154,$C124,$D124:$D1154,$D124,$E124:$E1154,$E124)</f>
        <v>530</v>
      </c>
      <c r="H123" s="34">
        <f>SUMIFS(H124:H1154,$C124:$C1154,$C124,$D124:$D1154,$D124,$E124:$E1154,$E124)</f>
        <v>0</v>
      </c>
    </row>
    <row r="124" spans="1:8" s="13" customFormat="1" ht="31.2">
      <c r="A124" s="17">
        <v>3</v>
      </c>
      <c r="B124" s="22" t="s">
        <v>11</v>
      </c>
      <c r="C124" s="23" t="s">
        <v>92</v>
      </c>
      <c r="D124" s="23" t="s">
        <v>69</v>
      </c>
      <c r="E124" s="23" t="s">
        <v>49</v>
      </c>
      <c r="F124" s="23" t="s">
        <v>73</v>
      </c>
      <c r="G124" s="24">
        <v>530</v>
      </c>
      <c r="H124" s="24"/>
    </row>
    <row r="125" spans="1:8" s="13" customFormat="1" ht="15.6">
      <c r="A125" s="17">
        <v>3</v>
      </c>
      <c r="B125" s="22" t="s">
        <v>46</v>
      </c>
      <c r="C125" s="23" t="s">
        <v>92</v>
      </c>
      <c r="D125" s="23" t="s">
        <v>69</v>
      </c>
      <c r="E125" s="23" t="s">
        <v>49</v>
      </c>
      <c r="F125" s="23" t="s">
        <v>91</v>
      </c>
      <c r="G125" s="24"/>
      <c r="H125" s="24"/>
    </row>
    <row r="126" spans="1:8" s="13" customFormat="1" ht="46.8">
      <c r="A126" s="16">
        <v>2</v>
      </c>
      <c r="B126" s="41" t="s">
        <v>214</v>
      </c>
      <c r="C126" s="33" t="s">
        <v>92</v>
      </c>
      <c r="D126" s="33" t="s">
        <v>69</v>
      </c>
      <c r="E126" s="33" t="s">
        <v>160</v>
      </c>
      <c r="F126" s="33" t="s">
        <v>71</v>
      </c>
      <c r="G126" s="34">
        <f>SUMIFS(G127:G1157,$C127:$C1157,$C127,$D127:$D1157,$D127,$E127:$E1157,$E127)</f>
        <v>30</v>
      </c>
      <c r="H126" s="34">
        <f>SUMIFS(H127:H1157,$C127:$C1157,$C127,$D127:$D1157,$D127,$E127:$E1157,$E127)</f>
        <v>0</v>
      </c>
    </row>
    <row r="127" spans="1:8" s="13" customFormat="1" ht="31.2">
      <c r="A127" s="17">
        <v>3</v>
      </c>
      <c r="B127" s="22" t="s">
        <v>11</v>
      </c>
      <c r="C127" s="23" t="s">
        <v>92</v>
      </c>
      <c r="D127" s="23" t="s">
        <v>69</v>
      </c>
      <c r="E127" s="23" t="s">
        <v>160</v>
      </c>
      <c r="F127" s="23" t="s">
        <v>73</v>
      </c>
      <c r="G127" s="24">
        <v>30</v>
      </c>
      <c r="H127" s="24"/>
    </row>
    <row r="128" spans="1:8" s="13" customFormat="1" ht="15.6">
      <c r="A128" s="15">
        <v>1</v>
      </c>
      <c r="B128" s="40" t="s">
        <v>118</v>
      </c>
      <c r="C128" s="30" t="s">
        <v>92</v>
      </c>
      <c r="D128" s="30" t="s">
        <v>88</v>
      </c>
      <c r="E128" s="30"/>
      <c r="F128" s="30"/>
      <c r="G128" s="31">
        <f>SUMIFS(G129:G1165,$C129:$C1165,$C129,$D129:$D1165,$D129)/2</f>
        <v>0</v>
      </c>
      <c r="H128" s="31">
        <f>SUMIFS(H129:H1165,$C129:$C1165,$C129,$D129:$D1165,$D129)/2</f>
        <v>0</v>
      </c>
    </row>
    <row r="129" spans="1:8" s="13" customFormat="1" ht="46.8">
      <c r="A129" s="16">
        <v>2</v>
      </c>
      <c r="B129" s="41" t="s">
        <v>200</v>
      </c>
      <c r="C129" s="33" t="s">
        <v>92</v>
      </c>
      <c r="D129" s="33" t="s">
        <v>88</v>
      </c>
      <c r="E129" s="42" t="s">
        <v>59</v>
      </c>
      <c r="F129" s="42" t="s">
        <v>71</v>
      </c>
      <c r="G129" s="34">
        <f>SUMIFS(G130:G1162,$C130:$C1162,$C130,$D130:$D1162,$D130,$E130:$E1162,$E130)</f>
        <v>0</v>
      </c>
      <c r="H129" s="34">
        <f>SUMIFS(H130:H1162,$C130:$C1162,$C130,$D130:$D1162,$D130,$E130:$E1162,$E130)</f>
        <v>0</v>
      </c>
    </row>
    <row r="130" spans="1:8" s="13" customFormat="1" ht="109.2">
      <c r="A130" s="17">
        <v>3</v>
      </c>
      <c r="B130" s="22" t="s">
        <v>119</v>
      </c>
      <c r="C130" s="23" t="s">
        <v>92</v>
      </c>
      <c r="D130" s="23" t="s">
        <v>88</v>
      </c>
      <c r="E130" s="23" t="s">
        <v>59</v>
      </c>
      <c r="F130" s="23" t="s">
        <v>120</v>
      </c>
      <c r="G130" s="24"/>
      <c r="H130" s="24"/>
    </row>
    <row r="131" spans="1:8" s="13" customFormat="1" ht="15.6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59</v>
      </c>
      <c r="F131" s="23" t="s">
        <v>91</v>
      </c>
      <c r="G131" s="24"/>
      <c r="H131" s="24"/>
    </row>
    <row r="132" spans="1:8" s="13" customFormat="1" ht="62.4">
      <c r="A132" s="16">
        <v>2</v>
      </c>
      <c r="B132" s="32" t="s">
        <v>203</v>
      </c>
      <c r="C132" s="33" t="s">
        <v>92</v>
      </c>
      <c r="D132" s="33" t="s">
        <v>88</v>
      </c>
      <c r="E132" s="42" t="s">
        <v>117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</row>
    <row r="133" spans="1:8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117</v>
      </c>
      <c r="F133" s="23" t="s">
        <v>91</v>
      </c>
      <c r="G133" s="24"/>
      <c r="H133" s="24"/>
    </row>
    <row r="134" spans="1:8" s="13" customFormat="1" ht="62.4">
      <c r="A134" s="16">
        <v>2</v>
      </c>
      <c r="B134" s="41" t="s">
        <v>168</v>
      </c>
      <c r="C134" s="33" t="s">
        <v>92</v>
      </c>
      <c r="D134" s="33" t="s">
        <v>88</v>
      </c>
      <c r="E134" s="42" t="s">
        <v>49</v>
      </c>
      <c r="F134" s="42" t="s">
        <v>71</v>
      </c>
      <c r="G134" s="34">
        <f>SUMIFS(G135:G1167,$C135:$C1167,$C135,$D135:$D1167,$D135,$E135:$E1167,$E135)</f>
        <v>0</v>
      </c>
      <c r="H134" s="34">
        <f>SUMIFS(H135:H1167,$C135:$C1167,$C135,$D135:$D1167,$D135,$E135:$E1167,$E135)</f>
        <v>0</v>
      </c>
    </row>
    <row r="135" spans="1:8" s="13" customFormat="1" ht="31.2">
      <c r="A135" s="17">
        <v>3</v>
      </c>
      <c r="B135" s="22" t="s">
        <v>11</v>
      </c>
      <c r="C135" s="23" t="s">
        <v>92</v>
      </c>
      <c r="D135" s="23" t="s">
        <v>88</v>
      </c>
      <c r="E135" s="23" t="s">
        <v>49</v>
      </c>
      <c r="F135" s="23" t="s">
        <v>73</v>
      </c>
      <c r="G135" s="24"/>
      <c r="H135" s="24"/>
    </row>
    <row r="136" spans="1:8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49</v>
      </c>
      <c r="F136" s="23" t="s">
        <v>91</v>
      </c>
      <c r="G136" s="24"/>
      <c r="H136" s="24"/>
    </row>
    <row r="137" spans="1:8" s="13" customFormat="1" ht="15.6">
      <c r="A137" s="15">
        <v>1</v>
      </c>
      <c r="B137" s="40" t="s">
        <v>127</v>
      </c>
      <c r="C137" s="44" t="s">
        <v>92</v>
      </c>
      <c r="D137" s="44" t="s">
        <v>78</v>
      </c>
      <c r="E137" s="44" t="s">
        <v>6</v>
      </c>
      <c r="F137" s="44" t="s">
        <v>71</v>
      </c>
      <c r="G137" s="31">
        <f>SUMIFS(G138:G1174,$C138:$C1174,$C138,$D138:$D1174,$D138)/2</f>
        <v>3678.4</v>
      </c>
      <c r="H137" s="31">
        <f>SUMIFS(H138:H1174,$C138:$C1174,$C138,$D138:$D1174,$D138)/2</f>
        <v>0</v>
      </c>
    </row>
    <row r="138" spans="1:8" s="13" customFormat="1" ht="46.8">
      <c r="A138" s="16">
        <v>2</v>
      </c>
      <c r="B138" s="41" t="s">
        <v>200</v>
      </c>
      <c r="C138" s="33" t="s">
        <v>92</v>
      </c>
      <c r="D138" s="33" t="s">
        <v>78</v>
      </c>
      <c r="E138" s="42" t="s">
        <v>59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</row>
    <row r="139" spans="1:8" s="13" customFormat="1" ht="15.6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59</v>
      </c>
      <c r="F139" s="23" t="s">
        <v>91</v>
      </c>
      <c r="G139" s="24"/>
      <c r="H139" s="24"/>
    </row>
    <row r="140" spans="1:8" s="13" customFormat="1" ht="46.8">
      <c r="A140" s="16">
        <v>2</v>
      </c>
      <c r="B140" s="41" t="s">
        <v>204</v>
      </c>
      <c r="C140" s="42" t="s">
        <v>92</v>
      </c>
      <c r="D140" s="42" t="s">
        <v>78</v>
      </c>
      <c r="E140" s="42" t="s">
        <v>126</v>
      </c>
      <c r="F140" s="42" t="s">
        <v>71</v>
      </c>
      <c r="G140" s="34">
        <f>SUMIFS(G141:G1173,$C141:$C1173,$C141,$D141:$D1173,$D141,$E141:$E1173,$E141)</f>
        <v>0</v>
      </c>
      <c r="H140" s="34">
        <f>SUMIFS(H141:H1173,$C141:$C1173,$C141,$D141:$D1173,$D141,$E141:$E1173,$E141)</f>
        <v>0</v>
      </c>
    </row>
    <row r="141" spans="1:8" s="13" customFormat="1" ht="15.6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126</v>
      </c>
      <c r="F141" s="23" t="s">
        <v>91</v>
      </c>
      <c r="G141" s="24"/>
      <c r="H141" s="24"/>
    </row>
    <row r="142" spans="1:8" s="13" customFormat="1" ht="43.2" customHeight="1">
      <c r="A142" s="16">
        <v>2</v>
      </c>
      <c r="B142" s="41" t="s">
        <v>210</v>
      </c>
      <c r="C142" s="33" t="s">
        <v>92</v>
      </c>
      <c r="D142" s="33" t="s">
        <v>78</v>
      </c>
      <c r="E142" s="42" t="s">
        <v>180</v>
      </c>
      <c r="F142" s="42" t="s">
        <v>71</v>
      </c>
      <c r="G142" s="34">
        <f>SUMIFS(G143:G1176,$C143:$C1176,$C143,$D143:$D1176,$D143,$E143:$E1176,$E143)</f>
        <v>3678.4</v>
      </c>
      <c r="H142" s="34">
        <f>SUMIFS(H143:H1176,$C143:$C1176,$C143,$D143:$D1176,$D143,$E143:$E1176,$E143)</f>
        <v>0</v>
      </c>
    </row>
    <row r="143" spans="1:8" s="13" customFormat="1" ht="15.6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180</v>
      </c>
      <c r="F143" s="23" t="s">
        <v>91</v>
      </c>
      <c r="G143" s="24">
        <v>3678.4</v>
      </c>
      <c r="H143" s="24"/>
    </row>
    <row r="144" spans="1:8" s="13" customFormat="1" ht="37.799999999999997" customHeight="1">
      <c r="A144" s="16">
        <v>2</v>
      </c>
      <c r="B144" s="41" t="s">
        <v>212</v>
      </c>
      <c r="C144" s="42" t="s">
        <v>92</v>
      </c>
      <c r="D144" s="42" t="s">
        <v>78</v>
      </c>
      <c r="E144" s="42" t="s">
        <v>158</v>
      </c>
      <c r="F144" s="42" t="s">
        <v>71</v>
      </c>
      <c r="G144" s="34">
        <f>SUMIFS(G145:G1175,$C145:$C1175,$C145,$D145:$D1175,$D145,$E145:$E1175,$E145)</f>
        <v>0</v>
      </c>
      <c r="H144" s="34">
        <f>SUMIFS(H145:H1175,$C145:$C1175,$C145,$D145:$D1175,$D145,$E145:$E1175,$E145)</f>
        <v>0</v>
      </c>
    </row>
    <row r="145" spans="1:8" s="13" customFormat="1" ht="15.6">
      <c r="A145" s="17">
        <v>3</v>
      </c>
      <c r="B145" s="22" t="s">
        <v>46</v>
      </c>
      <c r="C145" s="23" t="s">
        <v>92</v>
      </c>
      <c r="D145" s="23" t="s">
        <v>78</v>
      </c>
      <c r="E145" s="23" t="s">
        <v>158</v>
      </c>
      <c r="F145" s="23" t="s">
        <v>91</v>
      </c>
      <c r="G145" s="24"/>
      <c r="H145" s="24"/>
    </row>
    <row r="146" spans="1:8" s="13" customFormat="1" ht="15.6">
      <c r="A146" s="15">
        <v>1</v>
      </c>
      <c r="B146" s="40" t="s">
        <v>127</v>
      </c>
      <c r="C146" s="44" t="s">
        <v>92</v>
      </c>
      <c r="D146" s="44" t="s">
        <v>92</v>
      </c>
      <c r="E146" s="44" t="s">
        <v>6</v>
      </c>
      <c r="F146" s="44" t="s">
        <v>71</v>
      </c>
      <c r="G146" s="31">
        <f>SUMIFS(G147:G1181,$C147:$C1181,$C147,$D147:$D1181,$D147)/2</f>
        <v>109293.5</v>
      </c>
      <c r="H146" s="31">
        <f>SUMIFS(H147:H1181,$C147:$C1181,$C147,$D147:$D1181,$D147)/2</f>
        <v>0</v>
      </c>
    </row>
    <row r="147" spans="1:8" s="13" customFormat="1" ht="37.799999999999997" customHeight="1">
      <c r="A147" s="16">
        <v>2</v>
      </c>
      <c r="B147" s="41" t="s">
        <v>175</v>
      </c>
      <c r="C147" s="33" t="s">
        <v>92</v>
      </c>
      <c r="D147" s="33" t="s">
        <v>92</v>
      </c>
      <c r="E147" s="33" t="s">
        <v>174</v>
      </c>
      <c r="F147" s="42" t="s">
        <v>71</v>
      </c>
      <c r="G147" s="34">
        <f>SUMIFS(G148:G1178,$C148:$C1178,$C148,$D148:$D1178,$D148,$E148:$E1178,$E148)</f>
        <v>109293.5</v>
      </c>
      <c r="H147" s="34">
        <f>SUMIFS(H148:H1178,$C148:$C1178,$C148,$D148:$D1178,$D148,$E148:$E1178,$E148)</f>
        <v>0</v>
      </c>
    </row>
    <row r="148" spans="1:8" s="13" customFormat="1" ht="15.6">
      <c r="A148" s="17">
        <v>3</v>
      </c>
      <c r="B148" s="22" t="s">
        <v>46</v>
      </c>
      <c r="C148" s="23" t="s">
        <v>92</v>
      </c>
      <c r="D148" s="23" t="s">
        <v>92</v>
      </c>
      <c r="E148" s="23" t="s">
        <v>174</v>
      </c>
      <c r="F148" s="23" t="s">
        <v>91</v>
      </c>
      <c r="G148" s="24">
        <v>109293.5</v>
      </c>
      <c r="H148" s="24"/>
    </row>
    <row r="149" spans="1:8" s="13" customFormat="1" ht="15.6">
      <c r="A149" s="14">
        <v>0</v>
      </c>
      <c r="B149" s="26" t="s">
        <v>109</v>
      </c>
      <c r="C149" s="27" t="s">
        <v>70</v>
      </c>
      <c r="D149" s="27" t="s">
        <v>114</v>
      </c>
      <c r="E149" s="27"/>
      <c r="F149" s="27"/>
      <c r="G149" s="28">
        <f>SUMIFS(G150:G1192,$C150:$C1192,$C150)/3</f>
        <v>60567.9</v>
      </c>
      <c r="H149" s="28">
        <f>SUMIFS(H150:H1182,$C150:$C1182,$C150)/3</f>
        <v>0</v>
      </c>
    </row>
    <row r="150" spans="1:8" s="13" customFormat="1" ht="15.6">
      <c r="A150" s="15">
        <v>1</v>
      </c>
      <c r="B150" s="29" t="s">
        <v>60</v>
      </c>
      <c r="C150" s="30" t="s">
        <v>70</v>
      </c>
      <c r="D150" s="30" t="s">
        <v>92</v>
      </c>
      <c r="E150" s="30" t="s">
        <v>71</v>
      </c>
      <c r="F150" s="30" t="s">
        <v>71</v>
      </c>
      <c r="G150" s="31">
        <f>SUMIFS(G151:G1185,$C151:$C1185,$C151,$D151:$D1185,$D151)/2</f>
        <v>60567.9</v>
      </c>
      <c r="H150" s="31">
        <f>SUMIFS(H151:H1185,$C151:$C1185,$C151,$D151:$D1185,$D151)/2</f>
        <v>0</v>
      </c>
    </row>
    <row r="151" spans="1:8" s="13" customFormat="1" ht="46.8">
      <c r="A151" s="16">
        <v>2</v>
      </c>
      <c r="B151" s="41" t="s">
        <v>197</v>
      </c>
      <c r="C151" s="33" t="s">
        <v>70</v>
      </c>
      <c r="D151" s="33" t="s">
        <v>92</v>
      </c>
      <c r="E151" s="33" t="s">
        <v>164</v>
      </c>
      <c r="F151" s="33"/>
      <c r="G151" s="34">
        <f>SUMIFS(G152:G1182,$C152:$C1182,$C152,$D152:$D1182,$D152,$E152:$E1182,$E152)</f>
        <v>60567.9</v>
      </c>
      <c r="H151" s="34">
        <f>SUMIFS(H152:H1182,$C152:$C1182,$C152,$D152:$D1182,$D152,$E152:$E1182,$E152)</f>
        <v>0</v>
      </c>
    </row>
    <row r="152" spans="1:8" s="13" customFormat="1" ht="15.6">
      <c r="A152" s="17">
        <v>3</v>
      </c>
      <c r="B152" s="22" t="s">
        <v>46</v>
      </c>
      <c r="C152" s="23" t="s">
        <v>70</v>
      </c>
      <c r="D152" s="23" t="s">
        <v>92</v>
      </c>
      <c r="E152" s="23" t="s">
        <v>164</v>
      </c>
      <c r="F152" s="23" t="s">
        <v>91</v>
      </c>
      <c r="G152" s="24">
        <v>60567.9</v>
      </c>
      <c r="H152" s="24"/>
    </row>
    <row r="153" spans="1:8" s="13" customFormat="1" ht="15.6">
      <c r="A153" s="14">
        <v>0</v>
      </c>
      <c r="B153" s="26" t="s">
        <v>110</v>
      </c>
      <c r="C153" s="27" t="s">
        <v>81</v>
      </c>
      <c r="D153" s="27" t="s">
        <v>114</v>
      </c>
      <c r="E153" s="27"/>
      <c r="F153" s="27"/>
      <c r="G153" s="28">
        <f>SUMIFS(G154:G1196,$C154:$C1196,$C154)/3</f>
        <v>116722</v>
      </c>
      <c r="H153" s="28">
        <f>SUMIFS(H154:H1186,$C154:$C1186,$C154)/3</f>
        <v>0</v>
      </c>
    </row>
    <row r="154" spans="1:8" s="13" customFormat="1" ht="15.6">
      <c r="A154" s="15">
        <v>1</v>
      </c>
      <c r="B154" s="29" t="s">
        <v>39</v>
      </c>
      <c r="C154" s="30" t="s">
        <v>81</v>
      </c>
      <c r="D154" s="30" t="s">
        <v>88</v>
      </c>
      <c r="E154" s="30"/>
      <c r="F154" s="30"/>
      <c r="G154" s="31">
        <f>SUMIFS(G155:G1189,$C155:$C1189,$C155,$D155:$D1189,$D155)/2</f>
        <v>95626.200000000012</v>
      </c>
      <c r="H154" s="31">
        <f>SUMIFS(H155:H1189,$C155:$C1189,$C155,$D155:$D1189,$D155)/2</f>
        <v>0</v>
      </c>
    </row>
    <row r="155" spans="1:8" s="13" customFormat="1" ht="46.8">
      <c r="A155" s="16">
        <v>2</v>
      </c>
      <c r="B155" s="41" t="s">
        <v>181</v>
      </c>
      <c r="C155" s="33" t="s">
        <v>81</v>
      </c>
      <c r="D155" s="33" t="s">
        <v>88</v>
      </c>
      <c r="E155" s="33" t="s">
        <v>37</v>
      </c>
      <c r="F155" s="33"/>
      <c r="G155" s="34">
        <f>SUMIFS(G156:G1186,$C156:$C1186,$C156,$D156:$D1186,$D156,$E156:$E1186,$E156)</f>
        <v>280</v>
      </c>
      <c r="H155" s="34">
        <f>SUMIFS(H156:H1186,$C156:$C1186,$C156,$D156:$D1186,$D156,$E156:$E1186,$E156)</f>
        <v>0</v>
      </c>
    </row>
    <row r="156" spans="1:8" s="13" customFormat="1" ht="31.2">
      <c r="A156" s="17">
        <v>3</v>
      </c>
      <c r="B156" s="22" t="s">
        <v>11</v>
      </c>
      <c r="C156" s="23" t="s">
        <v>81</v>
      </c>
      <c r="D156" s="23" t="s">
        <v>88</v>
      </c>
      <c r="E156" s="23" t="s">
        <v>37</v>
      </c>
      <c r="F156" s="23" t="s">
        <v>73</v>
      </c>
      <c r="G156" s="24">
        <v>280</v>
      </c>
      <c r="H156" s="24"/>
    </row>
    <row r="157" spans="1:8" s="13" customFormat="1" ht="15.6">
      <c r="A157" s="17">
        <v>3</v>
      </c>
      <c r="B157" s="22" t="s">
        <v>46</v>
      </c>
      <c r="C157" s="23" t="s">
        <v>81</v>
      </c>
      <c r="D157" s="23" t="s">
        <v>88</v>
      </c>
      <c r="E157" s="23" t="s">
        <v>37</v>
      </c>
      <c r="F157" s="23" t="s">
        <v>91</v>
      </c>
      <c r="G157" s="24"/>
      <c r="H157" s="24"/>
    </row>
    <row r="158" spans="1:8" s="13" customFormat="1" ht="51.6" customHeight="1">
      <c r="A158" s="16">
        <v>2</v>
      </c>
      <c r="B158" s="48" t="s">
        <v>198</v>
      </c>
      <c r="C158" s="33" t="s">
        <v>81</v>
      </c>
      <c r="D158" s="33" t="s">
        <v>88</v>
      </c>
      <c r="E158" s="33" t="s">
        <v>40</v>
      </c>
      <c r="F158" s="33"/>
      <c r="G158" s="34">
        <f>SUMIFS(G159:G1191,$C159:$C1191,$C159,$D159:$D1191,$D159,$E159:$E1191,$E159)</f>
        <v>30000</v>
      </c>
      <c r="H158" s="34">
        <f>SUMIFS(H159:H1191,$C159:$C1191,$C159,$D159:$D1191,$D159,$E159:$E1191,$E159)</f>
        <v>0</v>
      </c>
    </row>
    <row r="159" spans="1:8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40</v>
      </c>
      <c r="F159" s="23" t="s">
        <v>73</v>
      </c>
      <c r="G159" s="24"/>
      <c r="H159" s="24"/>
    </row>
    <row r="160" spans="1:8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40</v>
      </c>
      <c r="F160" s="23" t="s">
        <v>91</v>
      </c>
      <c r="G160" s="24">
        <v>30000</v>
      </c>
      <c r="H160" s="24"/>
    </row>
    <row r="161" spans="1:8" s="13" customFormat="1" ht="46.8">
      <c r="A161" s="16">
        <v>2</v>
      </c>
      <c r="B161" s="41" t="s">
        <v>200</v>
      </c>
      <c r="C161" s="33" t="s">
        <v>81</v>
      </c>
      <c r="D161" s="33" t="s">
        <v>88</v>
      </c>
      <c r="E161" s="42" t="s">
        <v>59</v>
      </c>
      <c r="F161" s="42" t="s">
        <v>71</v>
      </c>
      <c r="G161" s="34">
        <f>SUMIFS(G162:G1194,$C162:$C1194,$C162,$D162:$D1194,$D162,$E162:$E1194,$E162)</f>
        <v>20000</v>
      </c>
      <c r="H161" s="34">
        <f>SUMIFS(H162:H1194,$C162:$C1194,$C162,$D162:$D1194,$D162,$E162:$E1194,$E162)</f>
        <v>0</v>
      </c>
    </row>
    <row r="162" spans="1:8" s="13" customFormat="1" ht="15.6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59</v>
      </c>
      <c r="F162" s="23" t="s">
        <v>91</v>
      </c>
      <c r="G162" s="24">
        <v>20000</v>
      </c>
      <c r="H162" s="24"/>
    </row>
    <row r="163" spans="1:8" s="13" customFormat="1" ht="62.4">
      <c r="A163" s="16">
        <v>2</v>
      </c>
      <c r="B163" s="32" t="s">
        <v>167</v>
      </c>
      <c r="C163" s="33" t="s">
        <v>81</v>
      </c>
      <c r="D163" s="33" t="s">
        <v>88</v>
      </c>
      <c r="E163" s="33" t="s">
        <v>45</v>
      </c>
      <c r="F163" s="33"/>
      <c r="G163" s="34">
        <f>SUMIFS(G164:G1196,$C164:$C1196,$C164,$D164:$D1196,$D164,$E164:$E1196,$E164)</f>
        <v>500</v>
      </c>
      <c r="H163" s="34">
        <f>SUMIFS(H164:H1196,$C164:$C1196,$C164,$D164:$D1196,$D164,$E164:$E1196,$E164)</f>
        <v>0</v>
      </c>
    </row>
    <row r="164" spans="1:8" s="13" customFormat="1" ht="15.6">
      <c r="A164" s="17">
        <v>3</v>
      </c>
      <c r="B164" s="22" t="s">
        <v>46</v>
      </c>
      <c r="C164" s="23" t="s">
        <v>81</v>
      </c>
      <c r="D164" s="23" t="s">
        <v>88</v>
      </c>
      <c r="E164" s="23" t="s">
        <v>45</v>
      </c>
      <c r="F164" s="23" t="s">
        <v>91</v>
      </c>
      <c r="G164" s="24">
        <v>500</v>
      </c>
      <c r="H164" s="24"/>
    </row>
    <row r="165" spans="1:8" s="13" customFormat="1" ht="62.4">
      <c r="A165" s="16">
        <v>2</v>
      </c>
      <c r="B165" s="41" t="s">
        <v>168</v>
      </c>
      <c r="C165" s="33" t="s">
        <v>81</v>
      </c>
      <c r="D165" s="33" t="s">
        <v>88</v>
      </c>
      <c r="E165" s="33" t="s">
        <v>49</v>
      </c>
      <c r="F165" s="33"/>
      <c r="G165" s="34">
        <f>SUMIFS(G166:G1198,$C166:$C1198,$C166,$D166:$D1198,$D166,$E166:$E1198,$E166)</f>
        <v>30846.2</v>
      </c>
      <c r="H165" s="34">
        <f>SUMIFS(H166:H1198,$C166:$C1198,$C166,$D166:$D1198,$D166,$E166:$E1198,$E166)</f>
        <v>0</v>
      </c>
    </row>
    <row r="166" spans="1:8" s="13" customFormat="1" ht="31.2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49</v>
      </c>
      <c r="F166" s="23" t="s">
        <v>73</v>
      </c>
      <c r="G166" s="24">
        <v>30846.2</v>
      </c>
      <c r="H166" s="24"/>
    </row>
    <row r="167" spans="1:8" s="13" customFormat="1" ht="46.8">
      <c r="A167" s="16">
        <v>2</v>
      </c>
      <c r="B167" s="41" t="s">
        <v>212</v>
      </c>
      <c r="C167" s="33" t="s">
        <v>81</v>
      </c>
      <c r="D167" s="33" t="s">
        <v>88</v>
      </c>
      <c r="E167" s="33" t="s">
        <v>158</v>
      </c>
      <c r="F167" s="33"/>
      <c r="G167" s="34">
        <f>SUMIFS(G168:G1200,$C168:$C1200,$C168,$D168:$D1200,$D168,$E168:$E1200,$E168)</f>
        <v>14000</v>
      </c>
      <c r="H167" s="34">
        <f>SUMIFS(H168:H1200,$C168:$C1200,$C168,$D168:$D1200,$D168,$E168:$E1200,$E168)</f>
        <v>0</v>
      </c>
    </row>
    <row r="168" spans="1:8" s="13" customFormat="1" ht="31.2">
      <c r="A168" s="17">
        <v>3</v>
      </c>
      <c r="B168" s="22" t="s">
        <v>11</v>
      </c>
      <c r="C168" s="23" t="s">
        <v>81</v>
      </c>
      <c r="D168" s="23" t="s">
        <v>88</v>
      </c>
      <c r="E168" s="23" t="s">
        <v>158</v>
      </c>
      <c r="F168" s="23" t="s">
        <v>73</v>
      </c>
      <c r="G168" s="24"/>
      <c r="H168" s="24"/>
    </row>
    <row r="169" spans="1:8" s="13" customFormat="1" ht="15.6">
      <c r="A169" s="17">
        <v>3</v>
      </c>
      <c r="B169" s="22" t="s">
        <v>46</v>
      </c>
      <c r="C169" s="23" t="s">
        <v>81</v>
      </c>
      <c r="D169" s="23" t="s">
        <v>88</v>
      </c>
      <c r="E169" s="23" t="s">
        <v>158</v>
      </c>
      <c r="F169" s="23" t="s">
        <v>91</v>
      </c>
      <c r="G169" s="24">
        <v>14000</v>
      </c>
      <c r="H169" s="24"/>
    </row>
    <row r="170" spans="1:8" s="13" customFormat="1" ht="15.6">
      <c r="A170" s="15">
        <v>1</v>
      </c>
      <c r="B170" s="29" t="s">
        <v>62</v>
      </c>
      <c r="C170" s="30" t="s">
        <v>81</v>
      </c>
      <c r="D170" s="30" t="s">
        <v>78</v>
      </c>
      <c r="E170" s="30"/>
      <c r="F170" s="30"/>
      <c r="G170" s="31">
        <f>SUMIFS(G171:G1207,$C171:$C1207,$C171,$D171:$D1207,$D171)/2</f>
        <v>14625.5</v>
      </c>
      <c r="H170" s="31">
        <f>SUMIFS(H171:H1207,$C171:$C1207,$C171,$D171:$D1207,$D171)/2</f>
        <v>0</v>
      </c>
    </row>
    <row r="171" spans="1:8" s="13" customFormat="1" ht="37.200000000000003" customHeight="1">
      <c r="A171" s="16">
        <v>2</v>
      </c>
      <c r="B171" s="41" t="s">
        <v>171</v>
      </c>
      <c r="C171" s="33" t="s">
        <v>81</v>
      </c>
      <c r="D171" s="33" t="s">
        <v>78</v>
      </c>
      <c r="E171" s="33" t="s">
        <v>17</v>
      </c>
      <c r="F171" s="33"/>
      <c r="G171" s="34">
        <f>SUMIFS(G172:G1204,$C172:$C1204,$C172,$D172:$D1204,$D172,$E172:$E1204,$E172)</f>
        <v>14625.5</v>
      </c>
      <c r="H171" s="34">
        <f>SUMIFS(H172:H1204,$C172:$C1204,$C172,$D172:$D1204,$D172,$E172:$E1204,$E172)</f>
        <v>0</v>
      </c>
    </row>
    <row r="172" spans="1:8" s="13" customFormat="1" ht="15.6">
      <c r="A172" s="17">
        <v>3</v>
      </c>
      <c r="B172" s="22" t="s">
        <v>46</v>
      </c>
      <c r="C172" s="23" t="s">
        <v>81</v>
      </c>
      <c r="D172" s="23" t="s">
        <v>78</v>
      </c>
      <c r="E172" s="23" t="s">
        <v>17</v>
      </c>
      <c r="F172" s="23" t="s">
        <v>91</v>
      </c>
      <c r="G172" s="24">
        <v>14625.5</v>
      </c>
      <c r="H172" s="24"/>
    </row>
    <row r="173" spans="1:8" s="13" customFormat="1" ht="15.6">
      <c r="A173" s="15">
        <v>1</v>
      </c>
      <c r="B173" s="29" t="s">
        <v>139</v>
      </c>
      <c r="C173" s="30" t="s">
        <v>81</v>
      </c>
      <c r="D173" s="30" t="s">
        <v>81</v>
      </c>
      <c r="E173" s="30"/>
      <c r="F173" s="30"/>
      <c r="G173" s="31">
        <f>SUMIFS(G174:G1211,$C174:$C1211,$C174,$D174:$D1211,$D174)/2</f>
        <v>6470.3</v>
      </c>
      <c r="H173" s="31">
        <f>SUMIFS(H174:H1211,$C174:$C1211,$C174,$D174:$D1211,$D174)/2</f>
        <v>0</v>
      </c>
    </row>
    <row r="174" spans="1:8" s="13" customFormat="1" ht="31.2">
      <c r="A174" s="16">
        <v>2</v>
      </c>
      <c r="B174" s="32" t="s">
        <v>182</v>
      </c>
      <c r="C174" s="33" t="s">
        <v>81</v>
      </c>
      <c r="D174" s="33" t="s">
        <v>81</v>
      </c>
      <c r="E174" s="33" t="s">
        <v>22</v>
      </c>
      <c r="F174" s="33"/>
      <c r="G174" s="34">
        <f>SUMIFS(G175:G1208,$C175:$C1208,$C175,$D175:$D1208,$D175,$E175:$E1208,$E175)</f>
        <v>6470.3</v>
      </c>
      <c r="H174" s="34">
        <f>SUMIFS(H175:H1208,$C175:$C1208,$C175,$D175:$D1208,$D175,$E175:$E1208,$E175)</f>
        <v>0</v>
      </c>
    </row>
    <row r="175" spans="1:8" s="13" customFormat="1" ht="15.6">
      <c r="A175" s="17">
        <v>3</v>
      </c>
      <c r="B175" s="22" t="s">
        <v>46</v>
      </c>
      <c r="C175" s="23" t="s">
        <v>81</v>
      </c>
      <c r="D175" s="23" t="s">
        <v>81</v>
      </c>
      <c r="E175" s="23" t="s">
        <v>22</v>
      </c>
      <c r="F175" s="23" t="s">
        <v>91</v>
      </c>
      <c r="G175" s="24">
        <v>6470.3</v>
      </c>
      <c r="H175" s="24"/>
    </row>
    <row r="176" spans="1:8" s="13" customFormat="1" ht="31.2">
      <c r="A176" s="16">
        <v>2</v>
      </c>
      <c r="B176" s="32" t="s">
        <v>61</v>
      </c>
      <c r="C176" s="33" t="s">
        <v>81</v>
      </c>
      <c r="D176" s="33" t="s">
        <v>81</v>
      </c>
      <c r="E176" s="33" t="s">
        <v>123</v>
      </c>
      <c r="F176" s="33"/>
      <c r="G176" s="34">
        <f>SUMIFS(G177:G1212,$C177:$C1212,$C177,$D177:$D1212,$D177,$E177:$E1212,$E177)</f>
        <v>0</v>
      </c>
      <c r="H176" s="34">
        <f>SUMIFS(H177:H1212,$C177:$C1212,$C177,$D177:$D1212,$D177,$E177:$E1212,$E177)</f>
        <v>0</v>
      </c>
    </row>
    <row r="177" spans="1:8" s="13" customFormat="1" ht="31.2">
      <c r="A177" s="17">
        <v>3</v>
      </c>
      <c r="B177" s="22" t="s">
        <v>11</v>
      </c>
      <c r="C177" s="23" t="s">
        <v>81</v>
      </c>
      <c r="D177" s="23" t="s">
        <v>81</v>
      </c>
      <c r="E177" s="23" t="s">
        <v>123</v>
      </c>
      <c r="F177" s="23" t="s">
        <v>73</v>
      </c>
      <c r="G177" s="24"/>
      <c r="H177" s="24"/>
    </row>
    <row r="178" spans="1:8" s="13" customFormat="1" ht="15.6">
      <c r="A178" s="14">
        <v>0</v>
      </c>
      <c r="B178" s="26" t="s">
        <v>142</v>
      </c>
      <c r="C178" s="27" t="s">
        <v>83</v>
      </c>
      <c r="D178" s="27" t="s">
        <v>114</v>
      </c>
      <c r="E178" s="27"/>
      <c r="F178" s="27"/>
      <c r="G178" s="28">
        <f>SUMIFS(G179:G1226,$C179:$C1226,$C179)/3</f>
        <v>39187.5</v>
      </c>
      <c r="H178" s="28">
        <f>SUMIFS(H179:H1216,$C179:$C1216,$C179)/3</f>
        <v>0</v>
      </c>
    </row>
    <row r="179" spans="1:8" s="13" customFormat="1" ht="15.6">
      <c r="A179" s="15">
        <v>1</v>
      </c>
      <c r="B179" s="29" t="s">
        <v>24</v>
      </c>
      <c r="C179" s="30" t="s">
        <v>83</v>
      </c>
      <c r="D179" s="30" t="s">
        <v>69</v>
      </c>
      <c r="E179" s="30" t="s">
        <v>6</v>
      </c>
      <c r="F179" s="30" t="s">
        <v>71</v>
      </c>
      <c r="G179" s="31">
        <f>SUMIFS(G180:G1219,$C180:$C1219,$C180,$D180:$D1219,$D180)/2</f>
        <v>39187.5</v>
      </c>
      <c r="H179" s="31">
        <f>SUMIFS(H180:H1219,$C180:$C1219,$C180,$D180:$D1219,$D180)/2</f>
        <v>0</v>
      </c>
    </row>
    <row r="180" spans="1:8" s="13" customFormat="1" ht="31.2">
      <c r="A180" s="16">
        <v>2</v>
      </c>
      <c r="B180" s="32" t="s">
        <v>172</v>
      </c>
      <c r="C180" s="33" t="s">
        <v>83</v>
      </c>
      <c r="D180" s="33" t="s">
        <v>69</v>
      </c>
      <c r="E180" s="33" t="s">
        <v>25</v>
      </c>
      <c r="F180" s="33"/>
      <c r="G180" s="34">
        <f>SUMIFS(G181:G1216,$C181:$C1216,$C181,$D181:$D1216,$D181,$E181:$E1216,$E181)</f>
        <v>30625.8</v>
      </c>
      <c r="H180" s="34">
        <f>SUMIFS(H181:H1216,$C181:$C1216,$C181,$D181:$D1216,$D181,$E181:$E1216,$E181)</f>
        <v>0</v>
      </c>
    </row>
    <row r="181" spans="1:8" s="13" customFormat="1" ht="15.6">
      <c r="A181" s="17">
        <v>3</v>
      </c>
      <c r="B181" s="22" t="s">
        <v>162</v>
      </c>
      <c r="C181" s="23" t="s">
        <v>83</v>
      </c>
      <c r="D181" s="23" t="s">
        <v>69</v>
      </c>
      <c r="E181" s="23" t="s">
        <v>25</v>
      </c>
      <c r="F181" s="23" t="s">
        <v>161</v>
      </c>
      <c r="G181" s="24"/>
      <c r="H181" s="24"/>
    </row>
    <row r="182" spans="1:8" s="13" customFormat="1" ht="15.6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25</v>
      </c>
      <c r="F182" s="23" t="s">
        <v>91</v>
      </c>
      <c r="G182" s="24">
        <v>30625.8</v>
      </c>
      <c r="H182" s="24"/>
    </row>
    <row r="183" spans="1:8" s="13" customFormat="1" ht="31.2">
      <c r="A183" s="16">
        <v>2</v>
      </c>
      <c r="B183" s="32" t="s">
        <v>173</v>
      </c>
      <c r="C183" s="33" t="s">
        <v>83</v>
      </c>
      <c r="D183" s="33" t="s">
        <v>69</v>
      </c>
      <c r="E183" s="33" t="s">
        <v>26</v>
      </c>
      <c r="F183" s="33"/>
      <c r="G183" s="34">
        <f>SUMIFS(G184:G1219,$C184:$C1219,$C184,$D184:$D1219,$D184,$E184:$E1219,$E184)</f>
        <v>8526.7000000000007</v>
      </c>
      <c r="H183" s="34">
        <f>SUMIFS(H184:H1219,$C184:$C1219,$C184,$D184:$D1219,$D184,$E184:$E1219,$E184)</f>
        <v>0</v>
      </c>
    </row>
    <row r="184" spans="1:8" s="13" customFormat="1" ht="15.6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26</v>
      </c>
      <c r="F184" s="23" t="s">
        <v>91</v>
      </c>
      <c r="G184" s="24">
        <v>8526.7000000000007</v>
      </c>
      <c r="H184" s="24"/>
    </row>
    <row r="185" spans="1:8" s="13" customFormat="1" ht="53.4" customHeight="1">
      <c r="A185" s="16">
        <v>2</v>
      </c>
      <c r="B185" s="41" t="s">
        <v>207</v>
      </c>
      <c r="C185" s="33" t="s">
        <v>83</v>
      </c>
      <c r="D185" s="33" t="s">
        <v>69</v>
      </c>
      <c r="E185" s="33" t="s">
        <v>132</v>
      </c>
      <c r="F185" s="33"/>
      <c r="G185" s="34">
        <f>SUMIFS(G186:G1221,$C186:$C1221,$C186,$D186:$D1221,$D186,$E186:$E1221,$E186)</f>
        <v>15</v>
      </c>
      <c r="H185" s="34">
        <f>SUMIFS(H186:H1221,$C186:$C1221,$C186,$D186:$D1221,$D186,$E186:$E1221,$E186)</f>
        <v>0</v>
      </c>
    </row>
    <row r="186" spans="1:8" s="13" customFormat="1" ht="15.6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132</v>
      </c>
      <c r="F186" s="23" t="s">
        <v>91</v>
      </c>
      <c r="G186" s="24">
        <v>15</v>
      </c>
      <c r="H186" s="24"/>
    </row>
    <row r="187" spans="1:8" s="13" customFormat="1" ht="46.8">
      <c r="A187" s="16">
        <v>2</v>
      </c>
      <c r="B187" s="41" t="s">
        <v>214</v>
      </c>
      <c r="C187" s="33" t="s">
        <v>83</v>
      </c>
      <c r="D187" s="33" t="s">
        <v>69</v>
      </c>
      <c r="E187" s="33" t="s">
        <v>160</v>
      </c>
      <c r="F187" s="33"/>
      <c r="G187" s="34">
        <f>SUMIFS(G188:G1223,$C188:$C1223,$C188,$D188:$D1223,$D188,$E188:$E1223,$E188)</f>
        <v>20</v>
      </c>
      <c r="H187" s="34">
        <f>SUMIFS(H188:H1223,$C188:$C1223,$C188,$D188:$D1223,$D188,$E188:$E1223,$E188)</f>
        <v>0</v>
      </c>
    </row>
    <row r="188" spans="1:8" s="13" customFormat="1" ht="15.6">
      <c r="A188" s="17">
        <v>3</v>
      </c>
      <c r="B188" s="22" t="s">
        <v>46</v>
      </c>
      <c r="C188" s="23" t="s">
        <v>83</v>
      </c>
      <c r="D188" s="23" t="s">
        <v>69</v>
      </c>
      <c r="E188" s="23" t="s">
        <v>160</v>
      </c>
      <c r="F188" s="23" t="s">
        <v>91</v>
      </c>
      <c r="G188" s="24">
        <v>20</v>
      </c>
      <c r="H188" s="24"/>
    </row>
    <row r="189" spans="1:8" s="13" customFormat="1" ht="15.6">
      <c r="A189" s="14">
        <v>0</v>
      </c>
      <c r="B189" s="26" t="s">
        <v>111</v>
      </c>
      <c r="C189" s="27" t="s">
        <v>84</v>
      </c>
      <c r="D189" s="27" t="s">
        <v>114</v>
      </c>
      <c r="E189" s="27"/>
      <c r="F189" s="27"/>
      <c r="G189" s="28">
        <f>SUMIFS(G190:G1250,$C190:$C1250,$C190)/3</f>
        <v>6521.6000000000013</v>
      </c>
      <c r="H189" s="28">
        <f>SUMIFS(H190:H1240,$C190:$C1240,$C190)/3</f>
        <v>0</v>
      </c>
    </row>
    <row r="190" spans="1:8" s="13" customFormat="1" ht="15.6">
      <c r="A190" s="15">
        <v>1</v>
      </c>
      <c r="B190" s="29" t="s">
        <v>63</v>
      </c>
      <c r="C190" s="30" t="s">
        <v>84</v>
      </c>
      <c r="D190" s="30" t="s">
        <v>69</v>
      </c>
      <c r="E190" s="30" t="s">
        <v>6</v>
      </c>
      <c r="F190" s="30" t="s">
        <v>71</v>
      </c>
      <c r="G190" s="31">
        <f>SUMIFS(G191:G1234,$C191:$C1234,$C191,$D191:$D1234,$D191)/2</f>
        <v>2015.9</v>
      </c>
      <c r="H190" s="31">
        <f>SUMIFS(H191:H1234,$C191:$C1234,$C191,$D191:$D1234,$D191)/2</f>
        <v>0</v>
      </c>
    </row>
    <row r="191" spans="1:8" s="13" customFormat="1" ht="31.2">
      <c r="A191" s="16">
        <v>2</v>
      </c>
      <c r="B191" s="32" t="s">
        <v>32</v>
      </c>
      <c r="C191" s="33" t="s">
        <v>84</v>
      </c>
      <c r="D191" s="33" t="s">
        <v>69</v>
      </c>
      <c r="E191" s="33" t="s">
        <v>124</v>
      </c>
      <c r="F191" s="33"/>
      <c r="G191" s="34">
        <f>SUMIFS(G192:G1231,$C192:$C1231,$C192,$D192:$D1231,$D192,$E192:$E1231,$E192)</f>
        <v>2015.9</v>
      </c>
      <c r="H191" s="34">
        <f>SUMIFS(H192:H1231,$C192:$C1231,$C192,$D192:$D1231,$D192,$E192:$E1231,$E192)</f>
        <v>0</v>
      </c>
    </row>
    <row r="192" spans="1:8" s="13" customFormat="1" ht="31.2">
      <c r="A192" s="17">
        <v>3</v>
      </c>
      <c r="B192" s="22" t="s">
        <v>186</v>
      </c>
      <c r="C192" s="23" t="s">
        <v>84</v>
      </c>
      <c r="D192" s="23" t="s">
        <v>69</v>
      </c>
      <c r="E192" s="23" t="s">
        <v>124</v>
      </c>
      <c r="F192" s="23" t="s">
        <v>185</v>
      </c>
      <c r="G192" s="24">
        <v>2015.9</v>
      </c>
      <c r="H192" s="25"/>
    </row>
    <row r="193" spans="1:8" s="13" customFormat="1" ht="15.6">
      <c r="A193" s="15">
        <v>1</v>
      </c>
      <c r="B193" s="29" t="s">
        <v>64</v>
      </c>
      <c r="C193" s="30" t="s">
        <v>84</v>
      </c>
      <c r="D193" s="30" t="s">
        <v>78</v>
      </c>
      <c r="E193" s="30" t="s">
        <v>6</v>
      </c>
      <c r="F193" s="30" t="s">
        <v>71</v>
      </c>
      <c r="G193" s="31">
        <f>SUMIFS(G194:G1237,$C194:$C1237,$C194,$D194:$D1237,$D194)/2</f>
        <v>419</v>
      </c>
      <c r="H193" s="31">
        <f>SUMIFS(H194:H1237,$C194:$C1237,$C194,$D194:$D1237,$D194)/2</f>
        <v>0</v>
      </c>
    </row>
    <row r="194" spans="1:8" s="13" customFormat="1" ht="39.6" customHeight="1">
      <c r="A194" s="16">
        <v>2</v>
      </c>
      <c r="B194" s="41" t="s">
        <v>200</v>
      </c>
      <c r="C194" s="33" t="s">
        <v>84</v>
      </c>
      <c r="D194" s="33" t="s">
        <v>78</v>
      </c>
      <c r="E194" s="33" t="s">
        <v>59</v>
      </c>
      <c r="F194" s="33"/>
      <c r="G194" s="34">
        <f>SUMIFS(G195:G1234,$C195:$C1234,$C195,$D195:$D1234,$D195,$E195:$E1234,$E195)</f>
        <v>269</v>
      </c>
      <c r="H194" s="34">
        <f>SUMIFS(H195:H1234,$C195:$C1234,$C195,$D195:$D1234,$D195,$E195:$E1234,$E195)</f>
        <v>0</v>
      </c>
    </row>
    <row r="195" spans="1:8" s="13" customFormat="1" ht="31.2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59</v>
      </c>
      <c r="F195" s="23" t="s">
        <v>80</v>
      </c>
      <c r="G195" s="24">
        <v>269</v>
      </c>
      <c r="H195" s="24"/>
    </row>
    <row r="196" spans="1:8" s="13" customFormat="1" ht="56.25" customHeight="1">
      <c r="A196" s="16">
        <v>2</v>
      </c>
      <c r="B196" s="41" t="s">
        <v>208</v>
      </c>
      <c r="C196" s="33" t="s">
        <v>84</v>
      </c>
      <c r="D196" s="33" t="s">
        <v>78</v>
      </c>
      <c r="E196" s="33" t="s">
        <v>131</v>
      </c>
      <c r="F196" s="33"/>
      <c r="G196" s="34">
        <f>SUMIFS(G197:G1236,$C197:$C1236,$C197,$D197:$D1236,$D197,$E197:$E1236,$E197)</f>
        <v>0</v>
      </c>
      <c r="H196" s="34">
        <f>SUMIFS(H197:H1236,$C197:$C1236,$C197,$D197:$D1236,$D197,$E197:$E1236,$E197)</f>
        <v>0</v>
      </c>
    </row>
    <row r="197" spans="1:8" s="13" customFormat="1" ht="31.2">
      <c r="A197" s="17">
        <v>3</v>
      </c>
      <c r="B197" s="22" t="s">
        <v>21</v>
      </c>
      <c r="C197" s="23" t="s">
        <v>84</v>
      </c>
      <c r="D197" s="23" t="s">
        <v>78</v>
      </c>
      <c r="E197" s="23" t="s">
        <v>131</v>
      </c>
      <c r="F197" s="23" t="s">
        <v>80</v>
      </c>
      <c r="G197" s="24"/>
      <c r="H197" s="24"/>
    </row>
    <row r="198" spans="1:8" s="13" customFormat="1" ht="15.6">
      <c r="A198" s="17">
        <v>3</v>
      </c>
      <c r="B198" s="22" t="s">
        <v>46</v>
      </c>
      <c r="C198" s="23" t="s">
        <v>84</v>
      </c>
      <c r="D198" s="23" t="s">
        <v>78</v>
      </c>
      <c r="E198" s="23" t="s">
        <v>131</v>
      </c>
      <c r="F198" s="23" t="s">
        <v>91</v>
      </c>
      <c r="G198" s="24"/>
      <c r="H198" s="24"/>
    </row>
    <row r="199" spans="1:8" s="13" customFormat="1" ht="63" customHeight="1">
      <c r="A199" s="16">
        <v>2</v>
      </c>
      <c r="B199" s="41" t="s">
        <v>214</v>
      </c>
      <c r="C199" s="42" t="s">
        <v>84</v>
      </c>
      <c r="D199" s="42" t="s">
        <v>78</v>
      </c>
      <c r="E199" s="42" t="s">
        <v>160</v>
      </c>
      <c r="F199" s="42"/>
      <c r="G199" s="34">
        <f>SUMIFS(G200:G1239,$C200:$C1239,$C200,$D200:$D1239,$D200,$E200:$E1239,$E200)</f>
        <v>150</v>
      </c>
      <c r="H199" s="34">
        <f>SUMIFS(H200:H1239,$C200:$C1239,$C200,$D200:$D1239,$D200,$E200:$E1239,$E200)</f>
        <v>0</v>
      </c>
    </row>
    <row r="200" spans="1:8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160</v>
      </c>
      <c r="F200" s="23" t="s">
        <v>80</v>
      </c>
      <c r="G200" s="24">
        <v>150</v>
      </c>
      <c r="H200" s="25"/>
    </row>
    <row r="201" spans="1:8" s="13" customFormat="1" ht="37.200000000000003" customHeight="1">
      <c r="A201" s="16">
        <v>2</v>
      </c>
      <c r="B201" s="41" t="s">
        <v>35</v>
      </c>
      <c r="C201" s="33" t="s">
        <v>84</v>
      </c>
      <c r="D201" s="33" t="s">
        <v>78</v>
      </c>
      <c r="E201" s="33" t="s">
        <v>122</v>
      </c>
      <c r="F201" s="33"/>
      <c r="G201" s="34">
        <f>SUMIFS(G202:G1242,$C202:$C1242,$C202,$D202:$D1242,$D202,$E202:$E1242,$E202)</f>
        <v>0</v>
      </c>
      <c r="H201" s="34">
        <f>SUMIFS(H202:H1242,$C202:$C1242,$C202,$D202:$D1242,$D202,$E202:$E1242,$E202)</f>
        <v>0</v>
      </c>
    </row>
    <row r="202" spans="1:8" s="13" customFormat="1" ht="15.6">
      <c r="A202" s="17">
        <v>3</v>
      </c>
      <c r="B202" s="22" t="s">
        <v>163</v>
      </c>
      <c r="C202" s="23" t="s">
        <v>84</v>
      </c>
      <c r="D202" s="23" t="s">
        <v>78</v>
      </c>
      <c r="E202" s="23" t="s">
        <v>122</v>
      </c>
      <c r="F202" s="23" t="s">
        <v>135</v>
      </c>
      <c r="G202" s="24"/>
      <c r="H202" s="24"/>
    </row>
    <row r="203" spans="1:8" s="13" customFormat="1" ht="15.6">
      <c r="A203" s="15">
        <v>1</v>
      </c>
      <c r="B203" s="29" t="s">
        <v>140</v>
      </c>
      <c r="C203" s="30" t="s">
        <v>84</v>
      </c>
      <c r="D203" s="30" t="s">
        <v>86</v>
      </c>
      <c r="E203" s="30" t="s">
        <v>6</v>
      </c>
      <c r="F203" s="30" t="s">
        <v>71</v>
      </c>
      <c r="G203" s="31">
        <f>SUMIFS(G204:G1247,$C204:$C1247,$C204,$D204:$D1247,$D204)/2</f>
        <v>2442.6999999999998</v>
      </c>
      <c r="H203" s="31">
        <f>SUMIFS(H204:H1247,$C204:$C1247,$C204,$D204:$D1247,$D204)/2</f>
        <v>0</v>
      </c>
    </row>
    <row r="204" spans="1:8" s="13" customFormat="1" ht="15.6">
      <c r="A204" s="16">
        <v>2</v>
      </c>
      <c r="B204" s="32" t="s">
        <v>195</v>
      </c>
      <c r="C204" s="33" t="s">
        <v>84</v>
      </c>
      <c r="D204" s="33" t="s">
        <v>86</v>
      </c>
      <c r="E204" s="33" t="s">
        <v>65</v>
      </c>
      <c r="F204" s="33"/>
      <c r="G204" s="34">
        <f>SUMIFS(G205:G1244,$C205:$C1244,$C205,$D205:$D1244,$D205,$E205:$E1244,$E205)</f>
        <v>2442.6999999999998</v>
      </c>
      <c r="H204" s="34">
        <f>SUMIFS(H205:H1244,$C205:$C1244,$C205,$D205:$D1244,$D205,$E205:$E1244,$E205)</f>
        <v>0</v>
      </c>
    </row>
    <row r="205" spans="1:8" s="13" customFormat="1" ht="31.2">
      <c r="A205" s="17">
        <v>3</v>
      </c>
      <c r="B205" s="22" t="s">
        <v>21</v>
      </c>
      <c r="C205" s="23" t="s">
        <v>84</v>
      </c>
      <c r="D205" s="23" t="s">
        <v>86</v>
      </c>
      <c r="E205" s="23" t="s">
        <v>65</v>
      </c>
      <c r="F205" s="23" t="s">
        <v>80</v>
      </c>
      <c r="G205" s="24">
        <v>2442.6999999999998</v>
      </c>
      <c r="H205" s="24"/>
    </row>
    <row r="206" spans="1:8" s="13" customFormat="1" ht="46.8">
      <c r="A206" s="16">
        <v>2</v>
      </c>
      <c r="B206" s="41" t="s">
        <v>205</v>
      </c>
      <c r="C206" s="33" t="s">
        <v>84</v>
      </c>
      <c r="D206" s="33" t="s">
        <v>86</v>
      </c>
      <c r="E206" s="33" t="s">
        <v>9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</row>
    <row r="207" spans="1:8" s="13" customFormat="1" ht="31.2">
      <c r="A207" s="17">
        <v>3</v>
      </c>
      <c r="B207" s="22" t="s">
        <v>11</v>
      </c>
      <c r="C207" s="23" t="s">
        <v>84</v>
      </c>
      <c r="D207" s="23" t="s">
        <v>86</v>
      </c>
      <c r="E207" s="23" t="s">
        <v>9</v>
      </c>
      <c r="F207" s="23" t="s">
        <v>73</v>
      </c>
      <c r="G207" s="24"/>
      <c r="H207" s="24"/>
    </row>
    <row r="208" spans="1:8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9</v>
      </c>
      <c r="F208" s="23" t="s">
        <v>80</v>
      </c>
      <c r="G208" s="24"/>
      <c r="H208" s="24"/>
    </row>
    <row r="209" spans="1:8" s="13" customFormat="1" ht="78">
      <c r="A209" s="16">
        <v>2</v>
      </c>
      <c r="B209" s="41" t="s">
        <v>209</v>
      </c>
      <c r="C209" s="33" t="s">
        <v>84</v>
      </c>
      <c r="D209" s="33" t="s">
        <v>86</v>
      </c>
      <c r="E209" s="33" t="s">
        <v>130</v>
      </c>
      <c r="F209" s="33"/>
      <c r="G209" s="34">
        <f>SUMIFS(G210:G1248,$C210:$C1248,$C210,$D210:$D1248,$D210,$E210:$E1248,$E210)</f>
        <v>0</v>
      </c>
      <c r="H209" s="34">
        <f>SUMIFS(H210:H1248,$C210:$C1248,$C210,$D210:$D1248,$D210,$E210:$E1248,$E210)</f>
        <v>0</v>
      </c>
    </row>
    <row r="210" spans="1:8" s="13" customFormat="1" ht="15.6">
      <c r="A210" s="17">
        <v>3</v>
      </c>
      <c r="B210" s="22" t="s">
        <v>129</v>
      </c>
      <c r="C210" s="23" t="s">
        <v>84</v>
      </c>
      <c r="D210" s="23" t="s">
        <v>86</v>
      </c>
      <c r="E210" s="23" t="s">
        <v>130</v>
      </c>
      <c r="F210" s="23" t="s">
        <v>128</v>
      </c>
      <c r="G210" s="24"/>
      <c r="H210" s="24"/>
    </row>
    <row r="211" spans="1:8" s="13" customFormat="1" ht="15.6">
      <c r="A211" s="15">
        <v>1</v>
      </c>
      <c r="B211" s="29" t="s">
        <v>27</v>
      </c>
      <c r="C211" s="30" t="s">
        <v>84</v>
      </c>
      <c r="D211" s="30" t="s">
        <v>70</v>
      </c>
      <c r="E211" s="30" t="s">
        <v>6</v>
      </c>
      <c r="F211" s="30" t="s">
        <v>71</v>
      </c>
      <c r="G211" s="31">
        <f>SUMIFS(G212:G1254,$C212:$C1254,$C212,$D212:$D1254,$D212)/2</f>
        <v>1644</v>
      </c>
      <c r="H211" s="31">
        <f>SUMIFS(H212:H1254,$C212:$C1254,$C212,$D212:$D1254,$D212)/2</f>
        <v>0</v>
      </c>
    </row>
    <row r="212" spans="1:8" s="13" customFormat="1" ht="46.8">
      <c r="A212" s="16">
        <v>2</v>
      </c>
      <c r="B212" s="32" t="s">
        <v>196</v>
      </c>
      <c r="C212" s="33" t="s">
        <v>84</v>
      </c>
      <c r="D212" s="33" t="s">
        <v>70</v>
      </c>
      <c r="E212" s="33" t="s">
        <v>28</v>
      </c>
      <c r="F212" s="33"/>
      <c r="G212" s="34">
        <f>SUMIFS(G213:G1251,$C213:$C1251,$C213,$D213:$D1251,$D213,$E213:$E1251,$E213)</f>
        <v>965</v>
      </c>
      <c r="H212" s="34">
        <f>SUMIFS(H213:H1251,$C213:$C1251,$C213,$D213:$D1251,$D213,$E213:$E1251,$E213)</f>
        <v>0</v>
      </c>
    </row>
    <row r="213" spans="1:8" s="13" customFormat="1" ht="31.2">
      <c r="A213" s="17">
        <v>3</v>
      </c>
      <c r="B213" s="22" t="s">
        <v>11</v>
      </c>
      <c r="C213" s="23" t="s">
        <v>84</v>
      </c>
      <c r="D213" s="23" t="s">
        <v>70</v>
      </c>
      <c r="E213" s="23" t="s">
        <v>28</v>
      </c>
      <c r="F213" s="23" t="s">
        <v>73</v>
      </c>
      <c r="G213" s="24"/>
      <c r="H213" s="24"/>
    </row>
    <row r="214" spans="1:8" s="13" customFormat="1" ht="15.6">
      <c r="A214" s="17">
        <v>3</v>
      </c>
      <c r="B214" s="22" t="s">
        <v>46</v>
      </c>
      <c r="C214" s="23" t="s">
        <v>84</v>
      </c>
      <c r="D214" s="23" t="s">
        <v>70</v>
      </c>
      <c r="E214" s="23" t="s">
        <v>28</v>
      </c>
      <c r="F214" s="23" t="s">
        <v>91</v>
      </c>
      <c r="G214" s="24">
        <v>965</v>
      </c>
      <c r="H214" s="24"/>
    </row>
    <row r="215" spans="1:8" s="13" customFormat="1" ht="74.400000000000006" customHeight="1">
      <c r="A215" s="16">
        <v>2</v>
      </c>
      <c r="B215" s="32" t="s">
        <v>176</v>
      </c>
      <c r="C215" s="33" t="s">
        <v>84</v>
      </c>
      <c r="D215" s="33" t="s">
        <v>70</v>
      </c>
      <c r="E215" s="33" t="s">
        <v>29</v>
      </c>
      <c r="F215" s="33"/>
      <c r="G215" s="34">
        <f>SUMIFS(G216:G1254,$C216:$C1254,$C216,$D216:$D1254,$D216,$E216:$E1254,$E216)</f>
        <v>384</v>
      </c>
      <c r="H215" s="34">
        <f>SUMIFS(H216:H1254,$C216:$C1254,$C216,$D216:$D1254,$D216,$E216:$E1254,$E216)</f>
        <v>0</v>
      </c>
    </row>
    <row r="216" spans="1:8" s="13" customFormat="1" ht="66.599999999999994" customHeight="1">
      <c r="A216" s="17">
        <v>3</v>
      </c>
      <c r="B216" s="22" t="s">
        <v>151</v>
      </c>
      <c r="C216" s="23" t="s">
        <v>84</v>
      </c>
      <c r="D216" s="23" t="s">
        <v>70</v>
      </c>
      <c r="E216" s="23" t="s">
        <v>29</v>
      </c>
      <c r="F216" s="23" t="s">
        <v>94</v>
      </c>
      <c r="G216" s="24">
        <v>384</v>
      </c>
      <c r="H216" s="24"/>
    </row>
    <row r="217" spans="1:8" s="13" customFormat="1" ht="46.8">
      <c r="A217" s="16">
        <v>2</v>
      </c>
      <c r="B217" s="41" t="s">
        <v>205</v>
      </c>
      <c r="C217" s="33" t="s">
        <v>84</v>
      </c>
      <c r="D217" s="33" t="s">
        <v>70</v>
      </c>
      <c r="E217" s="33" t="s">
        <v>9</v>
      </c>
      <c r="F217" s="33"/>
      <c r="G217" s="34">
        <f>SUMIFS(G218:G1256,$C218:$C1256,$C218,$D218:$D1256,$D218,$E218:$E1256,$E218)</f>
        <v>0</v>
      </c>
      <c r="H217" s="34">
        <f>SUMIFS(H218:H1256,$C218:$C1256,$C218,$D218:$D1256,$D218,$E218:$E1256,$E218)</f>
        <v>0</v>
      </c>
    </row>
    <row r="218" spans="1:8" s="13" customFormat="1" ht="15.6">
      <c r="A218" s="17">
        <v>3</v>
      </c>
      <c r="B218" s="22" t="s">
        <v>23</v>
      </c>
      <c r="C218" s="23" t="s">
        <v>84</v>
      </c>
      <c r="D218" s="23" t="s">
        <v>70</v>
      </c>
      <c r="E218" s="23" t="s">
        <v>9</v>
      </c>
      <c r="F218" s="23" t="s">
        <v>82</v>
      </c>
      <c r="G218" s="24"/>
      <c r="H218" s="24"/>
    </row>
    <row r="219" spans="1:8" s="13" customFormat="1" ht="31.2">
      <c r="A219" s="17">
        <v>3</v>
      </c>
      <c r="B219" s="22" t="s">
        <v>11</v>
      </c>
      <c r="C219" s="23" t="s">
        <v>84</v>
      </c>
      <c r="D219" s="23" t="s">
        <v>70</v>
      </c>
      <c r="E219" s="23" t="s">
        <v>9</v>
      </c>
      <c r="F219" s="23" t="s">
        <v>73</v>
      </c>
      <c r="G219" s="24"/>
      <c r="H219" s="24"/>
    </row>
    <row r="220" spans="1:8" s="13" customFormat="1" ht="15.6">
      <c r="A220" s="17">
        <v>3</v>
      </c>
      <c r="B220" s="22" t="s">
        <v>12</v>
      </c>
      <c r="C220" s="23" t="s">
        <v>84</v>
      </c>
      <c r="D220" s="23" t="s">
        <v>70</v>
      </c>
      <c r="E220" s="23" t="s">
        <v>9</v>
      </c>
      <c r="F220" s="23" t="s">
        <v>74</v>
      </c>
      <c r="G220" s="24"/>
      <c r="H220" s="24"/>
    </row>
    <row r="221" spans="1:8" s="13" customFormat="1" ht="46.8">
      <c r="A221" s="16">
        <v>2</v>
      </c>
      <c r="B221" s="41" t="s">
        <v>206</v>
      </c>
      <c r="C221" s="33" t="s">
        <v>84</v>
      </c>
      <c r="D221" s="33" t="s">
        <v>70</v>
      </c>
      <c r="E221" s="33" t="s">
        <v>33</v>
      </c>
      <c r="F221" s="33"/>
      <c r="G221" s="34">
        <f>SUMIFS(G222:G1260,$C222:$C1260,$C222,$D222:$D1260,$D222,$E222:$E1260,$E222)</f>
        <v>295</v>
      </c>
      <c r="H221" s="34">
        <f>SUMIFS(H222:H1260,$C222:$C1260,$C222,$D222:$D1260,$D222,$E222:$E1260,$E222)</f>
        <v>0</v>
      </c>
    </row>
    <row r="222" spans="1:8" s="13" customFormat="1" ht="31.2">
      <c r="A222" s="17">
        <v>3</v>
      </c>
      <c r="B222" s="22" t="s">
        <v>10</v>
      </c>
      <c r="C222" s="23" t="s">
        <v>84</v>
      </c>
      <c r="D222" s="23" t="s">
        <v>70</v>
      </c>
      <c r="E222" s="23" t="s">
        <v>33</v>
      </c>
      <c r="F222" s="23" t="s">
        <v>72</v>
      </c>
      <c r="G222" s="24">
        <v>295</v>
      </c>
      <c r="H222" s="24"/>
    </row>
    <row r="223" spans="1:8" s="13" customFormat="1" ht="31.2">
      <c r="A223" s="17">
        <v>3</v>
      </c>
      <c r="B223" s="22" t="s">
        <v>11</v>
      </c>
      <c r="C223" s="23" t="s">
        <v>84</v>
      </c>
      <c r="D223" s="23" t="s">
        <v>70</v>
      </c>
      <c r="E223" s="23" t="s">
        <v>33</v>
      </c>
      <c r="F223" s="23" t="s">
        <v>73</v>
      </c>
      <c r="G223" s="24"/>
      <c r="H223" s="24"/>
    </row>
    <row r="224" spans="1:8" s="13" customFormat="1" ht="46.8">
      <c r="A224" s="16">
        <v>2</v>
      </c>
      <c r="B224" s="41" t="s">
        <v>212</v>
      </c>
      <c r="C224" s="33" t="s">
        <v>84</v>
      </c>
      <c r="D224" s="33" t="s">
        <v>70</v>
      </c>
      <c r="E224" s="33" t="s">
        <v>158</v>
      </c>
      <c r="F224" s="33"/>
      <c r="G224" s="34">
        <f>SUMIFS(G225:G1263,$C225:$C1263,$C225,$D225:$D1263,$D225,$E225:$E1263,$E225)</f>
        <v>0</v>
      </c>
      <c r="H224" s="34">
        <f>SUMIFS(H225:H1263,$C225:$C1263,$C225,$D225:$D1263,$D225,$E225:$E1263,$E225)</f>
        <v>0</v>
      </c>
    </row>
    <row r="225" spans="1:8" s="13" customFormat="1" ht="15.6">
      <c r="A225" s="17">
        <v>3</v>
      </c>
      <c r="B225" s="43" t="s">
        <v>46</v>
      </c>
      <c r="C225" s="23" t="s">
        <v>84</v>
      </c>
      <c r="D225" s="23" t="s">
        <v>70</v>
      </c>
      <c r="E225" s="23" t="s">
        <v>158</v>
      </c>
      <c r="F225" s="23" t="s">
        <v>91</v>
      </c>
      <c r="G225" s="24"/>
      <c r="H225" s="24"/>
    </row>
    <row r="226" spans="1:8" s="13" customFormat="1" ht="15.6">
      <c r="A226" s="14">
        <v>0</v>
      </c>
      <c r="B226" s="26" t="s">
        <v>112</v>
      </c>
      <c r="C226" s="27" t="s">
        <v>85</v>
      </c>
      <c r="D226" s="27" t="s">
        <v>114</v>
      </c>
      <c r="E226" s="27"/>
      <c r="F226" s="27"/>
      <c r="G226" s="28">
        <f>SUMIFS(G227:G1286,$C227:$C1286,$C227)/3</f>
        <v>3568.3000000000006</v>
      </c>
      <c r="H226" s="28">
        <f>SUMIFS(H227:H1276,$C227:$C1276,$C227)/3</f>
        <v>0</v>
      </c>
    </row>
    <row r="227" spans="1:8" s="13" customFormat="1" ht="15.6">
      <c r="A227" s="15">
        <v>1</v>
      </c>
      <c r="B227" s="29" t="s">
        <v>30</v>
      </c>
      <c r="C227" s="30" t="s">
        <v>85</v>
      </c>
      <c r="D227" s="30" t="s">
        <v>69</v>
      </c>
      <c r="E227" s="30" t="s">
        <v>6</v>
      </c>
      <c r="F227" s="30" t="s">
        <v>71</v>
      </c>
      <c r="G227" s="31">
        <f>SUMIFS(G228:G1270,$C228:$C1270,$C228,$D228:$D1270,$D228)/2</f>
        <v>3568.3</v>
      </c>
      <c r="H227" s="31">
        <f>SUMIFS(H228:H1270,$C228:$C1270,$C228,$D228:$D1270,$D228)/2</f>
        <v>0</v>
      </c>
    </row>
    <row r="228" spans="1:8" s="13" customFormat="1" ht="31.2">
      <c r="A228" s="16">
        <v>2</v>
      </c>
      <c r="B228" s="32" t="s">
        <v>178</v>
      </c>
      <c r="C228" s="33" t="s">
        <v>85</v>
      </c>
      <c r="D228" s="33" t="s">
        <v>69</v>
      </c>
      <c r="E228" s="33" t="s">
        <v>31</v>
      </c>
      <c r="F228" s="33"/>
      <c r="G228" s="34">
        <f>SUMIFS(G229:G1267,$C229:$C1267,$C229,$D229:$D1267,$D229,$E229:$E1267,$E229)</f>
        <v>3559.3</v>
      </c>
      <c r="H228" s="34">
        <f>SUMIFS(H229:H1267,$C229:$C1267,$C229,$D229:$D1267,$D229,$E229:$E1267,$E229)</f>
        <v>0</v>
      </c>
    </row>
    <row r="229" spans="1:8" s="13" customFormat="1" ht="15.6">
      <c r="A229" s="17">
        <v>3</v>
      </c>
      <c r="B229" s="43" t="s">
        <v>46</v>
      </c>
      <c r="C229" s="23" t="s">
        <v>85</v>
      </c>
      <c r="D229" s="23" t="s">
        <v>69</v>
      </c>
      <c r="E229" s="23" t="s">
        <v>31</v>
      </c>
      <c r="F229" s="23" t="s">
        <v>91</v>
      </c>
      <c r="G229" s="24">
        <v>3559.3</v>
      </c>
      <c r="H229" s="25"/>
    </row>
    <row r="230" spans="1:8" s="13" customFormat="1" ht="31.2">
      <c r="A230" s="16">
        <v>2</v>
      </c>
      <c r="B230" s="41" t="s">
        <v>211</v>
      </c>
      <c r="C230" s="33" t="s">
        <v>85</v>
      </c>
      <c r="D230" s="33" t="s">
        <v>69</v>
      </c>
      <c r="E230" s="33" t="s">
        <v>150</v>
      </c>
      <c r="F230" s="33"/>
      <c r="G230" s="34">
        <f>SUMIFS(G231:G1274,$C231:$C1274,$C231,$D231:$D1274,$D231,$E231:$E1274,$E231)</f>
        <v>9</v>
      </c>
      <c r="H230" s="34">
        <f>SUMIFS(H231:H1274,$C231:$C1274,$C231,$D231:$D1274,$D231,$E231:$E1274,$E231)</f>
        <v>0</v>
      </c>
    </row>
    <row r="231" spans="1:8" s="13" customFormat="1" ht="15.6">
      <c r="A231" s="17">
        <v>3</v>
      </c>
      <c r="B231" s="22" t="s">
        <v>46</v>
      </c>
      <c r="C231" s="23" t="s">
        <v>85</v>
      </c>
      <c r="D231" s="23" t="s">
        <v>69</v>
      </c>
      <c r="E231" s="23" t="s">
        <v>150</v>
      </c>
      <c r="F231" s="23" t="s">
        <v>91</v>
      </c>
      <c r="G231" s="24">
        <v>9</v>
      </c>
      <c r="H231" s="24"/>
    </row>
    <row r="232" spans="1:8" s="13" customFormat="1" ht="15.6">
      <c r="A232" s="14">
        <v>0</v>
      </c>
      <c r="B232" s="26" t="s">
        <v>113</v>
      </c>
      <c r="C232" s="27" t="s">
        <v>87</v>
      </c>
      <c r="D232" s="27" t="s">
        <v>114</v>
      </c>
      <c r="E232" s="27"/>
      <c r="F232" s="27"/>
      <c r="G232" s="28">
        <f>SUMIFS(G233:G1298,$C233:$C1298,$C233)/3</f>
        <v>6053.3</v>
      </c>
      <c r="H232" s="28">
        <f>SUMIFS(H233:H1288,$C233:$C1288,$C233)/3</f>
        <v>0</v>
      </c>
    </row>
    <row r="233" spans="1:8" s="13" customFormat="1" ht="15.6">
      <c r="A233" s="15">
        <v>1</v>
      </c>
      <c r="B233" s="29" t="s">
        <v>66</v>
      </c>
      <c r="C233" s="30" t="s">
        <v>87</v>
      </c>
      <c r="D233" s="30" t="s">
        <v>88</v>
      </c>
      <c r="E233" s="30" t="s">
        <v>6</v>
      </c>
      <c r="F233" s="30" t="s">
        <v>71</v>
      </c>
      <c r="G233" s="31">
        <f>SUMIFS(G234:G1281,$C234:$C1281,$C234,$D234:$D1281,$D234)/2</f>
        <v>6053.2999999999993</v>
      </c>
      <c r="H233" s="31">
        <f>SUMIFS(H234:H1281,$C234:$C1281,$C234,$D234:$D1281,$D234)/2</f>
        <v>0</v>
      </c>
    </row>
    <row r="234" spans="1:8" s="13" customFormat="1" ht="31.2">
      <c r="A234" s="16">
        <v>2</v>
      </c>
      <c r="B234" s="35" t="s">
        <v>169</v>
      </c>
      <c r="C234" s="33" t="s">
        <v>87</v>
      </c>
      <c r="D234" s="33" t="s">
        <v>88</v>
      </c>
      <c r="E234" s="33" t="s">
        <v>67</v>
      </c>
      <c r="F234" s="33"/>
      <c r="G234" s="34">
        <f>SUMIFS(G235:G1278,$C235:$C1278,$C235,$D235:$D1278,$D235,$E235:$E1278,$E235)</f>
        <v>4363.8999999999996</v>
      </c>
      <c r="H234" s="34">
        <f>SUMIFS(H235:H1278,$C235:$C1278,$C235,$D235:$D1278,$D235,$E235:$E1278,$E235)</f>
        <v>0</v>
      </c>
    </row>
    <row r="235" spans="1:8" s="13" customFormat="1" ht="15.6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67</v>
      </c>
      <c r="F235" s="23" t="s">
        <v>91</v>
      </c>
      <c r="G235" s="24">
        <v>4363.8999999999996</v>
      </c>
      <c r="H235" s="25"/>
    </row>
    <row r="236" spans="1:8" s="13" customFormat="1" ht="95.4" customHeight="1">
      <c r="A236" s="16">
        <v>2</v>
      </c>
      <c r="B236" s="45" t="s">
        <v>170</v>
      </c>
      <c r="C236" s="33" t="s">
        <v>87</v>
      </c>
      <c r="D236" s="33" t="s">
        <v>88</v>
      </c>
      <c r="E236" s="33" t="s">
        <v>133</v>
      </c>
      <c r="F236" s="33"/>
      <c r="G236" s="34">
        <f>SUMIFS(G237:G1280,$C237:$C1280,$C237,$D237:$D1280,$D237,$E237:$E1280,$E237)</f>
        <v>1659.4</v>
      </c>
      <c r="H236" s="34">
        <f>SUMIFS(H237:H1280,$C237:$C1280,$C237,$D237:$D1280,$D237,$E237:$E1280,$E237)</f>
        <v>0</v>
      </c>
    </row>
    <row r="237" spans="1:8" s="13" customFormat="1" ht="15.6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133</v>
      </c>
      <c r="F237" s="23" t="s">
        <v>91</v>
      </c>
      <c r="G237" s="24">
        <v>1659.4</v>
      </c>
      <c r="H237" s="25"/>
    </row>
    <row r="238" spans="1:8" s="13" customFormat="1" ht="55.8" customHeight="1">
      <c r="A238" s="16">
        <v>2</v>
      </c>
      <c r="B238" s="41" t="s">
        <v>207</v>
      </c>
      <c r="C238" s="33" t="s">
        <v>87</v>
      </c>
      <c r="D238" s="33" t="s">
        <v>88</v>
      </c>
      <c r="E238" s="33" t="s">
        <v>132</v>
      </c>
      <c r="F238" s="33"/>
      <c r="G238" s="34">
        <f>SUMIFS(G239:G1282,$C239:$C1282,$C239,$D239:$D1282,$D239,$E239:$E1282,$E239)</f>
        <v>30</v>
      </c>
      <c r="H238" s="34">
        <f>SUMIFS(H239:H1282,$C239:$C1282,$C239,$D239:$D1282,$D239,$E239:$E1282,$E239)</f>
        <v>0</v>
      </c>
    </row>
    <row r="239" spans="1:8" s="13" customFormat="1" ht="15.6">
      <c r="A239" s="17">
        <v>3</v>
      </c>
      <c r="B239" s="22" t="s">
        <v>46</v>
      </c>
      <c r="C239" s="23" t="s">
        <v>87</v>
      </c>
      <c r="D239" s="23" t="s">
        <v>88</v>
      </c>
      <c r="E239" s="23" t="s">
        <v>132</v>
      </c>
      <c r="F239" s="23" t="s">
        <v>91</v>
      </c>
      <c r="G239" s="24">
        <v>30</v>
      </c>
      <c r="H239" s="25"/>
    </row>
    <row r="240" spans="1:8" s="13" customFormat="1" ht="34.200000000000003" customHeight="1">
      <c r="A240" s="14">
        <v>0</v>
      </c>
      <c r="B240" s="26" t="s">
        <v>157</v>
      </c>
      <c r="C240" s="27" t="s">
        <v>75</v>
      </c>
      <c r="D240" s="27" t="s">
        <v>114</v>
      </c>
      <c r="E240" s="27"/>
      <c r="F240" s="27"/>
      <c r="G240" s="28">
        <f>SUMIFS(G241:G1306,$C241:$C1306,$C241)/3</f>
        <v>0</v>
      </c>
      <c r="H240" s="28">
        <f>SUMIFS(H241:H1296,$C241:$C1296,$C241)/3</f>
        <v>0</v>
      </c>
    </row>
    <row r="241" spans="1:8" s="13" customFormat="1" ht="31.2" customHeight="1">
      <c r="A241" s="15">
        <v>1</v>
      </c>
      <c r="B241" s="40" t="s">
        <v>152</v>
      </c>
      <c r="C241" s="44" t="s">
        <v>75</v>
      </c>
      <c r="D241" s="44" t="s">
        <v>69</v>
      </c>
      <c r="E241" s="44"/>
      <c r="F241" s="44"/>
      <c r="G241" s="31">
        <f>SUMIFS(G242:G1289,$C242:$C1289,$C242,$D242:$D1289,$D242)/2</f>
        <v>0</v>
      </c>
      <c r="H241" s="31">
        <f>SUMIFS(H242:H1289,$C242:$C1289,$C242,$D242:$D1289,$D242)/2</f>
        <v>0</v>
      </c>
    </row>
    <row r="242" spans="1:8" s="13" customFormat="1" ht="46.8">
      <c r="A242" s="16">
        <v>2</v>
      </c>
      <c r="B242" s="41" t="s">
        <v>153</v>
      </c>
      <c r="C242" s="42" t="s">
        <v>75</v>
      </c>
      <c r="D242" s="42" t="s">
        <v>69</v>
      </c>
      <c r="E242" s="42" t="s">
        <v>154</v>
      </c>
      <c r="F242" s="42" t="s">
        <v>71</v>
      </c>
      <c r="G242" s="34">
        <f>SUMIFS(G243:G1286,$C243:$C1286,$C243,$D243:$D1286,$D243,$E243:$E1286,$E243)</f>
        <v>0</v>
      </c>
      <c r="H242" s="34">
        <f>SUMIFS(H243:H1286,$C243:$C1286,$C243,$D243:$D1286,$D243,$E243:$E1286,$E243)</f>
        <v>0</v>
      </c>
    </row>
    <row r="243" spans="1:8" s="13" customFormat="1" ht="22.8" customHeight="1">
      <c r="A243" s="17">
        <v>3</v>
      </c>
      <c r="B243" s="22" t="s">
        <v>155</v>
      </c>
      <c r="C243" s="23" t="s">
        <v>75</v>
      </c>
      <c r="D243" s="23" t="s">
        <v>69</v>
      </c>
      <c r="E243" s="23" t="s">
        <v>154</v>
      </c>
      <c r="F243" s="23" t="s">
        <v>156</v>
      </c>
      <c r="G243" s="24"/>
      <c r="H243" s="25"/>
    </row>
    <row r="244" spans="1:8" s="13" customFormat="1" ht="31.2">
      <c r="A244" s="14">
        <v>0</v>
      </c>
      <c r="B244" s="26" t="s">
        <v>147</v>
      </c>
      <c r="C244" s="27" t="s">
        <v>76</v>
      </c>
      <c r="D244" s="27" t="s">
        <v>114</v>
      </c>
      <c r="E244" s="27"/>
      <c r="F244" s="27"/>
      <c r="G244" s="28">
        <f>SUMIFS(G245:G1310,$C245:$C1310,$C245)/3</f>
        <v>26397.100000000002</v>
      </c>
      <c r="H244" s="28">
        <f>SUMIFS(H245:H1300,$C245:$C1300,$C245)/3</f>
        <v>0</v>
      </c>
    </row>
    <row r="245" spans="1:8" s="13" customFormat="1" ht="46.8">
      <c r="A245" s="15">
        <v>1</v>
      </c>
      <c r="B245" s="29" t="s">
        <v>15</v>
      </c>
      <c r="C245" s="30" t="s">
        <v>76</v>
      </c>
      <c r="D245" s="30" t="s">
        <v>69</v>
      </c>
      <c r="E245" s="30" t="s">
        <v>6</v>
      </c>
      <c r="F245" s="30" t="s">
        <v>71</v>
      </c>
      <c r="G245" s="31">
        <f>SUMIFS(G246:G1293,$C246:$C1293,$C246,$D246:$D1293,$D246)/2</f>
        <v>18900</v>
      </c>
      <c r="H245" s="31">
        <f>SUMIFS(H246:H1293,$C246:$C1293,$C246,$D246:$D1293,$D246)/2</f>
        <v>0</v>
      </c>
    </row>
    <row r="246" spans="1:8" s="13" customFormat="1" ht="31.2">
      <c r="A246" s="16">
        <v>2</v>
      </c>
      <c r="B246" s="32" t="s">
        <v>16</v>
      </c>
      <c r="C246" s="33" t="s">
        <v>76</v>
      </c>
      <c r="D246" s="33" t="s">
        <v>69</v>
      </c>
      <c r="E246" s="33" t="s">
        <v>125</v>
      </c>
      <c r="F246" s="33" t="s">
        <v>71</v>
      </c>
      <c r="G246" s="34">
        <f>SUMIFS(G247:G1290,$C247:$C1290,$C247,$D247:$D1290,$D247,$E247:$E1290,$E247)</f>
        <v>18900</v>
      </c>
      <c r="H246" s="34">
        <f>SUMIFS(H247:H1290,$C247:$C1290,$C247,$D247:$D1290,$D247,$E247:$E1290,$E247)</f>
        <v>0</v>
      </c>
    </row>
    <row r="247" spans="1:8" s="13" customFormat="1" ht="15.6">
      <c r="A247" s="17">
        <v>3</v>
      </c>
      <c r="B247" s="22" t="s">
        <v>18</v>
      </c>
      <c r="C247" s="23" t="s">
        <v>76</v>
      </c>
      <c r="D247" s="23" t="s">
        <v>69</v>
      </c>
      <c r="E247" s="23" t="s">
        <v>125</v>
      </c>
      <c r="F247" s="23" t="s">
        <v>77</v>
      </c>
      <c r="G247" s="24">
        <v>18900</v>
      </c>
      <c r="H247" s="24"/>
    </row>
    <row r="248" spans="1:8" s="13" customFormat="1" ht="15.6">
      <c r="A248" s="15">
        <v>1</v>
      </c>
      <c r="B248" s="29" t="s">
        <v>141</v>
      </c>
      <c r="C248" s="30" t="s">
        <v>76</v>
      </c>
      <c r="D248" s="30" t="s">
        <v>78</v>
      </c>
      <c r="E248" s="30"/>
      <c r="F248" s="30"/>
      <c r="G248" s="31">
        <f>SUMIFS(G249:G1296,$C249:$C1296,$C249,$D249:$D1296,$D249)/2</f>
        <v>7497.1</v>
      </c>
      <c r="H248" s="31">
        <f>SUMIFS(H249:H1296,$C249:$C1296,$C249,$D249:$D1296,$D249)/2</f>
        <v>0</v>
      </c>
    </row>
    <row r="249" spans="1:8" s="13" customFormat="1" ht="46.8">
      <c r="A249" s="16">
        <v>2</v>
      </c>
      <c r="B249" s="41" t="s">
        <v>212</v>
      </c>
      <c r="C249" s="33" t="s">
        <v>76</v>
      </c>
      <c r="D249" s="33" t="s">
        <v>78</v>
      </c>
      <c r="E249" s="33" t="s">
        <v>158</v>
      </c>
      <c r="F249" s="33" t="s">
        <v>71</v>
      </c>
      <c r="G249" s="34">
        <f>SUMIFS(G250:G1293,$C250:$C1293,$C250,$D250:$D1293,$D250,$E250:$E1293,$E250)</f>
        <v>0</v>
      </c>
      <c r="H249" s="34">
        <f>SUMIFS(H250:H1293,$C250:$C1293,$C250,$D250:$D1293,$D250,$E250:$E1293,$E250)</f>
        <v>0</v>
      </c>
    </row>
    <row r="250" spans="1:8" s="13" customFormat="1" ht="15.6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158</v>
      </c>
      <c r="F250" s="23" t="s">
        <v>79</v>
      </c>
      <c r="G250" s="24"/>
      <c r="H250" s="24"/>
    </row>
    <row r="251" spans="1:8" s="13" customFormat="1" ht="31.2">
      <c r="A251" s="16">
        <v>2</v>
      </c>
      <c r="B251" s="32" t="s">
        <v>16</v>
      </c>
      <c r="C251" s="33" t="s">
        <v>76</v>
      </c>
      <c r="D251" s="33" t="s">
        <v>78</v>
      </c>
      <c r="E251" s="33" t="s">
        <v>125</v>
      </c>
      <c r="F251" s="33"/>
      <c r="G251" s="34">
        <f>SUMIFS(G252:G1295,$C252:$C1295,$C252,$D252:$D1295,$D252,$E252:$E1295,$E252)</f>
        <v>7497.1</v>
      </c>
      <c r="H251" s="34">
        <f>SUMIFS(H252:H1295,$C252:$C1295,$C252,$D252:$D1295,$D252,$E252:$E1295,$E252)</f>
        <v>0</v>
      </c>
    </row>
    <row r="252" spans="1:8" s="13" customFormat="1" ht="15.6">
      <c r="A252" s="17">
        <v>3</v>
      </c>
      <c r="B252" s="22" t="s">
        <v>19</v>
      </c>
      <c r="C252" s="23" t="s">
        <v>76</v>
      </c>
      <c r="D252" s="23" t="s">
        <v>78</v>
      </c>
      <c r="E252" s="23" t="s">
        <v>125</v>
      </c>
      <c r="F252" s="23" t="s">
        <v>79</v>
      </c>
      <c r="G252" s="24">
        <v>7497.1</v>
      </c>
      <c r="H252" s="24"/>
    </row>
    <row r="253" spans="1:8" s="13" customFormat="1" ht="15.6">
      <c r="A253" s="12"/>
      <c r="B253" s="36" t="s">
        <v>68</v>
      </c>
      <c r="C253" s="37"/>
      <c r="D253" s="37"/>
      <c r="E253" s="37" t="s">
        <v>6</v>
      </c>
      <c r="F253" s="37"/>
      <c r="G253" s="38">
        <f>SUMIF($A14:$A252,$A14,G14:G252)</f>
        <v>509773.19999999995</v>
      </c>
      <c r="H253" s="38">
        <f>SUMIF($A14:$A252,$A14,H14:H252)</f>
        <v>0</v>
      </c>
    </row>
  </sheetData>
  <autoFilter ref="A6:H253">
    <filterColumn colId="6" showButton="0"/>
  </autoFilter>
  <mergeCells count="11">
    <mergeCell ref="B4:H4"/>
    <mergeCell ref="G1:H1"/>
    <mergeCell ref="H10:H13"/>
    <mergeCell ref="B6:B13"/>
    <mergeCell ref="C6:C13"/>
    <mergeCell ref="D6:D13"/>
    <mergeCell ref="E6:E13"/>
    <mergeCell ref="F6:F13"/>
    <mergeCell ref="G10:G13"/>
    <mergeCell ref="G6:H9"/>
    <mergeCell ref="E2:H2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4" t="s">
        <v>103</v>
      </c>
      <c r="C3" s="64" t="s">
        <v>101</v>
      </c>
      <c r="D3" s="67" t="s">
        <v>96</v>
      </c>
      <c r="E3" s="68"/>
      <c r="F3" s="67" t="s">
        <v>97</v>
      </c>
      <c r="G3" s="68"/>
    </row>
    <row r="4" spans="2:7">
      <c r="B4" s="65"/>
      <c r="C4" s="65"/>
      <c r="D4" s="69"/>
      <c r="E4" s="70"/>
      <c r="F4" s="69"/>
      <c r="G4" s="70"/>
    </row>
    <row r="5" spans="2:7" ht="0.75" customHeight="1">
      <c r="B5" s="65"/>
      <c r="C5" s="65"/>
      <c r="D5" s="69"/>
      <c r="E5" s="70"/>
      <c r="F5" s="69"/>
      <c r="G5" s="70"/>
    </row>
    <row r="6" spans="2:7" ht="15" hidden="1" customHeight="1">
      <c r="B6" s="65"/>
      <c r="C6" s="65"/>
      <c r="D6" s="71"/>
      <c r="E6" s="72"/>
      <c r="F6" s="71"/>
      <c r="G6" s="72"/>
    </row>
    <row r="7" spans="2:7" ht="15" customHeight="1">
      <c r="B7" s="65"/>
      <c r="C7" s="65"/>
      <c r="D7" s="73" t="s">
        <v>5</v>
      </c>
      <c r="E7" s="73" t="s">
        <v>95</v>
      </c>
      <c r="F7" s="73" t="s">
        <v>5</v>
      </c>
      <c r="G7" s="73" t="s">
        <v>95</v>
      </c>
    </row>
    <row r="8" spans="2:7">
      <c r="B8" s="65"/>
      <c r="C8" s="65"/>
      <c r="D8" s="74"/>
      <c r="E8" s="74"/>
      <c r="F8" s="74"/>
      <c r="G8" s="74"/>
    </row>
    <row r="9" spans="2:7">
      <c r="B9" s="65"/>
      <c r="C9" s="65"/>
      <c r="D9" s="74"/>
      <c r="E9" s="74"/>
      <c r="F9" s="74"/>
      <c r="G9" s="74"/>
    </row>
    <row r="10" spans="2:7" ht="2.25" customHeight="1">
      <c r="B10" s="66"/>
      <c r="C10" s="66"/>
      <c r="D10" s="75"/>
      <c r="E10" s="75"/>
      <c r="F10" s="75"/>
      <c r="G10" s="75"/>
    </row>
    <row r="11" spans="2:7">
      <c r="B11" s="1">
        <v>0</v>
      </c>
      <c r="C11" s="1" t="s">
        <v>98</v>
      </c>
      <c r="D11" s="5">
        <f>SUMIF('Приложение №6'!$A$14:$A1015,0,'Приложение №6'!$G$14:$G1015)</f>
        <v>509773.19999999995</v>
      </c>
      <c r="E11" s="5">
        <f>SUMIF('Приложение №6'!$A$14:$A1015,0,'Приложение №6'!$H$14:$H1015)</f>
        <v>0</v>
      </c>
      <c r="F11" s="5" t="e">
        <f>SUMIF('Приложение №6'!$A$14:$A1015,0,'Приложение №6'!#REF!)</f>
        <v>#REF!</v>
      </c>
      <c r="G11" s="5" t="e">
        <f>SUMIF('Приложение №6'!$A$14:$A1015,0,'Приложение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№6'!$A$14:$A1016,1,'Приложение №6'!$G$14:$G1016)</f>
        <v>509773.19999999995</v>
      </c>
      <c r="E12" s="7">
        <f>SUMIF('Приложение №6'!$A$14:$A1016,1,'Приложение №6'!$H$14:$H1016)</f>
        <v>0</v>
      </c>
      <c r="F12" s="7" t="e">
        <f>SUMIF('Приложение №6'!$A$14:$A1016,1,'Приложение №6'!#REF!)</f>
        <v>#REF!</v>
      </c>
      <c r="G12" s="7" t="e">
        <f>SUMIF('Приложение №6'!$A$14:$A1016,1,'Приложение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№6'!$A$14:$A1017,2,'Приложение №6'!$G$14:$G1017)</f>
        <v>509773.2</v>
      </c>
      <c r="E13" s="8">
        <f>SUMIF('Приложение №6'!$A$14:$A1017,2,'Приложение №6'!$H$14:$H1017)</f>
        <v>0</v>
      </c>
      <c r="F13" s="8" t="e">
        <f>SUMIF('Приложение №6'!$A$14:$A1017,2,'Приложение №6'!#REF!)</f>
        <v>#REF!</v>
      </c>
      <c r="G13" s="8" t="e">
        <f>SUMIF('Приложение №6'!$A$14:$A1017,2,'Приложение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№6'!$A$14:$A1018,3,'Приложение №6'!$G$14:$G1018)</f>
        <v>509773.20000000007</v>
      </c>
      <c r="E14" s="9">
        <f>SUMIF('Приложение №6'!$A$14:$A1018,3,'Приложение №6'!$H$14:$H1018)</f>
        <v>0</v>
      </c>
      <c r="F14" s="9" t="e">
        <f>SUMIF('Приложение №6'!$A$14:$A1018,3,'Приложение №6'!#REF!)</f>
        <v>#REF!</v>
      </c>
      <c r="G14" s="9" t="e">
        <f>SUMIF('Приложение №6'!$A$14:$A1018,3,'Приложение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2024-10-18T06:56:51Z</dcterms:modified>
</cp:coreProperties>
</file>