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\Desktop\Бюджеты СП\Бюджет 2025\Дума\407 от 27.08.2025г — копия\"/>
    </mc:Choice>
  </mc:AlternateContent>
  <bookViews>
    <workbookView xWindow="0" yWindow="0" windowWidth="17955" windowHeight="8415"/>
  </bookViews>
  <sheets>
    <sheet name="Лист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F47" i="1"/>
  <c r="F30" i="1"/>
  <c r="F8" i="1" s="1"/>
  <c r="I60" i="1"/>
  <c r="D43" i="1" l="1"/>
  <c r="E46" i="1" l="1"/>
  <c r="C63" i="1" l="1"/>
  <c r="D63" i="1"/>
  <c r="E63" i="1" l="1"/>
  <c r="K65" i="1" l="1"/>
  <c r="H65" i="1"/>
  <c r="E65" i="1"/>
  <c r="C40" i="1" l="1"/>
  <c r="D40" i="1"/>
  <c r="E41" i="1"/>
  <c r="E42" i="1"/>
  <c r="K41" i="1"/>
  <c r="H41" i="1"/>
  <c r="K21" i="1"/>
  <c r="H21" i="1"/>
  <c r="E21" i="1"/>
  <c r="K20" i="1"/>
  <c r="H20" i="1"/>
  <c r="E20" i="1"/>
  <c r="K19" i="1"/>
  <c r="H19" i="1"/>
  <c r="E19" i="1"/>
  <c r="E40" i="1" l="1"/>
  <c r="C48" i="1"/>
  <c r="E29" i="1"/>
  <c r="E25" i="1"/>
  <c r="C37" i="1" l="1"/>
  <c r="K18" i="1" l="1"/>
  <c r="H18" i="1"/>
  <c r="E18" i="1"/>
  <c r="E27" i="1" l="1"/>
  <c r="K17" i="1" l="1"/>
  <c r="H17" i="1"/>
  <c r="E17" i="1"/>
  <c r="C60" i="1" l="1"/>
  <c r="C58" i="1"/>
  <c r="C51" i="1"/>
  <c r="C43" i="1"/>
  <c r="C30" i="1"/>
  <c r="C28" i="1"/>
  <c r="C23" i="1"/>
  <c r="C9" i="1"/>
  <c r="C8" i="1" l="1"/>
  <c r="C47" i="1"/>
  <c r="E62" i="1"/>
  <c r="H62" i="1"/>
  <c r="K62" i="1"/>
  <c r="E61" i="1" l="1"/>
  <c r="K54" i="1" l="1"/>
  <c r="H54" i="1"/>
  <c r="E54" i="1"/>
  <c r="D23" i="1" l="1"/>
  <c r="E14" i="1" l="1"/>
  <c r="H45" i="1"/>
  <c r="E45" i="1"/>
  <c r="K16" i="1" l="1"/>
  <c r="H16" i="1"/>
  <c r="E16" i="1"/>
  <c r="K11" i="1"/>
  <c r="H11" i="1"/>
  <c r="E11" i="1"/>
  <c r="E53" i="1" l="1"/>
  <c r="K13" i="1" l="1"/>
  <c r="H13" i="1"/>
  <c r="E13" i="1"/>
  <c r="E52" i="1" l="1"/>
  <c r="E64" i="1" l="1"/>
  <c r="E57" i="1"/>
  <c r="H46" i="1"/>
  <c r="K35" i="1" l="1"/>
  <c r="H35" i="1"/>
  <c r="E35" i="1"/>
  <c r="K34" i="1"/>
  <c r="H34" i="1"/>
  <c r="E34" i="1"/>
  <c r="K33" i="1"/>
  <c r="H33" i="1"/>
  <c r="E33" i="1"/>
  <c r="K32" i="1"/>
  <c r="H32" i="1"/>
  <c r="E32" i="1"/>
  <c r="K15" i="1" l="1"/>
  <c r="H15" i="1"/>
  <c r="E15" i="1"/>
  <c r="K14" i="1"/>
  <c r="H14" i="1"/>
  <c r="K12" i="1"/>
  <c r="H12" i="1"/>
  <c r="E12" i="1"/>
  <c r="D9" i="1"/>
  <c r="K22" i="1"/>
  <c r="H22" i="1"/>
  <c r="E22" i="1"/>
  <c r="E44" i="1" l="1"/>
  <c r="E43" i="1" s="1"/>
  <c r="E39" i="1" l="1"/>
  <c r="E38" i="1"/>
  <c r="E59" i="1"/>
  <c r="E56" i="1"/>
  <c r="E55" i="1"/>
  <c r="E49" i="1"/>
  <c r="E36" i="1"/>
  <c r="E31" i="1"/>
  <c r="E26" i="1"/>
  <c r="E24" i="1"/>
  <c r="E10" i="1"/>
  <c r="E9" i="1" s="1"/>
  <c r="D60" i="1"/>
  <c r="D58" i="1"/>
  <c r="D51" i="1"/>
  <c r="D48" i="1"/>
  <c r="D37" i="1"/>
  <c r="D30" i="1"/>
  <c r="D28" i="1"/>
  <c r="D47" i="1" l="1"/>
  <c r="D8" i="1"/>
  <c r="E51" i="1"/>
  <c r="E30" i="1"/>
  <c r="K55" i="1"/>
  <c r="H55" i="1"/>
  <c r="D66" i="1" l="1"/>
  <c r="C66" i="1"/>
  <c r="E23" i="1"/>
  <c r="E28" i="1"/>
  <c r="E37" i="1"/>
  <c r="E48" i="1"/>
  <c r="E58" i="1"/>
  <c r="E60" i="1"/>
  <c r="E47" i="1" l="1"/>
  <c r="E8" i="1"/>
  <c r="E66" i="1" l="1"/>
  <c r="K56" i="1"/>
  <c r="H56" i="1"/>
  <c r="G51" i="1" l="1"/>
  <c r="K64" i="1" l="1"/>
  <c r="K63" i="1" s="1"/>
  <c r="J63" i="1"/>
  <c r="I63" i="1"/>
  <c r="K61" i="1"/>
  <c r="J60" i="1"/>
  <c r="K59" i="1"/>
  <c r="K58" i="1" s="1"/>
  <c r="J58" i="1"/>
  <c r="I58" i="1"/>
  <c r="K57" i="1"/>
  <c r="K53" i="1"/>
  <c r="K52" i="1"/>
  <c r="J51" i="1"/>
  <c r="I51" i="1"/>
  <c r="K50" i="1"/>
  <c r="K49" i="1"/>
  <c r="J48" i="1"/>
  <c r="I48" i="1"/>
  <c r="K43" i="1"/>
  <c r="J43" i="1"/>
  <c r="I43" i="1"/>
  <c r="K42" i="1"/>
  <c r="K40" i="1" s="1"/>
  <c r="J40" i="1"/>
  <c r="I40" i="1"/>
  <c r="K39" i="1"/>
  <c r="K38" i="1"/>
  <c r="J37" i="1"/>
  <c r="I37" i="1"/>
  <c r="K36" i="1"/>
  <c r="K31" i="1"/>
  <c r="J30" i="1"/>
  <c r="I30" i="1"/>
  <c r="K29" i="1"/>
  <c r="K28" i="1" s="1"/>
  <c r="J28" i="1"/>
  <c r="I28" i="1"/>
  <c r="K27" i="1"/>
  <c r="K26" i="1"/>
  <c r="K25" i="1"/>
  <c r="K24" i="1"/>
  <c r="J23" i="1"/>
  <c r="I23" i="1"/>
  <c r="K10" i="1"/>
  <c r="K9" i="1" s="1"/>
  <c r="J9" i="1"/>
  <c r="I9" i="1"/>
  <c r="K37" i="1" l="1"/>
  <c r="I8" i="1"/>
  <c r="K60" i="1"/>
  <c r="J8" i="1"/>
  <c r="K23" i="1"/>
  <c r="K48" i="1"/>
  <c r="K51" i="1"/>
  <c r="J47" i="1"/>
  <c r="K30" i="1"/>
  <c r="F51" i="1"/>
  <c r="H44" i="1"/>
  <c r="I66" i="1" l="1"/>
  <c r="J66" i="1"/>
  <c r="K47" i="1"/>
  <c r="K8" i="1"/>
  <c r="G9" i="1"/>
  <c r="F9" i="1"/>
  <c r="H64" i="1"/>
  <c r="H63" i="1" s="1"/>
  <c r="G63" i="1"/>
  <c r="F63" i="1"/>
  <c r="H61" i="1"/>
  <c r="G60" i="1"/>
  <c r="F60" i="1"/>
  <c r="H59" i="1"/>
  <c r="H58" i="1" s="1"/>
  <c r="G58" i="1"/>
  <c r="F58" i="1"/>
  <c r="H57" i="1"/>
  <c r="H53" i="1"/>
  <c r="H52" i="1"/>
  <c r="H50" i="1"/>
  <c r="H49" i="1"/>
  <c r="G48" i="1"/>
  <c r="F48" i="1"/>
  <c r="H43" i="1"/>
  <c r="G43" i="1"/>
  <c r="F43" i="1"/>
  <c r="H42" i="1"/>
  <c r="H40" i="1" s="1"/>
  <c r="G40" i="1"/>
  <c r="F40" i="1"/>
  <c r="H39" i="1"/>
  <c r="H38" i="1"/>
  <c r="G37" i="1"/>
  <c r="F37" i="1"/>
  <c r="H36" i="1"/>
  <c r="H31" i="1"/>
  <c r="G30" i="1"/>
  <c r="H29" i="1"/>
  <c r="H28" i="1" s="1"/>
  <c r="G28" i="1"/>
  <c r="F28" i="1"/>
  <c r="H27" i="1"/>
  <c r="H26" i="1"/>
  <c r="H25" i="1"/>
  <c r="H24" i="1"/>
  <c r="G23" i="1"/>
  <c r="F23" i="1"/>
  <c r="H10" i="1"/>
  <c r="H9" i="1" s="1"/>
  <c r="G47" i="1" l="1"/>
  <c r="K66" i="1"/>
  <c r="H60" i="1"/>
  <c r="H30" i="1"/>
  <c r="H51" i="1"/>
  <c r="H48" i="1"/>
  <c r="H37" i="1"/>
  <c r="G8" i="1"/>
  <c r="H23" i="1"/>
  <c r="G66" i="1" l="1"/>
  <c r="F66" i="1"/>
  <c r="H8" i="1"/>
  <c r="H47" i="1"/>
  <c r="H66" i="1" l="1"/>
</calcChain>
</file>

<file path=xl/sharedStrings.xml><?xml version="1.0" encoding="utf-8"?>
<sst xmlns="http://schemas.openxmlformats.org/spreadsheetml/2006/main" count="134" uniqueCount="122">
  <si>
    <t>к пояснительной записке</t>
  </si>
  <si>
    <t>Приложение № 1</t>
  </si>
  <si>
    <t xml:space="preserve"> </t>
  </si>
  <si>
    <t>(тыс.рублей)</t>
  </si>
  <si>
    <t>КБК</t>
  </si>
  <si>
    <t>Наименование</t>
  </si>
  <si>
    <t>000 100 00000 00 0000 000</t>
  </si>
  <si>
    <t>Налоговые и неналоговые доходы</t>
  </si>
  <si>
    <t>000 101 00000 00 0000 000</t>
  </si>
  <si>
    <t>Налоги на прибыль,  доходы</t>
  </si>
  <si>
    <t>182 101 02010 01 1000 110</t>
  </si>
  <si>
    <t>000 103 00000 00 0000 000</t>
  </si>
  <si>
    <t>100 103 02241 01 0000 110</t>
  </si>
  <si>
    <t>100 103 02251 01 0000 110</t>
  </si>
  <si>
    <t>100 103 02261 01 0000 110</t>
  </si>
  <si>
    <t>000 105 00000 00 0000 000</t>
  </si>
  <si>
    <t>Единый сельскохозяйственный налог</t>
  </si>
  <si>
    <t>182 105 03010 01 0000 110</t>
  </si>
  <si>
    <t>000 106 00000 00 0000 000</t>
  </si>
  <si>
    <t>Налоги на имущество</t>
  </si>
  <si>
    <t>182 106 01030 10 1000 110</t>
  </si>
  <si>
    <t>182 106 06033 10 1000 110</t>
  </si>
  <si>
    <t>182 106 06043 10 1000 110</t>
  </si>
  <si>
    <t>Земельный налог с физических лиц, обладающих земельным участком, расположенных в границах сельских поселений</t>
  </si>
  <si>
    <t>000 111 00000 00 0000 120</t>
  </si>
  <si>
    <t>297 111 05025 10 0000 120</t>
  </si>
  <si>
    <t>000 113 00000 00 0000 000</t>
  </si>
  <si>
    <t>Доходы от оказания платных услуг и компенсация затрат государства</t>
  </si>
  <si>
    <t>297 113 02065 10 0000 130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</si>
  <si>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</si>
  <si>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000 202 00000 00 0000 000</t>
  </si>
  <si>
    <t>Безвозмездные поступления</t>
  </si>
  <si>
    <t>000 202 10000 00 0000 150</t>
  </si>
  <si>
    <t>Дотации бюджетам субъектов Российской Федерации и муниципальных образований</t>
  </si>
  <si>
    <t>000 202 03000 00 0000 150</t>
  </si>
  <si>
    <t>Субвенции бюджетам субъектов Российской Федерации и муниципальным образованиям</t>
  </si>
  <si>
    <t>ИТОГО ДОХОДОВ</t>
  </si>
  <si>
    <t>297 202 35118 10 0000 150</t>
  </si>
  <si>
    <t>Субвенции бюджетам поселений на осуществление воинского учета на территориях, где отсутствуют военные комиссариаты</t>
  </si>
  <si>
    <t>000 202 40000 10 0000 150</t>
  </si>
  <si>
    <t>Прочие межбюджетные трансферты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</si>
  <si>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</si>
  <si>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</si>
  <si>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</si>
  <si>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</si>
  <si>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</si>
  <si>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 на имущество физических лиц, взимаемый по ставке, применяемой к объекту налогообложения, расположенного в границах сельского поселения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</si>
  <si>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</si>
  <si>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</si>
  <si>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сельского поселения (за исключением земельных участков муниципальных бюджетных и автономных учреждений)</t>
  </si>
  <si>
    <t>000 202 20000 00 0000 150</t>
  </si>
  <si>
    <t>Субсидии бюджетам субъектов РФ и муниципальных образований</t>
  </si>
  <si>
    <t>297 202 29999 10 0000 150</t>
  </si>
  <si>
    <t>000 114 00000 00 0000 000</t>
  </si>
  <si>
    <t>Доходы от продажи материальных и нематериальных активов</t>
  </si>
  <si>
    <t>Доходы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</si>
  <si>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297 114 02052 10 0000 410</t>
  </si>
  <si>
    <t>план</t>
  </si>
  <si>
    <t>отклонение</t>
  </si>
  <si>
    <t>уточнение</t>
  </si>
  <si>
    <t>297 202 15002 10 0000 150</t>
  </si>
  <si>
    <t>Дотации бюджетам сельских поселений на поддержку мер по обеспечению сбалансированности бюджетов</t>
  </si>
  <si>
    <t>297 202 25576 10 0000 150</t>
  </si>
  <si>
    <t>Субсидии бюджетам сельских поселений на обеспечение комплексного развития сельских территорий</t>
  </si>
  <si>
    <t>297 202 20041 10 0000 150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</si>
  <si>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</si>
  <si>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297 202 40014 10 0000 150</t>
  </si>
  <si>
    <t>Межбюджетные трансферты, переда-ваемые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</si>
  <si>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297 202 25519 10 0000 150</t>
  </si>
  <si>
    <t>Субсидии бюджетам сельских поселений на поддержку отрасли культуры</t>
  </si>
  <si>
    <t>000 207 05000 10 0000 150</t>
  </si>
  <si>
    <t>Прочие безвозмездные поступления в бюджет сельских поселений</t>
  </si>
  <si>
    <t>297 207 05020 10 0000 150</t>
  </si>
  <si>
    <t>297 111 05035 10 0000 120</t>
  </si>
  <si>
    <t>297 202 16001 10 0000 150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</si>
  <si>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</si>
  <si>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Субсидии бюджетам сельских поселений на реализацию общественно значимых проектов по благоустройству сельских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</si>
  <si>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</si>
  <si>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297 202 27576 10 0000 150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</si>
  <si>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</si>
  <si>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182 101 02010 01 2100 110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</si>
  <si>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(пени)</t>
  </si>
  <si>
    <t>182 101 02020 01 2100 110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</si>
  <si>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 Налогового кодекса Российской Федерации (пени)</t>
  </si>
  <si>
    <t>182 101 02030 01 1000 110</t>
  </si>
  <si>
    <t xml:space="preserve">Налог на доходы физических лиц с доходов, полученных физическими лицами, в соответствии со статьей 228  Налогового кодекса Российской Федерации </t>
  </si>
  <si>
    <t>Налог на доходы физических лиц с доходов, полученных физическими лицами, в соответствии со статьей 228  Налогового кодекса Российской Федерации (пени)</t>
  </si>
  <si>
    <t>182 101 02030 01 2100 110</t>
  </si>
  <si>
    <t>Налог на имущество физических лиц, взимаемый по ставке, применяемой к объекту налогообложения, расположенного в границах сельского поселения (пени)</t>
  </si>
  <si>
    <t>Земельный налог с организаций, обладающих земельным участком, расоложенным в границах сельских поселений</t>
  </si>
  <si>
    <t>Земельный налог с организаций, обладающих земельным участком, расоложенным в границах сельских поселений (пени)</t>
  </si>
  <si>
    <t>182 106 06043 10 2100 110</t>
  </si>
  <si>
    <t>Земельный налог с физических лиц, обладающих земельным участком, расположенных в границах сельских поселений (пени)</t>
  </si>
  <si>
    <t>297 114 06025 10 0000 430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</si>
  <si>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</si>
  <si>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182 106 01030 10 2100 110</t>
  </si>
  <si>
    <t>182 101 02020 01 1000 110</t>
  </si>
  <si>
    <t>Прочие субсидии бюджетам сельских поселений</t>
  </si>
  <si>
    <t>182 101 02030 01 3000 110</t>
  </si>
  <si>
    <t>Налог на доходы физических лиц с доходов, полученных физическими лицами, в соответствии со статьей 228  Налогового кодекса Российской Федерации (штраф)</t>
  </si>
  <si>
    <t>Доходы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</si>
  <si>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297 114 02052 10 0000 440</t>
  </si>
  <si>
    <t>182 103 02231 01 0000 110</t>
  </si>
  <si>
    <t>297 202 25555 10 0000 150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</si>
  <si>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</si>
  <si>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297 202 49999 10 0000 150</t>
  </si>
  <si>
    <t>Прочие межбюджетные трансферты, передаваемые бюджетам сельских поселений</t>
  </si>
  <si>
    <t>182 101 02130 01 1000 110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</si>
  <si>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</si>
  <si>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182 101 02010 01 3000 110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</si>
  <si>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</si>
  <si>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а части суммы налога, превышающего 650000 руб., относящейсявчасти налоговой базы, превышающей 5000000 рублей</t>
  </si>
  <si>
    <t>182 101 02080 01 1000 110</t>
  </si>
  <si>
    <t>Прогноз поступления доходов в бюджет сельского поселения Малая Малышевка муниципального района Кинельский Самарской области на 2025-2027 годы.</t>
  </si>
  <si>
    <t>182 101 02130 01 3000 110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</si>
  <si>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(пени)</t>
  </si>
  <si>
    <t>НДФЛ в части суммы налога, превышающего 650000 руб., относящейся к части налоговой базы, превышающей 5000000 рублей</t>
  </si>
  <si>
    <t>182 101 02210 01 1000 110</t>
  </si>
  <si>
    <t>Налог на доходы физических лиц в части суммы налога, относящейся к налоговой базе, указанной впункте 6.2 статьи 210 Налогового Кодекса Российской Федерации, не превышающий 5 миллионов рублей.</t>
  </si>
  <si>
    <t>297 113 02995 10 0000 130</t>
  </si>
  <si>
    <t>Прочик доходы от компенсаций затрат бюджетов сельских поселений</t>
  </si>
  <si>
    <t>297 207 05030 10 0000 150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</si>
</sst>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0" fillId="0" borderId="0" xfId="0" applyFill="1"/>
    <xf numFmtId="0" fontId="5" fillId="0" borderId="2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horizontal="right" vertical="center"/>
    </xf>
    <xf numFmtId="165" fontId="10" fillId="0" borderId="4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165" fontId="11" fillId="0" borderId="3" xfId="0" applyNumberFormat="1" applyFont="1" applyFill="1" applyBorder="1"/>
    <xf numFmtId="165" fontId="11" fillId="0" borderId="1" xfId="0" applyNumberFormat="1" applyFont="1" applyFill="1" applyBorder="1"/>
    <xf numFmtId="165" fontId="11" fillId="0" borderId="4" xfId="0" applyNumberFormat="1" applyFont="1" applyFill="1" applyBorder="1"/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wrapText="1"/>
    </xf>
    <xf numFmtId="165" fontId="12" fillId="0" borderId="3" xfId="0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right" vertical="center"/>
    </xf>
    <xf numFmtId="165" fontId="12" fillId="0" borderId="4" xfId="0" applyNumberFormat="1" applyFont="1" applyFill="1" applyBorder="1" applyAlignment="1">
      <alignment horizontal="right" vertical="center"/>
    </xf>
    <xf numFmtId="165" fontId="12" fillId="0" borderId="3" xfId="0" applyNumberFormat="1" applyFont="1" applyFill="1" applyBorder="1"/>
    <xf numFmtId="165" fontId="12" fillId="0" borderId="1" xfId="0" applyNumberFormat="1" applyFont="1" applyFill="1" applyBorder="1"/>
    <xf numFmtId="165" fontId="12" fillId="0" borderId="4" xfId="0" applyNumberFormat="1" applyFont="1" applyFill="1" applyBorder="1"/>
    <xf numFmtId="0" fontId="9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vertical="top" wrapText="1"/>
    </xf>
    <xf numFmtId="0" fontId="8" fillId="0" borderId="0" xfId="0" applyFont="1" applyFill="1"/>
    <xf numFmtId="0" fontId="6" fillId="0" borderId="1" xfId="0" applyFont="1" applyFill="1" applyBorder="1"/>
    <xf numFmtId="0" fontId="5" fillId="0" borderId="2" xfId="0" applyFont="1" applyFill="1" applyBorder="1"/>
    <xf numFmtId="165" fontId="10" fillId="0" borderId="5" xfId="0" applyNumberFormat="1" applyFont="1" applyFill="1" applyBorder="1"/>
    <xf numFmtId="165" fontId="10" fillId="0" borderId="6" xfId="0" applyNumberFormat="1" applyFont="1" applyFill="1" applyBorder="1"/>
    <xf numFmtId="165" fontId="10" fillId="0" borderId="7" xfId="0" applyNumberFormat="1" applyFont="1" applyFill="1" applyBorder="1"/>
    <xf numFmtId="0" fontId="2" fillId="0" borderId="0" xfId="0" applyFont="1" applyFill="1"/>
    <xf numFmtId="0" fontId="6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/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justify" vertical="center" wrapText="1"/>
    </xf>
    <xf numFmtId="164" fontId="12" fillId="0" borderId="0" xfId="0" applyNumberFormat="1" applyFont="1" applyFill="1" applyBorder="1" applyAlignment="1">
      <alignment horizontal="right" vertical="center"/>
    </xf>
    <xf numFmtId="165" fontId="10" fillId="0" borderId="11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justify" wrapText="1"/>
    </xf>
    <xf numFmtId="0" fontId="0" fillId="0" borderId="0" xfId="0" applyFill="1" applyAlignment="1">
      <alignment horizontal="right" vertical="justify" wrapText="1"/>
    </xf>
    <xf numFmtId="0" fontId="1" fillId="0" borderId="0" xfId="0" applyFont="1" applyFill="1" applyAlignment="1">
      <alignment horizontal="right" vertical="justify"/>
    </xf>
    <xf numFmtId="0" fontId="0" fillId="0" borderId="0" xfId="0" applyFill="1" applyAlignment="1">
      <alignment horizontal="right" vertical="justify"/>
    </xf>
    <xf numFmtId="0" fontId="12" fillId="0" borderId="0" xfId="0" applyFont="1" applyFill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A3" workbookViewId="0">
      <pane ySplit="6" topLeftCell="A25" activePane="bottomLeft" state="frozen"/>
      <selection activeCell="A3" sqref="A3"/>
      <selection pane="bottomLeft" activeCell="D46" sqref="D46"/>
    </sheetView>
  </sheetViews>
  <sheetFormatPr defaultRowHeight="15" x14ac:dyDescent="0.25"/>
  <cols>
    <col min="1" max="1" width="22.5703125" style="2" customWidth="1"/>
    <col min="2" max="2" width="40.140625" style="2" customWidth="1"/>
    <col min="3" max="4" width="9.28515625" style="2" customWidth="1"/>
    <col min="5" max="5" width="7.42578125" style="2" customWidth="1"/>
    <col min="6" max="6" width="8.42578125" style="2" hidden="1" customWidth="1"/>
    <col min="7" max="7" width="8.85546875" style="2" hidden="1" customWidth="1"/>
    <col min="8" max="8" width="9.28515625" style="2" hidden="1" customWidth="1"/>
    <col min="9" max="10" width="8.140625" style="2" hidden="1" customWidth="1"/>
    <col min="11" max="11" width="9.28515625" style="2" hidden="1" customWidth="1"/>
    <col min="12" max="16384" width="9.140625" style="2"/>
  </cols>
  <sheetData>
    <row r="1" spans="1:11" s="1" customFormat="1" x14ac:dyDescent="0.2">
      <c r="A1" s="56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" customFormat="1" x14ac:dyDescent="0.2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9" customHeight="1" x14ac:dyDescent="0.25"/>
    <row r="4" spans="1:11" ht="57" customHeight="1" x14ac:dyDescent="0.25">
      <c r="A4" s="54" t="s">
        <v>113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3.5" customHeight="1" thickBot="1" x14ac:dyDescent="0.3">
      <c r="A5" s="32" t="s">
        <v>2</v>
      </c>
      <c r="B5" s="30"/>
      <c r="C5" s="30"/>
      <c r="D5" s="30"/>
      <c r="E5" s="30"/>
      <c r="F5" s="33"/>
      <c r="G5" s="60" t="s">
        <v>3</v>
      </c>
      <c r="H5" s="60"/>
      <c r="I5" s="33"/>
      <c r="J5" s="60" t="s">
        <v>3</v>
      </c>
      <c r="K5" s="60"/>
    </row>
    <row r="6" spans="1:11" ht="18.75" x14ac:dyDescent="0.25">
      <c r="A6" s="52" t="s">
        <v>4</v>
      </c>
      <c r="B6" s="52" t="s">
        <v>5</v>
      </c>
      <c r="C6" s="64">
        <v>2025</v>
      </c>
      <c r="D6" s="65"/>
      <c r="E6" s="66"/>
      <c r="F6" s="61">
        <v>2026</v>
      </c>
      <c r="G6" s="62"/>
      <c r="H6" s="63"/>
      <c r="I6" s="61">
        <v>2027</v>
      </c>
      <c r="J6" s="62"/>
      <c r="K6" s="63"/>
    </row>
    <row r="7" spans="1:11" ht="32.25" thickBot="1" x14ac:dyDescent="0.3">
      <c r="A7" s="53"/>
      <c r="B7" s="53"/>
      <c r="C7" s="40" t="s">
        <v>57</v>
      </c>
      <c r="D7" s="41" t="s">
        <v>59</v>
      </c>
      <c r="E7" s="42" t="s">
        <v>58</v>
      </c>
      <c r="F7" s="34" t="s">
        <v>57</v>
      </c>
      <c r="G7" s="31" t="s">
        <v>59</v>
      </c>
      <c r="H7" s="35" t="s">
        <v>58</v>
      </c>
      <c r="I7" s="34" t="s">
        <v>57</v>
      </c>
      <c r="J7" s="31" t="s">
        <v>59</v>
      </c>
      <c r="K7" s="35" t="s">
        <v>58</v>
      </c>
    </row>
    <row r="8" spans="1:11" ht="30.75" customHeight="1" x14ac:dyDescent="0.25">
      <c r="A8" s="38" t="s">
        <v>6</v>
      </c>
      <c r="B8" s="39" t="s">
        <v>7</v>
      </c>
      <c r="C8" s="47">
        <f>C9+C23+C28+C30+C40+C43+C37</f>
        <v>17869.552380000001</v>
      </c>
      <c r="D8" s="47">
        <f>D9+D23+D28+D30+D40+D43+D37</f>
        <v>18369.554380000001</v>
      </c>
      <c r="E8" s="47">
        <f>E9+E23+E28+E30+E40+E43+E37</f>
        <v>500.00200000000001</v>
      </c>
      <c r="F8" s="4">
        <f>F9+F23+F28+F30+F37+F40+F43</f>
        <v>9845.1999999999989</v>
      </c>
      <c r="G8" s="5">
        <f>G9+G23+G28+G30+G37+G40+G43</f>
        <v>9845.1999999999989</v>
      </c>
      <c r="H8" s="6">
        <f>H9+H23+H28+H30+H37+H40+H43</f>
        <v>0</v>
      </c>
      <c r="I8" s="4">
        <f>I9+I23+I28+I30+I37+I40+I43</f>
        <v>11324.199999999999</v>
      </c>
      <c r="J8" s="5">
        <f>J9+J23+J28+J30+J37+J40+J43</f>
        <v>11324.199999999999</v>
      </c>
      <c r="K8" s="6">
        <f>K9+K23+K28+K30+K37+K40</f>
        <v>0</v>
      </c>
    </row>
    <row r="9" spans="1:11" ht="25.5" x14ac:dyDescent="0.25">
      <c r="A9" s="7" t="s">
        <v>8</v>
      </c>
      <c r="B9" s="3" t="s">
        <v>9</v>
      </c>
      <c r="C9" s="5">
        <f>SUM(C10:C22)</f>
        <v>2790.1433799999995</v>
      </c>
      <c r="D9" s="5">
        <f>SUM(D10:D22)</f>
        <v>2790.14338</v>
      </c>
      <c r="E9" s="5">
        <f>SUM(E10:E22)</f>
        <v>-3.0198066269804258E-14</v>
      </c>
      <c r="F9" s="4">
        <f t="shared" ref="F9:H9" si="0">F10</f>
        <v>2265.6999999999998</v>
      </c>
      <c r="G9" s="5">
        <f t="shared" si="0"/>
        <v>2265.6999999999998</v>
      </c>
      <c r="H9" s="6">
        <f t="shared" si="0"/>
        <v>0</v>
      </c>
      <c r="I9" s="4">
        <f>J10</f>
        <v>2265.6999999999998</v>
      </c>
      <c r="J9" s="5">
        <f>I10</f>
        <v>2265.6999999999998</v>
      </c>
      <c r="K9" s="6">
        <f>K10</f>
        <v>0</v>
      </c>
    </row>
    <row r="10" spans="1:11" ht="78.75" customHeight="1" x14ac:dyDescent="0.25">
      <c r="A10" s="36" t="s">
        <v>10</v>
      </c>
      <c r="B10" s="43" t="s">
        <v>79</v>
      </c>
      <c r="C10" s="9">
        <v>2732.0401499999998</v>
      </c>
      <c r="D10" s="9">
        <v>2721.6124799999998</v>
      </c>
      <c r="E10" s="9">
        <f t="shared" ref="E10:E22" si="1">D10-C10</f>
        <v>-10.427670000000035</v>
      </c>
      <c r="F10" s="8">
        <v>2265.6999999999998</v>
      </c>
      <c r="G10" s="9">
        <v>2265.6999999999998</v>
      </c>
      <c r="H10" s="10">
        <f t="shared" ref="H10:H22" si="2">F10-G10</f>
        <v>0</v>
      </c>
      <c r="I10" s="8">
        <v>2265.6999999999998</v>
      </c>
      <c r="J10" s="9">
        <v>2265.6999999999998</v>
      </c>
      <c r="K10" s="10">
        <f t="shared" ref="K10:K22" si="3">I10-J10</f>
        <v>0</v>
      </c>
    </row>
    <row r="11" spans="1:11" ht="78.75" customHeight="1" x14ac:dyDescent="0.25">
      <c r="A11" s="36" t="s">
        <v>80</v>
      </c>
      <c r="B11" s="43" t="s">
        <v>81</v>
      </c>
      <c r="C11" s="9">
        <v>0</v>
      </c>
      <c r="D11" s="9">
        <v>0</v>
      </c>
      <c r="E11" s="9">
        <f t="shared" ref="E11" si="4">D11-C11</f>
        <v>0</v>
      </c>
      <c r="F11" s="8">
        <v>0</v>
      </c>
      <c r="G11" s="9">
        <v>0</v>
      </c>
      <c r="H11" s="10">
        <f t="shared" ref="H11" si="5">F11-G11</f>
        <v>0</v>
      </c>
      <c r="I11" s="8">
        <v>0</v>
      </c>
      <c r="J11" s="9">
        <v>0</v>
      </c>
      <c r="K11" s="10">
        <f t="shared" ref="K11" si="6">I11-J11</f>
        <v>0</v>
      </c>
    </row>
    <row r="12" spans="1:11" ht="165.75" customHeight="1" x14ac:dyDescent="0.25">
      <c r="A12" s="36" t="s">
        <v>109</v>
      </c>
      <c r="B12" s="43" t="s">
        <v>110</v>
      </c>
      <c r="C12" s="9">
        <v>0</v>
      </c>
      <c r="D12" s="9">
        <v>0</v>
      </c>
      <c r="E12" s="9">
        <f t="shared" si="1"/>
        <v>0</v>
      </c>
      <c r="F12" s="8">
        <v>0</v>
      </c>
      <c r="G12" s="9">
        <v>0</v>
      </c>
      <c r="H12" s="10">
        <f t="shared" si="2"/>
        <v>0</v>
      </c>
      <c r="I12" s="8">
        <v>0</v>
      </c>
      <c r="J12" s="9">
        <v>0</v>
      </c>
      <c r="K12" s="10">
        <f t="shared" si="3"/>
        <v>0</v>
      </c>
    </row>
    <row r="13" spans="1:11" ht="118.5" customHeight="1" x14ac:dyDescent="0.25">
      <c r="A13" s="36" t="s">
        <v>96</v>
      </c>
      <c r="B13" s="43" t="s">
        <v>83</v>
      </c>
      <c r="C13" s="9">
        <v>0</v>
      </c>
      <c r="D13" s="9">
        <v>0</v>
      </c>
      <c r="E13" s="9">
        <f t="shared" si="1"/>
        <v>0</v>
      </c>
      <c r="F13" s="8">
        <v>0</v>
      </c>
      <c r="G13" s="9">
        <v>0</v>
      </c>
      <c r="H13" s="10">
        <f t="shared" si="2"/>
        <v>0</v>
      </c>
      <c r="I13" s="8">
        <v>0</v>
      </c>
      <c r="J13" s="9">
        <v>0</v>
      </c>
      <c r="K13" s="10">
        <f t="shared" si="3"/>
        <v>0</v>
      </c>
    </row>
    <row r="14" spans="1:11" ht="118.5" customHeight="1" x14ac:dyDescent="0.25">
      <c r="A14" s="36" t="s">
        <v>82</v>
      </c>
      <c r="B14" s="43" t="s">
        <v>83</v>
      </c>
      <c r="C14" s="9">
        <v>0</v>
      </c>
      <c r="D14" s="9">
        <v>0</v>
      </c>
      <c r="E14" s="9">
        <f>D14-C14</f>
        <v>0</v>
      </c>
      <c r="F14" s="8">
        <v>0</v>
      </c>
      <c r="G14" s="9">
        <v>0</v>
      </c>
      <c r="H14" s="10">
        <f t="shared" si="2"/>
        <v>0</v>
      </c>
      <c r="I14" s="8">
        <v>0</v>
      </c>
      <c r="J14" s="9">
        <v>0</v>
      </c>
      <c r="K14" s="10">
        <f t="shared" si="3"/>
        <v>0</v>
      </c>
    </row>
    <row r="15" spans="1:11" ht="56.25" customHeight="1" x14ac:dyDescent="0.25">
      <c r="A15" s="36" t="s">
        <v>84</v>
      </c>
      <c r="B15" s="43" t="s">
        <v>85</v>
      </c>
      <c r="C15" s="9">
        <v>36.653359999999999</v>
      </c>
      <c r="D15" s="9">
        <v>44.611400000000003</v>
      </c>
      <c r="E15" s="9">
        <f t="shared" si="1"/>
        <v>7.958040000000004</v>
      </c>
      <c r="F15" s="8">
        <v>0</v>
      </c>
      <c r="G15" s="9">
        <v>0</v>
      </c>
      <c r="H15" s="10">
        <f t="shared" si="2"/>
        <v>0</v>
      </c>
      <c r="I15" s="8">
        <v>0</v>
      </c>
      <c r="J15" s="9">
        <v>0</v>
      </c>
      <c r="K15" s="10">
        <f t="shared" si="3"/>
        <v>0</v>
      </c>
    </row>
    <row r="16" spans="1:11" ht="56.25" customHeight="1" x14ac:dyDescent="0.25">
      <c r="A16" s="36" t="s">
        <v>87</v>
      </c>
      <c r="B16" s="43" t="s">
        <v>86</v>
      </c>
      <c r="C16" s="9">
        <v>0</v>
      </c>
      <c r="D16" s="9">
        <v>0</v>
      </c>
      <c r="E16" s="9">
        <f t="shared" ref="E16:E17" si="7">D16-C16</f>
        <v>0</v>
      </c>
      <c r="F16" s="8">
        <v>0</v>
      </c>
      <c r="G16" s="9">
        <v>0</v>
      </c>
      <c r="H16" s="10">
        <f t="shared" ref="H16:H17" si="8">F16-G16</f>
        <v>0</v>
      </c>
      <c r="I16" s="8">
        <v>0</v>
      </c>
      <c r="J16" s="9">
        <v>0</v>
      </c>
      <c r="K16" s="10">
        <f t="shared" ref="K16:K17" si="9">I16-J16</f>
        <v>0</v>
      </c>
    </row>
    <row r="17" spans="1:11" ht="56.25" customHeight="1" x14ac:dyDescent="0.25">
      <c r="A17" s="36" t="s">
        <v>98</v>
      </c>
      <c r="B17" s="43" t="s">
        <v>99</v>
      </c>
      <c r="C17" s="9"/>
      <c r="D17" s="9"/>
      <c r="E17" s="9">
        <f t="shared" si="7"/>
        <v>0</v>
      </c>
      <c r="F17" s="8">
        <v>0</v>
      </c>
      <c r="G17" s="9">
        <v>0</v>
      </c>
      <c r="H17" s="10">
        <f t="shared" si="8"/>
        <v>0</v>
      </c>
      <c r="I17" s="8">
        <v>0</v>
      </c>
      <c r="J17" s="9">
        <v>0</v>
      </c>
      <c r="K17" s="10">
        <f t="shared" si="9"/>
        <v>0</v>
      </c>
    </row>
    <row r="18" spans="1:11" ht="51.75" x14ac:dyDescent="0.25">
      <c r="A18" s="36" t="s">
        <v>112</v>
      </c>
      <c r="B18" s="43" t="s">
        <v>111</v>
      </c>
      <c r="C18" s="9"/>
      <c r="D18" s="9"/>
      <c r="E18" s="9">
        <f t="shared" ref="E18:E21" si="10">D18-C18</f>
        <v>0</v>
      </c>
      <c r="F18" s="8">
        <v>0</v>
      </c>
      <c r="G18" s="9">
        <v>0</v>
      </c>
      <c r="H18" s="10">
        <f t="shared" ref="H18:H21" si="11">F18-G18</f>
        <v>0</v>
      </c>
      <c r="I18" s="8">
        <v>0</v>
      </c>
      <c r="J18" s="9">
        <v>0</v>
      </c>
      <c r="K18" s="10">
        <f t="shared" ref="K18:K21" si="12">I18-J18</f>
        <v>0</v>
      </c>
    </row>
    <row r="19" spans="1:11" ht="114" customHeight="1" x14ac:dyDescent="0.25">
      <c r="A19" s="36" t="s">
        <v>107</v>
      </c>
      <c r="B19" s="43" t="s">
        <v>108</v>
      </c>
      <c r="C19" s="9">
        <v>0</v>
      </c>
      <c r="D19" s="9">
        <v>0</v>
      </c>
      <c r="E19" s="9">
        <f t="shared" si="10"/>
        <v>0</v>
      </c>
      <c r="F19" s="8">
        <v>0</v>
      </c>
      <c r="G19" s="9">
        <v>0</v>
      </c>
      <c r="H19" s="10">
        <f t="shared" si="11"/>
        <v>0</v>
      </c>
      <c r="I19" s="8">
        <v>0</v>
      </c>
      <c r="J19" s="9">
        <v>0</v>
      </c>
      <c r="K19" s="10">
        <f t="shared" si="12"/>
        <v>0</v>
      </c>
    </row>
    <row r="20" spans="1:11" ht="114" customHeight="1" x14ac:dyDescent="0.25">
      <c r="A20" s="36" t="s">
        <v>114</v>
      </c>
      <c r="B20" s="43" t="s">
        <v>115</v>
      </c>
      <c r="C20" s="9">
        <v>0.66008</v>
      </c>
      <c r="D20" s="9">
        <v>0.68489999999999995</v>
      </c>
      <c r="E20" s="9">
        <f t="shared" si="10"/>
        <v>2.4819999999999953E-2</v>
      </c>
      <c r="F20" s="8">
        <v>0</v>
      </c>
      <c r="G20" s="9">
        <v>0</v>
      </c>
      <c r="H20" s="10">
        <f t="shared" si="11"/>
        <v>0</v>
      </c>
      <c r="I20" s="8">
        <v>0</v>
      </c>
      <c r="J20" s="9">
        <v>0</v>
      </c>
      <c r="K20" s="10">
        <f t="shared" si="12"/>
        <v>0</v>
      </c>
    </row>
    <row r="21" spans="1:11" ht="114" customHeight="1" x14ac:dyDescent="0.25">
      <c r="A21" s="36" t="s">
        <v>112</v>
      </c>
      <c r="B21" s="43" t="s">
        <v>116</v>
      </c>
      <c r="C21" s="9">
        <v>18.45909</v>
      </c>
      <c r="D21" s="9">
        <v>20.845800000000001</v>
      </c>
      <c r="E21" s="9">
        <f t="shared" si="10"/>
        <v>2.3867100000000008</v>
      </c>
      <c r="F21" s="8">
        <v>0</v>
      </c>
      <c r="G21" s="9">
        <v>0</v>
      </c>
      <c r="H21" s="10">
        <f t="shared" si="11"/>
        <v>0</v>
      </c>
      <c r="I21" s="8">
        <v>0</v>
      </c>
      <c r="J21" s="9">
        <v>0</v>
      </c>
      <c r="K21" s="10">
        <f t="shared" si="12"/>
        <v>0</v>
      </c>
    </row>
    <row r="22" spans="1:11" ht="114" customHeight="1" x14ac:dyDescent="0.25">
      <c r="A22" s="36" t="s">
        <v>117</v>
      </c>
      <c r="B22" s="43" t="s">
        <v>118</v>
      </c>
      <c r="C22" s="9">
        <v>2.3307000000000002</v>
      </c>
      <c r="D22" s="9">
        <v>2.3887999999999998</v>
      </c>
      <c r="E22" s="9">
        <f t="shared" si="1"/>
        <v>5.8099999999999596E-2</v>
      </c>
      <c r="F22" s="8">
        <v>0</v>
      </c>
      <c r="G22" s="9">
        <v>0</v>
      </c>
      <c r="H22" s="10">
        <f t="shared" si="2"/>
        <v>0</v>
      </c>
      <c r="I22" s="8">
        <v>0</v>
      </c>
      <c r="J22" s="9">
        <v>0</v>
      </c>
      <c r="K22" s="10">
        <f t="shared" si="3"/>
        <v>0</v>
      </c>
    </row>
    <row r="23" spans="1:11" ht="46.5" customHeight="1" x14ac:dyDescent="0.25">
      <c r="A23" s="11" t="s">
        <v>11</v>
      </c>
      <c r="B23" s="12" t="s">
        <v>41</v>
      </c>
      <c r="C23" s="5">
        <f t="shared" ref="C23" si="13">SUM(C24:C27)</f>
        <v>4066</v>
      </c>
      <c r="D23" s="5">
        <f t="shared" ref="D23" si="14">SUM(D24:D27)</f>
        <v>4066</v>
      </c>
      <c r="E23" s="5">
        <f t="shared" ref="E23:H23" si="15">SUM(E24:E27)</f>
        <v>0</v>
      </c>
      <c r="F23" s="4">
        <f t="shared" si="15"/>
        <v>4182</v>
      </c>
      <c r="G23" s="5">
        <f t="shared" si="15"/>
        <v>4182</v>
      </c>
      <c r="H23" s="6">
        <f t="shared" si="15"/>
        <v>0</v>
      </c>
      <c r="I23" s="4">
        <f t="shared" ref="I23:K23" si="16">SUM(I24:I27)</f>
        <v>5661</v>
      </c>
      <c r="J23" s="5">
        <f t="shared" si="16"/>
        <v>5661</v>
      </c>
      <c r="K23" s="6">
        <f t="shared" si="16"/>
        <v>0</v>
      </c>
    </row>
    <row r="24" spans="1:11" ht="129.75" customHeight="1" x14ac:dyDescent="0.25">
      <c r="A24" s="13" t="s">
        <v>102</v>
      </c>
      <c r="B24" s="43" t="s">
        <v>42</v>
      </c>
      <c r="C24" s="16">
        <v>2127</v>
      </c>
      <c r="D24" s="16">
        <v>2127</v>
      </c>
      <c r="E24" s="16">
        <f>D24-C24</f>
        <v>0</v>
      </c>
      <c r="F24" s="15">
        <v>2190</v>
      </c>
      <c r="G24" s="16">
        <v>2190</v>
      </c>
      <c r="H24" s="17">
        <f>G24-F24</f>
        <v>0</v>
      </c>
      <c r="I24" s="15">
        <v>2959</v>
      </c>
      <c r="J24" s="16">
        <v>2959</v>
      </c>
      <c r="K24" s="17">
        <f>J24-I24</f>
        <v>0</v>
      </c>
    </row>
    <row r="25" spans="1:11" ht="144" customHeight="1" x14ac:dyDescent="0.25">
      <c r="A25" s="13" t="s">
        <v>12</v>
      </c>
      <c r="B25" s="43" t="s">
        <v>45</v>
      </c>
      <c r="C25" s="16">
        <v>10</v>
      </c>
      <c r="D25" s="16">
        <v>10</v>
      </c>
      <c r="E25" s="16">
        <f>D25-C25</f>
        <v>0</v>
      </c>
      <c r="F25" s="15">
        <v>10</v>
      </c>
      <c r="G25" s="16">
        <v>10</v>
      </c>
      <c r="H25" s="17">
        <f>G25-F25</f>
        <v>0</v>
      </c>
      <c r="I25" s="15">
        <v>14</v>
      </c>
      <c r="J25" s="16">
        <v>14</v>
      </c>
      <c r="K25" s="17">
        <f>J25-I25</f>
        <v>0</v>
      </c>
    </row>
    <row r="26" spans="1:11" ht="133.5" customHeight="1" x14ac:dyDescent="0.25">
      <c r="A26" s="13" t="s">
        <v>13</v>
      </c>
      <c r="B26" s="43" t="s">
        <v>43</v>
      </c>
      <c r="C26" s="16">
        <v>2147</v>
      </c>
      <c r="D26" s="16">
        <v>2147</v>
      </c>
      <c r="E26" s="16">
        <f t="shared" ref="E26" si="17">D26-C26</f>
        <v>0</v>
      </c>
      <c r="F26" s="15">
        <v>2200</v>
      </c>
      <c r="G26" s="16">
        <v>2200</v>
      </c>
      <c r="H26" s="17">
        <f>G26-F26</f>
        <v>0</v>
      </c>
      <c r="I26" s="15">
        <v>2971</v>
      </c>
      <c r="J26" s="16">
        <v>2971</v>
      </c>
      <c r="K26" s="17">
        <f>J26-I26</f>
        <v>0</v>
      </c>
    </row>
    <row r="27" spans="1:11" ht="132" customHeight="1" x14ac:dyDescent="0.25">
      <c r="A27" s="13" t="s">
        <v>14</v>
      </c>
      <c r="B27" s="43" t="s">
        <v>44</v>
      </c>
      <c r="C27" s="16">
        <v>-218</v>
      </c>
      <c r="D27" s="16">
        <v>-218</v>
      </c>
      <c r="E27" s="16">
        <f>(-D27)-(-C27)</f>
        <v>0</v>
      </c>
      <c r="F27" s="15">
        <v>-218</v>
      </c>
      <c r="G27" s="16">
        <v>-218</v>
      </c>
      <c r="H27" s="17">
        <f>G27-F27</f>
        <v>0</v>
      </c>
      <c r="I27" s="16">
        <v>-283</v>
      </c>
      <c r="J27" s="16">
        <v>-283</v>
      </c>
      <c r="K27" s="17">
        <f>J27-I27</f>
        <v>0</v>
      </c>
    </row>
    <row r="28" spans="1:11" ht="30" customHeight="1" x14ac:dyDescent="0.25">
      <c r="A28" s="11" t="s">
        <v>15</v>
      </c>
      <c r="B28" s="12" t="s">
        <v>16</v>
      </c>
      <c r="C28" s="5">
        <f t="shared" ref="C28:K28" si="18">SUM(C29:C29)</f>
        <v>76.7</v>
      </c>
      <c r="D28" s="5">
        <f t="shared" si="18"/>
        <v>76.7</v>
      </c>
      <c r="E28" s="5">
        <f t="shared" si="18"/>
        <v>0</v>
      </c>
      <c r="F28" s="4">
        <f t="shared" si="18"/>
        <v>76.7</v>
      </c>
      <c r="G28" s="5">
        <f t="shared" si="18"/>
        <v>76.7</v>
      </c>
      <c r="H28" s="6">
        <f t="shared" si="18"/>
        <v>0</v>
      </c>
      <c r="I28" s="4">
        <f t="shared" si="18"/>
        <v>76.7</v>
      </c>
      <c r="J28" s="5">
        <f t="shared" si="18"/>
        <v>76.7</v>
      </c>
      <c r="K28" s="6">
        <f t="shared" si="18"/>
        <v>0</v>
      </c>
    </row>
    <row r="29" spans="1:11" ht="20.100000000000001" customHeight="1" x14ac:dyDescent="0.25">
      <c r="A29" s="13" t="s">
        <v>17</v>
      </c>
      <c r="B29" s="44" t="s">
        <v>16</v>
      </c>
      <c r="C29" s="19">
        <v>76.7</v>
      </c>
      <c r="D29" s="19">
        <v>76.7</v>
      </c>
      <c r="E29" s="19">
        <f>D29-C29</f>
        <v>0</v>
      </c>
      <c r="F29" s="18">
        <v>76.7</v>
      </c>
      <c r="G29" s="19">
        <v>76.7</v>
      </c>
      <c r="H29" s="20">
        <f>G29-F29</f>
        <v>0</v>
      </c>
      <c r="I29" s="18">
        <v>76.7</v>
      </c>
      <c r="J29" s="19">
        <v>76.7</v>
      </c>
      <c r="K29" s="20">
        <f>J29-I29</f>
        <v>0</v>
      </c>
    </row>
    <row r="30" spans="1:11" ht="20.100000000000001" customHeight="1" x14ac:dyDescent="0.25">
      <c r="A30" s="11" t="s">
        <v>18</v>
      </c>
      <c r="B30" s="12" t="s">
        <v>19</v>
      </c>
      <c r="C30" s="5">
        <f t="shared" ref="C30" si="19">SUM(C31:C36)</f>
        <v>3230</v>
      </c>
      <c r="D30" s="5">
        <f t="shared" ref="D30" si="20">SUM(D31:D36)</f>
        <v>3230</v>
      </c>
      <c r="E30" s="5">
        <f>SUM(E31:E36)</f>
        <v>0</v>
      </c>
      <c r="F30" s="4">
        <f>SUM(F31:F36)</f>
        <v>2636</v>
      </c>
      <c r="G30" s="5">
        <f t="shared" ref="G30:H30" si="21">SUM(G31:G36)</f>
        <v>2636</v>
      </c>
      <c r="H30" s="6">
        <f t="shared" si="21"/>
        <v>0</v>
      </c>
      <c r="I30" s="4">
        <f t="shared" ref="I30:K30" si="22">SUM(I31:I36)</f>
        <v>2636</v>
      </c>
      <c r="J30" s="5">
        <f t="shared" si="22"/>
        <v>2636</v>
      </c>
      <c r="K30" s="6">
        <f t="shared" si="22"/>
        <v>0</v>
      </c>
    </row>
    <row r="31" spans="1:11" ht="54" customHeight="1" x14ac:dyDescent="0.25">
      <c r="A31" s="13" t="s">
        <v>20</v>
      </c>
      <c r="B31" s="43" t="s">
        <v>46</v>
      </c>
      <c r="C31" s="16">
        <v>913</v>
      </c>
      <c r="D31" s="16">
        <v>913</v>
      </c>
      <c r="E31" s="16">
        <f>D31-C31</f>
        <v>0</v>
      </c>
      <c r="F31" s="15">
        <v>671</v>
      </c>
      <c r="G31" s="16">
        <v>671</v>
      </c>
      <c r="H31" s="17">
        <f t="shared" ref="H31:H36" si="23">G31-F31</f>
        <v>0</v>
      </c>
      <c r="I31" s="15">
        <v>671</v>
      </c>
      <c r="J31" s="16">
        <v>671</v>
      </c>
      <c r="K31" s="17">
        <f t="shared" ref="K31:K36" si="24">J31-I31</f>
        <v>0</v>
      </c>
    </row>
    <row r="32" spans="1:11" ht="54" hidden="1" customHeight="1" x14ac:dyDescent="0.25">
      <c r="A32" s="13" t="s">
        <v>95</v>
      </c>
      <c r="B32" s="43" t="s">
        <v>88</v>
      </c>
      <c r="C32" s="16">
        <v>0</v>
      </c>
      <c r="D32" s="16">
        <v>0</v>
      </c>
      <c r="E32" s="16">
        <f>D32-C32</f>
        <v>0</v>
      </c>
      <c r="F32" s="15">
        <v>0</v>
      </c>
      <c r="G32" s="16">
        <v>0</v>
      </c>
      <c r="H32" s="17">
        <f t="shared" si="23"/>
        <v>0</v>
      </c>
      <c r="I32" s="15">
        <v>0</v>
      </c>
      <c r="J32" s="16">
        <v>0</v>
      </c>
      <c r="K32" s="17">
        <f t="shared" si="24"/>
        <v>0</v>
      </c>
    </row>
    <row r="33" spans="1:11" ht="42.75" customHeight="1" x14ac:dyDescent="0.25">
      <c r="A33" s="13" t="s">
        <v>21</v>
      </c>
      <c r="B33" s="43" t="s">
        <v>89</v>
      </c>
      <c r="C33" s="16">
        <v>1214</v>
      </c>
      <c r="D33" s="16">
        <v>1214</v>
      </c>
      <c r="E33" s="16">
        <f>D33-C33</f>
        <v>0</v>
      </c>
      <c r="F33" s="15">
        <v>927</v>
      </c>
      <c r="G33" s="16">
        <v>927</v>
      </c>
      <c r="H33" s="17">
        <f t="shared" si="23"/>
        <v>0</v>
      </c>
      <c r="I33" s="15">
        <v>927</v>
      </c>
      <c r="J33" s="16">
        <v>927</v>
      </c>
      <c r="K33" s="17">
        <f t="shared" si="24"/>
        <v>0</v>
      </c>
    </row>
    <row r="34" spans="1:11" ht="42.75" hidden="1" customHeight="1" x14ac:dyDescent="0.25">
      <c r="A34" s="13" t="s">
        <v>21</v>
      </c>
      <c r="B34" s="43" t="s">
        <v>90</v>
      </c>
      <c r="C34" s="16">
        <v>0</v>
      </c>
      <c r="D34" s="16">
        <v>0</v>
      </c>
      <c r="E34" s="16">
        <f>D34-C34</f>
        <v>0</v>
      </c>
      <c r="F34" s="15">
        <v>0</v>
      </c>
      <c r="G34" s="16">
        <v>0</v>
      </c>
      <c r="H34" s="17">
        <f t="shared" si="23"/>
        <v>0</v>
      </c>
      <c r="I34" s="15">
        <v>0</v>
      </c>
      <c r="J34" s="16">
        <v>0</v>
      </c>
      <c r="K34" s="17">
        <f t="shared" si="24"/>
        <v>0</v>
      </c>
    </row>
    <row r="35" spans="1:11" ht="42.75" customHeight="1" x14ac:dyDescent="0.25">
      <c r="A35" s="13" t="s">
        <v>22</v>
      </c>
      <c r="B35" s="43" t="s">
        <v>23</v>
      </c>
      <c r="C35" s="16">
        <v>1103</v>
      </c>
      <c r="D35" s="16">
        <v>1103</v>
      </c>
      <c r="E35" s="16">
        <f t="shared" ref="E35" si="25">D35-C35</f>
        <v>0</v>
      </c>
      <c r="F35" s="15">
        <v>1038</v>
      </c>
      <c r="G35" s="16">
        <v>1038</v>
      </c>
      <c r="H35" s="17">
        <f t="shared" si="23"/>
        <v>0</v>
      </c>
      <c r="I35" s="15">
        <v>1038</v>
      </c>
      <c r="J35" s="16">
        <v>1038</v>
      </c>
      <c r="K35" s="17">
        <f t="shared" si="24"/>
        <v>0</v>
      </c>
    </row>
    <row r="36" spans="1:11" ht="42.75" hidden="1" customHeight="1" x14ac:dyDescent="0.25">
      <c r="A36" s="13" t="s">
        <v>91</v>
      </c>
      <c r="B36" s="43" t="s">
        <v>92</v>
      </c>
      <c r="C36" s="16">
        <v>0</v>
      </c>
      <c r="D36" s="16">
        <v>0</v>
      </c>
      <c r="E36" s="16">
        <f t="shared" ref="E36" si="26">D36-C36</f>
        <v>0</v>
      </c>
      <c r="F36" s="15">
        <v>0</v>
      </c>
      <c r="G36" s="16">
        <v>0</v>
      </c>
      <c r="H36" s="17">
        <f t="shared" si="23"/>
        <v>0</v>
      </c>
      <c r="I36" s="15">
        <v>0</v>
      </c>
      <c r="J36" s="16">
        <v>0</v>
      </c>
      <c r="K36" s="17">
        <f t="shared" si="24"/>
        <v>0</v>
      </c>
    </row>
    <row r="37" spans="1:11" ht="44.25" customHeight="1" x14ac:dyDescent="0.25">
      <c r="A37" s="11" t="s">
        <v>24</v>
      </c>
      <c r="B37" s="12" t="s">
        <v>47</v>
      </c>
      <c r="C37" s="5">
        <f>SUM(C38:C39)</f>
        <v>810.9</v>
      </c>
      <c r="D37" s="5">
        <f t="shared" ref="D37:K37" si="27">SUM(D38:D39)</f>
        <v>810.86</v>
      </c>
      <c r="E37" s="5">
        <f t="shared" si="27"/>
        <v>-3.999999999996362E-2</v>
      </c>
      <c r="F37" s="4">
        <f t="shared" si="27"/>
        <v>684.8</v>
      </c>
      <c r="G37" s="5">
        <f t="shared" si="27"/>
        <v>684.8</v>
      </c>
      <c r="H37" s="6">
        <f t="shared" si="27"/>
        <v>0</v>
      </c>
      <c r="I37" s="4">
        <f t="shared" si="27"/>
        <v>684.8</v>
      </c>
      <c r="J37" s="5">
        <f t="shared" si="27"/>
        <v>684.8</v>
      </c>
      <c r="K37" s="6">
        <f t="shared" si="27"/>
        <v>0</v>
      </c>
    </row>
    <row r="38" spans="1:11" ht="80.25" customHeight="1" x14ac:dyDescent="0.25">
      <c r="A38" s="13" t="s">
        <v>73</v>
      </c>
      <c r="B38" s="43" t="s">
        <v>48</v>
      </c>
      <c r="C38" s="16">
        <v>325.89999999999998</v>
      </c>
      <c r="D38" s="16">
        <v>325.86</v>
      </c>
      <c r="E38" s="16">
        <f>D38-C38</f>
        <v>-3.999999999996362E-2</v>
      </c>
      <c r="F38" s="15">
        <v>325.89999999999998</v>
      </c>
      <c r="G38" s="16">
        <v>325.89999999999998</v>
      </c>
      <c r="H38" s="17">
        <f>G38-F38</f>
        <v>0</v>
      </c>
      <c r="I38" s="15">
        <v>325.89999999999998</v>
      </c>
      <c r="J38" s="16">
        <v>325.89999999999998</v>
      </c>
      <c r="K38" s="17">
        <f>J38-I38</f>
        <v>0</v>
      </c>
    </row>
    <row r="39" spans="1:11" ht="79.5" customHeight="1" x14ac:dyDescent="0.25">
      <c r="A39" s="13" t="s">
        <v>25</v>
      </c>
      <c r="B39" s="43" t="s">
        <v>49</v>
      </c>
      <c r="C39" s="16">
        <v>485</v>
      </c>
      <c r="D39" s="16">
        <v>485</v>
      </c>
      <c r="E39" s="16">
        <f>D39-C39</f>
        <v>0</v>
      </c>
      <c r="F39" s="15">
        <v>358.9</v>
      </c>
      <c r="G39" s="16">
        <v>358.9</v>
      </c>
      <c r="H39" s="17">
        <f>G39-F39</f>
        <v>0</v>
      </c>
      <c r="I39" s="15">
        <v>358.9</v>
      </c>
      <c r="J39" s="16">
        <v>358.9</v>
      </c>
      <c r="K39" s="17">
        <f>J39-I39</f>
        <v>0</v>
      </c>
    </row>
    <row r="40" spans="1:11" ht="33.75" customHeight="1" x14ac:dyDescent="0.25">
      <c r="A40" s="11" t="s">
        <v>26</v>
      </c>
      <c r="B40" s="12" t="s">
        <v>27</v>
      </c>
      <c r="C40" s="5">
        <f>C41+C42</f>
        <v>100.809</v>
      </c>
      <c r="D40" s="5">
        <f>D41+D42</f>
        <v>100.851</v>
      </c>
      <c r="E40" s="5">
        <f>E41+E42</f>
        <v>4.1999999999999982E-2</v>
      </c>
      <c r="F40" s="4">
        <f t="shared" ref="F40:K40" si="28">F42</f>
        <v>0</v>
      </c>
      <c r="G40" s="5">
        <f t="shared" si="28"/>
        <v>0</v>
      </c>
      <c r="H40" s="6">
        <f t="shared" si="28"/>
        <v>0</v>
      </c>
      <c r="I40" s="4">
        <f t="shared" si="28"/>
        <v>0</v>
      </c>
      <c r="J40" s="5">
        <f t="shared" si="28"/>
        <v>0</v>
      </c>
      <c r="K40" s="6">
        <f t="shared" si="28"/>
        <v>0</v>
      </c>
    </row>
    <row r="41" spans="1:11" ht="60" customHeight="1" x14ac:dyDescent="0.25">
      <c r="A41" s="13" t="s">
        <v>28</v>
      </c>
      <c r="B41" s="14" t="s">
        <v>29</v>
      </c>
      <c r="C41" s="16">
        <v>100.60899999999999</v>
      </c>
      <c r="D41" s="16">
        <v>100.60899999999999</v>
      </c>
      <c r="E41" s="16">
        <f>D41-C41</f>
        <v>0</v>
      </c>
      <c r="F41" s="15">
        <v>0</v>
      </c>
      <c r="G41" s="16">
        <v>0</v>
      </c>
      <c r="H41" s="17">
        <f>G41-F41</f>
        <v>0</v>
      </c>
      <c r="I41" s="15">
        <v>0</v>
      </c>
      <c r="J41" s="16">
        <v>0</v>
      </c>
      <c r="K41" s="17">
        <f>J41-I41</f>
        <v>0</v>
      </c>
    </row>
    <row r="42" spans="1:11" ht="39.75" customHeight="1" x14ac:dyDescent="0.25">
      <c r="A42" s="13" t="s">
        <v>119</v>
      </c>
      <c r="B42" s="14" t="s">
        <v>120</v>
      </c>
      <c r="C42" s="16">
        <v>0.2</v>
      </c>
      <c r="D42" s="16">
        <v>0.24199999999999999</v>
      </c>
      <c r="E42" s="16">
        <f>D42-C42</f>
        <v>4.1999999999999982E-2</v>
      </c>
      <c r="F42" s="15">
        <v>0</v>
      </c>
      <c r="G42" s="16">
        <v>0</v>
      </c>
      <c r="H42" s="17">
        <f>G42-F42</f>
        <v>0</v>
      </c>
      <c r="I42" s="15">
        <v>0</v>
      </c>
      <c r="J42" s="16">
        <v>0</v>
      </c>
      <c r="K42" s="17">
        <f>J42-I42</f>
        <v>0</v>
      </c>
    </row>
    <row r="43" spans="1:11" ht="35.25" customHeight="1" x14ac:dyDescent="0.25">
      <c r="A43" s="11" t="s">
        <v>53</v>
      </c>
      <c r="B43" s="21" t="s">
        <v>54</v>
      </c>
      <c r="C43" s="5">
        <f>SUM(C44:C46)</f>
        <v>6795</v>
      </c>
      <c r="D43" s="5">
        <f>SUM(D44:D46)</f>
        <v>7295</v>
      </c>
      <c r="E43" s="5">
        <f>SUM(E44:E46)</f>
        <v>500</v>
      </c>
      <c r="F43" s="4">
        <f t="shared" ref="F43:K43" si="29">F44</f>
        <v>0</v>
      </c>
      <c r="G43" s="5">
        <f t="shared" si="29"/>
        <v>0</v>
      </c>
      <c r="H43" s="6">
        <f t="shared" si="29"/>
        <v>0</v>
      </c>
      <c r="I43" s="4">
        <f t="shared" si="29"/>
        <v>0</v>
      </c>
      <c r="J43" s="5">
        <f t="shared" si="29"/>
        <v>0</v>
      </c>
      <c r="K43" s="6">
        <f t="shared" si="29"/>
        <v>0</v>
      </c>
    </row>
    <row r="44" spans="1:11" ht="92.25" customHeight="1" x14ac:dyDescent="0.25">
      <c r="A44" s="37" t="s">
        <v>56</v>
      </c>
      <c r="B44" s="43" t="s">
        <v>55</v>
      </c>
      <c r="C44" s="16">
        <v>1600</v>
      </c>
      <c r="D44" s="16">
        <v>2100</v>
      </c>
      <c r="E44" s="16">
        <f>D44-C44</f>
        <v>500</v>
      </c>
      <c r="F44" s="16">
        <v>0</v>
      </c>
      <c r="G44" s="16">
        <v>0</v>
      </c>
      <c r="H44" s="17">
        <f>G44-F44</f>
        <v>0</v>
      </c>
      <c r="I44" s="15">
        <v>0</v>
      </c>
      <c r="J44" s="16">
        <v>0</v>
      </c>
      <c r="K44" s="17">
        <v>0</v>
      </c>
    </row>
    <row r="45" spans="1:11" ht="92.25" hidden="1" customHeight="1" x14ac:dyDescent="0.25">
      <c r="A45" s="37" t="s">
        <v>101</v>
      </c>
      <c r="B45" s="43" t="s">
        <v>100</v>
      </c>
      <c r="C45" s="16">
        <v>0</v>
      </c>
      <c r="D45" s="16">
        <v>0</v>
      </c>
      <c r="E45" s="16">
        <f>D45-C45</f>
        <v>0</v>
      </c>
      <c r="F45" s="16">
        <v>5535.85</v>
      </c>
      <c r="G45" s="16">
        <v>5535.85</v>
      </c>
      <c r="H45" s="17">
        <f>G45-F45</f>
        <v>0</v>
      </c>
      <c r="I45" s="15">
        <v>7152.34</v>
      </c>
      <c r="J45" s="16">
        <v>7152.34</v>
      </c>
      <c r="K45" s="17">
        <v>0</v>
      </c>
    </row>
    <row r="46" spans="1:11" ht="55.5" customHeight="1" x14ac:dyDescent="0.25">
      <c r="A46" s="37" t="s">
        <v>93</v>
      </c>
      <c r="B46" s="43" t="s">
        <v>94</v>
      </c>
      <c r="C46" s="16">
        <v>5195</v>
      </c>
      <c r="D46" s="16">
        <v>5195</v>
      </c>
      <c r="E46" s="16">
        <f>D46-C46</f>
        <v>0</v>
      </c>
      <c r="F46" s="16">
        <v>0</v>
      </c>
      <c r="G46" s="16">
        <v>0</v>
      </c>
      <c r="H46" s="17">
        <f>G46-F46</f>
        <v>0</v>
      </c>
      <c r="I46" s="15">
        <v>0</v>
      </c>
      <c r="J46" s="16">
        <v>0</v>
      </c>
      <c r="K46" s="17">
        <v>0</v>
      </c>
    </row>
    <row r="47" spans="1:11" ht="21" customHeight="1" x14ac:dyDescent="0.25">
      <c r="A47" s="11" t="s">
        <v>30</v>
      </c>
      <c r="B47" s="12" t="s">
        <v>31</v>
      </c>
      <c r="C47" s="5">
        <f t="shared" ref="C47:K47" si="30">C48+C58+C60+C51+C63</f>
        <v>25264.971440000001</v>
      </c>
      <c r="D47" s="5">
        <f t="shared" si="30"/>
        <v>25274.971440000001</v>
      </c>
      <c r="E47" s="5">
        <f t="shared" si="30"/>
        <v>10</v>
      </c>
      <c r="F47" s="4">
        <f t="shared" si="30"/>
        <v>617.6</v>
      </c>
      <c r="G47" s="5">
        <f t="shared" si="30"/>
        <v>617.6</v>
      </c>
      <c r="H47" s="6">
        <f t="shared" si="30"/>
        <v>0</v>
      </c>
      <c r="I47" s="4">
        <f t="shared" si="30"/>
        <v>633.20000000000005</v>
      </c>
      <c r="J47" s="5">
        <f t="shared" si="30"/>
        <v>633.20000000000005</v>
      </c>
      <c r="K47" s="6">
        <f t="shared" si="30"/>
        <v>0</v>
      </c>
    </row>
    <row r="48" spans="1:11" ht="45" customHeight="1" x14ac:dyDescent="0.25">
      <c r="A48" s="11" t="s">
        <v>32</v>
      </c>
      <c r="B48" s="12" t="s">
        <v>33</v>
      </c>
      <c r="C48" s="5">
        <f>SUM(C49:C50)</f>
        <v>2945.1379999999999</v>
      </c>
      <c r="D48" s="5">
        <f>SUM(D49:D50)</f>
        <v>2945.1379999999999</v>
      </c>
      <c r="E48" s="5">
        <f>SUM(E49:E50)</f>
        <v>0</v>
      </c>
      <c r="F48" s="4">
        <f>SUM(F49:F50)</f>
        <v>47.6</v>
      </c>
      <c r="G48" s="5">
        <f>G49+G50</f>
        <v>47.6</v>
      </c>
      <c r="H48" s="6">
        <f>H49+H50</f>
        <v>0</v>
      </c>
      <c r="I48" s="4">
        <f>SUM(I49:I50)</f>
        <v>47.6</v>
      </c>
      <c r="J48" s="5">
        <f>J49+J50</f>
        <v>47.6</v>
      </c>
      <c r="K48" s="6">
        <f>K49+K50</f>
        <v>0</v>
      </c>
    </row>
    <row r="49" spans="1:11" ht="43.5" customHeight="1" x14ac:dyDescent="0.25">
      <c r="A49" s="13" t="s">
        <v>74</v>
      </c>
      <c r="B49" s="43" t="s">
        <v>77</v>
      </c>
      <c r="C49" s="16">
        <v>2945.1379999999999</v>
      </c>
      <c r="D49" s="16">
        <v>2945.1379999999999</v>
      </c>
      <c r="E49" s="16">
        <f>D49-C49</f>
        <v>0</v>
      </c>
      <c r="F49" s="15">
        <v>47.6</v>
      </c>
      <c r="G49" s="16">
        <v>47.6</v>
      </c>
      <c r="H49" s="17">
        <f>G49-F49</f>
        <v>0</v>
      </c>
      <c r="I49" s="15">
        <v>47.6</v>
      </c>
      <c r="J49" s="16">
        <v>47.6</v>
      </c>
      <c r="K49" s="17">
        <f>J49-I49</f>
        <v>0</v>
      </c>
    </row>
    <row r="50" spans="1:11" ht="45" hidden="1" customHeight="1" x14ac:dyDescent="0.25">
      <c r="A50" s="13" t="s">
        <v>60</v>
      </c>
      <c r="B50" s="45" t="s">
        <v>61</v>
      </c>
      <c r="C50" s="16">
        <v>0</v>
      </c>
      <c r="D50" s="16">
        <v>0</v>
      </c>
      <c r="E50" s="16">
        <v>0</v>
      </c>
      <c r="F50" s="15">
        <v>0</v>
      </c>
      <c r="G50" s="16">
        <v>0</v>
      </c>
      <c r="H50" s="17">
        <f>G50-F50</f>
        <v>0</v>
      </c>
      <c r="I50" s="15">
        <v>0</v>
      </c>
      <c r="J50" s="16">
        <v>0</v>
      </c>
      <c r="K50" s="17">
        <f>J50-I50</f>
        <v>0</v>
      </c>
    </row>
    <row r="51" spans="1:11" ht="33.75" customHeight="1" x14ac:dyDescent="0.25">
      <c r="A51" s="11" t="s">
        <v>50</v>
      </c>
      <c r="B51" s="12" t="s">
        <v>51</v>
      </c>
      <c r="C51" s="5">
        <f t="shared" ref="C51" si="31">SUM(C52:C57)</f>
        <v>18805.219000000001</v>
      </c>
      <c r="D51" s="5">
        <f t="shared" ref="D51" si="32">SUM(D52:D57)</f>
        <v>18805.219000000001</v>
      </c>
      <c r="E51" s="5">
        <f>SUM(E52:E57)</f>
        <v>0</v>
      </c>
      <c r="F51" s="4">
        <f t="shared" ref="F51:K51" si="33">SUM(F52:F57)</f>
        <v>0</v>
      </c>
      <c r="G51" s="5">
        <f t="shared" si="33"/>
        <v>0</v>
      </c>
      <c r="H51" s="6">
        <f t="shared" si="33"/>
        <v>0</v>
      </c>
      <c r="I51" s="4">
        <f t="shared" si="33"/>
        <v>0</v>
      </c>
      <c r="J51" s="5">
        <f t="shared" si="33"/>
        <v>0</v>
      </c>
      <c r="K51" s="6">
        <f t="shared" si="33"/>
        <v>0</v>
      </c>
    </row>
    <row r="52" spans="1:11" ht="81" customHeight="1" x14ac:dyDescent="0.25">
      <c r="A52" s="13" t="s">
        <v>64</v>
      </c>
      <c r="B52" s="45" t="s">
        <v>65</v>
      </c>
      <c r="C52" s="16">
        <v>16054</v>
      </c>
      <c r="D52" s="16">
        <v>16054</v>
      </c>
      <c r="E52" s="16">
        <f t="shared" ref="E52:E57" si="34">D52-C52</f>
        <v>0</v>
      </c>
      <c r="F52" s="15">
        <v>0</v>
      </c>
      <c r="G52" s="16">
        <v>0</v>
      </c>
      <c r="H52" s="17">
        <f t="shared" ref="H52:H57" si="35">G52-F52</f>
        <v>0</v>
      </c>
      <c r="I52" s="15">
        <v>0</v>
      </c>
      <c r="J52" s="16">
        <v>0</v>
      </c>
      <c r="K52" s="17">
        <f t="shared" ref="K52:K57" si="36">J52-I52</f>
        <v>0</v>
      </c>
    </row>
    <row r="53" spans="1:11" ht="36" customHeight="1" x14ac:dyDescent="0.25">
      <c r="A53" s="13" t="s">
        <v>52</v>
      </c>
      <c r="B53" s="50" t="s">
        <v>97</v>
      </c>
      <c r="C53" s="16">
        <v>2751.2190000000001</v>
      </c>
      <c r="D53" s="16">
        <v>2751.2190000000001</v>
      </c>
      <c r="E53" s="16">
        <f t="shared" si="34"/>
        <v>0</v>
      </c>
      <c r="F53" s="15">
        <v>0</v>
      </c>
      <c r="G53" s="16">
        <v>0</v>
      </c>
      <c r="H53" s="17">
        <f t="shared" si="35"/>
        <v>0</v>
      </c>
      <c r="I53" s="15">
        <v>0</v>
      </c>
      <c r="J53" s="16">
        <v>0</v>
      </c>
      <c r="K53" s="17">
        <f t="shared" si="36"/>
        <v>0</v>
      </c>
    </row>
    <row r="54" spans="1:11" ht="54" hidden="1" customHeight="1" x14ac:dyDescent="0.25">
      <c r="A54" s="13" t="s">
        <v>68</v>
      </c>
      <c r="B54" s="49" t="s">
        <v>69</v>
      </c>
      <c r="C54" s="16">
        <v>0</v>
      </c>
      <c r="D54" s="16">
        <v>0</v>
      </c>
      <c r="E54" s="16">
        <f t="shared" si="34"/>
        <v>0</v>
      </c>
      <c r="F54" s="15">
        <v>0</v>
      </c>
      <c r="G54" s="16">
        <v>0</v>
      </c>
      <c r="H54" s="17">
        <f t="shared" si="35"/>
        <v>0</v>
      </c>
      <c r="I54" s="15">
        <v>0</v>
      </c>
      <c r="J54" s="16">
        <v>0</v>
      </c>
      <c r="K54" s="17">
        <f t="shared" si="36"/>
        <v>0</v>
      </c>
    </row>
    <row r="55" spans="1:11" ht="63.75" hidden="1" customHeight="1" x14ac:dyDescent="0.25">
      <c r="A55" s="13" t="s">
        <v>103</v>
      </c>
      <c r="B55" s="49" t="s">
        <v>104</v>
      </c>
      <c r="C55" s="16"/>
      <c r="D55" s="16"/>
      <c r="E55" s="16">
        <f t="shared" si="34"/>
        <v>0</v>
      </c>
      <c r="F55" s="15">
        <v>0</v>
      </c>
      <c r="G55" s="16">
        <v>0</v>
      </c>
      <c r="H55" s="17">
        <f t="shared" ref="H55" si="37">G55-F55</f>
        <v>0</v>
      </c>
      <c r="I55" s="15">
        <v>0</v>
      </c>
      <c r="J55" s="16">
        <v>0</v>
      </c>
      <c r="K55" s="17">
        <f t="shared" ref="K55" si="38">J55-I55</f>
        <v>0</v>
      </c>
    </row>
    <row r="56" spans="1:11" ht="54" hidden="1" customHeight="1" x14ac:dyDescent="0.25">
      <c r="A56" s="13" t="s">
        <v>62</v>
      </c>
      <c r="B56" s="45" t="s">
        <v>63</v>
      </c>
      <c r="C56" s="16">
        <v>0</v>
      </c>
      <c r="D56" s="16">
        <v>0</v>
      </c>
      <c r="E56" s="16">
        <f t="shared" si="34"/>
        <v>0</v>
      </c>
      <c r="F56" s="15">
        <v>0</v>
      </c>
      <c r="G56" s="16">
        <v>0</v>
      </c>
      <c r="H56" s="17">
        <f t="shared" si="35"/>
        <v>0</v>
      </c>
      <c r="I56" s="15">
        <v>0</v>
      </c>
      <c r="J56" s="16">
        <v>0</v>
      </c>
      <c r="K56" s="17">
        <f t="shared" si="36"/>
        <v>0</v>
      </c>
    </row>
    <row r="57" spans="1:11" ht="45.75" hidden="1" customHeight="1" x14ac:dyDescent="0.25">
      <c r="A57" s="13" t="s">
        <v>78</v>
      </c>
      <c r="B57" s="45" t="s">
        <v>76</v>
      </c>
      <c r="C57" s="16">
        <v>0</v>
      </c>
      <c r="D57" s="16">
        <v>0</v>
      </c>
      <c r="E57" s="16">
        <f t="shared" si="34"/>
        <v>0</v>
      </c>
      <c r="F57" s="15">
        <v>0</v>
      </c>
      <c r="G57" s="16">
        <v>0</v>
      </c>
      <c r="H57" s="17">
        <f t="shared" si="35"/>
        <v>0</v>
      </c>
      <c r="I57" s="15">
        <v>0</v>
      </c>
      <c r="J57" s="16">
        <v>0</v>
      </c>
      <c r="K57" s="17">
        <f t="shared" si="36"/>
        <v>0</v>
      </c>
    </row>
    <row r="58" spans="1:11" ht="45" customHeight="1" x14ac:dyDescent="0.25">
      <c r="A58" s="11" t="s">
        <v>34</v>
      </c>
      <c r="B58" s="12" t="s">
        <v>35</v>
      </c>
      <c r="C58" s="5">
        <f t="shared" ref="C58:K58" si="39">C59</f>
        <v>412.8</v>
      </c>
      <c r="D58" s="5">
        <f t="shared" si="39"/>
        <v>412.8</v>
      </c>
      <c r="E58" s="5">
        <f t="shared" si="39"/>
        <v>0</v>
      </c>
      <c r="F58" s="4">
        <f t="shared" si="39"/>
        <v>450</v>
      </c>
      <c r="G58" s="5">
        <f t="shared" si="39"/>
        <v>450</v>
      </c>
      <c r="H58" s="6">
        <f t="shared" si="39"/>
        <v>0</v>
      </c>
      <c r="I58" s="4">
        <f t="shared" si="39"/>
        <v>465.6</v>
      </c>
      <c r="J58" s="5">
        <f t="shared" si="39"/>
        <v>465.6</v>
      </c>
      <c r="K58" s="6">
        <f t="shared" si="39"/>
        <v>0</v>
      </c>
    </row>
    <row r="59" spans="1:11" ht="42.75" customHeight="1" x14ac:dyDescent="0.25">
      <c r="A59" s="13" t="s">
        <v>37</v>
      </c>
      <c r="B59" s="43" t="s">
        <v>38</v>
      </c>
      <c r="C59" s="16">
        <v>412.8</v>
      </c>
      <c r="D59" s="16">
        <v>412.8</v>
      </c>
      <c r="E59" s="16">
        <f>D59-C59</f>
        <v>0</v>
      </c>
      <c r="F59" s="15">
        <v>450</v>
      </c>
      <c r="G59" s="16">
        <v>450</v>
      </c>
      <c r="H59" s="17">
        <f>G59-F59</f>
        <v>0</v>
      </c>
      <c r="I59" s="15">
        <v>465.6</v>
      </c>
      <c r="J59" s="16">
        <v>465.6</v>
      </c>
      <c r="K59" s="17">
        <f>J59-I59</f>
        <v>0</v>
      </c>
    </row>
    <row r="60" spans="1:11" ht="30" customHeight="1" x14ac:dyDescent="0.25">
      <c r="A60" s="11" t="s">
        <v>39</v>
      </c>
      <c r="B60" s="12" t="s">
        <v>40</v>
      </c>
      <c r="C60" s="5">
        <f>C62+C61</f>
        <v>2921.8144400000001</v>
      </c>
      <c r="D60" s="5">
        <f>D62+D61</f>
        <v>2921.8144400000001</v>
      </c>
      <c r="E60" s="5">
        <f>E62+E61</f>
        <v>0</v>
      </c>
      <c r="F60" s="4">
        <f>F62+F61</f>
        <v>0</v>
      </c>
      <c r="G60" s="5">
        <f>SUM(G61:G61)</f>
        <v>0</v>
      </c>
      <c r="H60" s="6">
        <f>SUM(H61:H61)</f>
        <v>0</v>
      </c>
      <c r="I60" s="4">
        <f>I62+I61</f>
        <v>0</v>
      </c>
      <c r="J60" s="5">
        <f>SUM(J61:J61)</f>
        <v>0</v>
      </c>
      <c r="K60" s="6">
        <f>SUM(K61:K61)</f>
        <v>0</v>
      </c>
    </row>
    <row r="61" spans="1:11" ht="93.75" customHeight="1" x14ac:dyDescent="0.25">
      <c r="A61" s="13" t="s">
        <v>66</v>
      </c>
      <c r="B61" s="22" t="s">
        <v>67</v>
      </c>
      <c r="C61" s="16">
        <v>2662.8144400000001</v>
      </c>
      <c r="D61" s="16">
        <v>2662.8144400000001</v>
      </c>
      <c r="E61" s="16">
        <f>D61-C61</f>
        <v>0</v>
      </c>
      <c r="F61" s="15">
        <v>0</v>
      </c>
      <c r="G61" s="16">
        <v>0</v>
      </c>
      <c r="H61" s="17">
        <f>G61-F61</f>
        <v>0</v>
      </c>
      <c r="I61" s="15">
        <v>0</v>
      </c>
      <c r="J61" s="16">
        <v>0</v>
      </c>
      <c r="K61" s="17">
        <f>J61-I61</f>
        <v>0</v>
      </c>
    </row>
    <row r="62" spans="1:11" ht="39" customHeight="1" x14ac:dyDescent="0.25">
      <c r="A62" s="13" t="s">
        <v>105</v>
      </c>
      <c r="B62" s="51" t="s">
        <v>106</v>
      </c>
      <c r="C62" s="16">
        <v>259</v>
      </c>
      <c r="D62" s="16">
        <v>259</v>
      </c>
      <c r="E62" s="16">
        <f>D62-C62</f>
        <v>0</v>
      </c>
      <c r="F62" s="15">
        <v>0</v>
      </c>
      <c r="G62" s="16">
        <v>0</v>
      </c>
      <c r="H62" s="17">
        <f>G62-F62</f>
        <v>0</v>
      </c>
      <c r="I62" s="15">
        <v>0</v>
      </c>
      <c r="J62" s="16">
        <v>0</v>
      </c>
      <c r="K62" s="17">
        <f>J62-I62</f>
        <v>0</v>
      </c>
    </row>
    <row r="63" spans="1:11" s="23" customFormat="1" ht="36.75" customHeight="1" x14ac:dyDescent="0.25">
      <c r="A63" s="11" t="s">
        <v>70</v>
      </c>
      <c r="B63" s="12" t="s">
        <v>71</v>
      </c>
      <c r="C63" s="5">
        <f>C64+C65</f>
        <v>180</v>
      </c>
      <c r="D63" s="5">
        <f>D64+D65</f>
        <v>190</v>
      </c>
      <c r="E63" s="5">
        <f>D63-C63</f>
        <v>10</v>
      </c>
      <c r="F63" s="4">
        <f t="shared" ref="F63:K63" si="40">F64</f>
        <v>120</v>
      </c>
      <c r="G63" s="5">
        <f t="shared" si="40"/>
        <v>120</v>
      </c>
      <c r="H63" s="6">
        <f t="shared" si="40"/>
        <v>0</v>
      </c>
      <c r="I63" s="4">
        <f t="shared" si="40"/>
        <v>120</v>
      </c>
      <c r="J63" s="5">
        <f t="shared" si="40"/>
        <v>120</v>
      </c>
      <c r="K63" s="6">
        <f t="shared" si="40"/>
        <v>0</v>
      </c>
    </row>
    <row r="64" spans="1:11" s="23" customFormat="1" ht="63.75" customHeight="1" x14ac:dyDescent="0.25">
      <c r="A64" s="13" t="s">
        <v>72</v>
      </c>
      <c r="B64" s="14" t="s">
        <v>75</v>
      </c>
      <c r="C64" s="16">
        <v>120</v>
      </c>
      <c r="D64" s="16">
        <v>130</v>
      </c>
      <c r="E64" s="16">
        <f>D64-C64</f>
        <v>10</v>
      </c>
      <c r="F64" s="15">
        <v>120</v>
      </c>
      <c r="G64" s="16">
        <v>120</v>
      </c>
      <c r="H64" s="17">
        <f>G64-F64</f>
        <v>0</v>
      </c>
      <c r="I64" s="15">
        <v>120</v>
      </c>
      <c r="J64" s="16">
        <v>120</v>
      </c>
      <c r="K64" s="17">
        <f>J64-I64</f>
        <v>0</v>
      </c>
    </row>
    <row r="65" spans="1:11" s="23" customFormat="1" ht="34.5" customHeight="1" x14ac:dyDescent="0.25">
      <c r="A65" s="13" t="s">
        <v>121</v>
      </c>
      <c r="B65" s="14" t="s">
        <v>71</v>
      </c>
      <c r="C65" s="16">
        <v>60</v>
      </c>
      <c r="D65" s="16">
        <v>60</v>
      </c>
      <c r="E65" s="16">
        <f>D65-C65</f>
        <v>0</v>
      </c>
      <c r="F65" s="15">
        <v>0</v>
      </c>
      <c r="G65" s="16">
        <v>0</v>
      </c>
      <c r="H65" s="17">
        <f>G65-F65</f>
        <v>0</v>
      </c>
      <c r="I65" s="15">
        <v>0</v>
      </c>
      <c r="J65" s="16">
        <v>0</v>
      </c>
      <c r="K65" s="17">
        <f>J65-I65</f>
        <v>0</v>
      </c>
    </row>
    <row r="66" spans="1:11" ht="20.100000000000001" customHeight="1" thickBot="1" x14ac:dyDescent="0.3">
      <c r="A66" s="24"/>
      <c r="B66" s="25" t="s">
        <v>36</v>
      </c>
      <c r="C66" s="48">
        <f t="shared" ref="C66:K66" si="41">C8+C47</f>
        <v>43134.523820000002</v>
      </c>
      <c r="D66" s="48">
        <f>D8+D47</f>
        <v>43644.525820000003</v>
      </c>
      <c r="E66" s="48">
        <f>E8+E47</f>
        <v>510.00200000000001</v>
      </c>
      <c r="F66" s="26">
        <f t="shared" si="41"/>
        <v>10462.799999999999</v>
      </c>
      <c r="G66" s="27">
        <f t="shared" si="41"/>
        <v>10462.799999999999</v>
      </c>
      <c r="H66" s="28">
        <f t="shared" si="41"/>
        <v>0</v>
      </c>
      <c r="I66" s="26">
        <f t="shared" si="41"/>
        <v>11957.4</v>
      </c>
      <c r="J66" s="27">
        <f t="shared" si="41"/>
        <v>11957.4</v>
      </c>
      <c r="K66" s="28">
        <f t="shared" si="41"/>
        <v>0</v>
      </c>
    </row>
    <row r="67" spans="1:11" x14ac:dyDescent="0.25">
      <c r="B67" s="29"/>
    </row>
    <row r="68" spans="1:11" x14ac:dyDescent="0.25">
      <c r="B68" s="29"/>
    </row>
    <row r="69" spans="1:11" x14ac:dyDescent="0.25">
      <c r="B69" s="29"/>
    </row>
    <row r="70" spans="1:11" x14ac:dyDescent="0.25">
      <c r="B70" s="29"/>
    </row>
    <row r="71" spans="1:11" x14ac:dyDescent="0.25">
      <c r="B71" s="29"/>
    </row>
    <row r="72" spans="1:11" x14ac:dyDescent="0.25">
      <c r="D72" s="46"/>
    </row>
  </sheetData>
  <mergeCells count="10">
    <mergeCell ref="A6:A7"/>
    <mergeCell ref="B6:B7"/>
    <mergeCell ref="A4:K4"/>
    <mergeCell ref="A1:K1"/>
    <mergeCell ref="A2:K2"/>
    <mergeCell ref="J5:K5"/>
    <mergeCell ref="I6:K6"/>
    <mergeCell ref="G5:H5"/>
    <mergeCell ref="F6:H6"/>
    <mergeCell ref="C6:E6"/>
  </mergeCells>
  <pageMargins left="0.39370078740157483" right="0" top="0.35433070866141736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</cp:lastModifiedBy>
  <cp:lastPrinted>2025-08-25T05:17:29Z</cp:lastPrinted>
  <dcterms:created xsi:type="dcterms:W3CDTF">2019-12-26T13:30:36Z</dcterms:created>
  <dcterms:modified xsi:type="dcterms:W3CDTF">2025-09-19T08:42:48Z</dcterms:modified>
</cp:coreProperties>
</file>