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№6'!$A$6:$H$256</definedName>
  </definedNames>
  <calcPr calcId="125725"/>
</workbook>
</file>

<file path=xl/calcChain.xml><?xml version="1.0" encoding="utf-8"?>
<calcChain xmlns="http://schemas.openxmlformats.org/spreadsheetml/2006/main">
  <c r="H254" i="1"/>
  <c r="G254"/>
  <c r="H252"/>
  <c r="H251" s="1"/>
  <c r="G252"/>
  <c r="G251" s="1"/>
  <c r="H249"/>
  <c r="H248" s="1"/>
  <c r="H247" s="1"/>
  <c r="G249"/>
  <c r="G248"/>
  <c r="H245"/>
  <c r="G245"/>
  <c r="H244"/>
  <c r="H243" s="1"/>
  <c r="G244"/>
  <c r="G243"/>
  <c r="H241"/>
  <c r="G241"/>
  <c r="H239"/>
  <c r="G239"/>
  <c r="H237"/>
  <c r="H236" s="1"/>
  <c r="H235" s="1"/>
  <c r="G237"/>
  <c r="G236"/>
  <c r="G235" s="1"/>
  <c r="H233"/>
  <c r="G233"/>
  <c r="H231"/>
  <c r="H230" s="1"/>
  <c r="H229" s="1"/>
  <c r="G231"/>
  <c r="G230"/>
  <c r="G229" s="1"/>
  <c r="H227"/>
  <c r="G227"/>
  <c r="H224"/>
  <c r="H214" s="1"/>
  <c r="G224"/>
  <c r="H220"/>
  <c r="G220"/>
  <c r="G214" s="1"/>
  <c r="H218"/>
  <c r="G218"/>
  <c r="H215"/>
  <c r="G215"/>
  <c r="H212"/>
  <c r="G212"/>
  <c r="G206" s="1"/>
  <c r="H209"/>
  <c r="G209"/>
  <c r="H207"/>
  <c r="G207"/>
  <c r="H206"/>
  <c r="H204"/>
  <c r="G204"/>
  <c r="G196" s="1"/>
  <c r="H202"/>
  <c r="G202"/>
  <c r="H199"/>
  <c r="G199"/>
  <c r="H197"/>
  <c r="H196" s="1"/>
  <c r="G197"/>
  <c r="H194"/>
  <c r="H193" s="1"/>
  <c r="H192" s="1"/>
  <c r="G194"/>
  <c r="G193" s="1"/>
  <c r="H190"/>
  <c r="G190"/>
  <c r="G182" s="1"/>
  <c r="G181" s="1"/>
  <c r="H188"/>
  <c r="G188"/>
  <c r="H186"/>
  <c r="G186"/>
  <c r="H183"/>
  <c r="H182" s="1"/>
  <c r="H181" s="1"/>
  <c r="G183"/>
  <c r="H179"/>
  <c r="G179"/>
  <c r="H177"/>
  <c r="H176" s="1"/>
  <c r="G177"/>
  <c r="G176"/>
  <c r="H174"/>
  <c r="H173" s="1"/>
  <c r="G174"/>
  <c r="G173" s="1"/>
  <c r="H170"/>
  <c r="G170"/>
  <c r="H168"/>
  <c r="G168"/>
  <c r="H166"/>
  <c r="G166"/>
  <c r="H164"/>
  <c r="G164"/>
  <c r="H161"/>
  <c r="H157" s="1"/>
  <c r="G161"/>
  <c r="H158"/>
  <c r="G158"/>
  <c r="G157" s="1"/>
  <c r="H154"/>
  <c r="H153" s="1"/>
  <c r="H152" s="1"/>
  <c r="G154"/>
  <c r="G153"/>
  <c r="G152" s="1"/>
  <c r="H150"/>
  <c r="G150"/>
  <c r="H149"/>
  <c r="G149"/>
  <c r="H147"/>
  <c r="G147"/>
  <c r="H145"/>
  <c r="G145"/>
  <c r="H143"/>
  <c r="G143"/>
  <c r="H141"/>
  <c r="H140" s="1"/>
  <c r="G141"/>
  <c r="G140" s="1"/>
  <c r="H137"/>
  <c r="G137"/>
  <c r="H134"/>
  <c r="G134"/>
  <c r="H131"/>
  <c r="H130" s="1"/>
  <c r="G131"/>
  <c r="G130" s="1"/>
  <c r="H128"/>
  <c r="G128"/>
  <c r="H125"/>
  <c r="G125"/>
  <c r="H123"/>
  <c r="H119" s="1"/>
  <c r="G123"/>
  <c r="H120"/>
  <c r="G120"/>
  <c r="G119" s="1"/>
  <c r="G118" s="1"/>
  <c r="H116"/>
  <c r="H108" s="1"/>
  <c r="G116"/>
  <c r="H113"/>
  <c r="G113"/>
  <c r="H111"/>
  <c r="G111"/>
  <c r="H109"/>
  <c r="G109"/>
  <c r="G108"/>
  <c r="H106"/>
  <c r="G106"/>
  <c r="G105" s="1"/>
  <c r="H105"/>
  <c r="H103"/>
  <c r="G103"/>
  <c r="H102"/>
  <c r="G102"/>
  <c r="H100"/>
  <c r="G100"/>
  <c r="G99" s="1"/>
  <c r="H99"/>
  <c r="H97"/>
  <c r="G97"/>
  <c r="H91"/>
  <c r="H88" s="1"/>
  <c r="H87" s="1"/>
  <c r="G91"/>
  <c r="H89"/>
  <c r="G89"/>
  <c r="G88" s="1"/>
  <c r="G87" s="1"/>
  <c r="H85"/>
  <c r="G85"/>
  <c r="H83"/>
  <c r="G83"/>
  <c r="G80" s="1"/>
  <c r="H81"/>
  <c r="H80" s="1"/>
  <c r="G81"/>
  <c r="H78"/>
  <c r="H71" s="1"/>
  <c r="G78"/>
  <c r="G71" s="1"/>
  <c r="G70" s="1"/>
  <c r="H76"/>
  <c r="G76"/>
  <c r="H74"/>
  <c r="G74"/>
  <c r="H72"/>
  <c r="G72"/>
  <c r="H67"/>
  <c r="H66" s="1"/>
  <c r="H65" s="1"/>
  <c r="G67"/>
  <c r="G66"/>
  <c r="G65"/>
  <c r="H62"/>
  <c r="G62"/>
  <c r="H59"/>
  <c r="G59"/>
  <c r="H56"/>
  <c r="G56"/>
  <c r="H54"/>
  <c r="H51" s="1"/>
  <c r="G54"/>
  <c r="H52"/>
  <c r="G52"/>
  <c r="G51" s="1"/>
  <c r="H49"/>
  <c r="G49"/>
  <c r="H48"/>
  <c r="G48"/>
  <c r="H46"/>
  <c r="G46"/>
  <c r="G45" s="1"/>
  <c r="H45"/>
  <c r="H41"/>
  <c r="G41"/>
  <c r="H39"/>
  <c r="H36" s="1"/>
  <c r="G39"/>
  <c r="H37"/>
  <c r="G37"/>
  <c r="G36" s="1"/>
  <c r="H34"/>
  <c r="G34"/>
  <c r="H33"/>
  <c r="G33"/>
  <c r="H28"/>
  <c r="G28"/>
  <c r="H26"/>
  <c r="G26"/>
  <c r="H24"/>
  <c r="G24"/>
  <c r="H23"/>
  <c r="G23"/>
  <c r="H20"/>
  <c r="G20"/>
  <c r="G19" s="1"/>
  <c r="H19"/>
  <c r="H16"/>
  <c r="G16"/>
  <c r="H15"/>
  <c r="G15"/>
  <c r="J134"/>
  <c r="I134"/>
  <c r="J123"/>
  <c r="I123"/>
  <c r="H70" l="1"/>
  <c r="H156"/>
  <c r="G192"/>
  <c r="G156"/>
  <c r="H14"/>
  <c r="G247"/>
  <c r="G14"/>
  <c r="G256" s="1"/>
  <c r="H118"/>
  <c r="J113"/>
  <c r="I113"/>
  <c r="H256" l="1"/>
  <c r="J254"/>
  <c r="I254"/>
  <c r="J252"/>
  <c r="I252"/>
  <c r="J249"/>
  <c r="J248" s="1"/>
  <c r="I249"/>
  <c r="I248" s="1"/>
  <c r="J245"/>
  <c r="J244" s="1"/>
  <c r="J243" s="1"/>
  <c r="I245"/>
  <c r="I244" s="1"/>
  <c r="I243" s="1"/>
  <c r="J241"/>
  <c r="I241"/>
  <c r="J239"/>
  <c r="I239"/>
  <c r="J237"/>
  <c r="I237"/>
  <c r="J233"/>
  <c r="I233"/>
  <c r="J231"/>
  <c r="I231"/>
  <c r="J227"/>
  <c r="I227"/>
  <c r="J224"/>
  <c r="I224"/>
  <c r="J220"/>
  <c r="I220"/>
  <c r="J218"/>
  <c r="I218"/>
  <c r="J215"/>
  <c r="I215"/>
  <c r="J212"/>
  <c r="I212"/>
  <c r="J209"/>
  <c r="I209"/>
  <c r="J207"/>
  <c r="I207"/>
  <c r="J204"/>
  <c r="I204"/>
  <c r="J202"/>
  <c r="I202"/>
  <c r="J199"/>
  <c r="I199"/>
  <c r="J197"/>
  <c r="I197"/>
  <c r="J194"/>
  <c r="J193" s="1"/>
  <c r="I194"/>
  <c r="I193" s="1"/>
  <c r="J190"/>
  <c r="I190"/>
  <c r="J188"/>
  <c r="I188"/>
  <c r="J186"/>
  <c r="I186"/>
  <c r="J183"/>
  <c r="I183"/>
  <c r="J179"/>
  <c r="I179"/>
  <c r="J177"/>
  <c r="I177"/>
  <c r="J174"/>
  <c r="J173" s="1"/>
  <c r="I174"/>
  <c r="I173" s="1"/>
  <c r="J170"/>
  <c r="I170"/>
  <c r="J168"/>
  <c r="I168"/>
  <c r="J166"/>
  <c r="I166"/>
  <c r="J164"/>
  <c r="I164"/>
  <c r="J161"/>
  <c r="I161"/>
  <c r="J158"/>
  <c r="I158"/>
  <c r="J154"/>
  <c r="J153" s="1"/>
  <c r="J152" s="1"/>
  <c r="I154"/>
  <c r="I153" s="1"/>
  <c r="I152" s="1"/>
  <c r="J150"/>
  <c r="J149" s="1"/>
  <c r="I150"/>
  <c r="I149" s="1"/>
  <c r="J147"/>
  <c r="I147"/>
  <c r="J145"/>
  <c r="I145"/>
  <c r="J143"/>
  <c r="I143"/>
  <c r="J141"/>
  <c r="I141"/>
  <c r="J137"/>
  <c r="I137"/>
  <c r="J131"/>
  <c r="I131"/>
  <c r="J128"/>
  <c r="I128"/>
  <c r="J125"/>
  <c r="I125"/>
  <c r="J120"/>
  <c r="I120"/>
  <c r="J116"/>
  <c r="I116"/>
  <c r="J111"/>
  <c r="I111"/>
  <c r="J109"/>
  <c r="I109"/>
  <c r="J106"/>
  <c r="J105" s="1"/>
  <c r="I106"/>
  <c r="I105" s="1"/>
  <c r="J103"/>
  <c r="J102" s="1"/>
  <c r="I103"/>
  <c r="I102" s="1"/>
  <c r="J100"/>
  <c r="J99" s="1"/>
  <c r="I100"/>
  <c r="I99" s="1"/>
  <c r="J97"/>
  <c r="I97"/>
  <c r="J91"/>
  <c r="I91"/>
  <c r="J89"/>
  <c r="I89"/>
  <c r="J85"/>
  <c r="I85"/>
  <c r="J83"/>
  <c r="I83"/>
  <c r="J81"/>
  <c r="I81"/>
  <c r="J78"/>
  <c r="I78"/>
  <c r="J76"/>
  <c r="I76"/>
  <c r="J74"/>
  <c r="I74"/>
  <c r="J72"/>
  <c r="I72"/>
  <c r="J67"/>
  <c r="J66" s="1"/>
  <c r="J65" s="1"/>
  <c r="I67"/>
  <c r="I66" s="1"/>
  <c r="I65" s="1"/>
  <c r="J62"/>
  <c r="I62"/>
  <c r="J59"/>
  <c r="I59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J119" l="1"/>
  <c r="J130"/>
  <c r="J236"/>
  <c r="J235" s="1"/>
  <c r="J206"/>
  <c r="I176"/>
  <c r="I88"/>
  <c r="I119"/>
  <c r="I236"/>
  <c r="I235" s="1"/>
  <c r="I108"/>
  <c r="I206"/>
  <c r="J108"/>
  <c r="I130"/>
  <c r="I230"/>
  <c r="I229" s="1"/>
  <c r="J182"/>
  <c r="J181" s="1"/>
  <c r="J140"/>
  <c r="I251"/>
  <c r="I247" s="1"/>
  <c r="I51"/>
  <c r="J80"/>
  <c r="I182"/>
  <c r="I181" s="1"/>
  <c r="I196"/>
  <c r="J214"/>
  <c r="J251"/>
  <c r="J247" s="1"/>
  <c r="J23"/>
  <c r="J36"/>
  <c r="I71"/>
  <c r="I157"/>
  <c r="J176"/>
  <c r="I214"/>
  <c r="J230"/>
  <c r="J229" s="1"/>
  <c r="J157"/>
  <c r="J51"/>
  <c r="I23"/>
  <c r="I36"/>
  <c r="J71"/>
  <c r="I140"/>
  <c r="I80"/>
  <c r="J88"/>
  <c r="J196"/>
  <c r="J14" l="1"/>
  <c r="J118"/>
  <c r="J87"/>
  <c r="J192"/>
  <c r="J156"/>
  <c r="I156"/>
  <c r="J70"/>
  <c r="I192"/>
  <c r="I14"/>
  <c r="I87"/>
  <c r="I118"/>
  <c r="I70"/>
  <c r="J256" l="1"/>
  <c r="I256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<sst xmlns="http://schemas.openxmlformats.org/spreadsheetml/2006/main" count="1135" uniqueCount="222">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</sst>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6"/>
  <sheetViews>
    <sheetView tabSelected="1" topLeftCell="B1" zoomScale="75" zoomScaleNormal="75" zoomScaleSheetLayoutView="85" zoomScalePageLayoutView="85" workbookViewId="0">
      <selection activeCell="M131" sqref="M131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33203125" style="21" customWidth="1"/>
    <col min="12" max="16384" width="9.109375" style="21"/>
  </cols>
  <sheetData>
    <row r="1" spans="1:10" s="19" customFormat="1" ht="38.25" customHeight="1">
      <c r="A1" s="18"/>
      <c r="G1" s="50"/>
      <c r="H1" s="50"/>
      <c r="I1" s="50" t="s">
        <v>165</v>
      </c>
      <c r="J1" s="50"/>
    </row>
    <row r="2" spans="1:10" ht="115.8" customHeight="1">
      <c r="E2" s="49"/>
      <c r="F2" s="49"/>
      <c r="G2" s="62" t="s">
        <v>192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193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96</v>
      </c>
      <c r="H6" s="52"/>
      <c r="I6" s="51" t="s">
        <v>216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183</v>
      </c>
      <c r="I10" s="57" t="s">
        <v>5</v>
      </c>
      <c r="J10" s="59" t="s">
        <v>183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SUMIFS(G15:G1061,$C15:$C1061,$C15)/3</f>
        <v>134593.80000000002</v>
      </c>
      <c r="H14" s="28">
        <f>SUMIFS(H15:H1051,$C15:$C1051,$C15)/3</f>
        <v>6397.6000000000013</v>
      </c>
      <c r="I14" s="28">
        <f>SUMIFS(I15:I1061,$C15:$C1061,$C15)/3</f>
        <v>134564.50000000003</v>
      </c>
      <c r="J14" s="28">
        <f>SUMIFS(J15:J1051,$C15:$C1051,$C15)/3</f>
        <v>6397.6000000000013</v>
      </c>
    </row>
    <row r="15" spans="1:10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SUMIFS(G16:G1051,$C16:$C1051,$C16,$D16:$D1051,$D16)/2</f>
        <v>4057.3</v>
      </c>
      <c r="H15" s="31">
        <f>SUMIFS(H16:H1051,$C16:$C1051,$C16,$D16:$D1051,$D16)/2</f>
        <v>0</v>
      </c>
      <c r="I15" s="31">
        <f>SUMIFS(I16:I1051,$C16:$C1051,$C16,$D16:$D1051,$D16)/2</f>
        <v>4057.3</v>
      </c>
      <c r="J15" s="31">
        <f>SUMIFS(J16:J1051,$C16:$C1051,$C16,$D16:$D1051,$D16)/2</f>
        <v>0</v>
      </c>
    </row>
    <row r="16" spans="1:10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SUMIFS(G17:G1048,$C17:$C1048,$C17,$D17:$D1048,$D17,$E17:$E1048,$E17)</f>
        <v>4057.3</v>
      </c>
      <c r="H16" s="34">
        <f>SUMIFS(H17:H1048,$C17:$C1048,$C17,$D17:$D1048,$D17,$E17:$E1048,$E17)</f>
        <v>0</v>
      </c>
      <c r="I16" s="34">
        <f>SUMIFS(I17:I1048,$C17:$C1048,$C17,$D17:$D1048,$D17,$E17:$E1048,$E17)</f>
        <v>4057.3</v>
      </c>
      <c r="J16" s="34">
        <f>SUMIFS(J17:J1048,$C17:$C1048,$C17,$D17:$D1048,$D17,$E17:$E1048,$E17)</f>
        <v>0</v>
      </c>
    </row>
    <row r="17" spans="1:10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4057.3</v>
      </c>
      <c r="H17" s="24"/>
      <c r="I17" s="24">
        <v>4057.3</v>
      </c>
      <c r="J17" s="24"/>
    </row>
    <row r="18" spans="1:10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SUMIFS(G20:G1055,$C20:$C1055,$C20,$D20:$D1055,$D20)/2</f>
        <v>829.09999999999991</v>
      </c>
      <c r="H19" s="31">
        <f>SUMIFS(H20:H1055,$C20:$C1055,$C20,$D20:$D1055,$D20)/2</f>
        <v>0</v>
      </c>
      <c r="I19" s="31">
        <f>SUMIFS(I20:I1055,$C20:$C1055,$C20,$D20:$D1055,$D20)/2</f>
        <v>829.09999999999991</v>
      </c>
      <c r="J19" s="31">
        <f>SUMIFS(J20:J1055,$C20:$C1055,$C20,$D20:$D1055,$D20)/2</f>
        <v>0</v>
      </c>
    </row>
    <row r="20" spans="1:10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SUMIFS(G21:G1052,$C21:$C1052,$C21,$D21:$D1052,$D21,$E21:$E1052,$E21)</f>
        <v>829.09999999999991</v>
      </c>
      <c r="H20" s="34">
        <f>SUMIFS(H21:H1052,$C21:$C1052,$C21,$D21:$D1052,$D21,$E21:$E1052,$E21)</f>
        <v>0</v>
      </c>
      <c r="I20" s="34">
        <f>SUMIFS(I21:I1052,$C21:$C1052,$C21,$D21:$D1052,$D21,$E21:$E1052,$E21)</f>
        <v>829.09999999999991</v>
      </c>
      <c r="J20" s="34">
        <f>SUMIFS(J21:J1052,$C21:$C1052,$C21,$D21:$D1052,$D21,$E21:$E1052,$E21)</f>
        <v>0</v>
      </c>
    </row>
    <row r="21" spans="1:10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698.3</v>
      </c>
      <c r="H21" s="24"/>
      <c r="I21" s="24">
        <v>698.3</v>
      </c>
      <c r="J21" s="24"/>
    </row>
    <row r="22" spans="1:10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SUMIFS(G24:G1061,$C24:$C1061,$C24,$D24:$D1061,$D24)/2</f>
        <v>62924</v>
      </c>
      <c r="H23" s="31">
        <f>SUMIFS(H24:H1061,$C24:$C1061,$C24,$D24:$D1061,$D24)/2</f>
        <v>3178.8</v>
      </c>
      <c r="I23" s="31">
        <f>SUMIFS(I24:I1061,$C24:$C1061,$C24,$D24:$D1061,$D24)/2</f>
        <v>62894.700000000004</v>
      </c>
      <c r="J23" s="31">
        <f>SUMIFS(J24:J1061,$C24:$C1061,$C24,$D24:$D1061,$D24)/2</f>
        <v>3178.8</v>
      </c>
    </row>
    <row r="24" spans="1:10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SUMIFS(G25:G1058,$C25:$C1058,$C25,$D25:$D1058,$D25,$E25:$E1058,$E25)</f>
        <v>396.1</v>
      </c>
      <c r="H24" s="34">
        <f>SUMIFS(H25:H1058,$C25:$C1058,$C25,$D25:$D1058,$D25,$E25:$E1058,$E25)</f>
        <v>0</v>
      </c>
      <c r="I24" s="34">
        <f>SUMIFS(I25:I1058,$C25:$C1058,$C25,$D25:$D1058,$D25,$E25:$E1058,$E25)</f>
        <v>396.1</v>
      </c>
      <c r="J24" s="34">
        <f>SUMIFS(J25:J1058,$C25:$C1058,$C25,$D25:$D1058,$D25,$E25:$E1058,$E25)</f>
        <v>0</v>
      </c>
    </row>
    <row r="25" spans="1:10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SUMIFS(G27:G1060,$C27:$C1060,$C27,$D27:$D1060,$D27,$E27:$E1060,$E27)</f>
        <v>100</v>
      </c>
      <c r="H26" s="34">
        <f>SUMIFS(H27:H1060,$C27:$C1060,$C27,$D27:$D1060,$D27,$E27:$E1060,$E27)</f>
        <v>0</v>
      </c>
      <c r="I26" s="34">
        <f>SUMIFS(I27:I1060,$C27:$C1060,$C27,$D27:$D1060,$D27,$E27:$E1060,$E27)</f>
        <v>100</v>
      </c>
      <c r="J26" s="34">
        <f>SUMIFS(J27:J1060,$C27:$C1060,$C27,$D27:$D1060,$D27,$E27:$E1060,$E27)</f>
        <v>0</v>
      </c>
    </row>
    <row r="27" spans="1:10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SUMIFS(G29:G1062,$C29:$C1062,$C29,$D29:$D1062,$D29,$E29:$E1062,$E29)</f>
        <v>62427.9</v>
      </c>
      <c r="H28" s="34">
        <f>SUMIFS(H29:H1062,$C29:$C1062,$C29,$D29:$D1062,$D29,$E29:$E1062,$E29)</f>
        <v>3178.8</v>
      </c>
      <c r="I28" s="34">
        <f>SUMIFS(I29:I1062,$C29:$C1062,$C29,$D29:$D1062,$D29,$E29:$E1062,$E29)</f>
        <v>62398.600000000006</v>
      </c>
      <c r="J28" s="34">
        <f>SUMIFS(J29:J1062,$C29:$C1062,$C29,$D29:$D1062,$D29,$E29:$E1062,$E29)</f>
        <v>3178.8</v>
      </c>
    </row>
    <row r="29" spans="1:10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59042.1</v>
      </c>
      <c r="H29" s="24">
        <v>2870.3</v>
      </c>
      <c r="I29" s="24">
        <v>58883.3</v>
      </c>
      <c r="J29" s="24">
        <v>2870.3</v>
      </c>
    </row>
    <row r="30" spans="1:10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3281.3</v>
      </c>
      <c r="H30" s="24">
        <v>308.5</v>
      </c>
      <c r="I30" s="24">
        <v>3281.3</v>
      </c>
      <c r="J30" s="24">
        <v>308.5</v>
      </c>
    </row>
    <row r="31" spans="1:10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234</v>
      </c>
      <c r="J32" s="24"/>
    </row>
    <row r="33" spans="1:10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SUMIFS(G34:G1072,$C34:$C1072,$C34,$D34:$D1072,$D34)/2</f>
        <v>10.199999999999999</v>
      </c>
      <c r="H33" s="31">
        <f>SUMIFS(H34:H1072,$C34:$C1072,$C34,$D34:$D1072,$D34)/2</f>
        <v>10.199999999999999</v>
      </c>
      <c r="I33" s="31">
        <f>SUMIFS(I34:I1072,$C34:$C1072,$C34,$D34:$D1072,$D34)/2</f>
        <v>10.199999999999999</v>
      </c>
      <c r="J33" s="31">
        <f>SUMIFS(J34:J1072,$C34:$C1072,$C34,$D34:$D1072,$D34)/2</f>
        <v>10.199999999999999</v>
      </c>
    </row>
    <row r="34" spans="1:10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SUMIFS(G35:G1069,$C35:$C1069,$C35,$D35:$D1069,$D35,$E35:$E1069,$E35)</f>
        <v>10.199999999999999</v>
      </c>
      <c r="H34" s="34">
        <f>SUMIFS(H35:H1069,$C35:$C1069,$C35,$D35:$D1069,$D35,$E35:$E1069,$E35)</f>
        <v>10.199999999999999</v>
      </c>
      <c r="I34" s="34">
        <f>SUMIFS(I35:I1069,$C35:$C1069,$C35,$D35:$D1069,$D35,$E35:$E1069,$E35)</f>
        <v>10.199999999999999</v>
      </c>
      <c r="J34" s="34">
        <f>SUMIFS(J35:J1069,$C35:$C1069,$C35,$D35:$D1069,$D35,$E35:$E1069,$E35)</f>
        <v>10.199999999999999</v>
      </c>
    </row>
    <row r="35" spans="1:10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>
        <v>10.199999999999999</v>
      </c>
      <c r="H35" s="24">
        <v>10.199999999999999</v>
      </c>
      <c r="I35" s="24">
        <v>10.199999999999999</v>
      </c>
      <c r="J35" s="24">
        <v>10.199999999999999</v>
      </c>
    </row>
    <row r="36" spans="1:10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SUMIFS(G37:G1075,$C37:$C1075,$C37,$D37:$D1075,$D37)/2</f>
        <v>26387.199999999997</v>
      </c>
      <c r="H36" s="31">
        <f>SUMIFS(H37:H1075,$C37:$C1075,$C37,$D37:$D1075,$D37)/2</f>
        <v>0</v>
      </c>
      <c r="I36" s="31">
        <f>SUMIFS(I37:I1075,$C37:$C1075,$C37,$D37:$D1075,$D37)/2</f>
        <v>26387.199999999997</v>
      </c>
      <c r="J36" s="31">
        <f>SUMIFS(J37:J1075,$C37:$C1075,$C37,$D37:$D1075,$D37)/2</f>
        <v>0</v>
      </c>
    </row>
    <row r="37" spans="1:10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SUMIFS(G38:G1072,$C38:$C1072,$C38,$D38:$D1072,$D38,$E38:$E1072,$E38)</f>
        <v>486.3</v>
      </c>
      <c r="H37" s="34">
        <f>SUMIFS(H38:H1072,$C38:$C1072,$C38,$D38:$D1072,$D38,$E38:$E1072,$E38)</f>
        <v>0</v>
      </c>
      <c r="I37" s="34">
        <f>SUMIFS(I38:I1072,$C38:$C1072,$C38,$D38:$D1072,$D38,$E38:$E1072,$E38)</f>
        <v>486.3</v>
      </c>
      <c r="J37" s="34">
        <f>SUMIFS(J38:J1072,$C38:$C1072,$C38,$D38:$D1072,$D38,$E38:$E1072,$E38)</f>
        <v>0</v>
      </c>
    </row>
    <row r="38" spans="1:10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486.3</v>
      </c>
      <c r="H38" s="24"/>
      <c r="I38" s="24">
        <v>486.3</v>
      </c>
      <c r="J38" s="24"/>
    </row>
    <row r="39" spans="1:10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SUMIFS(G40:G1074,$C40:$C1074,$C40,$D40:$D1074,$D40,$E40:$E1074,$E40)</f>
        <v>21</v>
      </c>
      <c r="H39" s="34">
        <f>SUMIFS(H40:H1074,$C40:$C1074,$C40,$D40:$D1074,$D40,$E40:$E1074,$E40)</f>
        <v>0</v>
      </c>
      <c r="I39" s="34">
        <f>SUMIFS(I40:I1074,$C40:$C1074,$C40,$D40:$D1074,$D40,$E40:$E1074,$E40)</f>
        <v>21</v>
      </c>
      <c r="J39" s="34">
        <f>SUMIFS(J40:J1074,$C40:$C1074,$C40,$D40:$D1074,$D40,$E40:$E1074,$E40)</f>
        <v>0</v>
      </c>
    </row>
    <row r="40" spans="1:10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SUMIFS(G42:G1076,$C42:$C1076,$C42,$D42:$D1076,$D42,$E42:$E1076,$E42)</f>
        <v>25879.9</v>
      </c>
      <c r="H41" s="34">
        <f>SUMIFS(H42:H1076,$C42:$C1076,$C42,$D42:$D1076,$D42,$E42:$E1076,$E42)</f>
        <v>0</v>
      </c>
      <c r="I41" s="34">
        <f>SUMIFS(I42:I1076,$C42:$C1076,$C42,$D42:$D1076,$D42,$E42:$E1076,$E42)</f>
        <v>25879.9</v>
      </c>
      <c r="J41" s="34">
        <f>SUMIFS(J42:J1076,$C42:$C1076,$C42,$D42:$D1076,$D42,$E42:$E1076,$E42)</f>
        <v>0</v>
      </c>
    </row>
    <row r="42" spans="1:10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25416.2</v>
      </c>
      <c r="H42" s="24"/>
      <c r="I42" s="24">
        <v>25416.2</v>
      </c>
      <c r="J42" s="24"/>
    </row>
    <row r="43" spans="1:10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463.7</v>
      </c>
      <c r="J43" s="24"/>
    </row>
    <row r="44" spans="1:10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SUMIFS(G46:G1084,$C46:$C1084,$C46,$D46:$D1084,$D46)/2</f>
        <v>0</v>
      </c>
      <c r="H45" s="31">
        <f>SUMIFS(H46:H1084,$C46:$C1084,$C46,$D46:$D1084,$D46)/2</f>
        <v>0</v>
      </c>
      <c r="I45" s="31">
        <f>SUMIFS(I46:I1084,$C46:$C1084,$C46,$D46:$D1084,$D46)/2</f>
        <v>0</v>
      </c>
      <c r="J45" s="31">
        <f>SUMIFS(J46:J1084,$C46:$C1084,$C46,$D46:$D1084,$D46)/2</f>
        <v>0</v>
      </c>
    </row>
    <row r="46" spans="1:10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SUMIFS(G47:G1081,$C47:$C1081,$C47,$D47:$D1081,$D47,$E47:$E1081,$E47)</f>
        <v>0</v>
      </c>
      <c r="H46" s="34">
        <f>SUMIFS(H47:H1081,$C47:$C1081,$C47,$D47:$D1081,$D47,$E47:$E1081,$E47)</f>
        <v>0</v>
      </c>
      <c r="I46" s="34">
        <f>SUMIFS(I47:I1081,$C47:$C1081,$C47,$D47:$D1081,$D47,$E47:$E1081,$E47)</f>
        <v>0</v>
      </c>
      <c r="J46" s="34">
        <f>SUMIFS(J47:J1081,$C47:$C1081,$C47,$D47:$D1081,$D47,$E47:$E1081,$E47)</f>
        <v>0</v>
      </c>
    </row>
    <row r="47" spans="1:10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SUMIFS(G49:G1084,$C49:$C1084,$C49,$D49:$D1084,$D49)/2</f>
        <v>10000</v>
      </c>
      <c r="H48" s="31">
        <f>SUMIFS(H49:H1084,$C49:$C1084,$C49,$D49:$D1084,$D49)/2</f>
        <v>0</v>
      </c>
      <c r="I48" s="31">
        <f>SUMIFS(I49:I1084,$C49:$C1084,$C49,$D49:$D1084,$D49)/2</f>
        <v>10000</v>
      </c>
      <c r="J48" s="31">
        <f>SUMIFS(J49:J1084,$C49:$C1084,$C49,$D49:$D1084,$D49)/2</f>
        <v>0</v>
      </c>
    </row>
    <row r="49" spans="1:10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SUMIFS(G50:G1081,$C50:$C1081,$C50,$D50:$D1081,$D50,$E50:$E1081,$E50)</f>
        <v>10000</v>
      </c>
      <c r="H49" s="34">
        <f>SUMIFS(H50:H1081,$C50:$C1081,$C50,$D50:$D1081,$D50,$E50:$E1081,$E50)</f>
        <v>0</v>
      </c>
      <c r="I49" s="34">
        <f>SUMIFS(I50:I1081,$C50:$C1081,$C50,$D50:$D1081,$D50,$E50:$E1081,$E50)</f>
        <v>10000</v>
      </c>
      <c r="J49" s="34">
        <f>SUMIFS(J50:J1081,$C50:$C1081,$C50,$D50:$D1081,$D50,$E50:$E1081,$E50)</f>
        <v>0</v>
      </c>
    </row>
    <row r="50" spans="1:10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10000</v>
      </c>
      <c r="H50" s="24"/>
      <c r="I50" s="24">
        <v>10000</v>
      </c>
      <c r="J50" s="24"/>
    </row>
    <row r="51" spans="1:10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SUMIFS(G52:G1087,$C52:$C1087,$C52,$D52:$D1087,$D52)/2</f>
        <v>30385.999999999996</v>
      </c>
      <c r="H51" s="31">
        <f>SUMIFS(H52:H1087,$C52:$C1087,$C52,$D52:$D1087,$D52)/2</f>
        <v>3208.6000000000004</v>
      </c>
      <c r="I51" s="31">
        <f>SUMIFS(I52:I1087,$C52:$C1087,$C52,$D52:$D1087,$D52)/2</f>
        <v>30385.999999999996</v>
      </c>
      <c r="J51" s="31">
        <f>SUMIFS(J52:J1087,$C52:$C1087,$C52,$D52:$D1087,$D52)/2</f>
        <v>3208.6000000000004</v>
      </c>
    </row>
    <row r="52" spans="1:10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SUMIFS(G53:G1084,$C53:$C1084,$C53,$D53:$D1084,$D53,$E53:$E1084,$E53)</f>
        <v>800</v>
      </c>
      <c r="H52" s="34">
        <f>SUMIFS(H53:H1084,$C53:$C1084,$C53,$D53:$D1084,$D53,$E53:$E1084,$E53)</f>
        <v>0</v>
      </c>
      <c r="I52" s="34">
        <f>SUMIFS(I53:I1084,$C53:$C1084,$C53,$D53:$D1084,$D53,$E53:$E1084,$E53)</f>
        <v>800</v>
      </c>
      <c r="J52" s="34">
        <f>SUMIFS(J53:J1084,$C53:$C1084,$C53,$D53:$D1084,$D53,$E53:$E1084,$E53)</f>
        <v>0</v>
      </c>
    </row>
    <row r="53" spans="1:10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>
        <v>800</v>
      </c>
      <c r="H53" s="24"/>
      <c r="I53" s="24">
        <v>800</v>
      </c>
      <c r="J53" s="24"/>
    </row>
    <row r="54" spans="1:10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SUMIFS(G55:G1086,$C55:$C1086,$C55,$D55:$D1086,$D55,$E55:$E1086,$E55)</f>
        <v>14635.9</v>
      </c>
      <c r="H54" s="34">
        <f>SUMIFS(H55:H1086,$C55:$C1086,$C55,$D55:$D1086,$D55,$E55:$E1086,$E55)</f>
        <v>0</v>
      </c>
      <c r="I54" s="34">
        <f>SUMIFS(I55:I1086,$C55:$C1086,$C55,$D55:$D1086,$D55,$E55:$E1086,$E55)</f>
        <v>14635.9</v>
      </c>
      <c r="J54" s="34">
        <f>SUMIFS(J55:J1086,$C55:$C1086,$C55,$D55:$D1086,$D55,$E55:$E1086,$E55)</f>
        <v>0</v>
      </c>
    </row>
    <row r="55" spans="1:10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14635.9</v>
      </c>
      <c r="H55" s="24"/>
      <c r="I55" s="24">
        <v>14635.9</v>
      </c>
      <c r="J55" s="24"/>
    </row>
    <row r="56" spans="1:10" s="13" customFormat="1" ht="62.4">
      <c r="A56" s="16">
        <v>2</v>
      </c>
      <c r="B56" s="41" t="s">
        <v>168</v>
      </c>
      <c r="C56" s="33" t="s">
        <v>69</v>
      </c>
      <c r="D56" s="33" t="s">
        <v>75</v>
      </c>
      <c r="E56" s="33" t="s">
        <v>49</v>
      </c>
      <c r="F56" s="33" t="s">
        <v>71</v>
      </c>
      <c r="G56" s="34">
        <f>SUMIFS(G57:G1092,$C57:$C1092,$C57,$D57:$D1092,$D57,$E57:$E1092,$E57)</f>
        <v>2700.7</v>
      </c>
      <c r="H56" s="34">
        <f>SUMIFS(H57:H1092,$C57:$C1092,$C57,$D57:$D1092,$D57,$E57:$E1092,$E57)</f>
        <v>2497.3000000000002</v>
      </c>
      <c r="I56" s="34">
        <f>SUMIFS(I57:I1092,$C57:$C1092,$C57,$D57:$D1092,$D57,$E57:$E1092,$E57)</f>
        <v>2700.7</v>
      </c>
      <c r="J56" s="34">
        <f>SUMIFS(J57:J1092,$C57:$C1092,$C57,$D57:$D1092,$D57,$E57:$E1092,$E57)</f>
        <v>2497.3000000000002</v>
      </c>
    </row>
    <row r="57" spans="1:10" s="13" customFormat="1" ht="31.2">
      <c r="A57" s="17">
        <v>3</v>
      </c>
      <c r="B57" s="22" t="s">
        <v>11</v>
      </c>
      <c r="C57" s="23" t="s">
        <v>69</v>
      </c>
      <c r="D57" s="23" t="s">
        <v>75</v>
      </c>
      <c r="E57" s="23" t="s">
        <v>49</v>
      </c>
      <c r="F57" s="23" t="s">
        <v>73</v>
      </c>
      <c r="G57" s="24"/>
      <c r="H57" s="24"/>
      <c r="I57" s="24"/>
      <c r="J57" s="24"/>
    </row>
    <row r="58" spans="1:10" s="13" customFormat="1" ht="15.6">
      <c r="A58" s="17">
        <v>3</v>
      </c>
      <c r="B58" s="22" t="s">
        <v>46</v>
      </c>
      <c r="C58" s="23" t="s">
        <v>69</v>
      </c>
      <c r="D58" s="23" t="s">
        <v>75</v>
      </c>
      <c r="E58" s="23" t="s">
        <v>49</v>
      </c>
      <c r="F58" s="23" t="s">
        <v>91</v>
      </c>
      <c r="G58" s="24">
        <v>2700.7</v>
      </c>
      <c r="H58" s="24">
        <v>2497.3000000000002</v>
      </c>
      <c r="I58" s="24">
        <v>2700.7</v>
      </c>
      <c r="J58" s="24">
        <v>2497.3000000000002</v>
      </c>
    </row>
    <row r="59" spans="1:10" s="13" customFormat="1" ht="46.8">
      <c r="A59" s="16">
        <v>2</v>
      </c>
      <c r="B59" s="41" t="s">
        <v>149</v>
      </c>
      <c r="C59" s="33" t="s">
        <v>69</v>
      </c>
      <c r="D59" s="33" t="s">
        <v>75</v>
      </c>
      <c r="E59" s="33" t="s">
        <v>148</v>
      </c>
      <c r="F59" s="33"/>
      <c r="G59" s="34">
        <f>SUMIFS(G60:G1095,$C60:$C1095,$C60,$D60:$D1095,$D60,$E60:$E1095,$E60)</f>
        <v>12169.4</v>
      </c>
      <c r="H59" s="34">
        <f>SUMIFS(H60:H1095,$C60:$C1095,$C60,$D60:$D1095,$D60,$E60:$E1095,$E60)</f>
        <v>711.3</v>
      </c>
      <c r="I59" s="34">
        <f>SUMIFS(I60:I1095,$C60:$C1095,$C60,$D60:$D1095,$D60,$E60:$E1095,$E60)</f>
        <v>12169.4</v>
      </c>
      <c r="J59" s="34">
        <f>SUMIFS(J60:J1095,$C60:$C1095,$C60,$D60:$D1095,$D60,$E60:$E1095,$E60)</f>
        <v>711.3</v>
      </c>
    </row>
    <row r="60" spans="1:10" s="13" customFormat="1" ht="15.6">
      <c r="A60" s="17">
        <v>3</v>
      </c>
      <c r="B60" s="22" t="s">
        <v>23</v>
      </c>
      <c r="C60" s="23" t="s">
        <v>69</v>
      </c>
      <c r="D60" s="23" t="s">
        <v>75</v>
      </c>
      <c r="E60" s="23" t="s">
        <v>148</v>
      </c>
      <c r="F60" s="23" t="s">
        <v>82</v>
      </c>
      <c r="G60" s="24">
        <v>11550.8</v>
      </c>
      <c r="H60" s="24">
        <v>711.3</v>
      </c>
      <c r="I60" s="24">
        <v>11550.8</v>
      </c>
      <c r="J60" s="24">
        <v>711.3</v>
      </c>
    </row>
    <row r="61" spans="1:10" s="13" customFormat="1" ht="31.2">
      <c r="A61" s="17">
        <v>3</v>
      </c>
      <c r="B61" s="22" t="s">
        <v>11</v>
      </c>
      <c r="C61" s="23" t="s">
        <v>69</v>
      </c>
      <c r="D61" s="23" t="s">
        <v>75</v>
      </c>
      <c r="E61" s="23" t="s">
        <v>148</v>
      </c>
      <c r="F61" s="23" t="s">
        <v>73</v>
      </c>
      <c r="G61" s="24">
        <v>618.6</v>
      </c>
      <c r="H61" s="24"/>
      <c r="I61" s="24">
        <v>618.6</v>
      </c>
      <c r="J61" s="24"/>
    </row>
    <row r="62" spans="1:10" s="13" customFormat="1" ht="31.2">
      <c r="A62" s="16">
        <v>2</v>
      </c>
      <c r="B62" s="41" t="s">
        <v>35</v>
      </c>
      <c r="C62" s="33" t="s">
        <v>69</v>
      </c>
      <c r="D62" s="33" t="s">
        <v>75</v>
      </c>
      <c r="E62" s="33" t="s">
        <v>122</v>
      </c>
      <c r="F62" s="33"/>
      <c r="G62" s="34">
        <f>SUMIFS(G63:G1098,$C63:$C1098,$C63,$D63:$D1098,$D63,$E63:$E1098,$E63)</f>
        <v>80</v>
      </c>
      <c r="H62" s="34">
        <f>SUMIFS(H63:H1098,$C63:$C1098,$C63,$D63:$D1098,$D63,$E63:$E1098,$E63)</f>
        <v>0</v>
      </c>
      <c r="I62" s="34">
        <f>SUMIFS(I63:I1098,$C63:$C1098,$C63,$D63:$D1098,$D63,$E63:$E1098,$E63)</f>
        <v>80</v>
      </c>
      <c r="J62" s="34">
        <f>SUMIFS(J63:J1098,$C63:$C1098,$C63,$D63:$D1098,$D63,$E63:$E1098,$E63)</f>
        <v>0</v>
      </c>
    </row>
    <row r="63" spans="1:10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122</v>
      </c>
      <c r="F63" s="23" t="s">
        <v>73</v>
      </c>
      <c r="G63" s="24"/>
      <c r="H63" s="24"/>
      <c r="I63" s="24"/>
      <c r="J63" s="24"/>
    </row>
    <row r="64" spans="1:10" s="13" customFormat="1" ht="15.6">
      <c r="A64" s="17">
        <v>3</v>
      </c>
      <c r="B64" s="22" t="s">
        <v>137</v>
      </c>
      <c r="C64" s="23" t="s">
        <v>69</v>
      </c>
      <c r="D64" s="23" t="s">
        <v>75</v>
      </c>
      <c r="E64" s="23" t="s">
        <v>122</v>
      </c>
      <c r="F64" s="23" t="s">
        <v>136</v>
      </c>
      <c r="G64" s="24">
        <v>80</v>
      </c>
      <c r="H64" s="24"/>
      <c r="I64" s="24">
        <v>80</v>
      </c>
      <c r="J64" s="24"/>
    </row>
    <row r="65" spans="1:10" s="13" customFormat="1" ht="15.6">
      <c r="A65" s="14">
        <v>0</v>
      </c>
      <c r="B65" s="26" t="s">
        <v>105</v>
      </c>
      <c r="C65" s="27" t="s">
        <v>88</v>
      </c>
      <c r="D65" s="27" t="s">
        <v>114</v>
      </c>
      <c r="E65" s="27"/>
      <c r="F65" s="27"/>
      <c r="G65" s="28">
        <f>SUMIFS(G66:G1116,$C66:$C1116,$C66)/3</f>
        <v>454</v>
      </c>
      <c r="H65" s="28">
        <f>SUMIFS(H66:H1106,$C66:$C1106,$C66)/3</f>
        <v>0</v>
      </c>
      <c r="I65" s="28">
        <f>SUMIFS(I66:I1116,$C66:$C1116,$C66)/3</f>
        <v>454</v>
      </c>
      <c r="J65" s="28">
        <f>SUMIFS(J66:J1106,$C66:$C1106,$C66)/3</f>
        <v>0</v>
      </c>
    </row>
    <row r="66" spans="1:10" s="13" customFormat="1" ht="15.6">
      <c r="A66" s="15">
        <v>1</v>
      </c>
      <c r="B66" s="29" t="s">
        <v>50</v>
      </c>
      <c r="C66" s="30" t="s">
        <v>88</v>
      </c>
      <c r="D66" s="30" t="s">
        <v>86</v>
      </c>
      <c r="E66" s="30" t="s">
        <v>6</v>
      </c>
      <c r="F66" s="30" t="s">
        <v>71</v>
      </c>
      <c r="G66" s="31">
        <f>SUMIFS(G67:G1106,$C67:$C1106,$C67,$D67:$D1106,$D67)/2</f>
        <v>454</v>
      </c>
      <c r="H66" s="31">
        <f>SUMIFS(H67:H1106,$C67:$C1106,$C67,$D67:$D1106,$D67)/2</f>
        <v>0</v>
      </c>
      <c r="I66" s="31">
        <f>SUMIFS(I67:I1106,$C67:$C1106,$C67,$D67:$D1106,$D67)/2</f>
        <v>454</v>
      </c>
      <c r="J66" s="31">
        <f>SUMIFS(J67:J1106,$C67:$C1106,$C67,$D67:$D1106,$D67)/2</f>
        <v>0</v>
      </c>
    </row>
    <row r="67" spans="1:10" s="13" customFormat="1" ht="48.75" customHeight="1">
      <c r="A67" s="16">
        <v>2</v>
      </c>
      <c r="B67" s="32" t="s">
        <v>202</v>
      </c>
      <c r="C67" s="33" t="s">
        <v>88</v>
      </c>
      <c r="D67" s="33" t="s">
        <v>86</v>
      </c>
      <c r="E67" s="33" t="s">
        <v>116</v>
      </c>
      <c r="F67" s="33" t="s">
        <v>71</v>
      </c>
      <c r="G67" s="34">
        <f>SUMIFS(G68:G1103,$C68:$C1103,$C68,$D68:$D1103,$D68,$E68:$E1103,$E68)</f>
        <v>454</v>
      </c>
      <c r="H67" s="34">
        <f>SUMIFS(H68:H1103,$C68:$C1103,$C68,$D68:$D1103,$D68,$E68:$E1103,$E68)</f>
        <v>0</v>
      </c>
      <c r="I67" s="34">
        <f>SUMIFS(I68:I1103,$C68:$C1103,$C68,$D68:$D1103,$D68,$E68:$E1103,$E68)</f>
        <v>454</v>
      </c>
      <c r="J67" s="34">
        <f>SUMIFS(J68:J1103,$C68:$C1103,$C68,$D68:$D1103,$D68,$E68:$E1103,$E68)</f>
        <v>0</v>
      </c>
    </row>
    <row r="68" spans="1:10" s="13" customFormat="1" ht="31.2">
      <c r="A68" s="17">
        <v>3</v>
      </c>
      <c r="B68" s="22" t="s">
        <v>11</v>
      </c>
      <c r="C68" s="23" t="s">
        <v>88</v>
      </c>
      <c r="D68" s="23" t="s">
        <v>86</v>
      </c>
      <c r="E68" s="23" t="s">
        <v>116</v>
      </c>
      <c r="F68" s="23" t="s">
        <v>73</v>
      </c>
      <c r="G68" s="24">
        <v>454</v>
      </c>
      <c r="H68" s="24"/>
      <c r="I68" s="24">
        <v>454</v>
      </c>
      <c r="J68" s="24"/>
    </row>
    <row r="69" spans="1:10" s="13" customFormat="1" ht="15.6">
      <c r="A69" s="17">
        <v>3</v>
      </c>
      <c r="B69" s="22" t="s">
        <v>46</v>
      </c>
      <c r="C69" s="23" t="s">
        <v>88</v>
      </c>
      <c r="D69" s="23" t="s">
        <v>86</v>
      </c>
      <c r="E69" s="23" t="s">
        <v>116</v>
      </c>
      <c r="F69" s="23" t="s">
        <v>91</v>
      </c>
      <c r="G69" s="24"/>
      <c r="H69" s="24"/>
      <c r="I69" s="24"/>
      <c r="J69" s="24"/>
    </row>
    <row r="70" spans="1:10" s="13" customFormat="1" ht="31.2">
      <c r="A70" s="14">
        <v>0</v>
      </c>
      <c r="B70" s="26" t="s">
        <v>106</v>
      </c>
      <c r="C70" s="27" t="s">
        <v>78</v>
      </c>
      <c r="D70" s="27" t="s">
        <v>114</v>
      </c>
      <c r="E70" s="27"/>
      <c r="F70" s="27"/>
      <c r="G70" s="28">
        <f>SUMIFS(G71:G1121,$C71:$C1121,$C71)/3</f>
        <v>5417.1000000000013</v>
      </c>
      <c r="H70" s="28">
        <f>SUMIFS(H71:H1111,$C71:$C1111,$C71)/3</f>
        <v>0</v>
      </c>
      <c r="I70" s="28">
        <f>SUMIFS(I71:I1121,$C71:$C1121,$C71)/3</f>
        <v>5417.1000000000013</v>
      </c>
      <c r="J70" s="28">
        <f>SUMIFS(J71:J1111,$C71:$C1111,$C71)/3</f>
        <v>0</v>
      </c>
    </row>
    <row r="71" spans="1:10" s="13" customFormat="1" ht="46.8">
      <c r="A71" s="15">
        <v>1</v>
      </c>
      <c r="B71" s="29" t="s">
        <v>51</v>
      </c>
      <c r="C71" s="30" t="s">
        <v>78</v>
      </c>
      <c r="D71" s="30" t="s">
        <v>89</v>
      </c>
      <c r="E71" s="30" t="s">
        <v>6</v>
      </c>
      <c r="F71" s="30" t="s">
        <v>71</v>
      </c>
      <c r="G71" s="31">
        <f>SUMIFS(G72:G1111,$C72:$C1111,$C72,$D72:$D1111,$D72)/2</f>
        <v>4001.9</v>
      </c>
      <c r="H71" s="31">
        <f>SUMIFS(H72:H1111,$C72:$C1111,$C72,$D72:$D1111,$D72)/2</f>
        <v>0</v>
      </c>
      <c r="I71" s="31">
        <f>SUMIFS(I72:I1111,$C72:$C1111,$C72,$D72:$D1111,$D72)/2</f>
        <v>4001.9</v>
      </c>
      <c r="J71" s="31">
        <f>SUMIFS(J72:J1111,$C72:$C1111,$C72,$D72:$D1111,$D72)/2</f>
        <v>0</v>
      </c>
    </row>
    <row r="72" spans="1:10" s="13" customFormat="1" ht="46.8">
      <c r="A72" s="16">
        <v>2</v>
      </c>
      <c r="B72" s="41" t="s">
        <v>175</v>
      </c>
      <c r="C72" s="33" t="s">
        <v>78</v>
      </c>
      <c r="D72" s="33" t="s">
        <v>89</v>
      </c>
      <c r="E72" s="33" t="s">
        <v>174</v>
      </c>
      <c r="F72" s="33"/>
      <c r="G72" s="34">
        <f>SUMIFS(G73:G1108,$C73:$C1108,$C73,$D73:$D1108,$D73,$E73:$E1108,$E73)</f>
        <v>2673.9</v>
      </c>
      <c r="H72" s="34">
        <f>SUMIFS(H73:H1108,$C73:$C1108,$C73,$D73:$D1108,$D73,$E73:$E1108,$E73)</f>
        <v>0</v>
      </c>
      <c r="I72" s="34">
        <f>SUMIFS(I73:I1108,$C73:$C1108,$C73,$D73:$D1108,$D73,$E73:$E1108,$E73)</f>
        <v>2673.9</v>
      </c>
      <c r="J72" s="34">
        <f>SUMIFS(J73:J1108,$C73:$C1108,$C73,$D73:$D1108,$D73,$E73:$E1108,$E73)</f>
        <v>0</v>
      </c>
    </row>
    <row r="73" spans="1:10" s="13" customFormat="1" ht="15.6">
      <c r="A73" s="17">
        <v>3</v>
      </c>
      <c r="B73" s="22" t="s">
        <v>46</v>
      </c>
      <c r="C73" s="23" t="s">
        <v>78</v>
      </c>
      <c r="D73" s="23" t="s">
        <v>89</v>
      </c>
      <c r="E73" s="23" t="s">
        <v>174</v>
      </c>
      <c r="F73" s="23" t="s">
        <v>91</v>
      </c>
      <c r="G73" s="24">
        <v>2673.9</v>
      </c>
      <c r="H73" s="24"/>
      <c r="I73" s="24">
        <v>2673.9</v>
      </c>
      <c r="J73" s="24"/>
    </row>
    <row r="74" spans="1:10" s="13" customFormat="1" ht="69.599999999999994" customHeight="1">
      <c r="A74" s="16">
        <v>2</v>
      </c>
      <c r="B74" s="32" t="s">
        <v>203</v>
      </c>
      <c r="C74" s="33" t="s">
        <v>78</v>
      </c>
      <c r="D74" s="33" t="s">
        <v>89</v>
      </c>
      <c r="E74" s="33" t="s">
        <v>117</v>
      </c>
      <c r="F74" s="33" t="s">
        <v>71</v>
      </c>
      <c r="G74" s="34">
        <f>SUMIFS(G75:G1110,$C75:$C1110,$C75,$D75:$D1110,$D75,$E75:$E1110,$E75)</f>
        <v>76</v>
      </c>
      <c r="H74" s="34">
        <f>SUMIFS(H75:H1110,$C75:$C1110,$C75,$D75:$D1110,$D75,$E75:$E1110,$E75)</f>
        <v>0</v>
      </c>
      <c r="I74" s="34">
        <f>SUMIFS(I75:I1110,$C75:$C1110,$C75,$D75:$D1110,$D75,$E75:$E1110,$E75)</f>
        <v>76</v>
      </c>
      <c r="J74" s="34">
        <f>SUMIFS(J75:J1110,$C75:$C1110,$C75,$D75:$D1110,$D75,$E75:$E1110,$E75)</f>
        <v>0</v>
      </c>
    </row>
    <row r="75" spans="1:10" s="13" customFormat="1" ht="31.2">
      <c r="A75" s="17">
        <v>3</v>
      </c>
      <c r="B75" s="22" t="s">
        <v>11</v>
      </c>
      <c r="C75" s="23" t="s">
        <v>78</v>
      </c>
      <c r="D75" s="23" t="s">
        <v>89</v>
      </c>
      <c r="E75" s="23" t="s">
        <v>117</v>
      </c>
      <c r="F75" s="23" t="s">
        <v>73</v>
      </c>
      <c r="G75" s="24">
        <v>76</v>
      </c>
      <c r="H75" s="24"/>
      <c r="I75" s="24">
        <v>76</v>
      </c>
      <c r="J75" s="24"/>
    </row>
    <row r="76" spans="1:10" s="13" customFormat="1" ht="62.4">
      <c r="A76" s="16">
        <v>2</v>
      </c>
      <c r="B76" s="41" t="s">
        <v>168</v>
      </c>
      <c r="C76" s="33" t="s">
        <v>78</v>
      </c>
      <c r="D76" s="33" t="s">
        <v>89</v>
      </c>
      <c r="E76" s="33" t="s">
        <v>49</v>
      </c>
      <c r="F76" s="33"/>
      <c r="G76" s="34">
        <f>SUMIFS(G77:G1113,$C77:$C1113,$C77,$D77:$D1113,$D77,$E77:$E1113,$E77)</f>
        <v>1252</v>
      </c>
      <c r="H76" s="34">
        <f>SUMIFS(H77:H1113,$C77:$C1113,$C77,$D77:$D1113,$D77,$E77:$E1113,$E77)</f>
        <v>0</v>
      </c>
      <c r="I76" s="34">
        <f>SUMIFS(I77:I1113,$C77:$C1113,$C77,$D77:$D1113,$D77,$E77:$E1113,$E77)</f>
        <v>1252</v>
      </c>
      <c r="J76" s="34">
        <f>SUMIFS(J77:J1113,$C77:$C1113,$C77,$D77:$D1113,$D77,$E77:$E1113,$E77)</f>
        <v>0</v>
      </c>
    </row>
    <row r="77" spans="1:10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49</v>
      </c>
      <c r="F77" s="23" t="s">
        <v>73</v>
      </c>
      <c r="G77" s="24">
        <v>1252</v>
      </c>
      <c r="H77" s="24"/>
      <c r="I77" s="24">
        <v>1252</v>
      </c>
      <c r="J77" s="24"/>
    </row>
    <row r="78" spans="1:10" s="13" customFormat="1" ht="31.2">
      <c r="A78" s="16">
        <v>2</v>
      </c>
      <c r="B78" s="32" t="s">
        <v>35</v>
      </c>
      <c r="C78" s="33" t="s">
        <v>78</v>
      </c>
      <c r="D78" s="33" t="s">
        <v>89</v>
      </c>
      <c r="E78" s="33" t="s">
        <v>122</v>
      </c>
      <c r="F78" s="33"/>
      <c r="G78" s="34">
        <f>SUMIFS(G79:G1115,$C79:$C1115,$C79,$D79:$D1115,$D79,$E79:$E1115,$E79)</f>
        <v>0</v>
      </c>
      <c r="H78" s="34">
        <f>SUMIFS(H79:H1115,$C79:$C1115,$C79,$D79:$D1115,$D79,$E79:$E1115,$E79)</f>
        <v>0</v>
      </c>
      <c r="I78" s="34">
        <f>SUMIFS(I79:I1115,$C79:$C1115,$C79,$D79:$D1115,$D79,$E79:$E1115,$E79)</f>
        <v>0</v>
      </c>
      <c r="J78" s="34">
        <f>SUMIFS(J79:J1115,$C79:$C1115,$C79,$D79:$D1115,$D79,$E79:$E1115,$E79)</f>
        <v>0</v>
      </c>
    </row>
    <row r="79" spans="1:10" s="13" customFormat="1" ht="15.6">
      <c r="A79" s="17">
        <v>3</v>
      </c>
      <c r="B79" s="22" t="s">
        <v>163</v>
      </c>
      <c r="C79" s="23" t="s">
        <v>78</v>
      </c>
      <c r="D79" s="23" t="s">
        <v>89</v>
      </c>
      <c r="E79" s="23" t="s">
        <v>122</v>
      </c>
      <c r="F79" s="23" t="s">
        <v>135</v>
      </c>
      <c r="G79" s="24"/>
      <c r="H79" s="24"/>
      <c r="I79" s="24"/>
      <c r="J79" s="24"/>
    </row>
    <row r="80" spans="1:10" s="13" customFormat="1" ht="31.2">
      <c r="A80" s="15">
        <v>1</v>
      </c>
      <c r="B80" s="29" t="s">
        <v>36</v>
      </c>
      <c r="C80" s="30" t="s">
        <v>78</v>
      </c>
      <c r="D80" s="30" t="s">
        <v>76</v>
      </c>
      <c r="E80" s="30"/>
      <c r="F80" s="30"/>
      <c r="G80" s="31">
        <f>SUMIFS(G81:G1116,$C81:$C1116,$C81,$D81:$D1116,$D81)/2</f>
        <v>1415.2</v>
      </c>
      <c r="H80" s="31">
        <f>SUMIFS(H81:H1116,$C81:$C1116,$C81,$D81:$D1116,$D81)/2</f>
        <v>0</v>
      </c>
      <c r="I80" s="31">
        <f>SUMIFS(I81:I1116,$C81:$C1116,$C81,$D81:$D1116,$D81)/2</f>
        <v>1415.2</v>
      </c>
      <c r="J80" s="31">
        <f>SUMIFS(J81:J1116,$C81:$C1116,$C81,$D81:$D1116,$D81)/2</f>
        <v>0</v>
      </c>
    </row>
    <row r="81" spans="1:10" s="13" customFormat="1" ht="57" customHeight="1">
      <c r="A81" s="16">
        <v>2</v>
      </c>
      <c r="B81" s="41" t="s">
        <v>166</v>
      </c>
      <c r="C81" s="33" t="s">
        <v>78</v>
      </c>
      <c r="D81" s="33" t="s">
        <v>76</v>
      </c>
      <c r="E81" s="33" t="s">
        <v>52</v>
      </c>
      <c r="F81" s="33"/>
      <c r="G81" s="34">
        <f>SUMIFS(G82:G1113,$C82:$C1113,$C82,$D82:$D1113,$D82,$E82:$E1113,$E82)</f>
        <v>707.1</v>
      </c>
      <c r="H81" s="34">
        <f>SUMIFS(H82:H1113,$C82:$C1113,$C82,$D82:$D1113,$D82,$E82:$E1113,$E82)</f>
        <v>0</v>
      </c>
      <c r="I81" s="34">
        <f>SUMIFS(I82:I1113,$C82:$C1113,$C82,$D82:$D1113,$D82,$E82:$E1113,$E82)</f>
        <v>707.1</v>
      </c>
      <c r="J81" s="34">
        <f>SUMIFS(J82:J1113,$C82:$C1113,$C82,$D82:$D1113,$D82,$E82:$E1113,$E82)</f>
        <v>0</v>
      </c>
    </row>
    <row r="82" spans="1:10" s="13" customFormat="1" ht="15.6">
      <c r="A82" s="17">
        <v>3</v>
      </c>
      <c r="B82" s="22" t="s">
        <v>46</v>
      </c>
      <c r="C82" s="23" t="s">
        <v>78</v>
      </c>
      <c r="D82" s="23" t="s">
        <v>76</v>
      </c>
      <c r="E82" s="23" t="s">
        <v>52</v>
      </c>
      <c r="F82" s="23" t="s">
        <v>91</v>
      </c>
      <c r="G82" s="24">
        <v>707.1</v>
      </c>
      <c r="H82" s="24"/>
      <c r="I82" s="24">
        <v>707.1</v>
      </c>
      <c r="J82" s="24"/>
    </row>
    <row r="83" spans="1:10" s="13" customFormat="1" ht="46.8">
      <c r="A83" s="16">
        <v>2</v>
      </c>
      <c r="B83" s="41" t="s">
        <v>181</v>
      </c>
      <c r="C83" s="33" t="s">
        <v>78</v>
      </c>
      <c r="D83" s="33" t="s">
        <v>76</v>
      </c>
      <c r="E83" s="33" t="s">
        <v>37</v>
      </c>
      <c r="F83" s="33"/>
      <c r="G83" s="34">
        <f>SUMIFS(G84:G1115,$C84:$C1115,$C84,$D84:$D1115,$D84,$E84:$E1115,$E84)</f>
        <v>0</v>
      </c>
      <c r="H83" s="34">
        <f>SUMIFS(H84:H1115,$C84:$C1115,$C84,$D84:$D1115,$D84,$E84:$E1115,$E84)</f>
        <v>0</v>
      </c>
      <c r="I83" s="34">
        <f>SUMIFS(I84:I1115,$C84:$C1115,$C84,$D84:$D1115,$D84,$E84:$E1115,$E84)</f>
        <v>0</v>
      </c>
      <c r="J83" s="34">
        <f>SUMIFS(J84:J1115,$C84:$C1115,$C84,$D84:$D1115,$D84,$E84:$E1115,$E84)</f>
        <v>0</v>
      </c>
    </row>
    <row r="84" spans="1:10" s="13" customFormat="1" ht="31.2">
      <c r="A84" s="17">
        <v>3</v>
      </c>
      <c r="B84" s="22" t="s">
        <v>11</v>
      </c>
      <c r="C84" s="23" t="s">
        <v>78</v>
      </c>
      <c r="D84" s="23" t="s">
        <v>76</v>
      </c>
      <c r="E84" s="23" t="s">
        <v>37</v>
      </c>
      <c r="F84" s="23" t="s">
        <v>73</v>
      </c>
      <c r="G84" s="24"/>
      <c r="H84" s="24"/>
      <c r="I84" s="24"/>
      <c r="J84" s="24"/>
    </row>
    <row r="85" spans="1:10" s="13" customFormat="1" ht="54" customHeight="1">
      <c r="A85" s="16">
        <v>2</v>
      </c>
      <c r="B85" s="41" t="s">
        <v>213</v>
      </c>
      <c r="C85" s="33" t="s">
        <v>78</v>
      </c>
      <c r="D85" s="33" t="s">
        <v>76</v>
      </c>
      <c r="E85" s="33" t="s">
        <v>159</v>
      </c>
      <c r="F85" s="33"/>
      <c r="G85" s="34">
        <f>SUMIFS(G86:G1117,$C86:$C1117,$C86,$D86:$D1117,$D86,$E86:$E1117,$E86)</f>
        <v>708.1</v>
      </c>
      <c r="H85" s="34">
        <f>SUMIFS(H86:H1117,$C86:$C1117,$C86,$D86:$D1117,$D86,$E86:$E1117,$E86)</f>
        <v>0</v>
      </c>
      <c r="I85" s="34">
        <f>SUMIFS(I86:I1117,$C86:$C1117,$C86,$D86:$D1117,$D86,$E86:$E1117,$E86)</f>
        <v>708.1</v>
      </c>
      <c r="J85" s="34">
        <f>SUMIFS(J86:J1117,$C86:$C1117,$C86,$D86:$D1117,$D86,$E86:$E1117,$E86)</f>
        <v>0</v>
      </c>
    </row>
    <row r="86" spans="1:10" s="13" customFormat="1" ht="67.2" customHeight="1">
      <c r="A86" s="17">
        <v>3</v>
      </c>
      <c r="B86" s="22" t="s">
        <v>151</v>
      </c>
      <c r="C86" s="23" t="s">
        <v>78</v>
      </c>
      <c r="D86" s="23" t="s">
        <v>76</v>
      </c>
      <c r="E86" s="23" t="s">
        <v>159</v>
      </c>
      <c r="F86" s="23" t="s">
        <v>94</v>
      </c>
      <c r="G86" s="24">
        <v>708.1</v>
      </c>
      <c r="H86" s="24"/>
      <c r="I86" s="24">
        <v>708.1</v>
      </c>
      <c r="J86" s="24"/>
    </row>
    <row r="87" spans="1:10" s="13" customFormat="1" ht="15.6">
      <c r="A87" s="14">
        <v>0</v>
      </c>
      <c r="B87" s="26" t="s">
        <v>107</v>
      </c>
      <c r="C87" s="27" t="s">
        <v>86</v>
      </c>
      <c r="D87" s="27" t="s">
        <v>114</v>
      </c>
      <c r="E87" s="27"/>
      <c r="F87" s="27"/>
      <c r="G87" s="28">
        <f>SUMIFS(G88:G1134,$C88:$C1134,$C88)/3</f>
        <v>151233.20000000004</v>
      </c>
      <c r="H87" s="28">
        <f>SUMIFS(H88:H1124,$C88:$C1124,$C88)/3</f>
        <v>112172.79999999997</v>
      </c>
      <c r="I87" s="28">
        <f>SUMIFS(I88:I1134,$C88:$C1134,$C88)/3</f>
        <v>151733.20000000004</v>
      </c>
      <c r="J87" s="28">
        <f>SUMIFS(J88:J1124,$C88:$C1124,$C88)/3</f>
        <v>112172.79999999997</v>
      </c>
    </row>
    <row r="88" spans="1:10" s="13" customFormat="1" ht="15.6">
      <c r="A88" s="15">
        <v>1</v>
      </c>
      <c r="B88" s="29" t="s">
        <v>53</v>
      </c>
      <c r="C88" s="30" t="s">
        <v>86</v>
      </c>
      <c r="D88" s="30" t="s">
        <v>92</v>
      </c>
      <c r="E88" s="30"/>
      <c r="F88" s="30"/>
      <c r="G88" s="31">
        <f>SUMIFS(G89:G1124,$C89:$C1124,$C89,$D89:$D1124,$D89)/2</f>
        <v>44986.200000000004</v>
      </c>
      <c r="H88" s="31">
        <f>SUMIFS(H89:H1124,$C89:$C1124,$C89,$D89:$D1124,$D89)/2</f>
        <v>43751.199999999997</v>
      </c>
      <c r="I88" s="31">
        <f>SUMIFS(I89:I1124,$C89:$C1124,$C89,$D89:$D1124,$D89)/2</f>
        <v>44986.200000000004</v>
      </c>
      <c r="J88" s="31">
        <f>SUMIFS(J89:J1124,$C89:$C1124,$C89,$D89:$D1124,$D89)/2</f>
        <v>43751.199999999997</v>
      </c>
    </row>
    <row r="89" spans="1:10" s="13" customFormat="1" ht="46.8">
      <c r="A89" s="16">
        <v>2</v>
      </c>
      <c r="B89" s="39" t="s">
        <v>184</v>
      </c>
      <c r="C89" s="33" t="s">
        <v>86</v>
      </c>
      <c r="D89" s="33" t="s">
        <v>92</v>
      </c>
      <c r="E89" s="33" t="s">
        <v>14</v>
      </c>
      <c r="F89" s="33"/>
      <c r="G89" s="34">
        <f>SUMIFS(G90:G1121,$C90:$C1121,$C90,$D90:$D1121,$D90,$E90:$E1121,$E90)</f>
        <v>0</v>
      </c>
      <c r="H89" s="34">
        <f>SUMIFS(H90:H1121,$C90:$C1121,$C90,$D90:$D1121,$D90,$E90:$E1121,$E90)</f>
        <v>0</v>
      </c>
      <c r="I89" s="34">
        <f>SUMIFS(I90:I1121,$C90:$C1121,$C90,$D90:$D1121,$D90,$E90:$E1121,$E90)</f>
        <v>0</v>
      </c>
      <c r="J89" s="34">
        <f>SUMIFS(J90:J1121,$C90:$C1121,$C90,$D90:$D1121,$D90,$E90:$E1121,$E90)</f>
        <v>0</v>
      </c>
    </row>
    <row r="90" spans="1:10" s="13" customFormat="1" ht="31.2">
      <c r="A90" s="17">
        <v>3</v>
      </c>
      <c r="B90" s="22" t="s">
        <v>11</v>
      </c>
      <c r="C90" s="23" t="s">
        <v>86</v>
      </c>
      <c r="D90" s="23" t="s">
        <v>92</v>
      </c>
      <c r="E90" s="23" t="s">
        <v>14</v>
      </c>
      <c r="F90" s="23" t="s">
        <v>73</v>
      </c>
      <c r="G90" s="24"/>
      <c r="H90" s="24"/>
      <c r="I90" s="24"/>
      <c r="J90" s="24"/>
    </row>
    <row r="91" spans="1:10" s="13" customFormat="1" ht="62.4">
      <c r="A91" s="16">
        <v>2</v>
      </c>
      <c r="B91" s="32" t="s">
        <v>179</v>
      </c>
      <c r="C91" s="33" t="s">
        <v>86</v>
      </c>
      <c r="D91" s="33" t="s">
        <v>92</v>
      </c>
      <c r="E91" s="33" t="s">
        <v>54</v>
      </c>
      <c r="F91" s="33"/>
      <c r="G91" s="34">
        <f>SUMIFS(G92:G1123,$C92:$C1123,$C92,$D92:$D1123,$D92,$E92:$E1123,$E92)</f>
        <v>44986.200000000004</v>
      </c>
      <c r="H91" s="34">
        <f>SUMIFS(H92:H1123,$C92:$C1123,$C92,$D92:$D1123,$D92,$E92:$E1123,$E92)</f>
        <v>43751.200000000004</v>
      </c>
      <c r="I91" s="34">
        <f>SUMIFS(I92:I1123,$C92:$C1123,$C92,$D92:$D1123,$D92,$E92:$E1123,$E92)</f>
        <v>44986.200000000004</v>
      </c>
      <c r="J91" s="34">
        <f>SUMIFS(J92:J1123,$C92:$C1123,$C92,$D92:$D1123,$D92,$E92:$E1123,$E92)</f>
        <v>43751.200000000004</v>
      </c>
    </row>
    <row r="92" spans="1:10" s="13" customFormat="1" ht="15.6">
      <c r="A92" s="17">
        <v>3</v>
      </c>
      <c r="B92" s="22" t="s">
        <v>23</v>
      </c>
      <c r="C92" s="23" t="s">
        <v>86</v>
      </c>
      <c r="D92" s="23" t="s">
        <v>92</v>
      </c>
      <c r="E92" s="23" t="s">
        <v>54</v>
      </c>
      <c r="F92" s="23" t="s">
        <v>82</v>
      </c>
      <c r="G92" s="24">
        <v>10299.4</v>
      </c>
      <c r="H92" s="24">
        <v>9340.7999999999993</v>
      </c>
      <c r="I92" s="24">
        <v>10299.4</v>
      </c>
      <c r="J92" s="24">
        <v>9340.7999999999993</v>
      </c>
    </row>
    <row r="93" spans="1:10" s="13" customFormat="1" ht="31.2">
      <c r="A93" s="17">
        <v>3</v>
      </c>
      <c r="B93" s="22" t="s">
        <v>11</v>
      </c>
      <c r="C93" s="23" t="s">
        <v>86</v>
      </c>
      <c r="D93" s="23" t="s">
        <v>92</v>
      </c>
      <c r="E93" s="23" t="s">
        <v>54</v>
      </c>
      <c r="F93" s="23" t="s">
        <v>73</v>
      </c>
      <c r="G93" s="24">
        <v>570.5</v>
      </c>
      <c r="H93" s="24">
        <v>294.10000000000002</v>
      </c>
      <c r="I93" s="24">
        <v>570.5</v>
      </c>
      <c r="J93" s="24">
        <v>294.10000000000002</v>
      </c>
    </row>
    <row r="94" spans="1:10" s="13" customFormat="1" ht="15.6">
      <c r="A94" s="17">
        <v>3</v>
      </c>
      <c r="B94" s="22" t="s">
        <v>46</v>
      </c>
      <c r="C94" s="23" t="s">
        <v>86</v>
      </c>
      <c r="D94" s="23" t="s">
        <v>92</v>
      </c>
      <c r="E94" s="23" t="s">
        <v>54</v>
      </c>
      <c r="F94" s="23" t="s">
        <v>91</v>
      </c>
      <c r="G94" s="24"/>
      <c r="H94" s="24"/>
      <c r="I94" s="24"/>
      <c r="J94" s="24"/>
    </row>
    <row r="95" spans="1:10" s="13" customFormat="1" ht="62.4">
      <c r="A95" s="17">
        <v>3</v>
      </c>
      <c r="B95" s="22" t="s">
        <v>143</v>
      </c>
      <c r="C95" s="23" t="s">
        <v>86</v>
      </c>
      <c r="D95" s="23" t="s">
        <v>92</v>
      </c>
      <c r="E95" s="23" t="s">
        <v>54</v>
      </c>
      <c r="F95" s="23" t="s">
        <v>93</v>
      </c>
      <c r="G95" s="24">
        <v>34116.300000000003</v>
      </c>
      <c r="H95" s="24">
        <v>34116.300000000003</v>
      </c>
      <c r="I95" s="24">
        <v>34116.300000000003</v>
      </c>
      <c r="J95" s="24">
        <v>34116.300000000003</v>
      </c>
    </row>
    <row r="96" spans="1:10" s="13" customFormat="1" ht="15.6">
      <c r="A96" s="17">
        <v>3</v>
      </c>
      <c r="B96" s="22" t="s">
        <v>12</v>
      </c>
      <c r="C96" s="23" t="s">
        <v>86</v>
      </c>
      <c r="D96" s="23" t="s">
        <v>92</v>
      </c>
      <c r="E96" s="23" t="s">
        <v>54</v>
      </c>
      <c r="F96" s="23" t="s">
        <v>74</v>
      </c>
      <c r="G96" s="24"/>
      <c r="H96" s="24"/>
      <c r="I96" s="24"/>
      <c r="J96" s="24"/>
    </row>
    <row r="97" spans="1:10" s="13" customFormat="1" ht="62.4">
      <c r="A97" s="16">
        <v>2</v>
      </c>
      <c r="B97" s="41" t="s">
        <v>168</v>
      </c>
      <c r="C97" s="33" t="s">
        <v>86</v>
      </c>
      <c r="D97" s="33" t="s">
        <v>92</v>
      </c>
      <c r="E97" s="33" t="s">
        <v>49</v>
      </c>
      <c r="F97" s="33"/>
      <c r="G97" s="34">
        <f>SUMIFS(G98:G1129,$C98:$C1129,$C98,$D98:$D1129,$D98,$E98:$E1129,$E98)</f>
        <v>0</v>
      </c>
      <c r="H97" s="34">
        <f>SUMIFS(H98:H1129,$C98:$C1129,$C98,$D98:$D1129,$D98,$E98:$E1129,$E98)</f>
        <v>0</v>
      </c>
      <c r="I97" s="34">
        <f>SUMIFS(I98:I1129,$C98:$C1129,$C98,$D98:$D1129,$D98,$E98:$E1129,$E98)</f>
        <v>0</v>
      </c>
      <c r="J97" s="34">
        <f>SUMIFS(J98:J1129,$C98:$C1129,$C98,$D98:$D1129,$D98,$E98:$E1129,$E98)</f>
        <v>0</v>
      </c>
    </row>
    <row r="98" spans="1:10" s="13" customFormat="1" ht="31.2">
      <c r="A98" s="17">
        <v>3</v>
      </c>
      <c r="B98" s="22" t="s">
        <v>11</v>
      </c>
      <c r="C98" s="23" t="s">
        <v>86</v>
      </c>
      <c r="D98" s="23" t="s">
        <v>92</v>
      </c>
      <c r="E98" s="23" t="s">
        <v>49</v>
      </c>
      <c r="F98" s="23" t="s">
        <v>73</v>
      </c>
      <c r="G98" s="24"/>
      <c r="H98" s="24"/>
      <c r="I98" s="24"/>
      <c r="J98" s="24"/>
    </row>
    <row r="99" spans="1:10" s="13" customFormat="1" ht="15.6">
      <c r="A99" s="15">
        <v>1</v>
      </c>
      <c r="B99" s="29" t="s">
        <v>55</v>
      </c>
      <c r="C99" s="30" t="s">
        <v>86</v>
      </c>
      <c r="D99" s="30" t="s">
        <v>83</v>
      </c>
      <c r="E99" s="30" t="s">
        <v>6</v>
      </c>
      <c r="F99" s="30" t="s">
        <v>71</v>
      </c>
      <c r="G99" s="31">
        <f>SUMIFS(G100:G1135,$C100:$C1135,$C100,$D100:$D1135,$D100)/2</f>
        <v>7129.2</v>
      </c>
      <c r="H99" s="31">
        <f>SUMIFS(H100:H1135,$C100:$C1135,$C100,$D100:$D1135,$D100)/2</f>
        <v>0</v>
      </c>
      <c r="I99" s="31">
        <f>SUMIFS(I100:I1135,$C100:$C1135,$C100,$D100:$D1135,$D100)/2</f>
        <v>7129.2</v>
      </c>
      <c r="J99" s="31">
        <f>SUMIFS(J100:J1135,$C100:$C1135,$C100,$D100:$D1135,$D100)/2</f>
        <v>0</v>
      </c>
    </row>
    <row r="100" spans="1:10" s="13" customFormat="1" ht="55.2" customHeight="1">
      <c r="A100" s="16">
        <v>2</v>
      </c>
      <c r="B100" s="41" t="s">
        <v>207</v>
      </c>
      <c r="C100" s="42" t="s">
        <v>86</v>
      </c>
      <c r="D100" s="42" t="s">
        <v>83</v>
      </c>
      <c r="E100" s="42" t="s">
        <v>132</v>
      </c>
      <c r="F100" s="33"/>
      <c r="G100" s="34">
        <f>SUMIFS(G101:G1132,$C101:$C1132,$C101,$D101:$D1132,$D101,$E101:$E1132,$E101)</f>
        <v>7129.2</v>
      </c>
      <c r="H100" s="34">
        <f>SUMIFS(H101:H1132,$C101:$C1132,$C101,$D101:$D1132,$D101,$E101:$E1132,$E101)</f>
        <v>0</v>
      </c>
      <c r="I100" s="34">
        <f>SUMIFS(I101:I1132,$C101:$C1132,$C101,$D101:$D1132,$D101,$E101:$E1132,$E101)</f>
        <v>7129.2</v>
      </c>
      <c r="J100" s="34">
        <f>SUMIFS(J101:J1132,$C101:$C1132,$C101,$D101:$D1132,$D101,$E101:$E1132,$E101)</f>
        <v>0</v>
      </c>
    </row>
    <row r="101" spans="1:10" s="13" customFormat="1" ht="31.2">
      <c r="A101" s="17">
        <v>3</v>
      </c>
      <c r="B101" s="22" t="s">
        <v>11</v>
      </c>
      <c r="C101" s="23" t="s">
        <v>86</v>
      </c>
      <c r="D101" s="23" t="s">
        <v>83</v>
      </c>
      <c r="E101" s="23" t="s">
        <v>132</v>
      </c>
      <c r="F101" s="23" t="s">
        <v>73</v>
      </c>
      <c r="G101" s="24">
        <v>7129.2</v>
      </c>
      <c r="H101" s="24"/>
      <c r="I101" s="24">
        <v>7129.2</v>
      </c>
      <c r="J101" s="24"/>
    </row>
    <row r="102" spans="1:10" s="13" customFormat="1" ht="15.6">
      <c r="A102" s="15">
        <v>1</v>
      </c>
      <c r="B102" s="40" t="s">
        <v>138</v>
      </c>
      <c r="C102" s="30" t="s">
        <v>86</v>
      </c>
      <c r="D102" s="30" t="s">
        <v>89</v>
      </c>
      <c r="E102" s="30"/>
      <c r="F102" s="30"/>
      <c r="G102" s="31">
        <f>SUMIFS(G103:G1138,$C103:$C1138,$C103,$D103:$D1138,$D103)/2</f>
        <v>68952.899999999994</v>
      </c>
      <c r="H102" s="31">
        <f>SUMIFS(H103:H1138,$C103:$C1138,$C103,$D103:$D1138,$D103)/2</f>
        <v>68014</v>
      </c>
      <c r="I102" s="31">
        <f>SUMIFS(I103:I1138,$C103:$C1138,$C103,$D103:$D1138,$D103)/2</f>
        <v>68952.899999999994</v>
      </c>
      <c r="J102" s="31">
        <f>SUMIFS(J103:J1138,$C103:$C1138,$C103,$D103:$D1138,$D103)/2</f>
        <v>68014</v>
      </c>
    </row>
    <row r="103" spans="1:10" s="13" customFormat="1" ht="46.8">
      <c r="A103" s="16">
        <v>2</v>
      </c>
      <c r="B103" s="32" t="s">
        <v>177</v>
      </c>
      <c r="C103" s="33" t="s">
        <v>86</v>
      </c>
      <c r="D103" s="33" t="s">
        <v>89</v>
      </c>
      <c r="E103" s="33" t="s">
        <v>56</v>
      </c>
      <c r="F103" s="33"/>
      <c r="G103" s="34">
        <f>SUMIFS(G104:G1135,$C104:$C1135,$C104,$D104:$D1135,$D104,$E104:$E1135,$E104)</f>
        <v>68952.899999999994</v>
      </c>
      <c r="H103" s="34">
        <f>SUMIFS(H104:H1135,$C104:$C1135,$C104,$D104:$D1135,$D104,$E104:$E1135,$E104)</f>
        <v>68014</v>
      </c>
      <c r="I103" s="34">
        <f>SUMIFS(I104:I1135,$C104:$C1135,$C104,$D104:$D1135,$D104,$E104:$E1135,$E104)</f>
        <v>68952.899999999994</v>
      </c>
      <c r="J103" s="34">
        <f>SUMIFS(J104:J1135,$C104:$C1135,$C104,$D104:$D1135,$D104,$E104:$E1135,$E104)</f>
        <v>68014</v>
      </c>
    </row>
    <row r="104" spans="1:10" s="13" customFormat="1" ht="15.6">
      <c r="A104" s="17">
        <v>3</v>
      </c>
      <c r="B104" s="22" t="s">
        <v>46</v>
      </c>
      <c r="C104" s="23" t="s">
        <v>86</v>
      </c>
      <c r="D104" s="23" t="s">
        <v>89</v>
      </c>
      <c r="E104" s="23" t="s">
        <v>56</v>
      </c>
      <c r="F104" s="23" t="s">
        <v>91</v>
      </c>
      <c r="G104" s="24">
        <v>68952.899999999994</v>
      </c>
      <c r="H104" s="24">
        <v>68014</v>
      </c>
      <c r="I104" s="24">
        <v>68952.899999999994</v>
      </c>
      <c r="J104" s="24">
        <v>68014</v>
      </c>
    </row>
    <row r="105" spans="1:10" s="13" customFormat="1" ht="15.6">
      <c r="A105" s="15">
        <v>1</v>
      </c>
      <c r="B105" s="29" t="s">
        <v>134</v>
      </c>
      <c r="C105" s="30" t="s">
        <v>86</v>
      </c>
      <c r="D105" s="30" t="s">
        <v>84</v>
      </c>
      <c r="E105" s="30" t="s">
        <v>6</v>
      </c>
      <c r="F105" s="30" t="s">
        <v>71</v>
      </c>
      <c r="G105" s="31">
        <f>SUMIFS(G106:G1147,$C106:$C1147,$C106,$D106:$D1147,$D106)/2</f>
        <v>0</v>
      </c>
      <c r="H105" s="31">
        <f>SUMIFS(H106:H1147,$C106:$C1147,$C106,$D106:$D1147,$D106)/2</f>
        <v>0</v>
      </c>
      <c r="I105" s="31">
        <f>SUMIFS(I106:I1147,$C106:$C1147,$C106,$D106:$D1147,$D106)/2</f>
        <v>0</v>
      </c>
      <c r="J105" s="31">
        <f>SUMIFS(J106:J1147,$C106:$C1147,$C106,$D106:$D1147,$D106)/2</f>
        <v>0</v>
      </c>
    </row>
    <row r="106" spans="1:10" s="13" customFormat="1" ht="62.4">
      <c r="A106" s="16">
        <v>2</v>
      </c>
      <c r="B106" s="41" t="s">
        <v>168</v>
      </c>
      <c r="C106" s="33" t="s">
        <v>86</v>
      </c>
      <c r="D106" s="33" t="s">
        <v>84</v>
      </c>
      <c r="E106" s="33" t="s">
        <v>49</v>
      </c>
      <c r="F106" s="33"/>
      <c r="G106" s="34">
        <f>SUMIFS(G107:G1144,$C107:$C1144,$C107,$D107:$D1144,$D107,$E107:$E1144,$E107)</f>
        <v>0</v>
      </c>
      <c r="H106" s="34">
        <f>SUMIFS(H107:H1144,$C107:$C1144,$C107,$D107:$D1144,$D107,$E107:$E1144,$E107)</f>
        <v>0</v>
      </c>
      <c r="I106" s="34">
        <f>SUMIFS(I107:I1144,$C107:$C1144,$C107,$D107:$D1144,$D107,$E107:$E1144,$E107)</f>
        <v>0</v>
      </c>
      <c r="J106" s="34">
        <f>SUMIFS(J107:J1144,$C107:$C1144,$C107,$D107:$D1144,$D107,$E107:$E1144,$E107)</f>
        <v>0</v>
      </c>
    </row>
    <row r="107" spans="1:10" s="13" customFormat="1" ht="15.6">
      <c r="A107" s="17">
        <v>3</v>
      </c>
      <c r="B107" s="22" t="s">
        <v>46</v>
      </c>
      <c r="C107" s="23" t="s">
        <v>86</v>
      </c>
      <c r="D107" s="23" t="s">
        <v>84</v>
      </c>
      <c r="E107" s="23" t="s">
        <v>49</v>
      </c>
      <c r="F107" s="23" t="s">
        <v>91</v>
      </c>
      <c r="G107" s="24"/>
      <c r="H107" s="24"/>
      <c r="I107" s="24"/>
      <c r="J107" s="24"/>
    </row>
    <row r="108" spans="1:10" s="13" customFormat="1" ht="15.6">
      <c r="A108" s="15">
        <v>1</v>
      </c>
      <c r="B108" s="29" t="s">
        <v>38</v>
      </c>
      <c r="C108" s="30" t="s">
        <v>86</v>
      </c>
      <c r="D108" s="30" t="s">
        <v>87</v>
      </c>
      <c r="E108" s="30"/>
      <c r="F108" s="30"/>
      <c r="G108" s="31">
        <f>SUMIFS(G109:G1150,$C109:$C1150,$C109,$D109:$D1150,$D109)/2</f>
        <v>30164.900000000005</v>
      </c>
      <c r="H108" s="31">
        <f>SUMIFS(H109:H1150,$C109:$C1150,$C109,$D109:$D1150,$D109)/2</f>
        <v>407.6</v>
      </c>
      <c r="I108" s="31">
        <f>SUMIFS(I109:I1150,$C109:$C1150,$C109,$D109:$D1150,$D109)/2</f>
        <v>30664.900000000005</v>
      </c>
      <c r="J108" s="31">
        <f>SUMIFS(J109:J1150,$C109:$C1150,$C109,$D109:$D1150,$D109)/2</f>
        <v>407.6</v>
      </c>
    </row>
    <row r="109" spans="1:10" s="13" customFormat="1" ht="51" customHeight="1">
      <c r="A109" s="16">
        <v>2</v>
      </c>
      <c r="B109" s="41" t="s">
        <v>194</v>
      </c>
      <c r="C109" s="33" t="s">
        <v>86</v>
      </c>
      <c r="D109" s="33" t="s">
        <v>87</v>
      </c>
      <c r="E109" s="33" t="s">
        <v>57</v>
      </c>
      <c r="F109" s="33"/>
      <c r="G109" s="34">
        <f>SUMIFS(G110:G1147,$C110:$C1147,$C110,$D110:$D1147,$D110,$E110:$E1147,$E110)</f>
        <v>8866.2000000000007</v>
      </c>
      <c r="H109" s="34">
        <f>SUMIFS(H110:H1147,$C110:$C1147,$C110,$D110:$D1147,$D110,$E110:$E1147,$E110)</f>
        <v>0</v>
      </c>
      <c r="I109" s="34">
        <f>SUMIFS(I110:I1147,$C110:$C1147,$C110,$D110:$D1147,$D110,$E110:$E1147,$E110)</f>
        <v>8866.2000000000007</v>
      </c>
      <c r="J109" s="34">
        <f>SUMIFS(J110:J1147,$C110:$C1147,$C110,$D110:$D1147,$D110,$E110:$E1147,$E110)</f>
        <v>0</v>
      </c>
    </row>
    <row r="110" spans="1:10" s="13" customFormat="1" ht="69.599999999999994" customHeight="1">
      <c r="A110" s="17">
        <v>3</v>
      </c>
      <c r="B110" s="22" t="s">
        <v>151</v>
      </c>
      <c r="C110" s="23" t="s">
        <v>86</v>
      </c>
      <c r="D110" s="23" t="s">
        <v>87</v>
      </c>
      <c r="E110" s="23" t="s">
        <v>57</v>
      </c>
      <c r="F110" s="23" t="s">
        <v>94</v>
      </c>
      <c r="G110" s="24">
        <v>8866.2000000000007</v>
      </c>
      <c r="H110" s="24"/>
      <c r="I110" s="24">
        <v>8866.2000000000007</v>
      </c>
      <c r="J110" s="24"/>
    </row>
    <row r="111" spans="1:10" s="13" customFormat="1" ht="64.2" customHeight="1">
      <c r="A111" s="16">
        <v>2</v>
      </c>
      <c r="B111" s="35" t="s">
        <v>215</v>
      </c>
      <c r="C111" s="33" t="s">
        <v>86</v>
      </c>
      <c r="D111" s="33" t="s">
        <v>87</v>
      </c>
      <c r="E111" s="33" t="s">
        <v>48</v>
      </c>
      <c r="F111" s="33"/>
      <c r="G111" s="34">
        <f>SUMIFS(G112:G1152,$C112:$C1152,$C112,$D112:$D1152,$D112,$E112:$E1152,$E112)</f>
        <v>19897.400000000001</v>
      </c>
      <c r="H111" s="34">
        <f>SUMIFS(H112:H1152,$C112:$C1152,$C112,$D112:$D1152,$D112,$E112:$E1152,$E112)</f>
        <v>0</v>
      </c>
      <c r="I111" s="34">
        <f>SUMIFS(I112:I1152,$C112:$C1152,$C112,$D112:$D1152,$D112,$E112:$E1152,$E112)</f>
        <v>20397.400000000001</v>
      </c>
      <c r="J111" s="34">
        <f>SUMIFS(J112:J1152,$C112:$C1152,$C112,$D112:$D1152,$D112,$E112:$E1152,$E112)</f>
        <v>0</v>
      </c>
    </row>
    <row r="112" spans="1:10" s="13" customFormat="1" ht="15.6">
      <c r="A112" s="17">
        <v>3</v>
      </c>
      <c r="B112" s="22" t="s">
        <v>46</v>
      </c>
      <c r="C112" s="23" t="s">
        <v>86</v>
      </c>
      <c r="D112" s="23" t="s">
        <v>87</v>
      </c>
      <c r="E112" s="23" t="s">
        <v>48</v>
      </c>
      <c r="F112" s="23" t="s">
        <v>91</v>
      </c>
      <c r="G112" s="24">
        <v>19897.400000000001</v>
      </c>
      <c r="H112" s="24"/>
      <c r="I112" s="24">
        <v>20397.400000000001</v>
      </c>
      <c r="J112" s="24"/>
    </row>
    <row r="113" spans="1:10" s="13" customFormat="1" ht="62.4">
      <c r="A113" s="16">
        <v>2</v>
      </c>
      <c r="B113" s="41" t="s">
        <v>168</v>
      </c>
      <c r="C113" s="33" t="s">
        <v>86</v>
      </c>
      <c r="D113" s="33" t="s">
        <v>87</v>
      </c>
      <c r="E113" s="33" t="s">
        <v>49</v>
      </c>
      <c r="F113" s="33"/>
      <c r="G113" s="34">
        <f>SUMIFS(G114:G1156,$C114:$C1156,$C114,$D114:$D1156,$D114,$E114:$E1156,$E114)</f>
        <v>1401.3</v>
      </c>
      <c r="H113" s="34">
        <f>SUMIFS(H114:H1156,$C114:$C1156,$C114,$D114:$D1156,$D114,$E114:$E1156,$E114)</f>
        <v>407.6</v>
      </c>
      <c r="I113" s="34">
        <f>SUMIFS(I114:I1156,$C114:$C1156,$C114,$D114:$D1156,$D114,$E114:$E1156,$E114)</f>
        <v>1401.3</v>
      </c>
      <c r="J113" s="34">
        <f>SUMIFS(J114:J1156,$C114:$C1156,$C114,$D114:$D1156,$D114,$E114:$E1156,$E114)</f>
        <v>407.6</v>
      </c>
    </row>
    <row r="114" spans="1:10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1351.3</v>
      </c>
      <c r="H114" s="24">
        <v>407.6</v>
      </c>
      <c r="I114" s="24">
        <v>1351.3</v>
      </c>
      <c r="J114" s="24">
        <v>407.6</v>
      </c>
    </row>
    <row r="115" spans="1:10" s="13" customFormat="1" ht="19.8" customHeight="1">
      <c r="A115" s="17">
        <v>3</v>
      </c>
      <c r="B115" s="22" t="s">
        <v>46</v>
      </c>
      <c r="C115" s="23" t="s">
        <v>86</v>
      </c>
      <c r="D115" s="23" t="s">
        <v>87</v>
      </c>
      <c r="E115" s="23" t="s">
        <v>49</v>
      </c>
      <c r="F115" s="23" t="s">
        <v>91</v>
      </c>
      <c r="G115" s="24">
        <v>50</v>
      </c>
      <c r="H115" s="24"/>
      <c r="I115" s="24">
        <v>50</v>
      </c>
      <c r="J115" s="24"/>
    </row>
    <row r="116" spans="1:10" s="13" customFormat="1" ht="51" customHeight="1">
      <c r="A116" s="16">
        <v>2</v>
      </c>
      <c r="B116" s="41" t="s">
        <v>35</v>
      </c>
      <c r="C116" s="33" t="s">
        <v>86</v>
      </c>
      <c r="D116" s="33" t="s">
        <v>87</v>
      </c>
      <c r="E116" s="33" t="s">
        <v>122</v>
      </c>
      <c r="F116" s="33"/>
      <c r="G116" s="34">
        <f>SUMIFS(G117:G1151,$C117:$C1151,$C117,$D117:$D1151,$D117,$E117:$E1151,$E117)</f>
        <v>0</v>
      </c>
      <c r="H116" s="34">
        <f>SUMIFS(H117:H1151,$C117:$C1151,$C117,$D117:$D1151,$D117,$E117:$E1151,$E117)</f>
        <v>0</v>
      </c>
      <c r="I116" s="34">
        <f>SUMIFS(I117:I1151,$C117:$C1151,$C117,$D117:$D1151,$D117,$E117:$E1151,$E117)</f>
        <v>0</v>
      </c>
      <c r="J116" s="34">
        <f>SUMIFS(J117:J1151,$C117:$C1151,$C117,$D117:$D1151,$D117,$E117:$E1151,$E117)</f>
        <v>0</v>
      </c>
    </row>
    <row r="117" spans="1:10" s="13" customFormat="1" ht="31.2">
      <c r="A117" s="17">
        <v>3</v>
      </c>
      <c r="B117" s="22" t="s">
        <v>11</v>
      </c>
      <c r="C117" s="23" t="s">
        <v>86</v>
      </c>
      <c r="D117" s="23" t="s">
        <v>87</v>
      </c>
      <c r="E117" s="23" t="s">
        <v>122</v>
      </c>
      <c r="F117" s="23" t="s">
        <v>73</v>
      </c>
      <c r="G117" s="24"/>
      <c r="H117" s="24"/>
      <c r="I117" s="24"/>
      <c r="J117" s="24"/>
    </row>
    <row r="118" spans="1:10" s="13" customFormat="1" ht="15.6">
      <c r="A118" s="14">
        <v>0</v>
      </c>
      <c r="B118" s="26" t="s">
        <v>108</v>
      </c>
      <c r="C118" s="27" t="s">
        <v>92</v>
      </c>
      <c r="D118" s="27" t="s">
        <v>114</v>
      </c>
      <c r="E118" s="27"/>
      <c r="F118" s="27"/>
      <c r="G118" s="28">
        <f>SUMIFS(G119:G1168,$C119:$C1168,$C119)/3</f>
        <v>489802.50000000006</v>
      </c>
      <c r="H118" s="28">
        <f>SUMIFS(H119:H1158,$C119:$C1158,$C119)/3</f>
        <v>284130.49999999994</v>
      </c>
      <c r="I118" s="28">
        <f>SUMIFS(I119:I1168,$C119:$C1168,$C119)/3</f>
        <v>492493.10000000009</v>
      </c>
      <c r="J118" s="28">
        <f>SUMIFS(J119:J1158,$C119:$C1158,$C119)/3</f>
        <v>284130.49999999994</v>
      </c>
    </row>
    <row r="119" spans="1:10" s="13" customFormat="1" ht="15.6">
      <c r="A119" s="15">
        <v>1</v>
      </c>
      <c r="B119" s="29" t="s">
        <v>58</v>
      </c>
      <c r="C119" s="30" t="s">
        <v>92</v>
      </c>
      <c r="D119" s="30" t="s">
        <v>69</v>
      </c>
      <c r="E119" s="30"/>
      <c r="F119" s="30"/>
      <c r="G119" s="31">
        <f>SUMIFS(G120:G1158,$C120:$C1158,$C120,$D120:$D1158,$D120)/2</f>
        <v>11365.5</v>
      </c>
      <c r="H119" s="31">
        <f>SUMIFS(H120:H1158,$C120:$C1158,$C120,$D120:$D1158,$D120)/2</f>
        <v>10265.200000000001</v>
      </c>
      <c r="I119" s="31">
        <f>SUMIFS(I120:I1158,$C120:$C1158,$C120,$D120:$D1158,$D120)/2</f>
        <v>11365.5</v>
      </c>
      <c r="J119" s="31">
        <f>SUMIFS(J120:J1158,$C120:$C1158,$C120,$D120:$D1158,$D120)/2</f>
        <v>10265.200000000001</v>
      </c>
    </row>
    <row r="120" spans="1:10" s="13" customFormat="1" ht="67.2" customHeight="1">
      <c r="A120" s="16">
        <v>2</v>
      </c>
      <c r="B120" s="41" t="s">
        <v>218</v>
      </c>
      <c r="C120" s="33" t="s">
        <v>92</v>
      </c>
      <c r="D120" s="33" t="s">
        <v>69</v>
      </c>
      <c r="E120" s="33" t="s">
        <v>217</v>
      </c>
      <c r="F120" s="33" t="s">
        <v>71</v>
      </c>
      <c r="G120" s="34">
        <f>SUMIFS(G121:G1155,$C121:$C1155,$C121,$D121:$D1155,$D121,$E121:$E1155,$E121)</f>
        <v>10805.5</v>
      </c>
      <c r="H120" s="34">
        <f>SUMIFS(H121:H1155,$C121:$C1155,$C121,$D121:$D1155,$D121,$E121:$E1155,$E121)</f>
        <v>10265.200000000001</v>
      </c>
      <c r="I120" s="34">
        <f>SUMIFS(I121:I1155,$C121:$C1155,$C121,$D121:$D1155,$D121,$E121:$E1155,$E121)</f>
        <v>10805.5</v>
      </c>
      <c r="J120" s="34">
        <f>SUMIFS(J121:J1155,$C121:$C1155,$C121,$D121:$D1155,$D121,$E121:$E1155,$E121)</f>
        <v>10265.200000000001</v>
      </c>
    </row>
    <row r="121" spans="1:10" s="13" customFormat="1" ht="15.6">
      <c r="A121" s="17">
        <v>3</v>
      </c>
      <c r="B121" s="22" t="s">
        <v>219</v>
      </c>
      <c r="C121" s="23" t="s">
        <v>92</v>
      </c>
      <c r="D121" s="23" t="s">
        <v>69</v>
      </c>
      <c r="E121" s="23" t="s">
        <v>217</v>
      </c>
      <c r="F121" s="23" t="s">
        <v>135</v>
      </c>
      <c r="G121" s="24">
        <v>7203.7</v>
      </c>
      <c r="H121" s="24">
        <v>6843.5</v>
      </c>
      <c r="I121" s="24">
        <v>7795.5</v>
      </c>
      <c r="J121" s="24">
        <v>7405.7</v>
      </c>
    </row>
    <row r="122" spans="1:10" s="13" customFormat="1" ht="15.6">
      <c r="A122" s="17">
        <v>3</v>
      </c>
      <c r="B122" s="22" t="s">
        <v>129</v>
      </c>
      <c r="C122" s="23" t="s">
        <v>92</v>
      </c>
      <c r="D122" s="23" t="s">
        <v>69</v>
      </c>
      <c r="E122" s="23" t="s">
        <v>217</v>
      </c>
      <c r="F122" s="23" t="s">
        <v>128</v>
      </c>
      <c r="G122" s="24">
        <v>3601.8</v>
      </c>
      <c r="H122" s="24">
        <v>3421.7</v>
      </c>
      <c r="I122" s="24">
        <v>3010</v>
      </c>
      <c r="J122" s="24">
        <v>2859.5</v>
      </c>
    </row>
    <row r="123" spans="1:10" s="13" customFormat="1" ht="67.2" customHeight="1">
      <c r="A123" s="16">
        <v>2</v>
      </c>
      <c r="B123" s="35" t="s">
        <v>215</v>
      </c>
      <c r="C123" s="33" t="s">
        <v>92</v>
      </c>
      <c r="D123" s="33" t="s">
        <v>69</v>
      </c>
      <c r="E123" s="33" t="s">
        <v>48</v>
      </c>
      <c r="F123" s="33" t="s">
        <v>71</v>
      </c>
      <c r="G123" s="34">
        <f>SUMIFS(G124:G1158,$C124:$C1158,$C124,$D124:$D1158,$D124,$E124:$E1158,$E124)</f>
        <v>0</v>
      </c>
      <c r="H123" s="34">
        <f>SUMIFS(H124:H1158,$C124:$C1158,$C124,$D124:$D1158,$D124,$E124:$E1158,$E124)</f>
        <v>0</v>
      </c>
      <c r="I123" s="34">
        <f>SUMIFS(I124:I1158,$C124:$C1158,$C124,$D124:$D1158,$D124,$E124:$E1158,$E124)</f>
        <v>0</v>
      </c>
      <c r="J123" s="34">
        <f>SUMIFS(J124:J1158,$C124:$C1158,$C124,$D124:$D1158,$D124,$E124:$E1158,$E124)</f>
        <v>0</v>
      </c>
    </row>
    <row r="124" spans="1:10" s="13" customFormat="1" ht="15.6">
      <c r="A124" s="17">
        <v>3</v>
      </c>
      <c r="B124" s="22" t="s">
        <v>46</v>
      </c>
      <c r="C124" s="23" t="s">
        <v>92</v>
      </c>
      <c r="D124" s="23" t="s">
        <v>69</v>
      </c>
      <c r="E124" s="23" t="s">
        <v>48</v>
      </c>
      <c r="F124" s="23" t="s">
        <v>91</v>
      </c>
      <c r="G124" s="24"/>
      <c r="H124" s="24"/>
      <c r="I124" s="24"/>
      <c r="J124" s="24"/>
    </row>
    <row r="125" spans="1:10" s="13" customFormat="1" ht="62.4">
      <c r="A125" s="16">
        <v>2</v>
      </c>
      <c r="B125" s="41" t="s">
        <v>168</v>
      </c>
      <c r="C125" s="33" t="s">
        <v>92</v>
      </c>
      <c r="D125" s="33" t="s">
        <v>69</v>
      </c>
      <c r="E125" s="33" t="s">
        <v>49</v>
      </c>
      <c r="F125" s="33"/>
      <c r="G125" s="34">
        <f>SUMIFS(G126:G1157,$C126:$C1157,$C126,$D126:$D1157,$D126,$E126:$E1157,$E126)</f>
        <v>530</v>
      </c>
      <c r="H125" s="34">
        <f>SUMIFS(H126:H1157,$C126:$C1157,$C126,$D126:$D1157,$D126,$E126:$E1157,$E126)</f>
        <v>0</v>
      </c>
      <c r="I125" s="34">
        <f>SUMIFS(I126:I1157,$C126:$C1157,$C126,$D126:$D1157,$D126,$E126:$E1157,$E126)</f>
        <v>530</v>
      </c>
      <c r="J125" s="34">
        <f>SUMIFS(J126:J1157,$C126:$C1157,$C126,$D126:$D1157,$D126,$E126:$E1157,$E126)</f>
        <v>0</v>
      </c>
    </row>
    <row r="126" spans="1:10" s="13" customFormat="1" ht="31.2">
      <c r="A126" s="17">
        <v>3</v>
      </c>
      <c r="B126" s="22" t="s">
        <v>11</v>
      </c>
      <c r="C126" s="23" t="s">
        <v>92</v>
      </c>
      <c r="D126" s="23" t="s">
        <v>69</v>
      </c>
      <c r="E126" s="23" t="s">
        <v>49</v>
      </c>
      <c r="F126" s="23" t="s">
        <v>73</v>
      </c>
      <c r="G126" s="24">
        <v>530</v>
      </c>
      <c r="H126" s="24"/>
      <c r="I126" s="24">
        <v>530</v>
      </c>
      <c r="J126" s="24"/>
    </row>
    <row r="127" spans="1:10" s="13" customFormat="1" ht="15.6">
      <c r="A127" s="17">
        <v>3</v>
      </c>
      <c r="B127" s="22" t="s">
        <v>46</v>
      </c>
      <c r="C127" s="23" t="s">
        <v>92</v>
      </c>
      <c r="D127" s="23" t="s">
        <v>69</v>
      </c>
      <c r="E127" s="23" t="s">
        <v>49</v>
      </c>
      <c r="F127" s="23" t="s">
        <v>91</v>
      </c>
      <c r="G127" s="24"/>
      <c r="H127" s="24"/>
      <c r="I127" s="24"/>
      <c r="J127" s="24"/>
    </row>
    <row r="128" spans="1:10" s="13" customFormat="1" ht="46.8">
      <c r="A128" s="16">
        <v>2</v>
      </c>
      <c r="B128" s="41" t="s">
        <v>214</v>
      </c>
      <c r="C128" s="33" t="s">
        <v>92</v>
      </c>
      <c r="D128" s="33" t="s">
        <v>69</v>
      </c>
      <c r="E128" s="33" t="s">
        <v>160</v>
      </c>
      <c r="F128" s="33" t="s">
        <v>71</v>
      </c>
      <c r="G128" s="34">
        <f>SUMIFS(G129:G1160,$C129:$C1160,$C129,$D129:$D1160,$D129,$E129:$E1160,$E129)</f>
        <v>30</v>
      </c>
      <c r="H128" s="34">
        <f>SUMIFS(H129:H1160,$C129:$C1160,$C129,$D129:$D1160,$D129,$E129:$E1160,$E129)</f>
        <v>0</v>
      </c>
      <c r="I128" s="34">
        <f>SUMIFS(I129:I1160,$C129:$C1160,$C129,$D129:$D1160,$D129,$E129:$E1160,$E129)</f>
        <v>30</v>
      </c>
      <c r="J128" s="34">
        <f>SUMIFS(J129:J1160,$C129:$C1160,$C129,$D129:$D1160,$D129,$E129:$E1160,$E129)</f>
        <v>0</v>
      </c>
    </row>
    <row r="129" spans="1:10" s="13" customFormat="1" ht="31.2">
      <c r="A129" s="17">
        <v>3</v>
      </c>
      <c r="B129" s="22" t="s">
        <v>11</v>
      </c>
      <c r="C129" s="23" t="s">
        <v>92</v>
      </c>
      <c r="D129" s="23" t="s">
        <v>69</v>
      </c>
      <c r="E129" s="23" t="s">
        <v>160</v>
      </c>
      <c r="F129" s="23" t="s">
        <v>73</v>
      </c>
      <c r="G129" s="24">
        <v>30</v>
      </c>
      <c r="H129" s="24"/>
      <c r="I129" s="24">
        <v>30</v>
      </c>
      <c r="J129" s="24"/>
    </row>
    <row r="130" spans="1:10" s="13" customFormat="1" ht="15.6">
      <c r="A130" s="15">
        <v>1</v>
      </c>
      <c r="B130" s="40" t="s">
        <v>118</v>
      </c>
      <c r="C130" s="30" t="s">
        <v>92</v>
      </c>
      <c r="D130" s="30" t="s">
        <v>88</v>
      </c>
      <c r="E130" s="30"/>
      <c r="F130" s="30"/>
      <c r="G130" s="31">
        <f>SUMIFS(G131:G1168,$C131:$C1168,$C131,$D131:$D1168,$D131)/2</f>
        <v>245058.40000000002</v>
      </c>
      <c r="H130" s="31">
        <f>SUMIFS(H131:H1168,$C131:$C1168,$C131,$D131:$D1168,$D131)/2</f>
        <v>234085.1</v>
      </c>
      <c r="I130" s="31">
        <f>SUMIFS(I131:I1168,$C131:$C1168,$C131,$D131:$D1168,$D131)/2</f>
        <v>246749</v>
      </c>
      <c r="J130" s="31">
        <f>SUMIFS(J131:J1168,$C131:$C1168,$C131,$D131:$D1168,$D131)/2</f>
        <v>234085.1</v>
      </c>
    </row>
    <row r="131" spans="1:10" s="13" customFormat="1" ht="46.8">
      <c r="A131" s="16">
        <v>2</v>
      </c>
      <c r="B131" s="41" t="s">
        <v>200</v>
      </c>
      <c r="C131" s="33" t="s">
        <v>92</v>
      </c>
      <c r="D131" s="33" t="s">
        <v>88</v>
      </c>
      <c r="E131" s="42" t="s">
        <v>59</v>
      </c>
      <c r="F131" s="42" t="s">
        <v>71</v>
      </c>
      <c r="G131" s="34">
        <f>SUMIFS(G132:G1165,$C132:$C1165,$C132,$D132:$D1165,$D132,$E132:$E1165,$E132)</f>
        <v>4309.3999999999996</v>
      </c>
      <c r="H131" s="34">
        <f>SUMIFS(H132:H1165,$C132:$C1165,$C132,$D132:$D1165,$D132,$E132:$E1165,$E132)</f>
        <v>0</v>
      </c>
      <c r="I131" s="34">
        <f>SUMIFS(I132:I1165,$C132:$C1165,$C132,$D132:$D1165,$D132,$E132:$E1165,$E132)</f>
        <v>6000</v>
      </c>
      <c r="J131" s="34">
        <f>SUMIFS(J132:J1165,$C132:$C1165,$C132,$D132:$D1165,$D132,$E132:$E1165,$E132)</f>
        <v>0</v>
      </c>
    </row>
    <row r="132" spans="1:10" s="13" customFormat="1" ht="115.8" customHeight="1">
      <c r="A132" s="17">
        <v>3</v>
      </c>
      <c r="B132" s="22" t="s">
        <v>119</v>
      </c>
      <c r="C132" s="23" t="s">
        <v>92</v>
      </c>
      <c r="D132" s="23" t="s">
        <v>88</v>
      </c>
      <c r="E132" s="23" t="s">
        <v>59</v>
      </c>
      <c r="F132" s="23" t="s">
        <v>120</v>
      </c>
      <c r="G132" s="24"/>
      <c r="H132" s="24"/>
      <c r="I132" s="24"/>
      <c r="J132" s="24"/>
    </row>
    <row r="133" spans="1:10" s="13" customFormat="1" ht="15.6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59</v>
      </c>
      <c r="F133" s="23" t="s">
        <v>91</v>
      </c>
      <c r="G133" s="24">
        <v>4309.3999999999996</v>
      </c>
      <c r="H133" s="24"/>
      <c r="I133" s="24">
        <v>6000</v>
      </c>
      <c r="J133" s="24"/>
    </row>
    <row r="134" spans="1:10" s="13" customFormat="1" ht="46.8">
      <c r="A134" s="16">
        <v>2</v>
      </c>
      <c r="B134" s="41" t="s">
        <v>221</v>
      </c>
      <c r="C134" s="33" t="s">
        <v>92</v>
      </c>
      <c r="D134" s="33" t="s">
        <v>88</v>
      </c>
      <c r="E134" s="42" t="s">
        <v>220</v>
      </c>
      <c r="F134" s="42" t="s">
        <v>71</v>
      </c>
      <c r="G134" s="34">
        <f>SUMIFS(G135:G1169,$C135:$C1169,$C135,$D135:$D1169,$D135,$E135:$E1169,$E135)</f>
        <v>240749</v>
      </c>
      <c r="H134" s="34">
        <f>SUMIFS(H135:H1169,$C135:$C1169,$C135,$D135:$D1169,$D135,$E135:$E1169,$E135)</f>
        <v>234085.1</v>
      </c>
      <c r="I134" s="34">
        <f>SUMIFS(I135:I1169,$C135:$C1169,$C135,$D135:$D1169,$D135,$E135:$E1169,$E135)</f>
        <v>240749</v>
      </c>
      <c r="J134" s="34">
        <f>SUMIFS(J135:J1169,$C135:$C1169,$C135,$D135:$D1169,$D135,$E135:$E1169,$E135)</f>
        <v>234085.1</v>
      </c>
    </row>
    <row r="135" spans="1:10" s="13" customFormat="1" ht="114" customHeight="1">
      <c r="A135" s="17">
        <v>3</v>
      </c>
      <c r="B135" s="22" t="s">
        <v>119</v>
      </c>
      <c r="C135" s="23" t="s">
        <v>92</v>
      </c>
      <c r="D135" s="23" t="s">
        <v>88</v>
      </c>
      <c r="E135" s="23" t="s">
        <v>220</v>
      </c>
      <c r="F135" s="23" t="s">
        <v>120</v>
      </c>
      <c r="G135" s="24">
        <v>231391.6</v>
      </c>
      <c r="H135" s="24">
        <v>226085.1</v>
      </c>
      <c r="I135" s="24">
        <v>231391.6</v>
      </c>
      <c r="J135" s="24">
        <v>226085.1</v>
      </c>
    </row>
    <row r="136" spans="1:10" s="13" customFormat="1" ht="15.6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220</v>
      </c>
      <c r="F136" s="23" t="s">
        <v>91</v>
      </c>
      <c r="G136" s="24">
        <v>9357.4</v>
      </c>
      <c r="H136" s="24">
        <v>8000</v>
      </c>
      <c r="I136" s="24">
        <v>9357.4</v>
      </c>
      <c r="J136" s="24">
        <v>8000</v>
      </c>
    </row>
    <row r="137" spans="1:10" s="13" customFormat="1" ht="62.4">
      <c r="A137" s="16">
        <v>2</v>
      </c>
      <c r="B137" s="41" t="s">
        <v>168</v>
      </c>
      <c r="C137" s="33" t="s">
        <v>92</v>
      </c>
      <c r="D137" s="33" t="s">
        <v>88</v>
      </c>
      <c r="E137" s="42" t="s">
        <v>49</v>
      </c>
      <c r="F137" s="42" t="s">
        <v>71</v>
      </c>
      <c r="G137" s="34">
        <f>SUMIFS(G138:G1170,$C138:$C1170,$C138,$D138:$D1170,$D138,$E138:$E1170,$E138)</f>
        <v>0</v>
      </c>
      <c r="H137" s="34">
        <f>SUMIFS(H138:H1170,$C138:$C1170,$C138,$D138:$D1170,$D138,$E138:$E1170,$E138)</f>
        <v>0</v>
      </c>
      <c r="I137" s="34">
        <f>SUMIFS(I138:I1170,$C138:$C1170,$C138,$D138:$D1170,$D138,$E138:$E1170,$E138)</f>
        <v>0</v>
      </c>
      <c r="J137" s="34">
        <f>SUMIFS(J138:J1170,$C138:$C1170,$C138,$D138:$D1170,$D138,$E138:$E1170,$E138)</f>
        <v>0</v>
      </c>
    </row>
    <row r="138" spans="1:10" s="13" customFormat="1" ht="31.2">
      <c r="A138" s="17">
        <v>3</v>
      </c>
      <c r="B138" s="22" t="s">
        <v>11</v>
      </c>
      <c r="C138" s="23" t="s">
        <v>92</v>
      </c>
      <c r="D138" s="23" t="s">
        <v>88</v>
      </c>
      <c r="E138" s="23" t="s">
        <v>49</v>
      </c>
      <c r="F138" s="23" t="s">
        <v>73</v>
      </c>
      <c r="G138" s="24"/>
      <c r="H138" s="24"/>
      <c r="I138" s="24"/>
      <c r="J138" s="24"/>
    </row>
    <row r="139" spans="1:10" s="13" customFormat="1" ht="15.6">
      <c r="A139" s="17">
        <v>3</v>
      </c>
      <c r="B139" s="22" t="s">
        <v>46</v>
      </c>
      <c r="C139" s="23" t="s">
        <v>92</v>
      </c>
      <c r="D139" s="23" t="s">
        <v>88</v>
      </c>
      <c r="E139" s="23" t="s">
        <v>49</v>
      </c>
      <c r="F139" s="23" t="s">
        <v>91</v>
      </c>
      <c r="G139" s="24"/>
      <c r="H139" s="24"/>
      <c r="I139" s="24"/>
      <c r="J139" s="24"/>
    </row>
    <row r="140" spans="1:10" s="13" customFormat="1" ht="15.6">
      <c r="A140" s="15">
        <v>1</v>
      </c>
      <c r="B140" s="40" t="s">
        <v>127</v>
      </c>
      <c r="C140" s="44" t="s">
        <v>92</v>
      </c>
      <c r="D140" s="44" t="s">
        <v>78</v>
      </c>
      <c r="E140" s="44" t="s">
        <v>6</v>
      </c>
      <c r="F140" s="44" t="s">
        <v>71</v>
      </c>
      <c r="G140" s="31">
        <f>SUMIFS(G141:G1177,$C141:$C1177,$C141,$D141:$D1177,$D141)/2</f>
        <v>44831.299999999996</v>
      </c>
      <c r="H140" s="31">
        <f>SUMIFS(H141:H1177,$C141:$C1177,$C141,$D141:$D1177,$D141)/2</f>
        <v>39780.199999999997</v>
      </c>
      <c r="I140" s="31">
        <f>SUMIFS(I141:I1177,$C141:$C1177,$C141,$D141:$D1177,$D141)/2</f>
        <v>44831.299999999996</v>
      </c>
      <c r="J140" s="31">
        <f>SUMIFS(J141:J1177,$C141:$C1177,$C141,$D141:$D1177,$D141)/2</f>
        <v>39780.199999999997</v>
      </c>
    </row>
    <row r="141" spans="1:10" s="13" customFormat="1" ht="46.8">
      <c r="A141" s="16">
        <v>2</v>
      </c>
      <c r="B141" s="41" t="s">
        <v>200</v>
      </c>
      <c r="C141" s="33" t="s">
        <v>92</v>
      </c>
      <c r="D141" s="33" t="s">
        <v>78</v>
      </c>
      <c r="E141" s="42" t="s">
        <v>59</v>
      </c>
      <c r="F141" s="42" t="s">
        <v>71</v>
      </c>
      <c r="G141" s="34">
        <f>SUMIFS(G142:G1174,$C142:$C1174,$C142,$D142:$D1174,$D142,$E142:$E1174,$E142)</f>
        <v>0</v>
      </c>
      <c r="H141" s="34">
        <f>SUMIFS(H142:H1174,$C142:$C1174,$C142,$D142:$D1174,$D142,$E142:$E1174,$E142)</f>
        <v>0</v>
      </c>
      <c r="I141" s="34">
        <f>SUMIFS(I142:I1174,$C142:$C1174,$C142,$D142:$D1174,$D142,$E142:$E1174,$E142)</f>
        <v>0</v>
      </c>
      <c r="J141" s="34">
        <f>SUMIFS(J142:J1174,$C142:$C1174,$C142,$D142:$D1174,$D142,$E142:$E1174,$E142)</f>
        <v>0</v>
      </c>
    </row>
    <row r="142" spans="1:10" s="13" customFormat="1" ht="15.6">
      <c r="A142" s="17">
        <v>3</v>
      </c>
      <c r="B142" s="22" t="s">
        <v>46</v>
      </c>
      <c r="C142" s="23" t="s">
        <v>92</v>
      </c>
      <c r="D142" s="23" t="s">
        <v>78</v>
      </c>
      <c r="E142" s="23" t="s">
        <v>59</v>
      </c>
      <c r="F142" s="23" t="s">
        <v>91</v>
      </c>
      <c r="G142" s="24"/>
      <c r="H142" s="24"/>
      <c r="I142" s="24"/>
      <c r="J142" s="24"/>
    </row>
    <row r="143" spans="1:10" s="13" customFormat="1" ht="46.8">
      <c r="A143" s="16">
        <v>2</v>
      </c>
      <c r="B143" s="41" t="s">
        <v>204</v>
      </c>
      <c r="C143" s="42" t="s">
        <v>92</v>
      </c>
      <c r="D143" s="42" t="s">
        <v>78</v>
      </c>
      <c r="E143" s="42" t="s">
        <v>126</v>
      </c>
      <c r="F143" s="42" t="s">
        <v>71</v>
      </c>
      <c r="G143" s="34">
        <f>SUMIFS(G144:G1176,$C144:$C1176,$C144,$D144:$D1176,$D144,$E144:$E1176,$E144)</f>
        <v>42663.4</v>
      </c>
      <c r="H143" s="34">
        <f>SUMIFS(H144:H1176,$C144:$C1176,$C144,$D144:$D1176,$D144,$E144:$E1176,$E144)</f>
        <v>39780.199999999997</v>
      </c>
      <c r="I143" s="34">
        <f>SUMIFS(I144:I1176,$C144:$C1176,$C144,$D144:$D1176,$D144,$E144:$E1176,$E144)</f>
        <v>42663.4</v>
      </c>
      <c r="J143" s="34">
        <f>SUMIFS(J144:J1176,$C144:$C1176,$C144,$D144:$D1176,$D144,$E144:$E1176,$E144)</f>
        <v>39780.199999999997</v>
      </c>
    </row>
    <row r="144" spans="1:10" s="13" customFormat="1" ht="15.6">
      <c r="A144" s="17">
        <v>3</v>
      </c>
      <c r="B144" s="22" t="s">
        <v>46</v>
      </c>
      <c r="C144" s="23" t="s">
        <v>92</v>
      </c>
      <c r="D144" s="23" t="s">
        <v>78</v>
      </c>
      <c r="E144" s="23" t="s">
        <v>126</v>
      </c>
      <c r="F144" s="23" t="s">
        <v>91</v>
      </c>
      <c r="G144" s="24">
        <v>42663.4</v>
      </c>
      <c r="H144" s="24">
        <v>39780.199999999997</v>
      </c>
      <c r="I144" s="24">
        <v>42663.4</v>
      </c>
      <c r="J144" s="24">
        <v>39780.199999999997</v>
      </c>
    </row>
    <row r="145" spans="1:10" s="13" customFormat="1" ht="43.2" customHeight="1">
      <c r="A145" s="16">
        <v>2</v>
      </c>
      <c r="B145" s="41" t="s">
        <v>210</v>
      </c>
      <c r="C145" s="33" t="s">
        <v>92</v>
      </c>
      <c r="D145" s="33" t="s">
        <v>78</v>
      </c>
      <c r="E145" s="42" t="s">
        <v>180</v>
      </c>
      <c r="F145" s="42" t="s">
        <v>71</v>
      </c>
      <c r="G145" s="34">
        <f>SUMIFS(G146:G1179,$C146:$C1179,$C146,$D146:$D1179,$D146,$E146:$E1179,$E146)</f>
        <v>2167.9</v>
      </c>
      <c r="H145" s="34">
        <f>SUMIFS(H146:H1179,$C146:$C1179,$C146,$D146:$D1179,$D146,$E146:$E1179,$E146)</f>
        <v>0</v>
      </c>
      <c r="I145" s="34">
        <f>SUMIFS(I146:I1179,$C146:$C1179,$C146,$D146:$D1179,$D146,$E146:$E1179,$E146)</f>
        <v>2167.9</v>
      </c>
      <c r="J145" s="34">
        <f>SUMIFS(J146:J1179,$C146:$C1179,$C146,$D146:$D1179,$D146,$E146:$E1179,$E146)</f>
        <v>0</v>
      </c>
    </row>
    <row r="146" spans="1:10" s="13" customFormat="1" ht="15.6">
      <c r="A146" s="17">
        <v>3</v>
      </c>
      <c r="B146" s="22" t="s">
        <v>46</v>
      </c>
      <c r="C146" s="23" t="s">
        <v>92</v>
      </c>
      <c r="D146" s="23" t="s">
        <v>78</v>
      </c>
      <c r="E146" s="23" t="s">
        <v>180</v>
      </c>
      <c r="F146" s="23" t="s">
        <v>91</v>
      </c>
      <c r="G146" s="24">
        <v>2167.9</v>
      </c>
      <c r="H146" s="24"/>
      <c r="I146" s="24">
        <v>2167.9</v>
      </c>
      <c r="J146" s="24"/>
    </row>
    <row r="147" spans="1:10" s="13" customFormat="1" ht="37.799999999999997" customHeight="1">
      <c r="A147" s="16">
        <v>2</v>
      </c>
      <c r="B147" s="41" t="s">
        <v>212</v>
      </c>
      <c r="C147" s="42" t="s">
        <v>92</v>
      </c>
      <c r="D147" s="42" t="s">
        <v>78</v>
      </c>
      <c r="E147" s="42" t="s">
        <v>158</v>
      </c>
      <c r="F147" s="42" t="s">
        <v>71</v>
      </c>
      <c r="G147" s="34">
        <f>SUMIFS(G148:G1178,$C148:$C1178,$C148,$D148:$D1178,$D148,$E148:$E1178,$E148)</f>
        <v>0</v>
      </c>
      <c r="H147" s="34">
        <f>SUMIFS(H148:H1178,$C148:$C1178,$C148,$D148:$D1178,$D148,$E148:$E1178,$E148)</f>
        <v>0</v>
      </c>
      <c r="I147" s="34">
        <f>SUMIFS(I148:I1178,$C148:$C1178,$C148,$D148:$D1178,$D148,$E148:$E1178,$E148)</f>
        <v>0</v>
      </c>
      <c r="J147" s="34">
        <f>SUMIFS(J148:J1178,$C148:$C1178,$C148,$D148:$D1178,$D148,$E148:$E1178,$E148)</f>
        <v>0</v>
      </c>
    </row>
    <row r="148" spans="1:10" s="13" customFormat="1" ht="15.6">
      <c r="A148" s="17">
        <v>3</v>
      </c>
      <c r="B148" s="22" t="s">
        <v>46</v>
      </c>
      <c r="C148" s="23" t="s">
        <v>92</v>
      </c>
      <c r="D148" s="23" t="s">
        <v>78</v>
      </c>
      <c r="E148" s="23" t="s">
        <v>158</v>
      </c>
      <c r="F148" s="23" t="s">
        <v>91</v>
      </c>
      <c r="G148" s="24"/>
      <c r="H148" s="24"/>
      <c r="I148" s="24"/>
      <c r="J148" s="24"/>
    </row>
    <row r="149" spans="1:10" s="13" customFormat="1" ht="15.6">
      <c r="A149" s="15">
        <v>1</v>
      </c>
      <c r="B149" s="40" t="s">
        <v>127</v>
      </c>
      <c r="C149" s="44" t="s">
        <v>92</v>
      </c>
      <c r="D149" s="44" t="s">
        <v>92</v>
      </c>
      <c r="E149" s="44" t="s">
        <v>6</v>
      </c>
      <c r="F149" s="44" t="s">
        <v>71</v>
      </c>
      <c r="G149" s="31">
        <f>SUMIFS(G150:G1184,$C150:$C1184,$C150,$D150:$D1184,$D150)/2</f>
        <v>188547.3</v>
      </c>
      <c r="H149" s="31">
        <f>SUMIFS(H150:H1184,$C150:$C1184,$C150,$D150:$D1184,$D150)/2</f>
        <v>0</v>
      </c>
      <c r="I149" s="31">
        <f>SUMIFS(I150:I1184,$C150:$C1184,$C150,$D150:$D1184,$D150)/2</f>
        <v>189547.3</v>
      </c>
      <c r="J149" s="31">
        <f>SUMIFS(J150:J1184,$C150:$C1184,$C150,$D150:$D1184,$D150)/2</f>
        <v>0</v>
      </c>
    </row>
    <row r="150" spans="1:10" s="13" customFormat="1" ht="37.799999999999997" customHeight="1">
      <c r="A150" s="16">
        <v>2</v>
      </c>
      <c r="B150" s="41" t="s">
        <v>175</v>
      </c>
      <c r="C150" s="33" t="s">
        <v>92</v>
      </c>
      <c r="D150" s="33" t="s">
        <v>92</v>
      </c>
      <c r="E150" s="33" t="s">
        <v>174</v>
      </c>
      <c r="F150" s="42" t="s">
        <v>71</v>
      </c>
      <c r="G150" s="34">
        <f>SUMIFS(G151:G1181,$C151:$C1181,$C151,$D151:$D1181,$D151,$E151:$E1181,$E151)</f>
        <v>188547.3</v>
      </c>
      <c r="H150" s="34">
        <f>SUMIFS(H151:H1181,$C151:$C1181,$C151,$D151:$D1181,$D151,$E151:$E1181,$E151)</f>
        <v>0</v>
      </c>
      <c r="I150" s="34">
        <f>SUMIFS(I151:I1181,$C151:$C1181,$C151,$D151:$D1181,$D151,$E151:$E1181,$E151)</f>
        <v>189547.3</v>
      </c>
      <c r="J150" s="34">
        <f>SUMIFS(J151:J1181,$C151:$C1181,$C151,$D151:$D1181,$D151,$E151:$E1181,$E151)</f>
        <v>0</v>
      </c>
    </row>
    <row r="151" spans="1:10" s="13" customFormat="1" ht="15.6">
      <c r="A151" s="17">
        <v>3</v>
      </c>
      <c r="B151" s="22" t="s">
        <v>46</v>
      </c>
      <c r="C151" s="23" t="s">
        <v>92</v>
      </c>
      <c r="D151" s="23" t="s">
        <v>92</v>
      </c>
      <c r="E151" s="23" t="s">
        <v>174</v>
      </c>
      <c r="F151" s="23" t="s">
        <v>91</v>
      </c>
      <c r="G151" s="24">
        <v>188547.3</v>
      </c>
      <c r="H151" s="24"/>
      <c r="I151" s="24">
        <v>189547.3</v>
      </c>
      <c r="J151" s="24"/>
    </row>
    <row r="152" spans="1:10" s="13" customFormat="1" ht="15.6">
      <c r="A152" s="14">
        <v>0</v>
      </c>
      <c r="B152" s="26" t="s">
        <v>109</v>
      </c>
      <c r="C152" s="27" t="s">
        <v>70</v>
      </c>
      <c r="D152" s="27" t="s">
        <v>114</v>
      </c>
      <c r="E152" s="27"/>
      <c r="F152" s="27"/>
      <c r="G152" s="28">
        <f>SUMIFS(G153:G1195,$C153:$C1195,$C153)/3</f>
        <v>150958.39999999999</v>
      </c>
      <c r="H152" s="28">
        <f>SUMIFS(H153:H1185,$C153:$C1185,$C153)/3</f>
        <v>24169.8</v>
      </c>
      <c r="I152" s="28">
        <f>SUMIFS(I153:I1195,$C153:$C1195,$C153)/3</f>
        <v>150958.39999999999</v>
      </c>
      <c r="J152" s="28">
        <f>SUMIFS(J153:J1185,$C153:$C1185,$C153)/3</f>
        <v>24169.8</v>
      </c>
    </row>
    <row r="153" spans="1:10" s="13" customFormat="1" ht="15.6">
      <c r="A153" s="15">
        <v>1</v>
      </c>
      <c r="B153" s="29" t="s">
        <v>60</v>
      </c>
      <c r="C153" s="30" t="s">
        <v>70</v>
      </c>
      <c r="D153" s="30" t="s">
        <v>92</v>
      </c>
      <c r="E153" s="30" t="s">
        <v>71</v>
      </c>
      <c r="F153" s="30" t="s">
        <v>71</v>
      </c>
      <c r="G153" s="31">
        <f>SUMIFS(G154:G1188,$C154:$C1188,$C154,$D154:$D1188,$D154)/2</f>
        <v>150958.39999999999</v>
      </c>
      <c r="H153" s="31">
        <f>SUMIFS(H154:H1188,$C154:$C1188,$C154,$D154:$D1188,$D154)/2</f>
        <v>24169.8</v>
      </c>
      <c r="I153" s="31">
        <f>SUMIFS(I154:I1188,$C154:$C1188,$C154,$D154:$D1188,$D154)/2</f>
        <v>150958.39999999999</v>
      </c>
      <c r="J153" s="31">
        <f>SUMIFS(J154:J1188,$C154:$C1188,$C154,$D154:$D1188,$D154)/2</f>
        <v>24169.8</v>
      </c>
    </row>
    <row r="154" spans="1:10" s="13" customFormat="1" ht="46.8">
      <c r="A154" s="16">
        <v>2</v>
      </c>
      <c r="B154" s="41" t="s">
        <v>197</v>
      </c>
      <c r="C154" s="33" t="s">
        <v>70</v>
      </c>
      <c r="D154" s="33" t="s">
        <v>92</v>
      </c>
      <c r="E154" s="33" t="s">
        <v>164</v>
      </c>
      <c r="F154" s="33"/>
      <c r="G154" s="34">
        <f>SUMIFS(G155:G1185,$C155:$C1185,$C155,$D155:$D1185,$D155,$E155:$E1185,$E155)</f>
        <v>150958.39999999999</v>
      </c>
      <c r="H154" s="34">
        <f>SUMIFS(H155:H1185,$C155:$C1185,$C155,$D155:$D1185,$D155,$E155:$E1185,$E155)</f>
        <v>24169.8</v>
      </c>
      <c r="I154" s="34">
        <f>SUMIFS(I155:I1185,$C155:$C1185,$C155,$D155:$D1185,$D155,$E155:$E1185,$E155)</f>
        <v>150958.39999999999</v>
      </c>
      <c r="J154" s="34">
        <f>SUMIFS(J155:J1185,$C155:$C1185,$C155,$D155:$D1185,$D155,$E155:$E1185,$E155)</f>
        <v>24169.8</v>
      </c>
    </row>
    <row r="155" spans="1:10" s="13" customFormat="1" ht="15.6">
      <c r="A155" s="17">
        <v>3</v>
      </c>
      <c r="B155" s="22" t="s">
        <v>46</v>
      </c>
      <c r="C155" s="23" t="s">
        <v>70</v>
      </c>
      <c r="D155" s="23" t="s">
        <v>92</v>
      </c>
      <c r="E155" s="23" t="s">
        <v>164</v>
      </c>
      <c r="F155" s="23" t="s">
        <v>91</v>
      </c>
      <c r="G155" s="24">
        <v>150958.39999999999</v>
      </c>
      <c r="H155" s="24">
        <v>24169.8</v>
      </c>
      <c r="I155" s="24">
        <v>150958.39999999999</v>
      </c>
      <c r="J155" s="24">
        <v>24169.8</v>
      </c>
    </row>
    <row r="156" spans="1:10" s="13" customFormat="1" ht="15.6">
      <c r="A156" s="14">
        <v>0</v>
      </c>
      <c r="B156" s="26" t="s">
        <v>110</v>
      </c>
      <c r="C156" s="27" t="s">
        <v>81</v>
      </c>
      <c r="D156" s="27" t="s">
        <v>114</v>
      </c>
      <c r="E156" s="27"/>
      <c r="F156" s="27"/>
      <c r="G156" s="28">
        <f>SUMIFS(G157:G1199,$C157:$C1199,$C157)/3</f>
        <v>211098.30000000002</v>
      </c>
      <c r="H156" s="28">
        <f>SUMIFS(H157:H1189,$C157:$C1189,$C157)/3</f>
        <v>89803.599999999991</v>
      </c>
      <c r="I156" s="28">
        <f>SUMIFS(I157:I1199,$C157:$C1199,$C157)/3</f>
        <v>209407.69999999998</v>
      </c>
      <c r="J156" s="28">
        <f>SUMIFS(J157:J1189,$C157:$C1189,$C157)/3</f>
        <v>89803.599999999991</v>
      </c>
    </row>
    <row r="157" spans="1:10" s="13" customFormat="1" ht="15.6">
      <c r="A157" s="15">
        <v>1</v>
      </c>
      <c r="B157" s="29" t="s">
        <v>39</v>
      </c>
      <c r="C157" s="30" t="s">
        <v>81</v>
      </c>
      <c r="D157" s="30" t="s">
        <v>88</v>
      </c>
      <c r="E157" s="30"/>
      <c r="F157" s="30"/>
      <c r="G157" s="31">
        <f>SUMIFS(G158:G1192,$C158:$C1192,$C158,$D158:$D1192,$D158)/2</f>
        <v>181670</v>
      </c>
      <c r="H157" s="31">
        <f>SUMIFS(H158:H1192,$C158:$C1192,$C158,$D158:$D1192,$D158)/2</f>
        <v>86004.3</v>
      </c>
      <c r="I157" s="31">
        <f>SUMIFS(I158:I1192,$C158:$C1192,$C158,$D158:$D1192,$D158)/2</f>
        <v>179979.4</v>
      </c>
      <c r="J157" s="31">
        <f>SUMIFS(J158:J1192,$C158:$C1192,$C158,$D158:$D1192,$D158)/2</f>
        <v>86004.3</v>
      </c>
    </row>
    <row r="158" spans="1:10" s="13" customFormat="1" ht="46.8">
      <c r="A158" s="16">
        <v>2</v>
      </c>
      <c r="B158" s="41" t="s">
        <v>181</v>
      </c>
      <c r="C158" s="33" t="s">
        <v>81</v>
      </c>
      <c r="D158" s="33" t="s">
        <v>88</v>
      </c>
      <c r="E158" s="33" t="s">
        <v>37</v>
      </c>
      <c r="F158" s="33"/>
      <c r="G158" s="34">
        <f>SUMIFS(G159:G1189,$C159:$C1189,$C159,$D159:$D1189,$D159,$E159:$E1189,$E159)</f>
        <v>280</v>
      </c>
      <c r="H158" s="34">
        <f>SUMIFS(H159:H1189,$C159:$C1189,$C159,$D159:$D1189,$D159,$E159:$E1189,$E159)</f>
        <v>0</v>
      </c>
      <c r="I158" s="34">
        <f>SUMIFS(I159:I1189,$C159:$C1189,$C159,$D159:$D1189,$D159,$E159:$E1189,$E159)</f>
        <v>280</v>
      </c>
      <c r="J158" s="34">
        <f>SUMIFS(J159:J1189,$C159:$C1189,$C159,$D159:$D1189,$D159,$E159:$E1189,$E159)</f>
        <v>0</v>
      </c>
    </row>
    <row r="159" spans="1:10" s="13" customFormat="1" ht="31.2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37</v>
      </c>
      <c r="F159" s="23" t="s">
        <v>73</v>
      </c>
      <c r="G159" s="24">
        <v>280</v>
      </c>
      <c r="H159" s="24"/>
      <c r="I159" s="24">
        <v>280</v>
      </c>
      <c r="J159" s="24"/>
    </row>
    <row r="160" spans="1:10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37</v>
      </c>
      <c r="F160" s="23" t="s">
        <v>91</v>
      </c>
      <c r="G160" s="24"/>
      <c r="H160" s="24"/>
      <c r="I160" s="24"/>
      <c r="J160" s="24"/>
    </row>
    <row r="161" spans="1:10" s="13" customFormat="1" ht="51.6" customHeight="1">
      <c r="A161" s="16">
        <v>2</v>
      </c>
      <c r="B161" s="48" t="s">
        <v>198</v>
      </c>
      <c r="C161" s="33" t="s">
        <v>81</v>
      </c>
      <c r="D161" s="33" t="s">
        <v>88</v>
      </c>
      <c r="E161" s="33" t="s">
        <v>40</v>
      </c>
      <c r="F161" s="33"/>
      <c r="G161" s="34">
        <f>SUMIFS(G162:G1194,$C162:$C1194,$C162,$D162:$D1194,$D162,$E162:$E1194,$E162)</f>
        <v>115853.2</v>
      </c>
      <c r="H161" s="34">
        <f>SUMIFS(H162:H1194,$C162:$C1194,$C162,$D162:$D1194,$D162,$E162:$E1194,$E162)</f>
        <v>86004.3</v>
      </c>
      <c r="I161" s="34">
        <f>SUMIFS(I162:I1194,$C162:$C1194,$C162,$D162:$D1194,$D162,$E162:$E1194,$E162)</f>
        <v>115853.2</v>
      </c>
      <c r="J161" s="34">
        <f>SUMIFS(J162:J1194,$C162:$C1194,$C162,$D162:$D1194,$D162,$E162:$E1194,$E162)</f>
        <v>86004.3</v>
      </c>
    </row>
    <row r="162" spans="1:10" s="13" customFormat="1" ht="31.2">
      <c r="A162" s="17">
        <v>3</v>
      </c>
      <c r="B162" s="22" t="s">
        <v>11</v>
      </c>
      <c r="C162" s="23" t="s">
        <v>81</v>
      </c>
      <c r="D162" s="23" t="s">
        <v>88</v>
      </c>
      <c r="E162" s="23" t="s">
        <v>40</v>
      </c>
      <c r="F162" s="23" t="s">
        <v>73</v>
      </c>
      <c r="G162" s="24">
        <v>268.39999999999998</v>
      </c>
      <c r="H162" s="24">
        <v>174.5</v>
      </c>
      <c r="I162" s="24">
        <v>268.39999999999998</v>
      </c>
      <c r="J162" s="24">
        <v>174.5</v>
      </c>
    </row>
    <row r="163" spans="1:10" s="13" customFormat="1" ht="15.6">
      <c r="A163" s="17">
        <v>3</v>
      </c>
      <c r="B163" s="22" t="s">
        <v>46</v>
      </c>
      <c r="C163" s="23" t="s">
        <v>81</v>
      </c>
      <c r="D163" s="23" t="s">
        <v>88</v>
      </c>
      <c r="E163" s="23" t="s">
        <v>40</v>
      </c>
      <c r="F163" s="23" t="s">
        <v>91</v>
      </c>
      <c r="G163" s="24">
        <v>115584.8</v>
      </c>
      <c r="H163" s="24">
        <v>85829.8</v>
      </c>
      <c r="I163" s="24">
        <v>115584.8</v>
      </c>
      <c r="J163" s="24">
        <v>85829.8</v>
      </c>
    </row>
    <row r="164" spans="1:10" s="13" customFormat="1" ht="46.8">
      <c r="A164" s="16">
        <v>2</v>
      </c>
      <c r="B164" s="41" t="s">
        <v>200</v>
      </c>
      <c r="C164" s="33" t="s">
        <v>81</v>
      </c>
      <c r="D164" s="33" t="s">
        <v>88</v>
      </c>
      <c r="E164" s="42" t="s">
        <v>59</v>
      </c>
      <c r="F164" s="42" t="s">
        <v>71</v>
      </c>
      <c r="G164" s="34">
        <f>SUMIFS(G165:G1197,$C165:$C1197,$C165,$D165:$D1197,$D165,$E165:$E1197,$E165)</f>
        <v>20000</v>
      </c>
      <c r="H164" s="34">
        <f>SUMIFS(H165:H1197,$C165:$C1197,$C165,$D165:$D1197,$D165,$E165:$E1197,$E165)</f>
        <v>0</v>
      </c>
      <c r="I164" s="34">
        <f>SUMIFS(I165:I1197,$C165:$C1197,$C165,$D165:$D1197,$D165,$E165:$E1197,$E165)</f>
        <v>18309.400000000001</v>
      </c>
      <c r="J164" s="34">
        <f>SUMIFS(J165:J1197,$C165:$C1197,$C165,$D165:$D1197,$D165,$E165:$E1197,$E165)</f>
        <v>0</v>
      </c>
    </row>
    <row r="165" spans="1:10" s="13" customFormat="1" ht="15.6">
      <c r="A165" s="17">
        <v>3</v>
      </c>
      <c r="B165" s="22" t="s">
        <v>46</v>
      </c>
      <c r="C165" s="23" t="s">
        <v>81</v>
      </c>
      <c r="D165" s="23" t="s">
        <v>88</v>
      </c>
      <c r="E165" s="23" t="s">
        <v>59</v>
      </c>
      <c r="F165" s="23" t="s">
        <v>91</v>
      </c>
      <c r="G165" s="24">
        <v>20000</v>
      </c>
      <c r="H165" s="24"/>
      <c r="I165" s="24">
        <v>18309.400000000001</v>
      </c>
      <c r="J165" s="24"/>
    </row>
    <row r="166" spans="1:10" s="13" customFormat="1" ht="62.4">
      <c r="A166" s="16">
        <v>2</v>
      </c>
      <c r="B166" s="32" t="s">
        <v>167</v>
      </c>
      <c r="C166" s="33" t="s">
        <v>81</v>
      </c>
      <c r="D166" s="33" t="s">
        <v>88</v>
      </c>
      <c r="E166" s="33" t="s">
        <v>45</v>
      </c>
      <c r="F166" s="33"/>
      <c r="G166" s="34">
        <f>SUMIFS(G167:G1199,$C167:$C1199,$C167,$D167:$D1199,$D167,$E167:$E1199,$E167)</f>
        <v>500</v>
      </c>
      <c r="H166" s="34">
        <f>SUMIFS(H167:H1199,$C167:$C1199,$C167,$D167:$D1199,$D167,$E167:$E1199,$E167)</f>
        <v>0</v>
      </c>
      <c r="I166" s="34">
        <f>SUMIFS(I167:I1199,$C167:$C1199,$C167,$D167:$D1199,$D167,$E167:$E1199,$E167)</f>
        <v>500</v>
      </c>
      <c r="J166" s="34">
        <f>SUMIFS(J167:J1199,$C167:$C1199,$C167,$D167:$D1199,$D167,$E167:$E1199,$E167)</f>
        <v>0</v>
      </c>
    </row>
    <row r="167" spans="1:10" s="13" customFormat="1" ht="15.6">
      <c r="A167" s="17">
        <v>3</v>
      </c>
      <c r="B167" s="22" t="s">
        <v>46</v>
      </c>
      <c r="C167" s="23" t="s">
        <v>81</v>
      </c>
      <c r="D167" s="23" t="s">
        <v>88</v>
      </c>
      <c r="E167" s="23" t="s">
        <v>45</v>
      </c>
      <c r="F167" s="23" t="s">
        <v>91</v>
      </c>
      <c r="G167" s="24">
        <v>500</v>
      </c>
      <c r="H167" s="24"/>
      <c r="I167" s="24">
        <v>500</v>
      </c>
      <c r="J167" s="24"/>
    </row>
    <row r="168" spans="1:10" s="13" customFormat="1" ht="62.4">
      <c r="A168" s="16">
        <v>2</v>
      </c>
      <c r="B168" s="41" t="s">
        <v>168</v>
      </c>
      <c r="C168" s="33" t="s">
        <v>81</v>
      </c>
      <c r="D168" s="33" t="s">
        <v>88</v>
      </c>
      <c r="E168" s="33" t="s">
        <v>49</v>
      </c>
      <c r="F168" s="33"/>
      <c r="G168" s="34">
        <f>SUMIFS(G169:G1201,$C169:$C1201,$C169,$D169:$D1201,$D169,$E169:$E1201,$E169)</f>
        <v>31036.799999999999</v>
      </c>
      <c r="H168" s="34">
        <f>SUMIFS(H169:H1201,$C169:$C1201,$C169,$D169:$D1201,$D169,$E169:$E1201,$E169)</f>
        <v>0</v>
      </c>
      <c r="I168" s="34">
        <f>SUMIFS(I169:I1201,$C169:$C1201,$C169,$D169:$D1201,$D169,$E169:$E1201,$E169)</f>
        <v>31036.799999999999</v>
      </c>
      <c r="J168" s="34">
        <f>SUMIFS(J169:J1201,$C169:$C1201,$C169,$D169:$D1201,$D169,$E169:$E1201,$E169)</f>
        <v>0</v>
      </c>
    </row>
    <row r="169" spans="1:10" s="13" customFormat="1" ht="31.2">
      <c r="A169" s="17">
        <v>3</v>
      </c>
      <c r="B169" s="22" t="s">
        <v>11</v>
      </c>
      <c r="C169" s="23" t="s">
        <v>81</v>
      </c>
      <c r="D169" s="23" t="s">
        <v>88</v>
      </c>
      <c r="E169" s="23" t="s">
        <v>49</v>
      </c>
      <c r="F169" s="23" t="s">
        <v>73</v>
      </c>
      <c r="G169" s="24">
        <v>31036.799999999999</v>
      </c>
      <c r="H169" s="24"/>
      <c r="I169" s="24">
        <v>31036.799999999999</v>
      </c>
      <c r="J169" s="24"/>
    </row>
    <row r="170" spans="1:10" s="13" customFormat="1" ht="46.8">
      <c r="A170" s="16">
        <v>2</v>
      </c>
      <c r="B170" s="41" t="s">
        <v>212</v>
      </c>
      <c r="C170" s="33" t="s">
        <v>81</v>
      </c>
      <c r="D170" s="33" t="s">
        <v>88</v>
      </c>
      <c r="E170" s="33" t="s">
        <v>158</v>
      </c>
      <c r="F170" s="33"/>
      <c r="G170" s="34">
        <f>SUMIFS(G171:G1203,$C171:$C1203,$C171,$D171:$D1203,$D171,$E171:$E1203,$E171)</f>
        <v>14000</v>
      </c>
      <c r="H170" s="34">
        <f>SUMIFS(H171:H1203,$C171:$C1203,$C171,$D171:$D1203,$D171,$E171:$E1203,$E171)</f>
        <v>0</v>
      </c>
      <c r="I170" s="34">
        <f>SUMIFS(I171:I1203,$C171:$C1203,$C171,$D171:$D1203,$D171,$E171:$E1203,$E171)</f>
        <v>14000</v>
      </c>
      <c r="J170" s="34">
        <f>SUMIFS(J171:J1203,$C171:$C1203,$C171,$D171:$D1203,$D171,$E171:$E1203,$E171)</f>
        <v>0</v>
      </c>
    </row>
    <row r="171" spans="1:10" s="13" customFormat="1" ht="31.2">
      <c r="A171" s="17">
        <v>3</v>
      </c>
      <c r="B171" s="22" t="s">
        <v>11</v>
      </c>
      <c r="C171" s="23" t="s">
        <v>81</v>
      </c>
      <c r="D171" s="23" t="s">
        <v>88</v>
      </c>
      <c r="E171" s="23" t="s">
        <v>158</v>
      </c>
      <c r="F171" s="23" t="s">
        <v>73</v>
      </c>
      <c r="G171" s="24">
        <v>4000</v>
      </c>
      <c r="H171" s="24"/>
      <c r="I171" s="24">
        <v>4000</v>
      </c>
      <c r="J171" s="24"/>
    </row>
    <row r="172" spans="1:10" s="13" customFormat="1" ht="15.6">
      <c r="A172" s="17">
        <v>3</v>
      </c>
      <c r="B172" s="22" t="s">
        <v>46</v>
      </c>
      <c r="C172" s="23" t="s">
        <v>81</v>
      </c>
      <c r="D172" s="23" t="s">
        <v>88</v>
      </c>
      <c r="E172" s="23" t="s">
        <v>158</v>
      </c>
      <c r="F172" s="23" t="s">
        <v>91</v>
      </c>
      <c r="G172" s="24">
        <v>10000</v>
      </c>
      <c r="H172" s="24"/>
      <c r="I172" s="24">
        <v>10000</v>
      </c>
      <c r="J172" s="24"/>
    </row>
    <row r="173" spans="1:10" s="13" customFormat="1" ht="15.6">
      <c r="A173" s="15">
        <v>1</v>
      </c>
      <c r="B173" s="29" t="s">
        <v>62</v>
      </c>
      <c r="C173" s="30" t="s">
        <v>81</v>
      </c>
      <c r="D173" s="30" t="s">
        <v>78</v>
      </c>
      <c r="E173" s="30"/>
      <c r="F173" s="30"/>
      <c r="G173" s="31">
        <f>SUMIFS(G174:G1210,$C174:$C1210,$C174,$D174:$D1210,$D174)/2</f>
        <v>15978.7</v>
      </c>
      <c r="H173" s="31">
        <f>SUMIFS(H174:H1210,$C174:$C1210,$C174,$D174:$D1210,$D174)/2</f>
        <v>0</v>
      </c>
      <c r="I173" s="31">
        <f>SUMIFS(I174:I1210,$C174:$C1210,$C174,$D174:$D1210,$D174)/2</f>
        <v>15978.7</v>
      </c>
      <c r="J173" s="31">
        <f>SUMIFS(J174:J1210,$C174:$C1210,$C174,$D174:$D1210,$D174)/2</f>
        <v>0</v>
      </c>
    </row>
    <row r="174" spans="1:10" s="13" customFormat="1" ht="37.200000000000003" customHeight="1">
      <c r="A174" s="16">
        <v>2</v>
      </c>
      <c r="B174" s="41" t="s">
        <v>171</v>
      </c>
      <c r="C174" s="33" t="s">
        <v>81</v>
      </c>
      <c r="D174" s="33" t="s">
        <v>78</v>
      </c>
      <c r="E174" s="33" t="s">
        <v>17</v>
      </c>
      <c r="F174" s="33"/>
      <c r="G174" s="34">
        <f>SUMIFS(G175:G1207,$C175:$C1207,$C175,$D175:$D1207,$D175,$E175:$E1207,$E175)</f>
        <v>15978.7</v>
      </c>
      <c r="H174" s="34">
        <f>SUMIFS(H175:H1207,$C175:$C1207,$C175,$D175:$D1207,$D175,$E175:$E1207,$E175)</f>
        <v>0</v>
      </c>
      <c r="I174" s="34">
        <f>SUMIFS(I175:I1207,$C175:$C1207,$C175,$D175:$D1207,$D175,$E175:$E1207,$E175)</f>
        <v>15978.7</v>
      </c>
      <c r="J174" s="34">
        <f>SUMIFS(J175:J1207,$C175:$C1207,$C175,$D175:$D1207,$D175,$E175:$E1207,$E175)</f>
        <v>0</v>
      </c>
    </row>
    <row r="175" spans="1:10" s="13" customFormat="1" ht="15.6">
      <c r="A175" s="17">
        <v>3</v>
      </c>
      <c r="B175" s="22" t="s">
        <v>46</v>
      </c>
      <c r="C175" s="23" t="s">
        <v>81</v>
      </c>
      <c r="D175" s="23" t="s">
        <v>78</v>
      </c>
      <c r="E175" s="23" t="s">
        <v>17</v>
      </c>
      <c r="F175" s="23" t="s">
        <v>91</v>
      </c>
      <c r="G175" s="24">
        <v>15978.7</v>
      </c>
      <c r="H175" s="24"/>
      <c r="I175" s="24">
        <v>15978.7</v>
      </c>
      <c r="J175" s="24"/>
    </row>
    <row r="176" spans="1:10" s="13" customFormat="1" ht="15.6">
      <c r="A176" s="15">
        <v>1</v>
      </c>
      <c r="B176" s="29" t="s">
        <v>139</v>
      </c>
      <c r="C176" s="30" t="s">
        <v>81</v>
      </c>
      <c r="D176" s="30" t="s">
        <v>81</v>
      </c>
      <c r="E176" s="30"/>
      <c r="F176" s="30"/>
      <c r="G176" s="31">
        <f>SUMIFS(G177:G1214,$C177:$C1214,$C177,$D177:$D1214,$D177)/2</f>
        <v>13449.599999999999</v>
      </c>
      <c r="H176" s="31">
        <f>SUMIFS(H177:H1214,$C177:$C1214,$C177,$D177:$D1214,$D177)/2</f>
        <v>3799.3</v>
      </c>
      <c r="I176" s="31">
        <f>SUMIFS(I177:I1214,$C177:$C1214,$C177,$D177:$D1214,$D177)/2</f>
        <v>13449.599999999999</v>
      </c>
      <c r="J176" s="31">
        <f>SUMIFS(J177:J1214,$C177:$C1214,$C177,$D177:$D1214,$D177)/2</f>
        <v>3799.3</v>
      </c>
    </row>
    <row r="177" spans="1:10" s="13" customFormat="1" ht="31.2">
      <c r="A177" s="16">
        <v>2</v>
      </c>
      <c r="B177" s="32" t="s">
        <v>182</v>
      </c>
      <c r="C177" s="33" t="s">
        <v>81</v>
      </c>
      <c r="D177" s="33" t="s">
        <v>81</v>
      </c>
      <c r="E177" s="33" t="s">
        <v>22</v>
      </c>
      <c r="F177" s="33"/>
      <c r="G177" s="34">
        <f>SUMIFS(G178:G1211,$C178:$C1211,$C178,$D178:$D1211,$D178,$E178:$E1211,$E178)</f>
        <v>10438.299999999999</v>
      </c>
      <c r="H177" s="34">
        <f>SUMIFS(H178:H1211,$C178:$C1211,$C178,$D178:$D1211,$D178,$E178:$E1211,$E178)</f>
        <v>788</v>
      </c>
      <c r="I177" s="34">
        <f>SUMIFS(I178:I1211,$C178:$C1211,$C178,$D178:$D1211,$D178,$E178:$E1211,$E178)</f>
        <v>10438.299999999999</v>
      </c>
      <c r="J177" s="34">
        <f>SUMIFS(J178:J1211,$C178:$C1211,$C178,$D178:$D1211,$D178,$E178:$E1211,$E178)</f>
        <v>788</v>
      </c>
    </row>
    <row r="178" spans="1:10" s="13" customFormat="1" ht="15.6">
      <c r="A178" s="17">
        <v>3</v>
      </c>
      <c r="B178" s="22" t="s">
        <v>46</v>
      </c>
      <c r="C178" s="23" t="s">
        <v>81</v>
      </c>
      <c r="D178" s="23" t="s">
        <v>81</v>
      </c>
      <c r="E178" s="23" t="s">
        <v>22</v>
      </c>
      <c r="F178" s="23" t="s">
        <v>91</v>
      </c>
      <c r="G178" s="24">
        <v>10438.299999999999</v>
      </c>
      <c r="H178" s="24">
        <v>788</v>
      </c>
      <c r="I178" s="24">
        <v>10438.299999999999</v>
      </c>
      <c r="J178" s="24">
        <v>788</v>
      </c>
    </row>
    <row r="179" spans="1:10" s="13" customFormat="1" ht="31.2">
      <c r="A179" s="16">
        <v>2</v>
      </c>
      <c r="B179" s="32" t="s">
        <v>61</v>
      </c>
      <c r="C179" s="33" t="s">
        <v>81</v>
      </c>
      <c r="D179" s="33" t="s">
        <v>81</v>
      </c>
      <c r="E179" s="33" t="s">
        <v>123</v>
      </c>
      <c r="F179" s="33"/>
      <c r="G179" s="34">
        <f>SUMIFS(G180:G1215,$C180:$C1215,$C180,$D180:$D1215,$D180,$E180:$E1215,$E180)</f>
        <v>3011.3</v>
      </c>
      <c r="H179" s="34">
        <f>SUMIFS(H180:H1215,$C180:$C1215,$C180,$D180:$D1215,$D180,$E180:$E1215,$E180)</f>
        <v>3011.3</v>
      </c>
      <c r="I179" s="34">
        <f>SUMIFS(I180:I1215,$C180:$C1215,$C180,$D180:$D1215,$D180,$E180:$E1215,$E180)</f>
        <v>3011.3</v>
      </c>
      <c r="J179" s="34">
        <f>SUMIFS(J180:J1215,$C180:$C1215,$C180,$D180:$D1215,$D180,$E180:$E1215,$E180)</f>
        <v>3011.3</v>
      </c>
    </row>
    <row r="180" spans="1:10" s="13" customFormat="1" ht="31.2">
      <c r="A180" s="17">
        <v>3</v>
      </c>
      <c r="B180" s="22" t="s">
        <v>11</v>
      </c>
      <c r="C180" s="23" t="s">
        <v>81</v>
      </c>
      <c r="D180" s="23" t="s">
        <v>81</v>
      </c>
      <c r="E180" s="23" t="s">
        <v>123</v>
      </c>
      <c r="F180" s="23" t="s">
        <v>73</v>
      </c>
      <c r="G180" s="24">
        <v>3011.3</v>
      </c>
      <c r="H180" s="24">
        <v>3011.3</v>
      </c>
      <c r="I180" s="24">
        <v>3011.3</v>
      </c>
      <c r="J180" s="24">
        <v>3011.3</v>
      </c>
    </row>
    <row r="181" spans="1:10" s="13" customFormat="1" ht="15.6">
      <c r="A181" s="14">
        <v>0</v>
      </c>
      <c r="B181" s="26" t="s">
        <v>142</v>
      </c>
      <c r="C181" s="27" t="s">
        <v>83</v>
      </c>
      <c r="D181" s="27" t="s">
        <v>114</v>
      </c>
      <c r="E181" s="27"/>
      <c r="F181" s="27"/>
      <c r="G181" s="28">
        <f>SUMIFS(G182:G1229,$C182:$C1229,$C182)/3</f>
        <v>66621.299999999988</v>
      </c>
      <c r="H181" s="28">
        <f>SUMIFS(H182:H1219,$C182:$C1219,$C182)/3</f>
        <v>0</v>
      </c>
      <c r="I181" s="28">
        <f>SUMIFS(I182:I1229,$C182:$C1229,$C182)/3</f>
        <v>66621.299999999988</v>
      </c>
      <c r="J181" s="28">
        <f>SUMIFS(J182:J1219,$C182:$C1219,$C182)/3</f>
        <v>0</v>
      </c>
    </row>
    <row r="182" spans="1:10" s="13" customFormat="1" ht="15.6">
      <c r="A182" s="15">
        <v>1</v>
      </c>
      <c r="B182" s="29" t="s">
        <v>24</v>
      </c>
      <c r="C182" s="30" t="s">
        <v>83</v>
      </c>
      <c r="D182" s="30" t="s">
        <v>69</v>
      </c>
      <c r="E182" s="30" t="s">
        <v>6</v>
      </c>
      <c r="F182" s="30" t="s">
        <v>71</v>
      </c>
      <c r="G182" s="31">
        <f>SUMIFS(G183:G1222,$C183:$C1222,$C183,$D183:$D1222,$D183)/2</f>
        <v>66621.3</v>
      </c>
      <c r="H182" s="31">
        <f>SUMIFS(H183:H1222,$C183:$C1222,$C183,$D183:$D1222,$D183)/2</f>
        <v>0</v>
      </c>
      <c r="I182" s="31">
        <f>SUMIFS(I183:I1222,$C183:$C1222,$C183,$D183:$D1222,$D183)/2</f>
        <v>66621.3</v>
      </c>
      <c r="J182" s="31">
        <f>SUMIFS(J183:J1222,$C183:$C1222,$C183,$D183:$D1222,$D183)/2</f>
        <v>0</v>
      </c>
    </row>
    <row r="183" spans="1:10" s="13" customFormat="1" ht="31.2">
      <c r="A183" s="16">
        <v>2</v>
      </c>
      <c r="B183" s="32" t="s">
        <v>172</v>
      </c>
      <c r="C183" s="33" t="s">
        <v>83</v>
      </c>
      <c r="D183" s="33" t="s">
        <v>69</v>
      </c>
      <c r="E183" s="33" t="s">
        <v>25</v>
      </c>
      <c r="F183" s="33"/>
      <c r="G183" s="34">
        <f>SUMIFS(G184:G1219,$C184:$C1219,$C184,$D184:$D1219,$D184,$E184:$E1219,$E184)</f>
        <v>54454.5</v>
      </c>
      <c r="H183" s="34">
        <f>SUMIFS(H184:H1219,$C184:$C1219,$C184,$D184:$D1219,$D184,$E184:$E1219,$E184)</f>
        <v>0</v>
      </c>
      <c r="I183" s="34">
        <f>SUMIFS(I184:I1219,$C184:$C1219,$C184,$D184:$D1219,$D184,$E184:$E1219,$E184)</f>
        <v>54454.5</v>
      </c>
      <c r="J183" s="34">
        <f>SUMIFS(J184:J1219,$C184:$C1219,$C184,$D184:$D1219,$D184,$E184:$E1219,$E184)</f>
        <v>0</v>
      </c>
    </row>
    <row r="184" spans="1:10" s="13" customFormat="1" ht="15.6">
      <c r="A184" s="17">
        <v>3</v>
      </c>
      <c r="B184" s="22" t="s">
        <v>162</v>
      </c>
      <c r="C184" s="23" t="s">
        <v>83</v>
      </c>
      <c r="D184" s="23" t="s">
        <v>69</v>
      </c>
      <c r="E184" s="23" t="s">
        <v>25</v>
      </c>
      <c r="F184" s="23" t="s">
        <v>161</v>
      </c>
      <c r="G184" s="24"/>
      <c r="H184" s="24"/>
      <c r="I184" s="24"/>
      <c r="J184" s="24"/>
    </row>
    <row r="185" spans="1:10" s="13" customFormat="1" ht="15.6">
      <c r="A185" s="17">
        <v>3</v>
      </c>
      <c r="B185" s="22" t="s">
        <v>46</v>
      </c>
      <c r="C185" s="23" t="s">
        <v>83</v>
      </c>
      <c r="D185" s="23" t="s">
        <v>69</v>
      </c>
      <c r="E185" s="23" t="s">
        <v>25</v>
      </c>
      <c r="F185" s="23" t="s">
        <v>91</v>
      </c>
      <c r="G185" s="24">
        <v>54454.5</v>
      </c>
      <c r="H185" s="24"/>
      <c r="I185" s="24">
        <v>54454.5</v>
      </c>
      <c r="J185" s="24"/>
    </row>
    <row r="186" spans="1:10" s="13" customFormat="1" ht="31.2">
      <c r="A186" s="16">
        <v>2</v>
      </c>
      <c r="B186" s="32" t="s">
        <v>173</v>
      </c>
      <c r="C186" s="33" t="s">
        <v>83</v>
      </c>
      <c r="D186" s="33" t="s">
        <v>69</v>
      </c>
      <c r="E186" s="33" t="s">
        <v>26</v>
      </c>
      <c r="F186" s="33"/>
      <c r="G186" s="34">
        <f>SUMIFS(G187:G1222,$C187:$C1222,$C187,$D187:$D1222,$D187,$E187:$E1222,$E187)</f>
        <v>12131.8</v>
      </c>
      <c r="H186" s="34">
        <f>SUMIFS(H187:H1222,$C187:$C1222,$C187,$D187:$D1222,$D187,$E187:$E1222,$E187)</f>
        <v>0</v>
      </c>
      <c r="I186" s="34">
        <f>SUMIFS(I187:I1222,$C187:$C1222,$C187,$D187:$D1222,$D187,$E187:$E1222,$E187)</f>
        <v>12131.8</v>
      </c>
      <c r="J186" s="34">
        <f>SUMIFS(J187:J1222,$C187:$C1222,$C187,$D187:$D1222,$D187,$E187:$E1222,$E187)</f>
        <v>0</v>
      </c>
    </row>
    <row r="187" spans="1:10" s="13" customFormat="1" ht="15.6">
      <c r="A187" s="17">
        <v>3</v>
      </c>
      <c r="B187" s="22" t="s">
        <v>46</v>
      </c>
      <c r="C187" s="23" t="s">
        <v>83</v>
      </c>
      <c r="D187" s="23" t="s">
        <v>69</v>
      </c>
      <c r="E187" s="23" t="s">
        <v>26</v>
      </c>
      <c r="F187" s="23" t="s">
        <v>91</v>
      </c>
      <c r="G187" s="24">
        <v>12131.8</v>
      </c>
      <c r="H187" s="24"/>
      <c r="I187" s="24">
        <v>12131.8</v>
      </c>
      <c r="J187" s="24"/>
    </row>
    <row r="188" spans="1:10" s="13" customFormat="1" ht="53.4" customHeight="1">
      <c r="A188" s="16">
        <v>2</v>
      </c>
      <c r="B188" s="41" t="s">
        <v>207</v>
      </c>
      <c r="C188" s="33" t="s">
        <v>83</v>
      </c>
      <c r="D188" s="33" t="s">
        <v>69</v>
      </c>
      <c r="E188" s="33" t="s">
        <v>132</v>
      </c>
      <c r="F188" s="33"/>
      <c r="G188" s="34">
        <f>SUMIFS(G189:G1224,$C189:$C1224,$C189,$D189:$D1224,$D189,$E189:$E1224,$E189)</f>
        <v>15</v>
      </c>
      <c r="H188" s="34">
        <f>SUMIFS(H189:H1224,$C189:$C1224,$C189,$D189:$D1224,$D189,$E189:$E1224,$E189)</f>
        <v>0</v>
      </c>
      <c r="I188" s="34">
        <f>SUMIFS(I189:I1224,$C189:$C1224,$C189,$D189:$D1224,$D189,$E189:$E1224,$E189)</f>
        <v>15</v>
      </c>
      <c r="J188" s="34">
        <f>SUMIFS(J189:J1224,$C189:$C1224,$C189,$D189:$D1224,$D189,$E189:$E1224,$E189)</f>
        <v>0</v>
      </c>
    </row>
    <row r="189" spans="1:10" s="13" customFormat="1" ht="15.6">
      <c r="A189" s="17">
        <v>3</v>
      </c>
      <c r="B189" s="22" t="s">
        <v>46</v>
      </c>
      <c r="C189" s="23" t="s">
        <v>83</v>
      </c>
      <c r="D189" s="23" t="s">
        <v>69</v>
      </c>
      <c r="E189" s="23" t="s">
        <v>132</v>
      </c>
      <c r="F189" s="23" t="s">
        <v>91</v>
      </c>
      <c r="G189" s="24">
        <v>15</v>
      </c>
      <c r="H189" s="24"/>
      <c r="I189" s="24">
        <v>15</v>
      </c>
      <c r="J189" s="24"/>
    </row>
    <row r="190" spans="1:10" s="13" customFormat="1" ht="46.8">
      <c r="A190" s="16">
        <v>2</v>
      </c>
      <c r="B190" s="41" t="s">
        <v>214</v>
      </c>
      <c r="C190" s="33" t="s">
        <v>83</v>
      </c>
      <c r="D190" s="33" t="s">
        <v>69</v>
      </c>
      <c r="E190" s="33" t="s">
        <v>160</v>
      </c>
      <c r="F190" s="33"/>
      <c r="G190" s="34">
        <f>SUMIFS(G191:G1226,$C191:$C1226,$C191,$D191:$D1226,$D191,$E191:$E1226,$E191)</f>
        <v>20</v>
      </c>
      <c r="H190" s="34">
        <f>SUMIFS(H191:H1226,$C191:$C1226,$C191,$D191:$D1226,$D191,$E191:$E1226,$E191)</f>
        <v>0</v>
      </c>
      <c r="I190" s="34">
        <f>SUMIFS(I191:I1226,$C191:$C1226,$C191,$D191:$D1226,$D191,$E191:$E1226,$E191)</f>
        <v>20</v>
      </c>
      <c r="J190" s="34">
        <f>SUMIFS(J191:J1226,$C191:$C1226,$C191,$D191:$D1226,$D191,$E191:$E1226,$E191)</f>
        <v>0</v>
      </c>
    </row>
    <row r="191" spans="1:10" s="13" customFormat="1" ht="15.6">
      <c r="A191" s="17">
        <v>3</v>
      </c>
      <c r="B191" s="22" t="s">
        <v>46</v>
      </c>
      <c r="C191" s="23" t="s">
        <v>83</v>
      </c>
      <c r="D191" s="23" t="s">
        <v>69</v>
      </c>
      <c r="E191" s="23" t="s">
        <v>160</v>
      </c>
      <c r="F191" s="23" t="s">
        <v>91</v>
      </c>
      <c r="G191" s="24">
        <v>20</v>
      </c>
      <c r="H191" s="24"/>
      <c r="I191" s="24">
        <v>20</v>
      </c>
      <c r="J191" s="24"/>
    </row>
    <row r="192" spans="1:10" s="13" customFormat="1" ht="15.6">
      <c r="A192" s="14">
        <v>0</v>
      </c>
      <c r="B192" s="26" t="s">
        <v>111</v>
      </c>
      <c r="C192" s="27" t="s">
        <v>84</v>
      </c>
      <c r="D192" s="27" t="s">
        <v>114</v>
      </c>
      <c r="E192" s="27"/>
      <c r="F192" s="27"/>
      <c r="G192" s="28">
        <f>SUMIFS(G193:G1253,$C193:$C1253,$C193)/3</f>
        <v>57121.100000000006</v>
      </c>
      <c r="H192" s="28">
        <f>SUMIFS(H193:H1243,$C193:$C1243,$C193)/3</f>
        <v>50566.200000000004</v>
      </c>
      <c r="I192" s="28">
        <f>SUMIFS(I193:I1253,$C193:$C1253,$C193)/3</f>
        <v>58019.099999999984</v>
      </c>
      <c r="J192" s="28">
        <f>SUMIFS(J193:J1243,$C193:$C1243,$C193)/3</f>
        <v>50566.200000000004</v>
      </c>
    </row>
    <row r="193" spans="1:10" s="13" customFormat="1" ht="15.6">
      <c r="A193" s="15">
        <v>1</v>
      </c>
      <c r="B193" s="29" t="s">
        <v>63</v>
      </c>
      <c r="C193" s="30" t="s">
        <v>84</v>
      </c>
      <c r="D193" s="30" t="s">
        <v>69</v>
      </c>
      <c r="E193" s="30" t="s">
        <v>6</v>
      </c>
      <c r="F193" s="30" t="s">
        <v>71</v>
      </c>
      <c r="G193" s="31">
        <f>SUMIFS(G194:G1237,$C194:$C1237,$C194,$D194:$D1237,$D194)/2</f>
        <v>2015.9</v>
      </c>
      <c r="H193" s="31">
        <f>SUMIFS(H194:H1237,$C194:$C1237,$C194,$D194:$D1237,$D194)/2</f>
        <v>0</v>
      </c>
      <c r="I193" s="31">
        <f>SUMIFS(I194:I1237,$C194:$C1237,$C194,$D194:$D1237,$D194)/2</f>
        <v>2755.1</v>
      </c>
      <c r="J193" s="31">
        <f>SUMIFS(J194:J1237,$C194:$C1237,$C194,$D194:$D1237,$D194)/2</f>
        <v>0</v>
      </c>
    </row>
    <row r="194" spans="1:10" s="13" customFormat="1" ht="31.2">
      <c r="A194" s="16">
        <v>2</v>
      </c>
      <c r="B194" s="32" t="s">
        <v>32</v>
      </c>
      <c r="C194" s="33" t="s">
        <v>84</v>
      </c>
      <c r="D194" s="33" t="s">
        <v>69</v>
      </c>
      <c r="E194" s="33" t="s">
        <v>124</v>
      </c>
      <c r="F194" s="33"/>
      <c r="G194" s="34">
        <f>SUMIFS(G195:G1234,$C195:$C1234,$C195,$D195:$D1234,$D195,$E195:$E1234,$E195)</f>
        <v>2015.9</v>
      </c>
      <c r="H194" s="34">
        <f>SUMIFS(H195:H1234,$C195:$C1234,$C195,$D195:$D1234,$D195,$E195:$E1234,$E195)</f>
        <v>0</v>
      </c>
      <c r="I194" s="34">
        <f>SUMIFS(I195:I1234,$C195:$C1234,$C195,$D195:$D1234,$D195,$E195:$E1234,$E195)</f>
        <v>2755.1</v>
      </c>
      <c r="J194" s="34">
        <f>SUMIFS(J195:J1234,$C195:$C1234,$C195,$D195:$D1234,$D195,$E195:$E1234,$E195)</f>
        <v>0</v>
      </c>
    </row>
    <row r="195" spans="1:10" s="13" customFormat="1" ht="31.2">
      <c r="A195" s="17">
        <v>3</v>
      </c>
      <c r="B195" s="22" t="s">
        <v>186</v>
      </c>
      <c r="C195" s="23" t="s">
        <v>84</v>
      </c>
      <c r="D195" s="23" t="s">
        <v>69</v>
      </c>
      <c r="E195" s="23" t="s">
        <v>124</v>
      </c>
      <c r="F195" s="23" t="s">
        <v>185</v>
      </c>
      <c r="G195" s="24">
        <v>2015.9</v>
      </c>
      <c r="H195" s="25"/>
      <c r="I195" s="24">
        <v>2755.1</v>
      </c>
      <c r="J195" s="25"/>
    </row>
    <row r="196" spans="1:10" s="13" customFormat="1" ht="15.6">
      <c r="A196" s="15">
        <v>1</v>
      </c>
      <c r="B196" s="29" t="s">
        <v>64</v>
      </c>
      <c r="C196" s="30" t="s">
        <v>84</v>
      </c>
      <c r="D196" s="30" t="s">
        <v>78</v>
      </c>
      <c r="E196" s="30" t="s">
        <v>6</v>
      </c>
      <c r="F196" s="30" t="s">
        <v>71</v>
      </c>
      <c r="G196" s="31">
        <f>SUMIFS(G197:G1240,$C197:$C1240,$C197,$D197:$D1240,$D197)/2</f>
        <v>419</v>
      </c>
      <c r="H196" s="31">
        <f>SUMIFS(H197:H1240,$C197:$C1240,$C197,$D197:$D1240,$D197)/2</f>
        <v>0</v>
      </c>
      <c r="I196" s="31">
        <f>SUMIFS(I197:I1240,$C197:$C1240,$C197,$D197:$D1240,$D197)/2</f>
        <v>419</v>
      </c>
      <c r="J196" s="31">
        <f>SUMIFS(J197:J1240,$C197:$C1240,$C197,$D197:$D1240,$D197)/2</f>
        <v>0</v>
      </c>
    </row>
    <row r="197" spans="1:10" s="13" customFormat="1" ht="39.6" customHeight="1">
      <c r="A197" s="16">
        <v>2</v>
      </c>
      <c r="B197" s="41" t="s">
        <v>200</v>
      </c>
      <c r="C197" s="33" t="s">
        <v>84</v>
      </c>
      <c r="D197" s="33" t="s">
        <v>78</v>
      </c>
      <c r="E197" s="33" t="s">
        <v>59</v>
      </c>
      <c r="F197" s="33"/>
      <c r="G197" s="34">
        <f>SUMIFS(G198:G1237,$C198:$C1237,$C198,$D198:$D1237,$D198,$E198:$E1237,$E198)</f>
        <v>269</v>
      </c>
      <c r="H197" s="34">
        <f>SUMIFS(H198:H1237,$C198:$C1237,$C198,$D198:$D1237,$D198,$E198:$E1237,$E198)</f>
        <v>0</v>
      </c>
      <c r="I197" s="34">
        <f>SUMIFS(I198:I1237,$C198:$C1237,$C198,$D198:$D1237,$D198,$E198:$E1237,$E198)</f>
        <v>269</v>
      </c>
      <c r="J197" s="34">
        <f>SUMIFS(J198:J1237,$C198:$C1237,$C198,$D198:$D1237,$D198,$E198:$E1237,$E198)</f>
        <v>0</v>
      </c>
    </row>
    <row r="198" spans="1:10" s="13" customFormat="1" ht="31.2">
      <c r="A198" s="17">
        <v>3</v>
      </c>
      <c r="B198" s="22" t="s">
        <v>21</v>
      </c>
      <c r="C198" s="23" t="s">
        <v>84</v>
      </c>
      <c r="D198" s="23" t="s">
        <v>78</v>
      </c>
      <c r="E198" s="23" t="s">
        <v>59</v>
      </c>
      <c r="F198" s="23" t="s">
        <v>80</v>
      </c>
      <c r="G198" s="24">
        <v>269</v>
      </c>
      <c r="H198" s="24"/>
      <c r="I198" s="24">
        <v>269</v>
      </c>
      <c r="J198" s="24"/>
    </row>
    <row r="199" spans="1:10" s="13" customFormat="1" ht="56.25" customHeight="1">
      <c r="A199" s="16">
        <v>2</v>
      </c>
      <c r="B199" s="41" t="s">
        <v>208</v>
      </c>
      <c r="C199" s="33" t="s">
        <v>84</v>
      </c>
      <c r="D199" s="33" t="s">
        <v>78</v>
      </c>
      <c r="E199" s="33" t="s">
        <v>131</v>
      </c>
      <c r="F199" s="33"/>
      <c r="G199" s="34">
        <f>SUMIFS(G200:G1239,$C200:$C1239,$C200,$D200:$D1239,$D200,$E200:$E1239,$E200)</f>
        <v>0</v>
      </c>
      <c r="H199" s="34">
        <f>SUMIFS(H200:H1239,$C200:$C1239,$C200,$D200:$D1239,$D200,$E200:$E1239,$E200)</f>
        <v>0</v>
      </c>
      <c r="I199" s="34">
        <f>SUMIFS(I200:I1239,$C200:$C1239,$C200,$D200:$D1239,$D200,$E200:$E1239,$E200)</f>
        <v>0</v>
      </c>
      <c r="J199" s="34">
        <f>SUMIFS(J200:J1239,$C200:$C1239,$C200,$D200:$D1239,$D200,$E200:$E1239,$E200)</f>
        <v>0</v>
      </c>
    </row>
    <row r="200" spans="1:10" s="13" customFormat="1" ht="31.2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131</v>
      </c>
      <c r="F200" s="23" t="s">
        <v>80</v>
      </c>
      <c r="G200" s="24"/>
      <c r="H200" s="24"/>
      <c r="I200" s="24"/>
      <c r="J200" s="24"/>
    </row>
    <row r="201" spans="1:10" s="13" customFormat="1" ht="15.6">
      <c r="A201" s="17">
        <v>3</v>
      </c>
      <c r="B201" s="22" t="s">
        <v>46</v>
      </c>
      <c r="C201" s="23" t="s">
        <v>84</v>
      </c>
      <c r="D201" s="23" t="s">
        <v>78</v>
      </c>
      <c r="E201" s="23" t="s">
        <v>131</v>
      </c>
      <c r="F201" s="23" t="s">
        <v>91</v>
      </c>
      <c r="G201" s="24"/>
      <c r="H201" s="24"/>
      <c r="I201" s="24"/>
      <c r="J201" s="24"/>
    </row>
    <row r="202" spans="1:10" s="13" customFormat="1" ht="63" customHeight="1">
      <c r="A202" s="16">
        <v>2</v>
      </c>
      <c r="B202" s="41" t="s">
        <v>214</v>
      </c>
      <c r="C202" s="42" t="s">
        <v>84</v>
      </c>
      <c r="D202" s="42" t="s">
        <v>78</v>
      </c>
      <c r="E202" s="42" t="s">
        <v>160</v>
      </c>
      <c r="F202" s="42"/>
      <c r="G202" s="34">
        <f>SUMIFS(G203:G1242,$C203:$C1242,$C203,$D203:$D1242,$D203,$E203:$E1242,$E203)</f>
        <v>150</v>
      </c>
      <c r="H202" s="34">
        <f>SUMIFS(H203:H1242,$C203:$C1242,$C203,$D203:$D1242,$D203,$E203:$E1242,$E203)</f>
        <v>0</v>
      </c>
      <c r="I202" s="34">
        <f>SUMIFS(I203:I1242,$C203:$C1242,$C203,$D203:$D1242,$D203,$E203:$E1242,$E203)</f>
        <v>150</v>
      </c>
      <c r="J202" s="34">
        <f>SUMIFS(J203:J1242,$C203:$C1242,$C203,$D203:$D1242,$D203,$E203:$E1242,$E203)</f>
        <v>0</v>
      </c>
    </row>
    <row r="203" spans="1:10" s="13" customFormat="1" ht="31.2">
      <c r="A203" s="17">
        <v>3</v>
      </c>
      <c r="B203" s="22" t="s">
        <v>21</v>
      </c>
      <c r="C203" s="23" t="s">
        <v>84</v>
      </c>
      <c r="D203" s="23" t="s">
        <v>78</v>
      </c>
      <c r="E203" s="23" t="s">
        <v>160</v>
      </c>
      <c r="F203" s="23" t="s">
        <v>80</v>
      </c>
      <c r="G203" s="24">
        <v>150</v>
      </c>
      <c r="H203" s="25"/>
      <c r="I203" s="24">
        <v>150</v>
      </c>
      <c r="J203" s="25"/>
    </row>
    <row r="204" spans="1:10" s="13" customFormat="1" ht="37.200000000000003" customHeight="1">
      <c r="A204" s="16">
        <v>2</v>
      </c>
      <c r="B204" s="41" t="s">
        <v>35</v>
      </c>
      <c r="C204" s="33" t="s">
        <v>84</v>
      </c>
      <c r="D204" s="33" t="s">
        <v>78</v>
      </c>
      <c r="E204" s="33" t="s">
        <v>122</v>
      </c>
      <c r="F204" s="33"/>
      <c r="G204" s="34">
        <f>SUMIFS(G205:G1245,$C205:$C1245,$C205,$D205:$D1245,$D205,$E205:$E1245,$E205)</f>
        <v>0</v>
      </c>
      <c r="H204" s="34">
        <f>SUMIFS(H205:H1245,$C205:$C1245,$C205,$D205:$D1245,$D205,$E205:$E1245,$E205)</f>
        <v>0</v>
      </c>
      <c r="I204" s="34">
        <f>SUMIFS(I205:I1245,$C205:$C1245,$C205,$D205:$D1245,$D205,$E205:$E1245,$E205)</f>
        <v>0</v>
      </c>
      <c r="J204" s="34">
        <f>SUMIFS(J205:J1245,$C205:$C1245,$C205,$D205:$D1245,$D205,$E205:$E1245,$E205)</f>
        <v>0</v>
      </c>
    </row>
    <row r="205" spans="1:10" s="13" customFormat="1" ht="15.6">
      <c r="A205" s="17">
        <v>3</v>
      </c>
      <c r="B205" s="22" t="s">
        <v>163</v>
      </c>
      <c r="C205" s="23" t="s">
        <v>84</v>
      </c>
      <c r="D205" s="23" t="s">
        <v>78</v>
      </c>
      <c r="E205" s="23" t="s">
        <v>122</v>
      </c>
      <c r="F205" s="23" t="s">
        <v>135</v>
      </c>
      <c r="G205" s="24"/>
      <c r="H205" s="24"/>
      <c r="I205" s="24"/>
      <c r="J205" s="24"/>
    </row>
    <row r="206" spans="1:10" s="13" customFormat="1" ht="15.6">
      <c r="A206" s="15">
        <v>1</v>
      </c>
      <c r="B206" s="29" t="s">
        <v>140</v>
      </c>
      <c r="C206" s="30" t="s">
        <v>84</v>
      </c>
      <c r="D206" s="30" t="s">
        <v>86</v>
      </c>
      <c r="E206" s="30" t="s">
        <v>6</v>
      </c>
      <c r="F206" s="30" t="s">
        <v>71</v>
      </c>
      <c r="G206" s="31">
        <f>SUMIFS(G207:G1250,$C207:$C1250,$C207,$D207:$D1250,$D207)/2</f>
        <v>47527.1</v>
      </c>
      <c r="H206" s="31">
        <f>SUMIFS(H207:H1250,$C207:$C1250,$C207,$D207:$D1250,$D207)/2</f>
        <v>45051.1</v>
      </c>
      <c r="I206" s="31">
        <f>SUMIFS(I207:I1250,$C207:$C1250,$C207,$D207:$D1250,$D207)/2</f>
        <v>47527.1</v>
      </c>
      <c r="J206" s="31">
        <f>SUMIFS(J207:J1250,$C207:$C1250,$C207,$D207:$D1250,$D207)/2</f>
        <v>45051.1</v>
      </c>
    </row>
    <row r="207" spans="1:10" s="13" customFormat="1" ht="15.6">
      <c r="A207" s="16">
        <v>2</v>
      </c>
      <c r="B207" s="32" t="s">
        <v>195</v>
      </c>
      <c r="C207" s="33" t="s">
        <v>84</v>
      </c>
      <c r="D207" s="33" t="s">
        <v>86</v>
      </c>
      <c r="E207" s="33" t="s">
        <v>65</v>
      </c>
      <c r="F207" s="33"/>
      <c r="G207" s="34">
        <f>SUMIFS(G208:G1247,$C208:$C1247,$C208,$D208:$D1247,$D208,$E208:$E1247,$E208)</f>
        <v>8776.4</v>
      </c>
      <c r="H207" s="34">
        <f>SUMIFS(H208:H1247,$C208:$C1247,$C208,$D208:$D1247,$D208,$E208:$E1247,$E208)</f>
        <v>6300.4</v>
      </c>
      <c r="I207" s="34">
        <f>SUMIFS(I208:I1247,$C208:$C1247,$C208,$D208:$D1247,$D208,$E208:$E1247,$E208)</f>
        <v>8776.4</v>
      </c>
      <c r="J207" s="34">
        <f>SUMIFS(J208:J1247,$C208:$C1247,$C208,$D208:$D1247,$D208,$E208:$E1247,$E208)</f>
        <v>6300.4</v>
      </c>
    </row>
    <row r="208" spans="1:10" s="13" customFormat="1" ht="31.2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65</v>
      </c>
      <c r="F208" s="23" t="s">
        <v>80</v>
      </c>
      <c r="G208" s="24">
        <v>8776.4</v>
      </c>
      <c r="H208" s="24">
        <v>6300.4</v>
      </c>
      <c r="I208" s="24">
        <v>8776.4</v>
      </c>
      <c r="J208" s="24">
        <v>6300.4</v>
      </c>
    </row>
    <row r="209" spans="1:10" s="13" customFormat="1" ht="46.8">
      <c r="A209" s="16">
        <v>2</v>
      </c>
      <c r="B209" s="41" t="s">
        <v>205</v>
      </c>
      <c r="C209" s="33" t="s">
        <v>84</v>
      </c>
      <c r="D209" s="33" t="s">
        <v>86</v>
      </c>
      <c r="E209" s="33" t="s">
        <v>9</v>
      </c>
      <c r="F209" s="33"/>
      <c r="G209" s="34">
        <f>SUMIFS(G210:G1249,$C210:$C1249,$C210,$D210:$D1249,$D210,$E210:$E1249,$E210)</f>
        <v>7247.4</v>
      </c>
      <c r="H209" s="34">
        <f>SUMIFS(H210:H1249,$C210:$C1249,$C210,$D210:$D1249,$D210,$E210:$E1249,$E210)</f>
        <v>7247.4</v>
      </c>
      <c r="I209" s="34">
        <f>SUMIFS(I210:I1249,$C210:$C1249,$C210,$D210:$D1249,$D210,$E210:$E1249,$E210)</f>
        <v>7247.4</v>
      </c>
      <c r="J209" s="34">
        <f>SUMIFS(J210:J1249,$C210:$C1249,$C210,$D210:$D1249,$D210,$E210:$E1249,$E210)</f>
        <v>7247.4</v>
      </c>
    </row>
    <row r="210" spans="1:10" s="13" customFormat="1" ht="31.2">
      <c r="A210" s="17">
        <v>3</v>
      </c>
      <c r="B210" s="22" t="s">
        <v>11</v>
      </c>
      <c r="C210" s="23" t="s">
        <v>84</v>
      </c>
      <c r="D210" s="23" t="s">
        <v>86</v>
      </c>
      <c r="E210" s="23" t="s">
        <v>9</v>
      </c>
      <c r="F210" s="23" t="s">
        <v>73</v>
      </c>
      <c r="G210" s="24"/>
      <c r="H210" s="24"/>
      <c r="I210" s="24"/>
      <c r="J210" s="24"/>
    </row>
    <row r="211" spans="1:10" s="13" customFormat="1" ht="31.2">
      <c r="A211" s="17">
        <v>3</v>
      </c>
      <c r="B211" s="22" t="s">
        <v>21</v>
      </c>
      <c r="C211" s="23" t="s">
        <v>84</v>
      </c>
      <c r="D211" s="23" t="s">
        <v>86</v>
      </c>
      <c r="E211" s="23" t="s">
        <v>9</v>
      </c>
      <c r="F211" s="23" t="s">
        <v>80</v>
      </c>
      <c r="G211" s="24">
        <v>7247.4</v>
      </c>
      <c r="H211" s="24">
        <v>7247.4</v>
      </c>
      <c r="I211" s="24">
        <v>7247.4</v>
      </c>
      <c r="J211" s="24">
        <v>7247.4</v>
      </c>
    </row>
    <row r="212" spans="1:10" s="13" customFormat="1" ht="78">
      <c r="A212" s="16">
        <v>2</v>
      </c>
      <c r="B212" s="41" t="s">
        <v>209</v>
      </c>
      <c r="C212" s="33" t="s">
        <v>84</v>
      </c>
      <c r="D212" s="33" t="s">
        <v>86</v>
      </c>
      <c r="E212" s="33" t="s">
        <v>130</v>
      </c>
      <c r="F212" s="33"/>
      <c r="G212" s="34">
        <f>SUMIFS(G213:G1251,$C213:$C1251,$C213,$D213:$D1251,$D213,$E213:$E1251,$E213)</f>
        <v>31503.3</v>
      </c>
      <c r="H212" s="34">
        <f>SUMIFS(H213:H1251,$C213:$C1251,$C213,$D213:$D1251,$D213,$E213:$E1251,$E213)</f>
        <v>31503.3</v>
      </c>
      <c r="I212" s="34">
        <f>SUMIFS(I213:I1251,$C213:$C1251,$C213,$D213:$D1251,$D213,$E213:$E1251,$E213)</f>
        <v>31503.3</v>
      </c>
      <c r="J212" s="34">
        <f>SUMIFS(J213:J1251,$C213:$C1251,$C213,$D213:$D1251,$D213,$E213:$E1251,$E213)</f>
        <v>31503.3</v>
      </c>
    </row>
    <row r="213" spans="1:10" s="13" customFormat="1" ht="15.6">
      <c r="A213" s="17">
        <v>3</v>
      </c>
      <c r="B213" s="22" t="s">
        <v>129</v>
      </c>
      <c r="C213" s="23" t="s">
        <v>84</v>
      </c>
      <c r="D213" s="23" t="s">
        <v>86</v>
      </c>
      <c r="E213" s="23" t="s">
        <v>130</v>
      </c>
      <c r="F213" s="23" t="s">
        <v>128</v>
      </c>
      <c r="G213" s="24">
        <v>31503.3</v>
      </c>
      <c r="H213" s="24">
        <v>31503.3</v>
      </c>
      <c r="I213" s="24">
        <v>31503.3</v>
      </c>
      <c r="J213" s="24">
        <v>31503.3</v>
      </c>
    </row>
    <row r="214" spans="1:10" s="13" customFormat="1" ht="15.6">
      <c r="A214" s="15">
        <v>1</v>
      </c>
      <c r="B214" s="29" t="s">
        <v>27</v>
      </c>
      <c r="C214" s="30" t="s">
        <v>84</v>
      </c>
      <c r="D214" s="30" t="s">
        <v>70</v>
      </c>
      <c r="E214" s="30" t="s">
        <v>6</v>
      </c>
      <c r="F214" s="30" t="s">
        <v>71</v>
      </c>
      <c r="G214" s="31">
        <f>SUMIFS(G215:G1257,$C215:$C1257,$C215,$D215:$D1257,$D215)/2</f>
        <v>7159.1</v>
      </c>
      <c r="H214" s="31">
        <f>SUMIFS(H215:H1257,$C215:$C1257,$C215,$D215:$D1257,$D215)/2</f>
        <v>5515.1</v>
      </c>
      <c r="I214" s="31">
        <f>SUMIFS(I215:I1257,$C215:$C1257,$C215,$D215:$D1257,$D215)/2</f>
        <v>7317.9</v>
      </c>
      <c r="J214" s="31">
        <f>SUMIFS(J215:J1257,$C215:$C1257,$C215,$D215:$D1257,$D215)/2</f>
        <v>5515.1</v>
      </c>
    </row>
    <row r="215" spans="1:10" s="13" customFormat="1" ht="46.8">
      <c r="A215" s="16">
        <v>2</v>
      </c>
      <c r="B215" s="32" t="s">
        <v>196</v>
      </c>
      <c r="C215" s="33" t="s">
        <v>84</v>
      </c>
      <c r="D215" s="33" t="s">
        <v>70</v>
      </c>
      <c r="E215" s="33" t="s">
        <v>28</v>
      </c>
      <c r="F215" s="33"/>
      <c r="G215" s="34">
        <f>SUMIFS(G216:G1254,$C216:$C1254,$C216,$D216:$D1254,$D216,$E216:$E1254,$E216)</f>
        <v>965</v>
      </c>
      <c r="H215" s="34">
        <f>SUMIFS(H216:H1254,$C216:$C1254,$C216,$D216:$D1254,$D216,$E216:$E1254,$E216)</f>
        <v>0</v>
      </c>
      <c r="I215" s="34">
        <f>SUMIFS(I216:I1254,$C216:$C1254,$C216,$D216:$D1254,$D216,$E216:$E1254,$E216)</f>
        <v>965</v>
      </c>
      <c r="J215" s="34">
        <f>SUMIFS(J216:J1254,$C216:$C1254,$C216,$D216:$D1254,$D216,$E216:$E1254,$E216)</f>
        <v>0</v>
      </c>
    </row>
    <row r="216" spans="1:10" s="13" customFormat="1" ht="31.2">
      <c r="A216" s="17">
        <v>3</v>
      </c>
      <c r="B216" s="22" t="s">
        <v>11</v>
      </c>
      <c r="C216" s="23" t="s">
        <v>84</v>
      </c>
      <c r="D216" s="23" t="s">
        <v>70</v>
      </c>
      <c r="E216" s="23" t="s">
        <v>28</v>
      </c>
      <c r="F216" s="23" t="s">
        <v>73</v>
      </c>
      <c r="G216" s="24"/>
      <c r="H216" s="24"/>
      <c r="I216" s="24"/>
      <c r="J216" s="24"/>
    </row>
    <row r="217" spans="1:10" s="13" customFormat="1" ht="15.6">
      <c r="A217" s="17">
        <v>3</v>
      </c>
      <c r="B217" s="22" t="s">
        <v>46</v>
      </c>
      <c r="C217" s="23" t="s">
        <v>84</v>
      </c>
      <c r="D217" s="23" t="s">
        <v>70</v>
      </c>
      <c r="E217" s="23" t="s">
        <v>28</v>
      </c>
      <c r="F217" s="23" t="s">
        <v>91</v>
      </c>
      <c r="G217" s="24">
        <v>965</v>
      </c>
      <c r="H217" s="24"/>
      <c r="I217" s="24">
        <v>965</v>
      </c>
      <c r="J217" s="24"/>
    </row>
    <row r="218" spans="1:10" s="13" customFormat="1" ht="74.400000000000006" customHeight="1">
      <c r="A218" s="16">
        <v>2</v>
      </c>
      <c r="B218" s="32" t="s">
        <v>176</v>
      </c>
      <c r="C218" s="33" t="s">
        <v>84</v>
      </c>
      <c r="D218" s="33" t="s">
        <v>70</v>
      </c>
      <c r="E218" s="33" t="s">
        <v>29</v>
      </c>
      <c r="F218" s="33"/>
      <c r="G218" s="34">
        <f>SUMIFS(G219:G1257,$C219:$C1257,$C219,$D219:$D1257,$D219,$E219:$E1257,$E219)</f>
        <v>384</v>
      </c>
      <c r="H218" s="34">
        <f>SUMIFS(H219:H1257,$C219:$C1257,$C219,$D219:$D1257,$D219,$E219:$E1257,$E219)</f>
        <v>0</v>
      </c>
      <c r="I218" s="34">
        <f>SUMIFS(I219:I1257,$C219:$C1257,$C219,$D219:$D1257,$D219,$E219:$E1257,$E219)</f>
        <v>384</v>
      </c>
      <c r="J218" s="34">
        <f>SUMIFS(J219:J1257,$C219:$C1257,$C219,$D219:$D1257,$D219,$E219:$E1257,$E219)</f>
        <v>0</v>
      </c>
    </row>
    <row r="219" spans="1:10" s="13" customFormat="1" ht="66.599999999999994" customHeight="1">
      <c r="A219" s="17">
        <v>3</v>
      </c>
      <c r="B219" s="22" t="s">
        <v>151</v>
      </c>
      <c r="C219" s="23" t="s">
        <v>84</v>
      </c>
      <c r="D219" s="23" t="s">
        <v>70</v>
      </c>
      <c r="E219" s="23" t="s">
        <v>29</v>
      </c>
      <c r="F219" s="23" t="s">
        <v>94</v>
      </c>
      <c r="G219" s="24">
        <v>384</v>
      </c>
      <c r="H219" s="24"/>
      <c r="I219" s="24">
        <v>384</v>
      </c>
      <c r="J219" s="24"/>
    </row>
    <row r="220" spans="1:10" s="13" customFormat="1" ht="46.8">
      <c r="A220" s="16">
        <v>2</v>
      </c>
      <c r="B220" s="41" t="s">
        <v>205</v>
      </c>
      <c r="C220" s="33" t="s">
        <v>84</v>
      </c>
      <c r="D220" s="33" t="s">
        <v>70</v>
      </c>
      <c r="E220" s="33" t="s">
        <v>9</v>
      </c>
      <c r="F220" s="33"/>
      <c r="G220" s="34">
        <f>SUMIFS(G221:G1259,$C221:$C1259,$C221,$D221:$D1259,$D221,$E221:$E1259,$E221)</f>
        <v>4559</v>
      </c>
      <c r="H220" s="34">
        <f>SUMIFS(H221:H1259,$C221:$C1259,$C221,$D221:$D1259,$D221,$E221:$E1259,$E221)</f>
        <v>4559</v>
      </c>
      <c r="I220" s="34">
        <f>SUMIFS(I221:I1259,$C221:$C1259,$C221,$D221:$D1259,$D221,$E221:$E1259,$E221)</f>
        <v>4559</v>
      </c>
      <c r="J220" s="34">
        <f>SUMIFS(J221:J1259,$C221:$C1259,$C221,$D221:$D1259,$D221,$E221:$E1259,$E221)</f>
        <v>4559</v>
      </c>
    </row>
    <row r="221" spans="1:10" s="13" customFormat="1" ht="15.6">
      <c r="A221" s="17">
        <v>3</v>
      </c>
      <c r="B221" s="22" t="s">
        <v>23</v>
      </c>
      <c r="C221" s="23" t="s">
        <v>84</v>
      </c>
      <c r="D221" s="23" t="s">
        <v>70</v>
      </c>
      <c r="E221" s="23" t="s">
        <v>9</v>
      </c>
      <c r="F221" s="23" t="s">
        <v>82</v>
      </c>
      <c r="G221" s="24">
        <v>4177.8</v>
      </c>
      <c r="H221" s="24">
        <v>4177.8</v>
      </c>
      <c r="I221" s="24">
        <v>4177.8</v>
      </c>
      <c r="J221" s="24">
        <v>4177.8</v>
      </c>
    </row>
    <row r="222" spans="1:10" s="13" customFormat="1" ht="31.2">
      <c r="A222" s="17">
        <v>3</v>
      </c>
      <c r="B222" s="22" t="s">
        <v>11</v>
      </c>
      <c r="C222" s="23" t="s">
        <v>84</v>
      </c>
      <c r="D222" s="23" t="s">
        <v>70</v>
      </c>
      <c r="E222" s="23" t="s">
        <v>9</v>
      </c>
      <c r="F222" s="23" t="s">
        <v>73</v>
      </c>
      <c r="G222" s="24">
        <v>381.2</v>
      </c>
      <c r="H222" s="24">
        <v>381.2</v>
      </c>
      <c r="I222" s="24">
        <v>381.2</v>
      </c>
      <c r="J222" s="24">
        <v>381.2</v>
      </c>
    </row>
    <row r="223" spans="1:10" s="13" customFormat="1" ht="15.6">
      <c r="A223" s="17">
        <v>3</v>
      </c>
      <c r="B223" s="22" t="s">
        <v>12</v>
      </c>
      <c r="C223" s="23" t="s">
        <v>84</v>
      </c>
      <c r="D223" s="23" t="s">
        <v>70</v>
      </c>
      <c r="E223" s="23" t="s">
        <v>9</v>
      </c>
      <c r="F223" s="23" t="s">
        <v>74</v>
      </c>
      <c r="G223" s="24"/>
      <c r="H223" s="24"/>
      <c r="I223" s="24"/>
      <c r="J223" s="24"/>
    </row>
    <row r="224" spans="1:10" s="13" customFormat="1" ht="46.8">
      <c r="A224" s="16">
        <v>2</v>
      </c>
      <c r="B224" s="41" t="s">
        <v>206</v>
      </c>
      <c r="C224" s="33" t="s">
        <v>84</v>
      </c>
      <c r="D224" s="33" t="s">
        <v>70</v>
      </c>
      <c r="E224" s="33" t="s">
        <v>33</v>
      </c>
      <c r="F224" s="33"/>
      <c r="G224" s="34">
        <f>SUMIFS(G225:G1263,$C225:$C1263,$C225,$D225:$D1263,$D225,$E225:$E1263,$E225)</f>
        <v>1251.1000000000001</v>
      </c>
      <c r="H224" s="34">
        <f>SUMIFS(H225:H1263,$C225:$C1263,$C225,$D225:$D1263,$D225,$E225:$E1263,$E225)</f>
        <v>956.1</v>
      </c>
      <c r="I224" s="34">
        <f>SUMIFS(I225:I1263,$C225:$C1263,$C225,$D225:$D1263,$D225,$E225:$E1263,$E225)</f>
        <v>1409.9</v>
      </c>
      <c r="J224" s="34">
        <f>SUMIFS(J225:J1263,$C225:$C1263,$C225,$D225:$D1263,$D225,$E225:$E1263,$E225)</f>
        <v>956.1</v>
      </c>
    </row>
    <row r="225" spans="1:10" s="13" customFormat="1" ht="31.2">
      <c r="A225" s="17">
        <v>3</v>
      </c>
      <c r="B225" s="22" t="s">
        <v>10</v>
      </c>
      <c r="C225" s="23" t="s">
        <v>84</v>
      </c>
      <c r="D225" s="23" t="s">
        <v>70</v>
      </c>
      <c r="E225" s="23" t="s">
        <v>33</v>
      </c>
      <c r="F225" s="23" t="s">
        <v>72</v>
      </c>
      <c r="G225" s="24">
        <v>1157.2</v>
      </c>
      <c r="H225" s="24">
        <v>862.2</v>
      </c>
      <c r="I225" s="24">
        <v>1316</v>
      </c>
      <c r="J225" s="24">
        <v>862.2</v>
      </c>
    </row>
    <row r="226" spans="1:10" s="13" customFormat="1" ht="31.2">
      <c r="A226" s="17">
        <v>3</v>
      </c>
      <c r="B226" s="22" t="s">
        <v>11</v>
      </c>
      <c r="C226" s="23" t="s">
        <v>84</v>
      </c>
      <c r="D226" s="23" t="s">
        <v>70</v>
      </c>
      <c r="E226" s="23" t="s">
        <v>33</v>
      </c>
      <c r="F226" s="23" t="s">
        <v>73</v>
      </c>
      <c r="G226" s="24">
        <v>93.9</v>
      </c>
      <c r="H226" s="24">
        <v>93.9</v>
      </c>
      <c r="I226" s="24">
        <v>93.9</v>
      </c>
      <c r="J226" s="24">
        <v>93.9</v>
      </c>
    </row>
    <row r="227" spans="1:10" s="13" customFormat="1" ht="46.8">
      <c r="A227" s="16">
        <v>2</v>
      </c>
      <c r="B227" s="41" t="s">
        <v>212</v>
      </c>
      <c r="C227" s="33" t="s">
        <v>84</v>
      </c>
      <c r="D227" s="33" t="s">
        <v>70</v>
      </c>
      <c r="E227" s="33" t="s">
        <v>158</v>
      </c>
      <c r="F227" s="33"/>
      <c r="G227" s="34">
        <f>SUMIFS(G228:G1266,$C228:$C1266,$C228,$D228:$D1266,$D228,$E228:$E1266,$E228)</f>
        <v>0</v>
      </c>
      <c r="H227" s="34">
        <f>SUMIFS(H228:H1266,$C228:$C1266,$C228,$D228:$D1266,$D228,$E228:$E1266,$E228)</f>
        <v>0</v>
      </c>
      <c r="I227" s="34">
        <f>SUMIFS(I228:I1266,$C228:$C1266,$C228,$D228:$D1266,$D228,$E228:$E1266,$E228)</f>
        <v>0</v>
      </c>
      <c r="J227" s="34">
        <f>SUMIFS(J228:J1266,$C228:$C1266,$C228,$D228:$D1266,$D228,$E228:$E1266,$E228)</f>
        <v>0</v>
      </c>
    </row>
    <row r="228" spans="1:10" s="13" customFormat="1" ht="15.6">
      <c r="A228" s="17">
        <v>3</v>
      </c>
      <c r="B228" s="43" t="s">
        <v>46</v>
      </c>
      <c r="C228" s="23" t="s">
        <v>84</v>
      </c>
      <c r="D228" s="23" t="s">
        <v>70</v>
      </c>
      <c r="E228" s="23" t="s">
        <v>158</v>
      </c>
      <c r="F228" s="23" t="s">
        <v>91</v>
      </c>
      <c r="G228" s="24"/>
      <c r="H228" s="24"/>
      <c r="I228" s="24"/>
      <c r="J228" s="24"/>
    </row>
    <row r="229" spans="1:10" s="13" customFormat="1" ht="15.6">
      <c r="A229" s="14">
        <v>0</v>
      </c>
      <c r="B229" s="26" t="s">
        <v>112</v>
      </c>
      <c r="C229" s="27" t="s">
        <v>85</v>
      </c>
      <c r="D229" s="27" t="s">
        <v>114</v>
      </c>
      <c r="E229" s="27"/>
      <c r="F229" s="27"/>
      <c r="G229" s="28">
        <f>SUMIFS(G230:G1289,$C230:$C1289,$C230)/3</f>
        <v>4382.8999999999996</v>
      </c>
      <c r="H229" s="28">
        <f>SUMIFS(H230:H1279,$C230:$C1279,$C230)/3</f>
        <v>0</v>
      </c>
      <c r="I229" s="28">
        <f>SUMIFS(I230:I1289,$C230:$C1289,$C230)/3</f>
        <v>4382.8999999999996</v>
      </c>
      <c r="J229" s="28">
        <f>SUMIFS(J230:J1279,$C230:$C1279,$C230)/3</f>
        <v>0</v>
      </c>
    </row>
    <row r="230" spans="1:10" s="13" customFormat="1" ht="15.6">
      <c r="A230" s="15">
        <v>1</v>
      </c>
      <c r="B230" s="29" t="s">
        <v>30</v>
      </c>
      <c r="C230" s="30" t="s">
        <v>85</v>
      </c>
      <c r="D230" s="30" t="s">
        <v>69</v>
      </c>
      <c r="E230" s="30" t="s">
        <v>6</v>
      </c>
      <c r="F230" s="30" t="s">
        <v>71</v>
      </c>
      <c r="G230" s="31">
        <f>SUMIFS(G231:G1273,$C231:$C1273,$C231,$D231:$D1273,$D231)/2</f>
        <v>4382.8999999999996</v>
      </c>
      <c r="H230" s="31">
        <f>SUMIFS(H231:H1273,$C231:$C1273,$C231,$D231:$D1273,$D231)/2</f>
        <v>0</v>
      </c>
      <c r="I230" s="31">
        <f>SUMIFS(I231:I1273,$C231:$C1273,$C231,$D231:$D1273,$D231)/2</f>
        <v>4382.8999999999996</v>
      </c>
      <c r="J230" s="31">
        <f>SUMIFS(J231:J1273,$C231:$C1273,$C231,$D231:$D1273,$D231)/2</f>
        <v>0</v>
      </c>
    </row>
    <row r="231" spans="1:10" s="13" customFormat="1" ht="31.2">
      <c r="A231" s="16">
        <v>2</v>
      </c>
      <c r="B231" s="32" t="s">
        <v>178</v>
      </c>
      <c r="C231" s="33" t="s">
        <v>85</v>
      </c>
      <c r="D231" s="33" t="s">
        <v>69</v>
      </c>
      <c r="E231" s="33" t="s">
        <v>31</v>
      </c>
      <c r="F231" s="33"/>
      <c r="G231" s="34">
        <f>SUMIFS(G232:G1270,$C232:$C1270,$C232,$D232:$D1270,$D232,$E232:$E1270,$E232)</f>
        <v>4373.8999999999996</v>
      </c>
      <c r="H231" s="34">
        <f>SUMIFS(H232:H1270,$C232:$C1270,$C232,$D232:$D1270,$D232,$E232:$E1270,$E232)</f>
        <v>0</v>
      </c>
      <c r="I231" s="34">
        <f>SUMIFS(I232:I1270,$C232:$C1270,$C232,$D232:$D1270,$D232,$E232:$E1270,$E232)</f>
        <v>4373.8999999999996</v>
      </c>
      <c r="J231" s="34">
        <f>SUMIFS(J232:J1270,$C232:$C1270,$C232,$D232:$D1270,$D232,$E232:$E1270,$E232)</f>
        <v>0</v>
      </c>
    </row>
    <row r="232" spans="1:10" s="13" customFormat="1" ht="15.6">
      <c r="A232" s="17">
        <v>3</v>
      </c>
      <c r="B232" s="43" t="s">
        <v>46</v>
      </c>
      <c r="C232" s="23" t="s">
        <v>85</v>
      </c>
      <c r="D232" s="23" t="s">
        <v>69</v>
      </c>
      <c r="E232" s="23" t="s">
        <v>31</v>
      </c>
      <c r="F232" s="23" t="s">
        <v>91</v>
      </c>
      <c r="G232" s="24">
        <v>4373.8999999999996</v>
      </c>
      <c r="H232" s="25"/>
      <c r="I232" s="24">
        <v>4373.8999999999996</v>
      </c>
      <c r="J232" s="25"/>
    </row>
    <row r="233" spans="1:10" s="13" customFormat="1" ht="31.2">
      <c r="A233" s="16">
        <v>2</v>
      </c>
      <c r="B233" s="41" t="s">
        <v>211</v>
      </c>
      <c r="C233" s="33" t="s">
        <v>85</v>
      </c>
      <c r="D233" s="33" t="s">
        <v>69</v>
      </c>
      <c r="E233" s="33" t="s">
        <v>150</v>
      </c>
      <c r="F233" s="33"/>
      <c r="G233" s="34">
        <f>SUMIFS(G234:G1277,$C234:$C1277,$C234,$D234:$D1277,$D234,$E234:$E1277,$E234)</f>
        <v>9</v>
      </c>
      <c r="H233" s="34">
        <f>SUMIFS(H234:H1277,$C234:$C1277,$C234,$D234:$D1277,$D234,$E234:$E1277,$E234)</f>
        <v>0</v>
      </c>
      <c r="I233" s="34">
        <f>SUMIFS(I234:I1277,$C234:$C1277,$C234,$D234:$D1277,$D234,$E234:$E1277,$E234)</f>
        <v>9</v>
      </c>
      <c r="J233" s="34">
        <f>SUMIFS(J234:J1277,$C234:$C1277,$C234,$D234:$D1277,$D234,$E234:$E1277,$E234)</f>
        <v>0</v>
      </c>
    </row>
    <row r="234" spans="1:10" s="13" customFormat="1" ht="15.6">
      <c r="A234" s="17">
        <v>3</v>
      </c>
      <c r="B234" s="22" t="s">
        <v>46</v>
      </c>
      <c r="C234" s="23" t="s">
        <v>85</v>
      </c>
      <c r="D234" s="23" t="s">
        <v>69</v>
      </c>
      <c r="E234" s="23" t="s">
        <v>150</v>
      </c>
      <c r="F234" s="23" t="s">
        <v>91</v>
      </c>
      <c r="G234" s="24">
        <v>9</v>
      </c>
      <c r="H234" s="24"/>
      <c r="I234" s="24">
        <v>9</v>
      </c>
      <c r="J234" s="24"/>
    </row>
    <row r="235" spans="1:10" s="13" customFormat="1" ht="15.6">
      <c r="A235" s="14">
        <v>0</v>
      </c>
      <c r="B235" s="26" t="s">
        <v>113</v>
      </c>
      <c r="C235" s="27" t="s">
        <v>87</v>
      </c>
      <c r="D235" s="27" t="s">
        <v>114</v>
      </c>
      <c r="E235" s="27"/>
      <c r="F235" s="27"/>
      <c r="G235" s="28">
        <f>SUMIFS(G236:G1301,$C236:$C1301,$C236)/3</f>
        <v>6419.4000000000005</v>
      </c>
      <c r="H235" s="28">
        <f>SUMIFS(H236:H1291,$C236:$C1291,$C236)/3</f>
        <v>0</v>
      </c>
      <c r="I235" s="28">
        <f>SUMIFS(I236:I1301,$C236:$C1301,$C236)/3</f>
        <v>6419.4000000000005</v>
      </c>
      <c r="J235" s="28">
        <f>SUMIFS(J236:J1291,$C236:$C1291,$C236)/3</f>
        <v>0</v>
      </c>
    </row>
    <row r="236" spans="1:10" s="13" customFormat="1" ht="15.6">
      <c r="A236" s="15">
        <v>1</v>
      </c>
      <c r="B236" s="29" t="s">
        <v>66</v>
      </c>
      <c r="C236" s="30" t="s">
        <v>87</v>
      </c>
      <c r="D236" s="30" t="s">
        <v>88</v>
      </c>
      <c r="E236" s="30" t="s">
        <v>6</v>
      </c>
      <c r="F236" s="30" t="s">
        <v>71</v>
      </c>
      <c r="G236" s="31">
        <f>SUMIFS(G237:G1284,$C237:$C1284,$C237,$D237:$D1284,$D237)/2</f>
        <v>6419.4</v>
      </c>
      <c r="H236" s="31">
        <f>SUMIFS(H237:H1284,$C237:$C1284,$C237,$D237:$D1284,$D237)/2</f>
        <v>0</v>
      </c>
      <c r="I236" s="31">
        <f>SUMIFS(I237:I1284,$C237:$C1284,$C237,$D237:$D1284,$D237)/2</f>
        <v>6419.4</v>
      </c>
      <c r="J236" s="31">
        <f>SUMIFS(J237:J1284,$C237:$C1284,$C237,$D237:$D1284,$D237)/2</f>
        <v>0</v>
      </c>
    </row>
    <row r="237" spans="1:10" s="13" customFormat="1" ht="31.2">
      <c r="A237" s="16">
        <v>2</v>
      </c>
      <c r="B237" s="35" t="s">
        <v>169</v>
      </c>
      <c r="C237" s="33" t="s">
        <v>87</v>
      </c>
      <c r="D237" s="33" t="s">
        <v>88</v>
      </c>
      <c r="E237" s="33" t="s">
        <v>67</v>
      </c>
      <c r="F237" s="33"/>
      <c r="G237" s="34">
        <f>SUMIFS(G238:G1281,$C238:$C1281,$C238,$D238:$D1281,$D238,$E238:$E1281,$E238)</f>
        <v>4730</v>
      </c>
      <c r="H237" s="34">
        <f>SUMIFS(H238:H1281,$C238:$C1281,$C238,$D238:$D1281,$D238,$E238:$E1281,$E238)</f>
        <v>0</v>
      </c>
      <c r="I237" s="34">
        <f>SUMIFS(I238:I1281,$C238:$C1281,$C238,$D238:$D1281,$D238,$E238:$E1281,$E238)</f>
        <v>4730</v>
      </c>
      <c r="J237" s="34">
        <f>SUMIFS(J238:J1281,$C238:$C1281,$C238,$D238:$D1281,$D238,$E238:$E1281,$E238)</f>
        <v>0</v>
      </c>
    </row>
    <row r="238" spans="1:10" s="13" customFormat="1" ht="15.6">
      <c r="A238" s="17">
        <v>3</v>
      </c>
      <c r="B238" s="22" t="s">
        <v>46</v>
      </c>
      <c r="C238" s="23" t="s">
        <v>87</v>
      </c>
      <c r="D238" s="23" t="s">
        <v>88</v>
      </c>
      <c r="E238" s="23" t="s">
        <v>67</v>
      </c>
      <c r="F238" s="23" t="s">
        <v>91</v>
      </c>
      <c r="G238" s="24">
        <v>4730</v>
      </c>
      <c r="H238" s="25"/>
      <c r="I238" s="24">
        <v>4730</v>
      </c>
      <c r="J238" s="25"/>
    </row>
    <row r="239" spans="1:10" s="13" customFormat="1" ht="85.2" customHeight="1">
      <c r="A239" s="16">
        <v>2</v>
      </c>
      <c r="B239" s="45" t="s">
        <v>170</v>
      </c>
      <c r="C239" s="33" t="s">
        <v>87</v>
      </c>
      <c r="D239" s="33" t="s">
        <v>88</v>
      </c>
      <c r="E239" s="33" t="s">
        <v>133</v>
      </c>
      <c r="F239" s="33"/>
      <c r="G239" s="34">
        <f>SUMIFS(G240:G1283,$C240:$C1283,$C240,$D240:$D1283,$D240,$E240:$E1283,$E240)</f>
        <v>1659.4</v>
      </c>
      <c r="H239" s="34">
        <f>SUMIFS(H240:H1283,$C240:$C1283,$C240,$D240:$D1283,$D240,$E240:$E1283,$E240)</f>
        <v>0</v>
      </c>
      <c r="I239" s="34">
        <f>SUMIFS(I240:I1283,$C240:$C1283,$C240,$D240:$D1283,$D240,$E240:$E1283,$E240)</f>
        <v>1659.4</v>
      </c>
      <c r="J239" s="34">
        <f>SUMIFS(J240:J1283,$C240:$C1283,$C240,$D240:$D1283,$D240,$E240:$E1283,$E240)</f>
        <v>0</v>
      </c>
    </row>
    <row r="240" spans="1:10" s="13" customFormat="1" ht="15.6">
      <c r="A240" s="17">
        <v>3</v>
      </c>
      <c r="B240" s="22" t="s">
        <v>46</v>
      </c>
      <c r="C240" s="23" t="s">
        <v>87</v>
      </c>
      <c r="D240" s="23" t="s">
        <v>88</v>
      </c>
      <c r="E240" s="23" t="s">
        <v>133</v>
      </c>
      <c r="F240" s="23" t="s">
        <v>91</v>
      </c>
      <c r="G240" s="24">
        <v>1659.4</v>
      </c>
      <c r="H240" s="25"/>
      <c r="I240" s="24">
        <v>1659.4</v>
      </c>
      <c r="J240" s="25"/>
    </row>
    <row r="241" spans="1:10" s="13" customFormat="1" ht="55.8" customHeight="1">
      <c r="A241" s="16">
        <v>2</v>
      </c>
      <c r="B241" s="41" t="s">
        <v>207</v>
      </c>
      <c r="C241" s="33" t="s">
        <v>87</v>
      </c>
      <c r="D241" s="33" t="s">
        <v>88</v>
      </c>
      <c r="E241" s="33" t="s">
        <v>132</v>
      </c>
      <c r="F241" s="33"/>
      <c r="G241" s="34">
        <f>SUMIFS(G242:G1285,$C242:$C1285,$C242,$D242:$D1285,$D242,$E242:$E1285,$E242)</f>
        <v>30</v>
      </c>
      <c r="H241" s="34">
        <f>SUMIFS(H242:H1285,$C242:$C1285,$C242,$D242:$D1285,$D242,$E242:$E1285,$E242)</f>
        <v>0</v>
      </c>
      <c r="I241" s="34">
        <f>SUMIFS(I242:I1285,$C242:$C1285,$C242,$D242:$D1285,$D242,$E242:$E1285,$E242)</f>
        <v>30</v>
      </c>
      <c r="J241" s="34">
        <f>SUMIFS(J242:J1285,$C242:$C1285,$C242,$D242:$D1285,$D242,$E242:$E1285,$E242)</f>
        <v>0</v>
      </c>
    </row>
    <row r="242" spans="1:10" s="13" customFormat="1" ht="15.6">
      <c r="A242" s="17">
        <v>3</v>
      </c>
      <c r="B242" s="22" t="s">
        <v>46</v>
      </c>
      <c r="C242" s="23" t="s">
        <v>87</v>
      </c>
      <c r="D242" s="23" t="s">
        <v>88</v>
      </c>
      <c r="E242" s="23" t="s">
        <v>132</v>
      </c>
      <c r="F242" s="23" t="s">
        <v>91</v>
      </c>
      <c r="G242" s="24">
        <v>30</v>
      </c>
      <c r="H242" s="25"/>
      <c r="I242" s="24">
        <v>30</v>
      </c>
      <c r="J242" s="25"/>
    </row>
    <row r="243" spans="1:10" s="13" customFormat="1" ht="34.200000000000003" customHeight="1">
      <c r="A243" s="14">
        <v>0</v>
      </c>
      <c r="B243" s="26" t="s">
        <v>157</v>
      </c>
      <c r="C243" s="27" t="s">
        <v>75</v>
      </c>
      <c r="D243" s="27" t="s">
        <v>114</v>
      </c>
      <c r="E243" s="27"/>
      <c r="F243" s="27"/>
      <c r="G243" s="28">
        <f>SUMIFS(G244:G1309,$C244:$C1309,$C244)/3</f>
        <v>0</v>
      </c>
      <c r="H243" s="28">
        <f>SUMIFS(H244:H1299,$C244:$C1299,$C244)/3</f>
        <v>0</v>
      </c>
      <c r="I243" s="28">
        <f>SUMIFS(I244:I1309,$C244:$C1309,$C244)/3</f>
        <v>0</v>
      </c>
      <c r="J243" s="28">
        <f>SUMIFS(J244:J1299,$C244:$C1299,$C244)/3</f>
        <v>0</v>
      </c>
    </row>
    <row r="244" spans="1:10" s="13" customFormat="1" ht="31.2" customHeight="1">
      <c r="A244" s="15">
        <v>1</v>
      </c>
      <c r="B244" s="40" t="s">
        <v>152</v>
      </c>
      <c r="C244" s="44" t="s">
        <v>75</v>
      </c>
      <c r="D244" s="44" t="s">
        <v>69</v>
      </c>
      <c r="E244" s="44"/>
      <c r="F244" s="44"/>
      <c r="G244" s="31">
        <f>SUMIFS(G245:G1292,$C245:$C1292,$C245,$D245:$D1292,$D245)/2</f>
        <v>0</v>
      </c>
      <c r="H244" s="31">
        <f>SUMIFS(H245:H1292,$C245:$C1292,$C245,$D245:$D1292,$D245)/2</f>
        <v>0</v>
      </c>
      <c r="I244" s="31">
        <f>SUMIFS(I245:I1292,$C245:$C1292,$C245,$D245:$D1292,$D245)/2</f>
        <v>0</v>
      </c>
      <c r="J244" s="31">
        <f>SUMIFS(J245:J1292,$C245:$C1292,$C245,$D245:$D1292,$D245)/2</f>
        <v>0</v>
      </c>
    </row>
    <row r="245" spans="1:10" s="13" customFormat="1" ht="46.8">
      <c r="A245" s="16">
        <v>2</v>
      </c>
      <c r="B245" s="41" t="s">
        <v>153</v>
      </c>
      <c r="C245" s="42" t="s">
        <v>75</v>
      </c>
      <c r="D245" s="42" t="s">
        <v>69</v>
      </c>
      <c r="E245" s="42" t="s">
        <v>154</v>
      </c>
      <c r="F245" s="42" t="s">
        <v>71</v>
      </c>
      <c r="G245" s="34">
        <f>SUMIFS(G246:G1289,$C246:$C1289,$C246,$D246:$D1289,$D246,$E246:$E1289,$E246)</f>
        <v>0</v>
      </c>
      <c r="H245" s="34">
        <f>SUMIFS(H246:H1289,$C246:$C1289,$C246,$D246:$D1289,$D246,$E246:$E1289,$E246)</f>
        <v>0</v>
      </c>
      <c r="I245" s="34">
        <f>SUMIFS(I246:I1289,$C246:$C1289,$C246,$D246:$D1289,$D246,$E246:$E1289,$E246)</f>
        <v>0</v>
      </c>
      <c r="J245" s="34">
        <f>SUMIFS(J246:J1289,$C246:$C1289,$C246,$D246:$D1289,$D246,$E246:$E1289,$E246)</f>
        <v>0</v>
      </c>
    </row>
    <row r="246" spans="1:10" s="13" customFormat="1" ht="22.8" customHeight="1">
      <c r="A246" s="17">
        <v>3</v>
      </c>
      <c r="B246" s="22" t="s">
        <v>155</v>
      </c>
      <c r="C246" s="23" t="s">
        <v>75</v>
      </c>
      <c r="D246" s="23" t="s">
        <v>69</v>
      </c>
      <c r="E246" s="23" t="s">
        <v>154</v>
      </c>
      <c r="F246" s="23" t="s">
        <v>156</v>
      </c>
      <c r="G246" s="24"/>
      <c r="H246" s="25"/>
      <c r="I246" s="24"/>
      <c r="J246" s="25"/>
    </row>
    <row r="247" spans="1:10" s="13" customFormat="1" ht="31.2">
      <c r="A247" s="14">
        <v>0</v>
      </c>
      <c r="B247" s="26" t="s">
        <v>147</v>
      </c>
      <c r="C247" s="27" t="s">
        <v>76</v>
      </c>
      <c r="D247" s="27" t="s">
        <v>114</v>
      </c>
      <c r="E247" s="27"/>
      <c r="F247" s="27"/>
      <c r="G247" s="28">
        <f>SUMIFS(G248:G1313,$C248:$C1313,$C248)/3</f>
        <v>66690.600000000006</v>
      </c>
      <c r="H247" s="28">
        <f>SUMIFS(H248:H1303,$C248:$C1303,$C248)/3</f>
        <v>833</v>
      </c>
      <c r="I247" s="28">
        <f>SUMIFS(I248:I1313,$C248:$C1313,$C248)/3</f>
        <v>66690.600000000006</v>
      </c>
      <c r="J247" s="28">
        <f>SUMIFS(J248:J1303,$C248:$C1303,$C248)/3</f>
        <v>833</v>
      </c>
    </row>
    <row r="248" spans="1:10" s="13" customFormat="1" ht="46.8">
      <c r="A248" s="15">
        <v>1</v>
      </c>
      <c r="B248" s="29" t="s">
        <v>15</v>
      </c>
      <c r="C248" s="30" t="s">
        <v>76</v>
      </c>
      <c r="D248" s="30" t="s">
        <v>69</v>
      </c>
      <c r="E248" s="30" t="s">
        <v>6</v>
      </c>
      <c r="F248" s="30" t="s">
        <v>71</v>
      </c>
      <c r="G248" s="31">
        <f>SUMIFS(G249:G1296,$C249:$C1296,$C249,$D249:$D1296,$D249)/2</f>
        <v>21900</v>
      </c>
      <c r="H248" s="31">
        <f>SUMIFS(H249:H1296,$C249:$C1296,$C249,$D249:$D1296,$D249)/2</f>
        <v>833</v>
      </c>
      <c r="I248" s="31">
        <f>SUMIFS(I249:I1296,$C249:$C1296,$C249,$D249:$D1296,$D249)/2</f>
        <v>21900</v>
      </c>
      <c r="J248" s="31">
        <f>SUMIFS(J249:J1296,$C249:$C1296,$C249,$D249:$D1296,$D249)/2</f>
        <v>833</v>
      </c>
    </row>
    <row r="249" spans="1:10" s="13" customFormat="1" ht="31.2">
      <c r="A249" s="16">
        <v>2</v>
      </c>
      <c r="B249" s="32" t="s">
        <v>16</v>
      </c>
      <c r="C249" s="33" t="s">
        <v>76</v>
      </c>
      <c r="D249" s="33" t="s">
        <v>69</v>
      </c>
      <c r="E249" s="33" t="s">
        <v>125</v>
      </c>
      <c r="F249" s="33" t="s">
        <v>71</v>
      </c>
      <c r="G249" s="34">
        <f>SUMIFS(G250:G1293,$C250:$C1293,$C250,$D250:$D1293,$D250,$E250:$E1293,$E250)</f>
        <v>21900</v>
      </c>
      <c r="H249" s="34">
        <f>SUMIFS(H250:H1293,$C250:$C1293,$C250,$D250:$D1293,$D250,$E250:$E1293,$E250)</f>
        <v>833</v>
      </c>
      <c r="I249" s="34">
        <f>SUMIFS(I250:I1293,$C250:$C1293,$C250,$D250:$D1293,$D250,$E250:$E1293,$E250)</f>
        <v>21900</v>
      </c>
      <c r="J249" s="34">
        <f>SUMIFS(J250:J1293,$C250:$C1293,$C250,$D250:$D1293,$D250,$E250:$E1293,$E250)</f>
        <v>833</v>
      </c>
    </row>
    <row r="250" spans="1:10" s="13" customFormat="1" ht="15.6">
      <c r="A250" s="17">
        <v>3</v>
      </c>
      <c r="B250" s="22" t="s">
        <v>18</v>
      </c>
      <c r="C250" s="23" t="s">
        <v>76</v>
      </c>
      <c r="D250" s="23" t="s">
        <v>69</v>
      </c>
      <c r="E250" s="23" t="s">
        <v>125</v>
      </c>
      <c r="F250" s="23" t="s">
        <v>77</v>
      </c>
      <c r="G250" s="24">
        <v>21900</v>
      </c>
      <c r="H250" s="24">
        <v>833</v>
      </c>
      <c r="I250" s="24">
        <v>21900</v>
      </c>
      <c r="J250" s="24">
        <v>833</v>
      </c>
    </row>
    <row r="251" spans="1:10" s="13" customFormat="1" ht="15.6">
      <c r="A251" s="15">
        <v>1</v>
      </c>
      <c r="B251" s="29" t="s">
        <v>141</v>
      </c>
      <c r="C251" s="30" t="s">
        <v>76</v>
      </c>
      <c r="D251" s="30" t="s">
        <v>78</v>
      </c>
      <c r="E251" s="30"/>
      <c r="F251" s="30"/>
      <c r="G251" s="31">
        <f>SUMIFS(G252:G1299,$C252:$C1299,$C252,$D252:$D1299,$D252)/2</f>
        <v>44790.6</v>
      </c>
      <c r="H251" s="31">
        <f>SUMIFS(H252:H1299,$C252:$C1299,$C252,$D252:$D1299,$D252)/2</f>
        <v>0</v>
      </c>
      <c r="I251" s="31">
        <f>SUMIFS(I252:I1299,$C252:$C1299,$C252,$D252:$D1299,$D252)/2</f>
        <v>44790.6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212</v>
      </c>
      <c r="C252" s="33" t="s">
        <v>76</v>
      </c>
      <c r="D252" s="33" t="s">
        <v>78</v>
      </c>
      <c r="E252" s="33" t="s">
        <v>158</v>
      </c>
      <c r="F252" s="33" t="s">
        <v>71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15.6">
      <c r="A253" s="17">
        <v>3</v>
      </c>
      <c r="B253" s="22" t="s">
        <v>19</v>
      </c>
      <c r="C253" s="23" t="s">
        <v>76</v>
      </c>
      <c r="D253" s="23" t="s">
        <v>78</v>
      </c>
      <c r="E253" s="23" t="s">
        <v>158</v>
      </c>
      <c r="F253" s="23" t="s">
        <v>79</v>
      </c>
      <c r="G253" s="24"/>
      <c r="H253" s="24"/>
      <c r="I253" s="24"/>
      <c r="J253" s="24"/>
    </row>
    <row r="254" spans="1:10" s="13" customFormat="1" ht="31.2">
      <c r="A254" s="16">
        <v>2</v>
      </c>
      <c r="B254" s="32" t="s">
        <v>16</v>
      </c>
      <c r="C254" s="33" t="s">
        <v>76</v>
      </c>
      <c r="D254" s="33" t="s">
        <v>78</v>
      </c>
      <c r="E254" s="33" t="s">
        <v>125</v>
      </c>
      <c r="F254" s="33"/>
      <c r="G254" s="34">
        <f>SUMIFS(G255:G1298,$C255:$C1298,$C255,$D255:$D1298,$D255,$E255:$E1298,$E255)</f>
        <v>44790.6</v>
      </c>
      <c r="H254" s="34">
        <f>SUMIFS(H255:H1298,$C255:$C1298,$C255,$D255:$D1298,$D255,$E255:$E1298,$E255)</f>
        <v>0</v>
      </c>
      <c r="I254" s="34">
        <f>SUMIFS(I255:I1298,$C255:$C1298,$C255,$D255:$D1298,$D255,$E255:$E1298,$E255)</f>
        <v>44790.6</v>
      </c>
      <c r="J254" s="34">
        <f>SUMIFS(J255:J1298,$C255:$C1298,$C255,$D255:$D1298,$D255,$E255:$E1298,$E255)</f>
        <v>0</v>
      </c>
    </row>
    <row r="255" spans="1:10" s="13" customFormat="1" ht="15.6">
      <c r="A255" s="17">
        <v>3</v>
      </c>
      <c r="B255" s="22" t="s">
        <v>19</v>
      </c>
      <c r="C255" s="23" t="s">
        <v>76</v>
      </c>
      <c r="D255" s="23" t="s">
        <v>78</v>
      </c>
      <c r="E255" s="23" t="s">
        <v>125</v>
      </c>
      <c r="F255" s="23" t="s">
        <v>79</v>
      </c>
      <c r="G255" s="24">
        <v>44790.6</v>
      </c>
      <c r="H255" s="24"/>
      <c r="I255" s="24">
        <v>44790.6</v>
      </c>
      <c r="J255" s="24"/>
    </row>
    <row r="256" spans="1:10" s="13" customFormat="1" ht="15.6">
      <c r="A256" s="12"/>
      <c r="B256" s="36" t="s">
        <v>68</v>
      </c>
      <c r="C256" s="37"/>
      <c r="D256" s="37"/>
      <c r="E256" s="37" t="s">
        <v>6</v>
      </c>
      <c r="F256" s="37"/>
      <c r="G256" s="38">
        <f>SUMIF($A14:$A255,$A14,G14:G255)</f>
        <v>1344792.6</v>
      </c>
      <c r="H256" s="38">
        <f>SUMIF($A14:$A255,$A14,H14:H255)</f>
        <v>568073.49999999988</v>
      </c>
      <c r="I256" s="38">
        <f>SUMIF($A14:$A255,$A14,I14:I255)</f>
        <v>1347161.3000000003</v>
      </c>
      <c r="J256" s="38">
        <f>SUMIF($A14:$A255,$A14,J14:J255)</f>
        <v>568073.49999999988</v>
      </c>
    </row>
  </sheetData>
  <autoFilter ref="A6:H256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103</v>
      </c>
      <c r="C3" s="65" t="s">
        <v>101</v>
      </c>
      <c r="D3" s="68" t="s">
        <v>96</v>
      </c>
      <c r="E3" s="69"/>
      <c r="F3" s="68" t="s">
        <v>97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95</v>
      </c>
      <c r="F7" s="74" t="s">
        <v>5</v>
      </c>
      <c r="G7" s="74" t="s">
        <v>95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98</v>
      </c>
      <c r="D11" s="5">
        <f>SUMIF('Приложение №6'!$A$14:$A1018,0,'Приложение №6'!$G$14:$G1018)</f>
        <v>1344792.6</v>
      </c>
      <c r="E11" s="5">
        <f>SUMIF('Приложение №6'!$A$14:$A1018,0,'Приложение №6'!$H$14:$H1018)</f>
        <v>568073.49999999988</v>
      </c>
      <c r="F11" s="5" t="e">
        <f>SUMIF('Приложение №6'!$A$14:$A1018,0,'Приложение №6'!#REF!)</f>
        <v>#REF!</v>
      </c>
      <c r="G11" s="5" t="e">
        <f>SUMIF('Приложение №6'!$A$14:$A1018,0,'Приложение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№6'!$A$14:$A1019,1,'Приложение №6'!$G$14:$G1019)</f>
        <v>1344792.6</v>
      </c>
      <c r="E12" s="7">
        <f>SUMIF('Приложение №6'!$A$14:$A1019,1,'Приложение №6'!$H$14:$H1019)</f>
        <v>568073.5</v>
      </c>
      <c r="F12" s="7" t="e">
        <f>SUMIF('Приложение №6'!$A$14:$A1019,1,'Приложение №6'!#REF!)</f>
        <v>#REF!</v>
      </c>
      <c r="G12" s="7" t="e">
        <f>SUMIF('Приложение №6'!$A$14:$A1019,1,'Приложение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№6'!$A$14:$A1020,2,'Приложение №6'!$G$14:$G1020)</f>
        <v>1344792.6</v>
      </c>
      <c r="E13" s="8">
        <f>SUMIF('Приложение №6'!$A$14:$A1020,2,'Приложение №6'!$H$14:$H1020)</f>
        <v>568073.5</v>
      </c>
      <c r="F13" s="8" t="e">
        <f>SUMIF('Приложение №6'!$A$14:$A1020,2,'Приложение №6'!#REF!)</f>
        <v>#REF!</v>
      </c>
      <c r="G13" s="8" t="e">
        <f>SUMIF('Приложение №6'!$A$14:$A1020,2,'Приложение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№6'!$A$14:$A1021,3,'Приложение №6'!$G$14:$G1021)</f>
        <v>1344792.5999999999</v>
      </c>
      <c r="E14" s="9">
        <f>SUMIF('Приложение №6'!$A$14:$A1021,3,'Приложение №6'!$H$14:$H1021)</f>
        <v>568073.5</v>
      </c>
      <c r="F14" s="9" t="e">
        <f>SUMIF('Приложение №6'!$A$14:$A1021,3,'Приложение №6'!#REF!)</f>
        <v>#REF!</v>
      </c>
      <c r="G14" s="9" t="e">
        <f>SUMIF('Приложение №6'!$A$14:$A1021,3,'Приложение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2025-06-11T10:49:39Z</dcterms:modified>
</cp:coreProperties>
</file>