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№4'!$A$6:$I$293</definedName>
  </definedNames>
  <calcPr calcId="125725"/>
</workbook>
</file>

<file path=xl/calcChain.xml><?xml version="1.0" encoding="utf-8"?>
<calcChain xmlns="http://schemas.openxmlformats.org/spreadsheetml/2006/main">
  <c r="I291" i="1"/>
  <c r="H291"/>
  <c r="I289"/>
  <c r="H289"/>
  <c r="I287"/>
  <c r="H287"/>
  <c r="I284"/>
  <c r="H284"/>
  <c r="I282"/>
  <c r="H282"/>
  <c r="I280"/>
  <c r="H280"/>
  <c r="I277"/>
  <c r="H277"/>
  <c r="I274"/>
  <c r="H274"/>
  <c r="I272"/>
  <c r="H272"/>
  <c r="I269"/>
  <c r="I268" s="1"/>
  <c r="H269"/>
  <c r="H268" s="1"/>
  <c r="I266"/>
  <c r="H266"/>
  <c r="I263"/>
  <c r="H263"/>
  <c r="I261"/>
  <c r="H261"/>
  <c r="I258"/>
  <c r="I257" s="1"/>
  <c r="H258"/>
  <c r="H257" s="1"/>
  <c r="I255"/>
  <c r="I254" s="1"/>
  <c r="H255"/>
  <c r="H254" s="1"/>
  <c r="I252"/>
  <c r="H252"/>
  <c r="I250"/>
  <c r="H250"/>
  <c r="I247"/>
  <c r="I246" s="1"/>
  <c r="H247"/>
  <c r="H246" s="1"/>
  <c r="I243"/>
  <c r="I242" s="1"/>
  <c r="H243"/>
  <c r="H242" s="1"/>
  <c r="I240"/>
  <c r="H240"/>
  <c r="I238"/>
  <c r="H238"/>
  <c r="I236"/>
  <c r="H236"/>
  <c r="I233"/>
  <c r="H233"/>
  <c r="I230"/>
  <c r="H230"/>
  <c r="I228"/>
  <c r="H228"/>
  <c r="I226"/>
  <c r="H226"/>
  <c r="I223"/>
  <c r="H223"/>
  <c r="I221"/>
  <c r="H221"/>
  <c r="I219"/>
  <c r="H219"/>
  <c r="I216"/>
  <c r="H216"/>
  <c r="I213"/>
  <c r="H213"/>
  <c r="I211"/>
  <c r="H211"/>
  <c r="I208"/>
  <c r="H208"/>
  <c r="I206"/>
  <c r="H206"/>
  <c r="I203"/>
  <c r="I202" s="1"/>
  <c r="H203"/>
  <c r="H202" s="1"/>
  <c r="I200"/>
  <c r="H200"/>
  <c r="I197"/>
  <c r="H197"/>
  <c r="I194"/>
  <c r="H194"/>
  <c r="I191"/>
  <c r="I190" s="1"/>
  <c r="H191"/>
  <c r="H190" s="1"/>
  <c r="I184"/>
  <c r="H184"/>
  <c r="I182"/>
  <c r="H182"/>
  <c r="I179"/>
  <c r="I178" s="1"/>
  <c r="H179"/>
  <c r="H178" s="1"/>
  <c r="I176"/>
  <c r="H176"/>
  <c r="I174"/>
  <c r="H174"/>
  <c r="I170"/>
  <c r="I169" s="1"/>
  <c r="H170"/>
  <c r="H169" s="1"/>
  <c r="I167"/>
  <c r="H167"/>
  <c r="I164"/>
  <c r="H164"/>
  <c r="I162"/>
  <c r="H162"/>
  <c r="I160"/>
  <c r="H160"/>
  <c r="I158"/>
  <c r="H158"/>
  <c r="I156"/>
  <c r="H156"/>
  <c r="I154"/>
  <c r="H154"/>
  <c r="I152"/>
  <c r="H152"/>
  <c r="I149"/>
  <c r="I148" s="1"/>
  <c r="H149"/>
  <c r="H148" s="1"/>
  <c r="I146"/>
  <c r="I145" s="1"/>
  <c r="H146"/>
  <c r="H145" s="1"/>
  <c r="I140"/>
  <c r="H140"/>
  <c r="I138"/>
  <c r="H138"/>
  <c r="I136"/>
  <c r="H136"/>
  <c r="I133"/>
  <c r="I132" s="1"/>
  <c r="H133"/>
  <c r="H132" s="1"/>
  <c r="I129"/>
  <c r="I128" s="1"/>
  <c r="H129"/>
  <c r="H128" s="1"/>
  <c r="I126"/>
  <c r="H126"/>
  <c r="I124"/>
  <c r="H124"/>
  <c r="I122"/>
  <c r="H122"/>
  <c r="I119"/>
  <c r="H119"/>
  <c r="I117"/>
  <c r="H117"/>
  <c r="I114"/>
  <c r="I113" s="1"/>
  <c r="H114"/>
  <c r="H113" s="1"/>
  <c r="I111"/>
  <c r="I110" s="1"/>
  <c r="H111"/>
  <c r="H110" s="1"/>
  <c r="I108"/>
  <c r="I107" s="1"/>
  <c r="H108"/>
  <c r="H107" s="1"/>
  <c r="I101"/>
  <c r="H101"/>
  <c r="I99"/>
  <c r="H99"/>
  <c r="I97"/>
  <c r="H97"/>
  <c r="I91"/>
  <c r="I90" s="1"/>
  <c r="H91"/>
  <c r="H90" s="1"/>
  <c r="I88"/>
  <c r="I87" s="1"/>
  <c r="H88"/>
  <c r="H87" s="1"/>
  <c r="I84"/>
  <c r="H84"/>
  <c r="I81"/>
  <c r="H81"/>
  <c r="I78"/>
  <c r="H78"/>
  <c r="I75"/>
  <c r="H75"/>
  <c r="I72"/>
  <c r="H72"/>
  <c r="I70"/>
  <c r="H70"/>
  <c r="I67"/>
  <c r="H67"/>
  <c r="I62"/>
  <c r="H62"/>
  <c r="I59"/>
  <c r="H59"/>
  <c r="I57"/>
  <c r="H57"/>
  <c r="I54"/>
  <c r="I53" s="1"/>
  <c r="H54"/>
  <c r="H53" s="1"/>
  <c r="I49"/>
  <c r="H49"/>
  <c r="I47"/>
  <c r="H47"/>
  <c r="I45"/>
  <c r="H45"/>
  <c r="I40"/>
  <c r="I39" s="1"/>
  <c r="H40"/>
  <c r="H39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H56" l="1"/>
  <c r="H181"/>
  <c r="H210"/>
  <c r="I151"/>
  <c r="I181"/>
  <c r="H61"/>
  <c r="H74"/>
  <c r="H116"/>
  <c r="H135"/>
  <c r="H205"/>
  <c r="H225"/>
  <c r="I225"/>
  <c r="I33"/>
  <c r="I56"/>
  <c r="I249"/>
  <c r="H151"/>
  <c r="I61"/>
  <c r="I74"/>
  <c r="I116"/>
  <c r="I135"/>
  <c r="I205"/>
  <c r="I121"/>
  <c r="I232"/>
  <c r="I260"/>
  <c r="H121"/>
  <c r="H232"/>
  <c r="H249"/>
  <c r="H260"/>
  <c r="H271"/>
  <c r="H286"/>
  <c r="I271"/>
  <c r="I44"/>
  <c r="I80"/>
  <c r="I96"/>
  <c r="I173"/>
  <c r="I193"/>
  <c r="I210"/>
  <c r="I215"/>
  <c r="I235"/>
  <c r="I279"/>
  <c r="I286"/>
  <c r="H33"/>
  <c r="H44"/>
  <c r="H80"/>
  <c r="H96"/>
  <c r="H173"/>
  <c r="H193"/>
  <c r="H215"/>
  <c r="H235"/>
  <c r="H279"/>
  <c r="I16" l="1"/>
  <c r="I15" s="1"/>
  <c r="H16"/>
  <c r="I86" l="1"/>
  <c r="H15"/>
  <c r="H86"/>
  <c r="H14" l="1"/>
  <c r="I38"/>
  <c r="I14"/>
  <c r="H95"/>
  <c r="H38"/>
  <c r="H131"/>
  <c r="I52"/>
  <c r="I131"/>
  <c r="I95"/>
  <c r="H52"/>
  <c r="I293" l="1"/>
  <c r="H293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<sst xmlns="http://schemas.openxmlformats.org/spreadsheetml/2006/main" count="1307" uniqueCount="207">
  <si>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</si>
  <si>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</si>
  <si>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</si>
  <si>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</si>
  <si>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</si>
  <si>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</si>
  <si>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</si>
  <si>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</si>
  <si>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</si>
  <si>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</si>
  <si>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</si>
  <si>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</si>
  <si>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</si>
  <si>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</si>
  <si>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</si>
  <si>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</si>
  <si>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</si>
  <si>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</si>
  <si>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</si>
  <si>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</si>
  <si>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</si>
  <si>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</si>
  <si>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</si>
  <si>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</si>
  <si>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</si>
  <si>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</si>
  <si>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</si>
  <si>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</si>
  <si>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</si>
  <si>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</si>
  <si>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</si>
  <si>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</si>
  <si>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</si>
  <si>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</si>
  <si>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</si>
  <si>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</si>
  <si>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</si>
  <si>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</si>
  <si>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</si>
  <si>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</si>
  <si>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</si>
  <si>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</si>
  <si>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</si>
  <si>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</si>
  <si>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</si>
  <si>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</si>
  <si>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</si>
  <si>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</si>
  <si>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</si>
  <si>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</si>
  <si>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</si>
  <si>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</si>
  <si>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</si>
  <si>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</si>
  <si>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</si>
  <si>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</si>
  <si>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</si>
  <si>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</si>
  <si>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</si>
  <si>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</si>
  <si>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</si>
  <si>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</si>
  <si>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</si>
  <si>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</si>
  <si>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</si>
  <si>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</si>
  <si>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</si>
  <si>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</si>
  <si>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</si>
  <si>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</si>
  <si>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</si>
  <si>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</si>
  <si>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</si>
  <si>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</si>
  <si>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</si>
  <si>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</si>
  <si>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</si>
  <si>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</si>
  <si>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</si>
  <si>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</si>
  <si>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</si>
  <si>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</si>
  <si>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</si>
  <si>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</si>
  <si>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</si>
  <si>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</si>
  <si>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</si>
  <si>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</si>
  <si>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</si>
  <si>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</si>
  <si>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</si>
  <si>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</si>
  <si>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</si>
  <si>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</si>
  <si>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</si>
  <si>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</si>
  <si>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</si>
  <si>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</si>
  <si>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</si>
  <si>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</si>
  <si>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</si>
  <si>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</si>
  <si>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</si>
  <si>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</si>
  <si>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</si>
  <si>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</si>
  <si>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</si>
  <si>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</si>
  <si>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</si>
  <si>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</si>
  <si>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</si>
  <si>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</si>
  <si>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</si>
  <si>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</si>
  <si>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</si>
  <si>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</si>
  <si>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</si>
  <si>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</si>
  <si>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</si>
  <si>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</si>
  <si>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</si>
  <si>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</si>
  <si>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</si>
  <si>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</si>
  <si>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</si>
  <si>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</si>
  <si>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</si>
  <si>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</si>
  <si>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</si>
  <si>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>28 0 00 00000</t>
  </si>
  <si>
    <t>Амбулаторная помощь</t>
  </si>
  <si>
    <t>Связь и информатика</t>
  </si>
  <si>
    <t>12 0 00 00000</t>
  </si>
  <si>
    <t>360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</si>
  <si>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</si>
  <si>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</si>
  <si>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</si>
  <si>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</si>
  <si>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</si>
  <si>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</si>
  <si>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</si>
  <si>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</si>
  <si>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</si>
  <si>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</si>
  <si>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</si>
  <si>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</si>
  <si>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</si>
  <si>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</si>
  <si>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</si>
  <si>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</si>
  <si>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</si>
  <si>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</si>
  <si>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</si>
  <si>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</si>
  <si>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</si>
  <si>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</si>
  <si>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</si>
  <si>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</si>
  <si>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</si>
  <si>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</si>
  <si>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</si>
  <si>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</si>
  <si>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</si>
  <si>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</si>
  <si>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</si>
  <si>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</si>
  <si>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</si>
  <si>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</si>
  <si>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</si>
  <si>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</si>
  <si>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</si>
  <si>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</si>
  <si>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</si>
  <si>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</si>
  <si>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</si>
  <si>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</si>
  <si>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</si>
  <si>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</si>
  <si>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</si>
  <si>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</si>
  <si>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</si>
  <si>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</si>
  <si>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 xml:space="preserve">Ведомственная структура расходов
бюджета муниципального  района Кинельский на 2022 год.
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</si>
  <si>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</si>
  <si>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</si>
  <si>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t>МП "Модернизация и развитие автомобильных дорог общего пользования местного значения муниципального района Кинельский на 2021-2024 гг."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</si>
  <si>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</si>
  <si>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</si>
  <si>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</si>
  <si>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"Организация досуга детей, подростков и молодёжи муниципального района Кинельский на 2017-2024 годы"</t>
  </si>
  <si>
    <t>МП «Развитие  культуры муниципального района Кинельский» на 2020-2024 гг.</t>
  </si>
  <si>
    <t xml:space="preserve"> МП "Развитие библиотечного обслуживания муниципального района Кинельский" на 2020-2024 годы.</t>
  </si>
  <si>
    <t>МП «Развитие  физической культуры и спорта муниципального района Кинельский» на 2020-2024 гг.</t>
  </si>
  <si>
    <t>МП "Организация деятельности по опеке и попечительству на территории муниципального района Кинельский Самарской области на 2018-2022 годы".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</si>
  <si>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2018-2024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</si>
  <si>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2017-2024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</si>
  <si>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2017-2024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</si>
  <si>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2017-2024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</si>
  <si>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2017-2024 годы"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</si>
  <si>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</si>
  <si>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</si>
  <si>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МП "Развитие дополнительного образования в муниципальном районе Кинельский" на период 2018-2024 гг.</t>
  </si>
  <si>
    <t>МП "Профилактика безнадзорности, правонарушений и защита прав несовершеннолетних в муниципальном районе Кинельский" на 2018-2022 гг.</t>
  </si>
  <si>
    <t>МП "Развитие печатного средства массовой информации в муниципальном районе Кинельский на 2017-2024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</si>
  <si>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2017-2024 годы  через сетевое издание «Междуречье-Информ»</t>
  </si>
  <si>
    <t>к проекту Решения Собрания представителей муниципального района Кинельский "О бюджете муниципального района Кинельский на 2022 год и на плановый период 2023 и 2024 годов"</t>
  </si>
  <si>
    <t>Приложение 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</si>
</sst>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4" fillId="3" borderId="0" xfId="0" applyFont="1" applyFill="1" applyProtection="1"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7"/>
  <sheetViews>
    <sheetView tabSelected="1" topLeftCell="B1" zoomScale="85" zoomScaleNormal="85" workbookViewId="0">
      <selection activeCell="B2" sqref="A2:XFD2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9.109375" style="13"/>
    <col min="11" max="11" width="18.77734375" style="13" customWidth="1"/>
    <col min="12" max="16384" width="9.109375" style="13"/>
  </cols>
  <sheetData>
    <row r="1" spans="1:9" s="11" customFormat="1" ht="34.5" customHeight="1">
      <c r="A1" s="10"/>
      <c r="H1" s="61" t="s">
        <v>206</v>
      </c>
      <c r="I1" s="61"/>
    </row>
    <row r="2" spans="1:9" ht="112.8" hidden="1" customHeight="1">
      <c r="F2" s="69" t="s">
        <v>205</v>
      </c>
      <c r="G2" s="69"/>
      <c r="H2" s="69"/>
      <c r="I2" s="69"/>
    </row>
    <row r="3" spans="1:9" ht="18.600000000000001" customHeight="1">
      <c r="F3" s="56"/>
      <c r="G3" s="56"/>
      <c r="H3" s="56"/>
      <c r="I3" s="56"/>
    </row>
    <row r="4" spans="1:9" s="12" customFormat="1" ht="34.5" customHeight="1">
      <c r="B4" s="70" t="s">
        <v>182</v>
      </c>
      <c r="C4" s="70"/>
      <c r="D4" s="70"/>
      <c r="E4" s="70"/>
      <c r="F4" s="70"/>
      <c r="G4" s="70"/>
      <c r="H4" s="70"/>
      <c r="I4" s="70"/>
    </row>
    <row r="6" spans="1:9" ht="15" customHeight="1">
      <c r="B6" s="58" t="s">
        <v>0</v>
      </c>
      <c r="C6" s="62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3" t="s">
        <v>97</v>
      </c>
      <c r="I6" s="64"/>
    </row>
    <row r="7" spans="1:9">
      <c r="B7" s="59"/>
      <c r="C7" s="62"/>
      <c r="D7" s="62"/>
      <c r="E7" s="62"/>
      <c r="F7" s="62"/>
      <c r="G7" s="62"/>
      <c r="H7" s="65"/>
      <c r="I7" s="66"/>
    </row>
    <row r="8" spans="1:9">
      <c r="B8" s="59"/>
      <c r="C8" s="62"/>
      <c r="D8" s="62"/>
      <c r="E8" s="62"/>
      <c r="F8" s="62"/>
      <c r="G8" s="62"/>
      <c r="H8" s="65"/>
      <c r="I8" s="66"/>
    </row>
    <row r="9" spans="1:9">
      <c r="B9" s="59"/>
      <c r="C9" s="62"/>
      <c r="D9" s="62"/>
      <c r="E9" s="62"/>
      <c r="F9" s="62"/>
      <c r="G9" s="62"/>
      <c r="H9" s="67"/>
      <c r="I9" s="68"/>
    </row>
    <row r="10" spans="1:9" ht="15" customHeight="1">
      <c r="B10" s="59"/>
      <c r="C10" s="62"/>
      <c r="D10" s="62"/>
      <c r="E10" s="62"/>
      <c r="F10" s="62"/>
      <c r="G10" s="62"/>
      <c r="H10" s="58" t="s">
        <v>6</v>
      </c>
      <c r="I10" s="62" t="s">
        <v>96</v>
      </c>
    </row>
    <row r="11" spans="1:9">
      <c r="B11" s="59"/>
      <c r="C11" s="62"/>
      <c r="D11" s="62"/>
      <c r="E11" s="62"/>
      <c r="F11" s="62"/>
      <c r="G11" s="62"/>
      <c r="H11" s="59"/>
      <c r="I11" s="62"/>
    </row>
    <row r="12" spans="1:9">
      <c r="B12" s="59"/>
      <c r="C12" s="62"/>
      <c r="D12" s="62"/>
      <c r="E12" s="62"/>
      <c r="F12" s="62"/>
      <c r="G12" s="62"/>
      <c r="H12" s="59"/>
      <c r="I12" s="62"/>
    </row>
    <row r="13" spans="1:9">
      <c r="B13" s="60"/>
      <c r="C13" s="62"/>
      <c r="D13" s="62"/>
      <c r="E13" s="62"/>
      <c r="F13" s="62"/>
      <c r="G13" s="62"/>
      <c r="H13" s="60"/>
      <c r="I13" s="62"/>
    </row>
    <row r="14" spans="1:9" s="16" customFormat="1" ht="46.8">
      <c r="A14" s="14">
        <v>0</v>
      </c>
      <c r="B14" s="26">
        <v>920</v>
      </c>
      <c r="C14" s="27" t="s">
        <v>154</v>
      </c>
      <c r="D14" s="26"/>
      <c r="E14" s="26"/>
      <c r="F14" s="26" t="s">
        <v>7</v>
      </c>
      <c r="G14" s="26"/>
      <c r="H14" s="15">
        <f>SUMIFS(H15:H1047,$B15:$B1047,$B15)/3</f>
        <v>58759.80000000001</v>
      </c>
      <c r="I14" s="15">
        <f>SUMIFS(I15:I1047,$B15:$B1047,$B15)/3</f>
        <v>868</v>
      </c>
    </row>
    <row r="15" spans="1:9" s="16" customFormat="1" ht="62.4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SUMIFS(H16:H1042,$B16:$B1042,$B16,$D16:$D1042,$D16,$E16:$E1042,$E16)/2</f>
        <v>10160.200000000001</v>
      </c>
      <c r="I15" s="18">
        <f>SUMIFS(I16:I1042,$B16:$B1042,$B16,$D16:$D1042,$D16,$E16:$E1042,$E16)/2</f>
        <v>0</v>
      </c>
    </row>
    <row r="16" spans="1:9" s="16" customFormat="1" ht="62.4">
      <c r="A16" s="19">
        <v>2</v>
      </c>
      <c r="B16" s="43">
        <v>920</v>
      </c>
      <c r="C16" s="47" t="s">
        <v>187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SUMIFS(H17:H1042,$B17:$B1042,$B16,$D17:$D1042,$D17,$E17:$E1042,$E17,$F17:$F1042,$F17)</f>
        <v>20</v>
      </c>
      <c r="I16" s="40">
        <f>SUMIFS(I17:I1042,$B17:$B1042,$B16,$D17:$D1042,$D17,$E17:$E1042,$E17,$F17:$F1042,$F17)</f>
        <v>0</v>
      </c>
    </row>
    <row r="17" spans="1:9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20</v>
      </c>
      <c r="I17" s="24"/>
    </row>
    <row r="18" spans="1:9" s="16" customFormat="1" ht="62.4">
      <c r="A18" s="19">
        <v>2</v>
      </c>
      <c r="B18" s="43">
        <v>920</v>
      </c>
      <c r="C18" s="47" t="s">
        <v>188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SUMIFS(H19:H1044,$B19:$B1044,$B18,$D19:$D1044,$D19,$E19:$E1044,$E19,$F19:$F1044,$F19)</f>
        <v>0</v>
      </c>
      <c r="I18" s="40">
        <f>SUMIFS(I19:I1044,$B19:$B1044,$B18,$D19:$D1044,$D19,$E19:$E1044,$E19,$F19:$F1044,$F19)</f>
        <v>0</v>
      </c>
    </row>
    <row r="19" spans="1:9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/>
      <c r="I19" s="24"/>
    </row>
    <row r="20" spans="1:9" s="16" customFormat="1" ht="78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SUMIFS(H21:H1046,$B21:$B1046,$B20,$D21:$D1046,$D21,$E21:$E1046,$E21,$F21:$F1046,$F21)</f>
        <v>10140.200000000001</v>
      </c>
      <c r="I20" s="40">
        <f>SUMIFS(I21:I1046,$B21:$B1046,$B20,$D21:$D1046,$D21,$E21:$E1046,$E21,$F21:$F1046,$F21)</f>
        <v>0</v>
      </c>
    </row>
    <row r="21" spans="1:9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9734.6</v>
      </c>
      <c r="I21" s="24"/>
    </row>
    <row r="22" spans="1:9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405.6</v>
      </c>
      <c r="I22" s="24"/>
    </row>
    <row r="23" spans="1:9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</row>
    <row r="24" spans="1:9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SUMIFS(H25:H1051,$B25:$B1051,$B25,$D25:$D1051,$D25,$E25:$E1051,$E25)/2</f>
        <v>0</v>
      </c>
      <c r="I24" s="18">
        <f>SUMIFS(I25:I1051,$B25:$B1051,$B25,$D25:$D1051,$D25,$E25:$E1051,$E25)/2</f>
        <v>0</v>
      </c>
    </row>
    <row r="25" spans="1:9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SUMIFS(H26:H1051,$B26:$B1051,$B25,$D26:$D1051,$D26,$E26:$E1051,$E26,$F26:$F1051,$F26)</f>
        <v>0</v>
      </c>
      <c r="I25" s="40">
        <f>SUMIFS(I26:I1051,$B26:$B1051,$B25,$D26:$D1051,$D26,$E26:$E1051,$E26,$F26:$F1051,$F26)</f>
        <v>0</v>
      </c>
    </row>
    <row r="26" spans="1:9" s="16" customFormat="1" ht="15.6">
      <c r="A26" s="20">
        <v>3</v>
      </c>
      <c r="B26" s="31">
        <v>920</v>
      </c>
      <c r="C26" s="32" t="s">
        <v>135</v>
      </c>
      <c r="D26" s="33" t="s">
        <v>70</v>
      </c>
      <c r="E26" s="33" t="s">
        <v>76</v>
      </c>
      <c r="F26" s="33" t="s">
        <v>111</v>
      </c>
      <c r="G26" s="33" t="s">
        <v>134</v>
      </c>
      <c r="H26" s="24"/>
      <c r="I26" s="24"/>
    </row>
    <row r="27" spans="1:9" s="16" customFormat="1" ht="30" customHeight="1">
      <c r="A27" s="17">
        <v>1</v>
      </c>
      <c r="B27" s="28">
        <v>920</v>
      </c>
      <c r="C27" s="29" t="s">
        <v>164</v>
      </c>
      <c r="D27" s="30" t="s">
        <v>76</v>
      </c>
      <c r="E27" s="30" t="s">
        <v>70</v>
      </c>
      <c r="F27" s="30"/>
      <c r="G27" s="30"/>
      <c r="H27" s="18">
        <f>SUMIFS(H28:H1054,$B28:$B1054,$B28,$D28:$D1054,$D28,$E28:$E1054,$E28)/2</f>
        <v>45</v>
      </c>
      <c r="I27" s="18">
        <f>SUMIFS(I28:I1054,$B28:$B1054,$B28,$D28:$D1054,$D28,$E28:$E1054,$E28)/2</f>
        <v>0</v>
      </c>
    </row>
    <row r="28" spans="1:9" s="16" customFormat="1" ht="62.4">
      <c r="A28" s="19">
        <v>2</v>
      </c>
      <c r="B28" s="37">
        <v>920</v>
      </c>
      <c r="C28" s="38" t="s">
        <v>162</v>
      </c>
      <c r="D28" s="39" t="s">
        <v>76</v>
      </c>
      <c r="E28" s="39" t="s">
        <v>70</v>
      </c>
      <c r="F28" s="39" t="s">
        <v>161</v>
      </c>
      <c r="G28" s="39" t="s">
        <v>72</v>
      </c>
      <c r="H28" s="40">
        <f>SUMIFS(H29:H1054,$B29:$B1054,$B28,$D29:$D1054,$D29,$E29:$E1054,$E29,$F29:$F1054,$F29)</f>
        <v>45</v>
      </c>
      <c r="I28" s="40">
        <f>SUMIFS(I29:I1054,$B29:$B1054,$B28,$D29:$D1054,$D29,$E29:$E1054,$E29,$F29:$F1054,$F29)</f>
        <v>0</v>
      </c>
    </row>
    <row r="29" spans="1:9" s="16" customFormat="1" ht="21.6" customHeight="1">
      <c r="A29" s="20">
        <v>3</v>
      </c>
      <c r="B29" s="31">
        <v>920</v>
      </c>
      <c r="C29" s="32" t="s">
        <v>165</v>
      </c>
      <c r="D29" s="33" t="s">
        <v>76</v>
      </c>
      <c r="E29" s="33" t="s">
        <v>70</v>
      </c>
      <c r="F29" s="33" t="s">
        <v>161</v>
      </c>
      <c r="G29" s="33" t="s">
        <v>163</v>
      </c>
      <c r="H29" s="24">
        <v>45</v>
      </c>
      <c r="I29" s="24"/>
    </row>
    <row r="30" spans="1:9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SUMIFS(H31:H1057,$B31:$B1057,$B31,$D31:$D1057,$D31,$E31:$E1057,$E31)/2</f>
        <v>21900</v>
      </c>
      <c r="I30" s="18">
        <f>SUMIFS(I31:I1057,$B31:$B1057,$B31,$D31:$D1057,$D31,$E31:$E1057,$E31)/2</f>
        <v>868</v>
      </c>
    </row>
    <row r="31" spans="1:9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SUMIFS(H32:H1057,$B32:$B1057,$B31,$D32:$D1057,$D32,$E32:$E1057,$E32,$F32:$F1057,$F32)</f>
        <v>21900</v>
      </c>
      <c r="I31" s="40">
        <f>SUMIFS(I32:I1057,$B32:$B1057,$B31,$D32:$D1057,$D32,$E32:$E1057,$E32,$F32:$F1057,$F32)</f>
        <v>868</v>
      </c>
    </row>
    <row r="32" spans="1:9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21900</v>
      </c>
      <c r="I32" s="24">
        <v>868</v>
      </c>
    </row>
    <row r="33" spans="1:9" s="16" customFormat="1" ht="31.2">
      <c r="A33" s="17">
        <v>1</v>
      </c>
      <c r="B33" s="28">
        <v>920</v>
      </c>
      <c r="C33" s="54" t="s">
        <v>141</v>
      </c>
      <c r="D33" s="30" t="s">
        <v>77</v>
      </c>
      <c r="E33" s="30" t="s">
        <v>79</v>
      </c>
      <c r="F33" s="30"/>
      <c r="G33" s="30"/>
      <c r="H33" s="18">
        <f>SUMIFS(H34:H1060,$B34:$B1060,$B34,$D34:$D1060,$D34,$E34:$E1060,$E34)/2</f>
        <v>26654.6</v>
      </c>
      <c r="I33" s="18">
        <f>SUMIFS(I34:I1060,$B34:$B1060,$B34,$D34:$D1060,$D34,$E34:$E1060,$E34)/2</f>
        <v>0</v>
      </c>
    </row>
    <row r="34" spans="1:9" s="16" customFormat="1" ht="46.8">
      <c r="A34" s="19">
        <v>2</v>
      </c>
      <c r="B34" s="37">
        <v>920</v>
      </c>
      <c r="C34" s="38" t="s">
        <v>174</v>
      </c>
      <c r="D34" s="39" t="s">
        <v>77</v>
      </c>
      <c r="E34" s="39" t="s">
        <v>79</v>
      </c>
      <c r="F34" s="39" t="s">
        <v>166</v>
      </c>
      <c r="G34" s="39" t="s">
        <v>72</v>
      </c>
      <c r="H34" s="40">
        <f>SUMIFS(H35:H1060,$B35:$B1060,$B34,$D35:$D1060,$D35,$E35:$E1060,$E35,$F35:$F1060,$F35)</f>
        <v>1672</v>
      </c>
      <c r="I34" s="40">
        <f>SUMIFS(I35:I1060,$B35:$B1060,$B34,$D35:$D1060,$D35,$E35:$E1060,$E35,$F35:$F1060,$F35)</f>
        <v>0</v>
      </c>
    </row>
    <row r="35" spans="1:9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166</v>
      </c>
      <c r="G35" s="33" t="s">
        <v>80</v>
      </c>
      <c r="H35" s="24">
        <v>1672</v>
      </c>
      <c r="I35" s="24"/>
    </row>
    <row r="36" spans="1:9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SUMIFS(H37:H1062,$B37:$B1062,$B36,$D37:$D1062,$D37,$E37:$E1062,$E37,$F37:$F1062,$F37)</f>
        <v>24982.6</v>
      </c>
      <c r="I36" s="40">
        <f>SUMIFS(I37:I1062,$B37:$B1062,$B36,$D37:$D1062,$D37,$E37:$E1062,$E37,$F37:$F1062,$F37)</f>
        <v>0</v>
      </c>
    </row>
    <row r="37" spans="1:9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24982.6</v>
      </c>
      <c r="I37" s="24"/>
    </row>
    <row r="38" spans="1:9" s="16" customFormat="1" ht="46.8">
      <c r="A38" s="14">
        <v>0</v>
      </c>
      <c r="B38" s="26">
        <v>933</v>
      </c>
      <c r="C38" s="27" t="s">
        <v>153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SUMIFS(H39:H1064,$B39:$B1064,$B39)/3</f>
        <v>2101.9</v>
      </c>
      <c r="I38" s="15">
        <f>SUMIFS(I39:I1064,$B39:$B1064,$B39)/3</f>
        <v>0</v>
      </c>
    </row>
    <row r="39" spans="1:9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SUMIFS(H40:H1066,$B40:$B1066,$B40,$D40:$D1066,$D40,$E40:$E1066,$E40)/2</f>
        <v>692.09999999999991</v>
      </c>
      <c r="I39" s="18">
        <f>SUMIFS(I40:I1066,$B40:$B1066,$B40,$D40:$D1066,$D40,$E40:$E1066,$E40)/2</f>
        <v>0</v>
      </c>
    </row>
    <row r="40" spans="1:9" s="16" customFormat="1" ht="78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SUMIFS(H41:H1066,$B41:$B1066,$B40,$D41:$D1066,$D41,$E41:$E1066,$E41,$F41:$F1066,$F41)</f>
        <v>692.09999999999991</v>
      </c>
      <c r="I40" s="40">
        <f>SUMIFS(I41:I1066,$B41:$B1066,$B40,$D41:$D1066,$D41,$E41:$E1066,$E41,$F41:$F1066,$F41)</f>
        <v>0</v>
      </c>
    </row>
    <row r="41" spans="1:9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546.79999999999995</v>
      </c>
      <c r="I41" s="24"/>
    </row>
    <row r="42" spans="1:9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145.30000000000001</v>
      </c>
      <c r="I42" s="24"/>
    </row>
    <row r="43" spans="1:9" s="16" customFormat="1" ht="15.6">
      <c r="A43" s="20">
        <v>3</v>
      </c>
      <c r="B43" s="31">
        <v>933</v>
      </c>
      <c r="C43" s="32" t="s">
        <v>13</v>
      </c>
      <c r="D43" s="33" t="s">
        <v>70</v>
      </c>
      <c r="E43" s="33" t="s">
        <v>79</v>
      </c>
      <c r="F43" s="33" t="s">
        <v>109</v>
      </c>
      <c r="G43" s="33" t="s">
        <v>75</v>
      </c>
      <c r="H43" s="24"/>
      <c r="I43" s="24"/>
    </row>
    <row r="44" spans="1:9" s="16" customFormat="1" ht="62.4">
      <c r="A44" s="17">
        <v>1</v>
      </c>
      <c r="B44" s="28">
        <v>933</v>
      </c>
      <c r="C44" s="29" t="s">
        <v>8</v>
      </c>
      <c r="D44" s="30" t="s">
        <v>70</v>
      </c>
      <c r="E44" s="30" t="s">
        <v>71</v>
      </c>
      <c r="F44" s="30" t="s">
        <v>7</v>
      </c>
      <c r="G44" s="30" t="s">
        <v>72</v>
      </c>
      <c r="H44" s="18">
        <f>SUMIFS(H45:H1071,$B45:$B1071,$B45,$D45:$D1071,$D45,$E45:$E1071,$E45)/2</f>
        <v>1409.8</v>
      </c>
      <c r="I44" s="18">
        <f>SUMIFS(I45:I1071,$B45:$B1071,$B45,$D45:$D1071,$D45,$E45:$E1071,$E45)/2</f>
        <v>0</v>
      </c>
    </row>
    <row r="45" spans="1:9" s="16" customFormat="1" ht="62.4">
      <c r="A45" s="19">
        <v>2</v>
      </c>
      <c r="B45" s="37">
        <v>933</v>
      </c>
      <c r="C45" s="47" t="s">
        <v>187</v>
      </c>
      <c r="D45" s="39" t="s">
        <v>70</v>
      </c>
      <c r="E45" s="39" t="s">
        <v>71</v>
      </c>
      <c r="F45" s="39" t="s">
        <v>15</v>
      </c>
      <c r="G45" s="39" t="s">
        <v>72</v>
      </c>
      <c r="H45" s="40">
        <f>SUMIFS(H46:H1071,$B46:$B1071,$B45,$D46:$D1071,$D46,$E46:$E1071,$E46,$F46:$F1071,$F46)</f>
        <v>93</v>
      </c>
      <c r="I45" s="40">
        <f>SUMIFS(I46:I1071,$B46:$B1071,$B45,$D46:$D1071,$D46,$E46:$E1071,$E46,$F46:$F1071,$F46)</f>
        <v>0</v>
      </c>
    </row>
    <row r="46" spans="1:9" s="16" customFormat="1" ht="51.6" customHeight="1">
      <c r="A46" s="20">
        <v>3</v>
      </c>
      <c r="B46" s="31">
        <v>933</v>
      </c>
      <c r="C46" s="32" t="s">
        <v>12</v>
      </c>
      <c r="D46" s="33" t="s">
        <v>70</v>
      </c>
      <c r="E46" s="33" t="s">
        <v>71</v>
      </c>
      <c r="F46" s="33" t="s">
        <v>15</v>
      </c>
      <c r="G46" s="33" t="s">
        <v>74</v>
      </c>
      <c r="H46" s="24">
        <v>93</v>
      </c>
      <c r="I46" s="24"/>
    </row>
    <row r="47" spans="1:9" s="16" customFormat="1" ht="62.4">
      <c r="A47" s="19">
        <v>2</v>
      </c>
      <c r="B47" s="37">
        <v>933</v>
      </c>
      <c r="C47" s="47" t="s">
        <v>188</v>
      </c>
      <c r="D47" s="39" t="s">
        <v>70</v>
      </c>
      <c r="E47" s="39" t="s">
        <v>71</v>
      </c>
      <c r="F47" s="39" t="s">
        <v>42</v>
      </c>
      <c r="G47" s="39" t="s">
        <v>72</v>
      </c>
      <c r="H47" s="40">
        <f>SUMIFS(H48:H1073,$B48:$B1073,$B47,$D48:$D1073,$D48,$E48:$E1073,$E48,$F48:$F1073,$F48)</f>
        <v>0</v>
      </c>
      <c r="I47" s="40">
        <f>SUMIFS(I48:I1073,$B48:$B1073,$B47,$D48:$D1073,$D48,$E48:$E1073,$E48,$F48:$F1073,$F48)</f>
        <v>0</v>
      </c>
    </row>
    <row r="48" spans="1:9" s="16" customFormat="1" ht="51.6" customHeight="1">
      <c r="A48" s="20">
        <v>3</v>
      </c>
      <c r="B48" s="31">
        <v>933</v>
      </c>
      <c r="C48" s="32" t="s">
        <v>12</v>
      </c>
      <c r="D48" s="33" t="s">
        <v>70</v>
      </c>
      <c r="E48" s="33" t="s">
        <v>71</v>
      </c>
      <c r="F48" s="33" t="s">
        <v>42</v>
      </c>
      <c r="G48" s="33" t="s">
        <v>74</v>
      </c>
      <c r="H48" s="24"/>
      <c r="I48" s="24"/>
    </row>
    <row r="49" spans="1:10" s="16" customFormat="1" ht="78">
      <c r="A49" s="19">
        <v>2</v>
      </c>
      <c r="B49" s="37">
        <v>933</v>
      </c>
      <c r="C49" s="38" t="s">
        <v>9</v>
      </c>
      <c r="D49" s="39" t="s">
        <v>70</v>
      </c>
      <c r="E49" s="39" t="s">
        <v>71</v>
      </c>
      <c r="F49" s="39" t="s">
        <v>109</v>
      </c>
      <c r="G49" s="39" t="s">
        <v>72</v>
      </c>
      <c r="H49" s="40">
        <f>SUMIFS(H50:H1075,$B50:$B1075,$B49,$D50:$D1075,$D50,$E50:$E1075,$E50,$F50:$F1075,$F50)</f>
        <v>1316.8</v>
      </c>
      <c r="I49" s="40">
        <f>SUMIFS(I50:I1075,$B50:$B1075,$B49,$D50:$D1075,$D50,$E50:$E1075,$E50,$F50:$F1075,$F50)</f>
        <v>0</v>
      </c>
    </row>
    <row r="50" spans="1:10" s="16" customFormat="1" ht="46.8">
      <c r="A50" s="20">
        <v>3</v>
      </c>
      <c r="B50" s="31">
        <v>933</v>
      </c>
      <c r="C50" s="32" t="s">
        <v>11</v>
      </c>
      <c r="D50" s="33" t="s">
        <v>70</v>
      </c>
      <c r="E50" s="33" t="s">
        <v>71</v>
      </c>
      <c r="F50" s="33" t="s">
        <v>109</v>
      </c>
      <c r="G50" s="33" t="s">
        <v>73</v>
      </c>
      <c r="H50" s="24">
        <v>1276.3</v>
      </c>
      <c r="I50" s="24"/>
    </row>
    <row r="51" spans="1:10" s="16" customFormat="1" ht="46.8">
      <c r="A51" s="20">
        <v>3</v>
      </c>
      <c r="B51" s="31">
        <v>933</v>
      </c>
      <c r="C51" s="32" t="s">
        <v>12</v>
      </c>
      <c r="D51" s="33" t="s">
        <v>70</v>
      </c>
      <c r="E51" s="33" t="s">
        <v>71</v>
      </c>
      <c r="F51" s="33" t="s">
        <v>109</v>
      </c>
      <c r="G51" s="33" t="s">
        <v>74</v>
      </c>
      <c r="H51" s="24">
        <v>40.5</v>
      </c>
      <c r="I51" s="24"/>
    </row>
    <row r="52" spans="1:10" s="16" customFormat="1" ht="78">
      <c r="A52" s="14">
        <v>0</v>
      </c>
      <c r="B52" s="26">
        <v>935</v>
      </c>
      <c r="C52" s="27" t="s">
        <v>152</v>
      </c>
      <c r="D52" s="34" t="s">
        <v>72</v>
      </c>
      <c r="E52" s="34" t="s">
        <v>72</v>
      </c>
      <c r="F52" s="34" t="s">
        <v>7</v>
      </c>
      <c r="G52" s="34" t="s">
        <v>72</v>
      </c>
      <c r="H52" s="15">
        <f>SUMIFS(H53:H1080,$B53:$B1080,$B53)/3</f>
        <v>16409.600000000006</v>
      </c>
      <c r="I52" s="15">
        <f>SUMIFS(I53:I1080,$B53:$B1080,$B53)/3</f>
        <v>0</v>
      </c>
    </row>
    <row r="53" spans="1:10" s="16" customFormat="1" ht="46.8">
      <c r="A53" s="17">
        <v>1</v>
      </c>
      <c r="B53" s="28">
        <v>935</v>
      </c>
      <c r="C53" s="29" t="s">
        <v>36</v>
      </c>
      <c r="D53" s="30" t="s">
        <v>79</v>
      </c>
      <c r="E53" s="30" t="s">
        <v>77</v>
      </c>
      <c r="F53" s="30"/>
      <c r="G53" s="30"/>
      <c r="H53" s="18">
        <f>SUMIFS(H54:H1080,$B54:$B1080,$B54,$D54:$D1080,$D54,$E54:$E1080,$E54)/2</f>
        <v>546</v>
      </c>
      <c r="I53" s="18">
        <f>SUMIFS(I54:I1080,$B54:$B1080,$B54,$D54:$D1080,$D54,$E54:$E1080,$E54)/2</f>
        <v>0</v>
      </c>
    </row>
    <row r="54" spans="1:10" s="16" customFormat="1" ht="93.6">
      <c r="A54" s="19">
        <v>2</v>
      </c>
      <c r="B54" s="37">
        <v>935</v>
      </c>
      <c r="C54" s="38" t="s">
        <v>167</v>
      </c>
      <c r="D54" s="39" t="s">
        <v>79</v>
      </c>
      <c r="E54" s="39" t="s">
        <v>77</v>
      </c>
      <c r="F54" s="39" t="s">
        <v>53</v>
      </c>
      <c r="G54" s="39"/>
      <c r="H54" s="40">
        <f>SUMIFS(H55:H1080,$B55:$B1080,$B54,$D55:$D1080,$D55,$E55:$E1080,$E55,$F55:$F1080,$F55)</f>
        <v>546</v>
      </c>
      <c r="I54" s="40">
        <f>SUMIFS(I55:I1080,$B55:$B1080,$B54,$D55:$D1080,$D55,$E55:$E1080,$E55,$F55:$F1080,$F55)</f>
        <v>0</v>
      </c>
      <c r="J54" s="57"/>
    </row>
    <row r="55" spans="1:10" s="16" customFormat="1" ht="15.6">
      <c r="A55" s="20">
        <v>3</v>
      </c>
      <c r="B55" s="31">
        <v>935</v>
      </c>
      <c r="C55" s="32" t="s">
        <v>46</v>
      </c>
      <c r="D55" s="33" t="s">
        <v>79</v>
      </c>
      <c r="E55" s="33" t="s">
        <v>77</v>
      </c>
      <c r="F55" s="33" t="s">
        <v>53</v>
      </c>
      <c r="G55" s="33" t="s">
        <v>92</v>
      </c>
      <c r="H55" s="24">
        <v>546</v>
      </c>
      <c r="I55" s="24"/>
    </row>
    <row r="56" spans="1:10" s="16" customFormat="1" ht="15.6">
      <c r="A56" s="17">
        <v>1</v>
      </c>
      <c r="B56" s="28">
        <v>935</v>
      </c>
      <c r="C56" s="29" t="s">
        <v>139</v>
      </c>
      <c r="D56" s="30" t="s">
        <v>82</v>
      </c>
      <c r="E56" s="30" t="s">
        <v>82</v>
      </c>
      <c r="F56" s="30" t="s">
        <v>7</v>
      </c>
      <c r="G56" s="30" t="s">
        <v>72</v>
      </c>
      <c r="H56" s="18">
        <f>SUMIFS(H57:H1083,$B57:$B1083,$B57,$D57:$D1083,$D57,$E57:$E1083,$E57)/2</f>
        <v>4514.1000000000004</v>
      </c>
      <c r="I56" s="18">
        <f>SUMIFS(I57:I1083,$B57:$B1083,$B57,$D57:$D1083,$D57,$E57:$E1083,$E57)/2</f>
        <v>0</v>
      </c>
    </row>
    <row r="57" spans="1:10" s="16" customFormat="1" ht="31.2">
      <c r="A57" s="19">
        <v>2</v>
      </c>
      <c r="B57" s="37">
        <v>935</v>
      </c>
      <c r="C57" s="38" t="s">
        <v>168</v>
      </c>
      <c r="D57" s="39" t="s">
        <v>82</v>
      </c>
      <c r="E57" s="39" t="s">
        <v>82</v>
      </c>
      <c r="F57" s="39" t="s">
        <v>22</v>
      </c>
      <c r="G57" s="39"/>
      <c r="H57" s="40">
        <f>SUMIFS(H58:H1083,$B58:$B1083,$B57,$D58:$D1083,$D58,$E58:$E1083,$E58,$F58:$F1083,$F58)</f>
        <v>3161.4</v>
      </c>
      <c r="I57" s="40">
        <f>SUMIFS(I58:I1083,$B58:$B1083,$B57,$D58:$D1083,$D58,$E58:$E1083,$E58,$F58:$F1083,$F58)</f>
        <v>0</v>
      </c>
      <c r="J57" s="57"/>
    </row>
    <row r="58" spans="1:10" s="16" customFormat="1" ht="15.6">
      <c r="A58" s="20">
        <v>3</v>
      </c>
      <c r="B58" s="31">
        <v>935</v>
      </c>
      <c r="C58" s="32" t="s">
        <v>46</v>
      </c>
      <c r="D58" s="33" t="s">
        <v>82</v>
      </c>
      <c r="E58" s="33" t="s">
        <v>82</v>
      </c>
      <c r="F58" s="33" t="s">
        <v>22</v>
      </c>
      <c r="G58" s="33" t="s">
        <v>92</v>
      </c>
      <c r="H58" s="24">
        <v>3161.4</v>
      </c>
      <c r="I58" s="24"/>
    </row>
    <row r="59" spans="1:10" s="16" customFormat="1" ht="46.8">
      <c r="A59" s="19">
        <v>2</v>
      </c>
      <c r="B59" s="37">
        <v>935</v>
      </c>
      <c r="C59" s="42" t="s">
        <v>189</v>
      </c>
      <c r="D59" s="39" t="s">
        <v>82</v>
      </c>
      <c r="E59" s="39" t="s">
        <v>82</v>
      </c>
      <c r="F59" s="39" t="s">
        <v>64</v>
      </c>
      <c r="G59" s="39"/>
      <c r="H59" s="40">
        <f>SUMIFS(H60:H1085,$B60:$B1085,$B59,$D60:$D1085,$D60,$E60:$E1085,$E60,$F60:$F1085,$F60)</f>
        <v>1352.7</v>
      </c>
      <c r="I59" s="40">
        <f>SUMIFS(I60:I1085,$B60:$B1085,$B59,$D60:$D1085,$D60,$E60:$E1085,$E60,$F60:$F1085,$F60)</f>
        <v>0</v>
      </c>
    </row>
    <row r="60" spans="1:10" s="16" customFormat="1" ht="15.6">
      <c r="A60" s="20">
        <v>3</v>
      </c>
      <c r="B60" s="31">
        <v>935</v>
      </c>
      <c r="C60" s="32" t="s">
        <v>46</v>
      </c>
      <c r="D60" s="33" t="s">
        <v>82</v>
      </c>
      <c r="E60" s="33" t="s">
        <v>82</v>
      </c>
      <c r="F60" s="33" t="s">
        <v>64</v>
      </c>
      <c r="G60" s="33" t="s">
        <v>92</v>
      </c>
      <c r="H60" s="24">
        <v>1352.7</v>
      </c>
      <c r="I60" s="24"/>
    </row>
    <row r="61" spans="1:10" s="16" customFormat="1" ht="15.6">
      <c r="A61" s="17">
        <v>1</v>
      </c>
      <c r="B61" s="28">
        <v>935</v>
      </c>
      <c r="C61" s="29" t="s">
        <v>24</v>
      </c>
      <c r="D61" s="30" t="s">
        <v>84</v>
      </c>
      <c r="E61" s="30" t="s">
        <v>70</v>
      </c>
      <c r="F61" s="30" t="s">
        <v>7</v>
      </c>
      <c r="G61" s="30" t="s">
        <v>72</v>
      </c>
      <c r="H61" s="18">
        <f>SUMIFS(H62:H1088,$B62:$B1088,$B62,$D62:$D1088,$D62,$E62:$E1088,$E62)/2</f>
        <v>8058.2</v>
      </c>
      <c r="I61" s="18">
        <f>SUMIFS(I62:I1088,$B62:$B1088,$B62,$D62:$D1088,$D62,$E62:$E1088,$E62)/2</f>
        <v>0</v>
      </c>
    </row>
    <row r="62" spans="1:10" s="16" customFormat="1" ht="39" customHeight="1">
      <c r="A62" s="19">
        <v>2</v>
      </c>
      <c r="B62" s="37">
        <v>935</v>
      </c>
      <c r="C62" s="38" t="s">
        <v>190</v>
      </c>
      <c r="D62" s="39" t="s">
        <v>84</v>
      </c>
      <c r="E62" s="39" t="s">
        <v>70</v>
      </c>
      <c r="F62" s="39" t="s">
        <v>25</v>
      </c>
      <c r="G62" s="39"/>
      <c r="H62" s="40">
        <f>SUMIFS(H63:H1088,$B63:$B1088,$B62,$D63:$D1088,$D63,$E63:$E1088,$E63,$F63:$F1088,$F63)</f>
        <v>6715.4000000000005</v>
      </c>
      <c r="I62" s="40">
        <f>SUMIFS(I63:I1088,$B63:$B1088,$B62,$D63:$D1088,$D63,$E63:$E1088,$E63,$F63:$F1088,$F63)</f>
        <v>0</v>
      </c>
    </row>
    <row r="63" spans="1:10" s="16" customFormat="1" ht="31.2">
      <c r="A63" s="20">
        <v>3</v>
      </c>
      <c r="B63" s="31">
        <v>935</v>
      </c>
      <c r="C63" s="32" t="s">
        <v>23</v>
      </c>
      <c r="D63" s="33" t="s">
        <v>84</v>
      </c>
      <c r="E63" s="33" t="s">
        <v>70</v>
      </c>
      <c r="F63" s="33" t="s">
        <v>25</v>
      </c>
      <c r="G63" s="33" t="s">
        <v>83</v>
      </c>
      <c r="H63" s="24">
        <v>4257.5</v>
      </c>
      <c r="I63" s="24"/>
    </row>
    <row r="64" spans="1:10" s="16" customFormat="1" ht="46.8">
      <c r="A64" s="20">
        <v>3</v>
      </c>
      <c r="B64" s="31">
        <v>935</v>
      </c>
      <c r="C64" s="32" t="s">
        <v>12</v>
      </c>
      <c r="D64" s="33" t="s">
        <v>84</v>
      </c>
      <c r="E64" s="33" t="s">
        <v>70</v>
      </c>
      <c r="F64" s="33" t="s">
        <v>25</v>
      </c>
      <c r="G64" s="33" t="s">
        <v>74</v>
      </c>
      <c r="H64" s="24">
        <v>2437.6</v>
      </c>
      <c r="I64" s="24"/>
    </row>
    <row r="65" spans="1:10" s="16" customFormat="1" ht="15.6">
      <c r="A65" s="20">
        <v>3</v>
      </c>
      <c r="B65" s="31">
        <v>935</v>
      </c>
      <c r="C65" s="32" t="s">
        <v>180</v>
      </c>
      <c r="D65" s="33" t="s">
        <v>84</v>
      </c>
      <c r="E65" s="33" t="s">
        <v>70</v>
      </c>
      <c r="F65" s="33" t="s">
        <v>25</v>
      </c>
      <c r="G65" s="33" t="s">
        <v>179</v>
      </c>
      <c r="H65" s="24"/>
      <c r="I65" s="24"/>
    </row>
    <row r="66" spans="1:10" s="16" customFormat="1" ht="15.6">
      <c r="A66" s="20">
        <v>3</v>
      </c>
      <c r="B66" s="31">
        <v>935</v>
      </c>
      <c r="C66" s="32" t="s">
        <v>13</v>
      </c>
      <c r="D66" s="33" t="s">
        <v>84</v>
      </c>
      <c r="E66" s="33" t="s">
        <v>70</v>
      </c>
      <c r="F66" s="33" t="s">
        <v>25</v>
      </c>
      <c r="G66" s="33" t="s">
        <v>75</v>
      </c>
      <c r="H66" s="24">
        <v>20.3</v>
      </c>
      <c r="I66" s="24"/>
    </row>
    <row r="67" spans="1:10" s="16" customFormat="1" ht="46.8">
      <c r="A67" s="19">
        <v>2</v>
      </c>
      <c r="B67" s="37">
        <v>935</v>
      </c>
      <c r="C67" s="38" t="s">
        <v>191</v>
      </c>
      <c r="D67" s="39" t="s">
        <v>84</v>
      </c>
      <c r="E67" s="39" t="s">
        <v>70</v>
      </c>
      <c r="F67" s="39" t="s">
        <v>26</v>
      </c>
      <c r="G67" s="39"/>
      <c r="H67" s="40">
        <f>SUMIFS(H68:H1093,$B68:$B1093,$B67,$D68:$D1093,$D68,$E68:$E1093,$E68,$F68:$F1093,$F68)</f>
        <v>1292.8</v>
      </c>
      <c r="I67" s="40">
        <f>SUMIFS(I68:I1093,$B68:$B1093,$B67,$D68:$D1093,$D68,$E68:$E1093,$E68,$F68:$F1093,$F68)</f>
        <v>0</v>
      </c>
    </row>
    <row r="68" spans="1:10" s="16" customFormat="1" ht="31.2">
      <c r="A68" s="20">
        <v>3</v>
      </c>
      <c r="B68" s="31">
        <v>935</v>
      </c>
      <c r="C68" s="32" t="s">
        <v>23</v>
      </c>
      <c r="D68" s="33" t="s">
        <v>84</v>
      </c>
      <c r="E68" s="33" t="s">
        <v>70</v>
      </c>
      <c r="F68" s="33" t="s">
        <v>26</v>
      </c>
      <c r="G68" s="33" t="s">
        <v>83</v>
      </c>
      <c r="H68" s="24">
        <v>1067.8</v>
      </c>
      <c r="I68" s="24"/>
    </row>
    <row r="69" spans="1:10" s="16" customFormat="1" ht="46.8">
      <c r="A69" s="20">
        <v>3</v>
      </c>
      <c r="B69" s="31">
        <v>935</v>
      </c>
      <c r="C69" s="32" t="s">
        <v>12</v>
      </c>
      <c r="D69" s="33" t="s">
        <v>84</v>
      </c>
      <c r="E69" s="33" t="s">
        <v>70</v>
      </c>
      <c r="F69" s="33" t="s">
        <v>26</v>
      </c>
      <c r="G69" s="33" t="s">
        <v>74</v>
      </c>
      <c r="H69" s="24">
        <v>225</v>
      </c>
      <c r="I69" s="24"/>
    </row>
    <row r="70" spans="1:10" s="16" customFormat="1" ht="66" customHeight="1">
      <c r="A70" s="19">
        <v>2</v>
      </c>
      <c r="B70" s="37">
        <v>935</v>
      </c>
      <c r="C70" s="38" t="s">
        <v>126</v>
      </c>
      <c r="D70" s="39" t="s">
        <v>84</v>
      </c>
      <c r="E70" s="39" t="s">
        <v>70</v>
      </c>
      <c r="F70" s="39" t="s">
        <v>128</v>
      </c>
      <c r="G70" s="39"/>
      <c r="H70" s="40">
        <f>SUMIFS(H71:H1096,$B71:$B1096,$B70,$D71:$D1096,$D71,$E71:$E1096,$E71,$F71:$F1096,$F71)</f>
        <v>50</v>
      </c>
      <c r="I70" s="40">
        <f>SUMIFS(I71:I1096,$B71:$B1096,$B70,$D71:$D1096,$D71,$E71:$E1096,$E71,$F71:$F1096,$F71)</f>
        <v>0</v>
      </c>
      <c r="J70" s="57"/>
    </row>
    <row r="71" spans="1:10" s="16" customFormat="1" ht="46.8">
      <c r="A71" s="20">
        <v>3</v>
      </c>
      <c r="B71" s="31">
        <v>935</v>
      </c>
      <c r="C71" s="32" t="s">
        <v>12</v>
      </c>
      <c r="D71" s="33" t="s">
        <v>84</v>
      </c>
      <c r="E71" s="33" t="s">
        <v>70</v>
      </c>
      <c r="F71" s="33" t="s">
        <v>128</v>
      </c>
      <c r="G71" s="33" t="s">
        <v>74</v>
      </c>
      <c r="H71" s="24">
        <v>50</v>
      </c>
      <c r="I71" s="24"/>
    </row>
    <row r="72" spans="1:10" s="16" customFormat="1" ht="68.400000000000006" customHeight="1">
      <c r="A72" s="19">
        <v>2</v>
      </c>
      <c r="B72" s="37">
        <v>935</v>
      </c>
      <c r="C72" s="38" t="s">
        <v>178</v>
      </c>
      <c r="D72" s="39" t="s">
        <v>84</v>
      </c>
      <c r="E72" s="39" t="s">
        <v>70</v>
      </c>
      <c r="F72" s="39" t="s">
        <v>177</v>
      </c>
      <c r="G72" s="39"/>
      <c r="H72" s="40">
        <f>SUMIFS(H73:H1098,$B73:$B1098,$B72,$D73:$D1098,$D73,$E73:$E1098,$E73,$F73:$F1098,$F73)</f>
        <v>0</v>
      </c>
      <c r="I72" s="40">
        <f>SUMIFS(I73:I1098,$B73:$B1098,$B72,$D73:$D1098,$D73,$E73:$E1098,$E73,$F73:$F1098,$F73)</f>
        <v>0</v>
      </c>
    </row>
    <row r="73" spans="1:10" s="16" customFormat="1" ht="46.8">
      <c r="A73" s="20">
        <v>3</v>
      </c>
      <c r="B73" s="31">
        <v>935</v>
      </c>
      <c r="C73" s="32" t="s">
        <v>12</v>
      </c>
      <c r="D73" s="33" t="s">
        <v>84</v>
      </c>
      <c r="E73" s="33" t="s">
        <v>70</v>
      </c>
      <c r="F73" s="33" t="s">
        <v>177</v>
      </c>
      <c r="G73" s="33" t="s">
        <v>74</v>
      </c>
      <c r="H73" s="24"/>
      <c r="I73" s="24"/>
    </row>
    <row r="74" spans="1:10" s="16" customFormat="1" ht="31.2">
      <c r="A74" s="17">
        <v>1</v>
      </c>
      <c r="B74" s="28">
        <v>935</v>
      </c>
      <c r="C74" s="29" t="s">
        <v>27</v>
      </c>
      <c r="D74" s="30" t="s">
        <v>85</v>
      </c>
      <c r="E74" s="30" t="s">
        <v>71</v>
      </c>
      <c r="F74" s="30"/>
      <c r="G74" s="30"/>
      <c r="H74" s="18">
        <f>SUMIFS(H75:H1101,$B75:$B1101,$B75,$D75:$D1101,$D75,$E75:$E1101,$E75)/2</f>
        <v>444</v>
      </c>
      <c r="I74" s="18">
        <f>SUMIFS(I75:I1101,$B75:$B1101,$B75,$D75:$D1101,$D75,$E75:$E1101,$E75)/2</f>
        <v>0</v>
      </c>
    </row>
    <row r="75" spans="1:10" s="16" customFormat="1" ht="62.4">
      <c r="A75" s="19">
        <v>2</v>
      </c>
      <c r="B75" s="37">
        <v>935</v>
      </c>
      <c r="C75" s="38" t="s">
        <v>186</v>
      </c>
      <c r="D75" s="39" t="s">
        <v>85</v>
      </c>
      <c r="E75" s="39" t="s">
        <v>71</v>
      </c>
      <c r="F75" s="39" t="s">
        <v>28</v>
      </c>
      <c r="G75" s="39"/>
      <c r="H75" s="40">
        <f>SUMIFS(H76:H1101,$B76:$B1101,$B75,$D76:$D1101,$D76,$E76:$E1101,$E76,$F76:$F1101,$F76)</f>
        <v>60</v>
      </c>
      <c r="I75" s="40">
        <f>SUMIFS(I76:I1101,$B76:$B1101,$B75,$D76:$D1101,$D76,$E76:$E1101,$E76,$F76:$F1101,$F76)</f>
        <v>0</v>
      </c>
    </row>
    <row r="76" spans="1:10" s="16" customFormat="1" ht="46.8">
      <c r="A76" s="20">
        <v>3</v>
      </c>
      <c r="B76" s="31">
        <v>935</v>
      </c>
      <c r="C76" s="32" t="s">
        <v>12</v>
      </c>
      <c r="D76" s="33" t="s">
        <v>85</v>
      </c>
      <c r="E76" s="33" t="s">
        <v>71</v>
      </c>
      <c r="F76" s="33" t="s">
        <v>28</v>
      </c>
      <c r="G76" s="33" t="s">
        <v>74</v>
      </c>
      <c r="H76" s="24">
        <v>60</v>
      </c>
      <c r="I76" s="25"/>
    </row>
    <row r="77" spans="1:10" s="16" customFormat="1" ht="15.6">
      <c r="A77" s="20">
        <v>3</v>
      </c>
      <c r="B77" s="31">
        <v>935</v>
      </c>
      <c r="C77" s="32" t="s">
        <v>46</v>
      </c>
      <c r="D77" s="33" t="s">
        <v>85</v>
      </c>
      <c r="E77" s="33" t="s">
        <v>71</v>
      </c>
      <c r="F77" s="33" t="s">
        <v>28</v>
      </c>
      <c r="G77" s="33" t="s">
        <v>92</v>
      </c>
      <c r="H77" s="24"/>
      <c r="I77" s="25"/>
    </row>
    <row r="78" spans="1:10" s="16" customFormat="1" ht="93.6">
      <c r="A78" s="19">
        <v>2</v>
      </c>
      <c r="B78" s="37">
        <v>935</v>
      </c>
      <c r="C78" s="38" t="s">
        <v>137</v>
      </c>
      <c r="D78" s="39" t="s">
        <v>85</v>
      </c>
      <c r="E78" s="39" t="s">
        <v>71</v>
      </c>
      <c r="F78" s="39" t="s">
        <v>29</v>
      </c>
      <c r="G78" s="39"/>
      <c r="H78" s="40">
        <f>SUMIFS(H79:H1104,$B79:$B1104,$B78,$D79:$D1104,$D79,$E79:$E1104,$E79,$F79:$F1104,$F79)</f>
        <v>384</v>
      </c>
      <c r="I78" s="40">
        <f>SUMIFS(I79:I1104,$B79:$B1104,$B78,$D79:$D1104,$D79,$E79:$E1104,$E79,$F79:$F1104,$F79)</f>
        <v>0</v>
      </c>
      <c r="J78" s="57"/>
    </row>
    <row r="79" spans="1:10" s="16" customFormat="1" ht="78">
      <c r="A79" s="20">
        <v>3</v>
      </c>
      <c r="B79" s="31">
        <v>935</v>
      </c>
      <c r="C79" s="32" t="s">
        <v>160</v>
      </c>
      <c r="D79" s="33" t="s">
        <v>85</v>
      </c>
      <c r="E79" s="33" t="s">
        <v>71</v>
      </c>
      <c r="F79" s="33" t="s">
        <v>29</v>
      </c>
      <c r="G79" s="33" t="s">
        <v>95</v>
      </c>
      <c r="H79" s="24">
        <v>384</v>
      </c>
      <c r="I79" s="24"/>
    </row>
    <row r="80" spans="1:10" s="16" customFormat="1" ht="15.6">
      <c r="A80" s="17">
        <v>1</v>
      </c>
      <c r="B80" s="28">
        <v>935</v>
      </c>
      <c r="C80" s="29" t="s">
        <v>30</v>
      </c>
      <c r="D80" s="30" t="s">
        <v>86</v>
      </c>
      <c r="E80" s="30" t="s">
        <v>70</v>
      </c>
      <c r="F80" s="30" t="s">
        <v>7</v>
      </c>
      <c r="G80" s="30" t="s">
        <v>72</v>
      </c>
      <c r="H80" s="18">
        <f>SUMIFS(H81:H1107,$B81:$B1107,$B81,$D81:$D1107,$D81,$E81:$E1107,$E81)/2</f>
        <v>2847.3</v>
      </c>
      <c r="I80" s="18">
        <f>SUMIFS(I81:I1107,$B81:$B1107,$B81,$D81:$D1107,$D81,$E81:$E1107,$E81)/2</f>
        <v>0</v>
      </c>
    </row>
    <row r="81" spans="1:9" s="16" customFormat="1" ht="46.8">
      <c r="A81" s="19">
        <v>2</v>
      </c>
      <c r="B81" s="37">
        <v>935</v>
      </c>
      <c r="C81" s="38" t="s">
        <v>192</v>
      </c>
      <c r="D81" s="39" t="s">
        <v>86</v>
      </c>
      <c r="E81" s="39" t="s">
        <v>70</v>
      </c>
      <c r="F81" s="39" t="s">
        <v>31</v>
      </c>
      <c r="G81" s="39"/>
      <c r="H81" s="40">
        <f>SUMIFS(H82:H1107,$B82:$B1107,$B81,$D82:$D1107,$D82,$E82:$E1107,$E82,$F82:$F1107,$F82)</f>
        <v>2837.3</v>
      </c>
      <c r="I81" s="40">
        <f>SUMIFS(I82:I1107,$B82:$B1107,$B81,$D82:$D1107,$D82,$E82:$E1107,$E82,$F82:$F1107,$F82)</f>
        <v>0</v>
      </c>
    </row>
    <row r="82" spans="1:9" s="16" customFormat="1" ht="31.2">
      <c r="A82" s="20">
        <v>3</v>
      </c>
      <c r="B82" s="31">
        <v>935</v>
      </c>
      <c r="C82" s="32" t="s">
        <v>23</v>
      </c>
      <c r="D82" s="33" t="s">
        <v>86</v>
      </c>
      <c r="E82" s="33" t="s">
        <v>70</v>
      </c>
      <c r="F82" s="33" t="s">
        <v>31</v>
      </c>
      <c r="G82" s="33" t="s">
        <v>83</v>
      </c>
      <c r="H82" s="24"/>
      <c r="I82" s="25"/>
    </row>
    <row r="83" spans="1:9" s="16" customFormat="1" ht="15.6">
      <c r="A83" s="20">
        <v>3</v>
      </c>
      <c r="B83" s="31">
        <v>935</v>
      </c>
      <c r="C83" s="32" t="s">
        <v>46</v>
      </c>
      <c r="D83" s="33" t="s">
        <v>86</v>
      </c>
      <c r="E83" s="33" t="s">
        <v>70</v>
      </c>
      <c r="F83" s="33" t="s">
        <v>31</v>
      </c>
      <c r="G83" s="33" t="s">
        <v>92</v>
      </c>
      <c r="H83" s="24">
        <v>2837.3</v>
      </c>
      <c r="I83" s="25"/>
    </row>
    <row r="84" spans="1:9" s="16" customFormat="1" ht="46.8">
      <c r="A84" s="19">
        <v>2</v>
      </c>
      <c r="B84" s="37">
        <v>935</v>
      </c>
      <c r="C84" s="38" t="s">
        <v>159</v>
      </c>
      <c r="D84" s="39" t="s">
        <v>86</v>
      </c>
      <c r="E84" s="39" t="s">
        <v>70</v>
      </c>
      <c r="F84" s="39" t="s">
        <v>158</v>
      </c>
      <c r="G84" s="39"/>
      <c r="H84" s="40">
        <f>SUMIFS(H85:H1110,$B85:$B1110,$B84,$D85:$D1110,$D85,$E85:$E1110,$E85,$F85:$F1110,$F85)</f>
        <v>10</v>
      </c>
      <c r="I84" s="40">
        <f>SUMIFS(I85:I1110,$B85:$B1110,$B84,$D85:$D1110,$D85,$E85:$E1110,$E85,$F85:$F1110,$F85)</f>
        <v>0</v>
      </c>
    </row>
    <row r="85" spans="1:9" s="16" customFormat="1" ht="15.6">
      <c r="A85" s="20">
        <v>3</v>
      </c>
      <c r="B85" s="31">
        <v>935</v>
      </c>
      <c r="C85" s="32" t="s">
        <v>46</v>
      </c>
      <c r="D85" s="33" t="s">
        <v>86</v>
      </c>
      <c r="E85" s="33" t="s">
        <v>70</v>
      </c>
      <c r="F85" s="33" t="s">
        <v>158</v>
      </c>
      <c r="G85" s="33" t="s">
        <v>92</v>
      </c>
      <c r="H85" s="24">
        <v>10</v>
      </c>
      <c r="I85" s="25"/>
    </row>
    <row r="86" spans="1:9" s="16" customFormat="1" ht="78" customHeight="1">
      <c r="A86" s="14">
        <v>0</v>
      </c>
      <c r="B86" s="26">
        <v>943</v>
      </c>
      <c r="C86" s="27" t="s">
        <v>151</v>
      </c>
      <c r="D86" s="34"/>
      <c r="E86" s="34"/>
      <c r="F86" s="34"/>
      <c r="G86" s="34"/>
      <c r="H86" s="15">
        <f>SUMIFS(H87:H1110,$B87:$B1110,$B87)/3</f>
        <v>0</v>
      </c>
      <c r="I86" s="15">
        <f>SUMIFS(I87:I1110,$B87:$B1110,$B87)/3</f>
        <v>0</v>
      </c>
    </row>
    <row r="87" spans="1:9" s="16" customFormat="1" ht="15.6">
      <c r="A87" s="17">
        <v>1</v>
      </c>
      <c r="B87" s="28">
        <v>943</v>
      </c>
      <c r="C87" s="29" t="s">
        <v>140</v>
      </c>
      <c r="D87" s="30" t="s">
        <v>85</v>
      </c>
      <c r="E87" s="30" t="s">
        <v>87</v>
      </c>
      <c r="F87" s="30" t="s">
        <v>7</v>
      </c>
      <c r="G87" s="30" t="s">
        <v>72</v>
      </c>
      <c r="H87" s="18">
        <f>SUMIFS(H88:H1114,$B88:$B1114,$B88,$D88:$D1114,$D88,$E88:$E1114,$E88)/2</f>
        <v>0</v>
      </c>
      <c r="I87" s="18">
        <f>SUMIFS(I88:I1114,$B88:$B1114,$B88,$D88:$D1114,$D88,$E88:$E1114,$E88)/2</f>
        <v>0</v>
      </c>
    </row>
    <row r="88" spans="1:9" s="16" customFormat="1" ht="62.4">
      <c r="A88" s="19">
        <v>2</v>
      </c>
      <c r="B88" s="37">
        <v>943</v>
      </c>
      <c r="C88" s="38" t="s">
        <v>193</v>
      </c>
      <c r="D88" s="39" t="s">
        <v>85</v>
      </c>
      <c r="E88" s="39" t="s">
        <v>87</v>
      </c>
      <c r="F88" s="39" t="s">
        <v>10</v>
      </c>
      <c r="G88" s="39"/>
      <c r="H88" s="40">
        <f>SUMIFS(H89:H1114,$B89:$B1114,$B88,$D89:$D1114,$D89,$E89:$E1114,$E89,$F89:$F1114,$F89)</f>
        <v>0</v>
      </c>
      <c r="I88" s="40">
        <f>SUMIFS(I89:I1114,$B89:$B1114,$B88,$D89:$D1114,$D89,$E89:$E1114,$E89,$F89:$F1114,$F89)</f>
        <v>0</v>
      </c>
    </row>
    <row r="89" spans="1:9" s="16" customFormat="1" ht="33.6" customHeight="1">
      <c r="A89" s="20">
        <v>3</v>
      </c>
      <c r="B89" s="31">
        <v>943</v>
      </c>
      <c r="C89" s="32" t="s">
        <v>21</v>
      </c>
      <c r="D89" s="33" t="s">
        <v>85</v>
      </c>
      <c r="E89" s="33" t="s">
        <v>87</v>
      </c>
      <c r="F89" s="33" t="s">
        <v>10</v>
      </c>
      <c r="G89" s="33" t="s">
        <v>81</v>
      </c>
      <c r="H89" s="24"/>
      <c r="I89" s="24"/>
    </row>
    <row r="90" spans="1:9" s="16" customFormat="1" ht="31.2">
      <c r="A90" s="17">
        <v>1</v>
      </c>
      <c r="B90" s="28">
        <v>943</v>
      </c>
      <c r="C90" s="29" t="s">
        <v>27</v>
      </c>
      <c r="D90" s="30" t="s">
        <v>85</v>
      </c>
      <c r="E90" s="30" t="s">
        <v>71</v>
      </c>
      <c r="F90" s="30"/>
      <c r="G90" s="30"/>
      <c r="H90" s="18">
        <f>SUMIFS(H91:H1117,$B91:$B1117,$B91,$D91:$D1117,$D91,$E91:$E1117,$E91)/2</f>
        <v>0</v>
      </c>
      <c r="I90" s="18">
        <f>SUMIFS(I91:I1117,$B91:$B1117,$B91,$D91:$D1117,$D91,$E91:$E1117,$E91)/2</f>
        <v>0</v>
      </c>
    </row>
    <row r="91" spans="1:9" s="16" customFormat="1" ht="62.4">
      <c r="A91" s="19">
        <v>2</v>
      </c>
      <c r="B91" s="37">
        <v>943</v>
      </c>
      <c r="C91" s="38" t="s">
        <v>193</v>
      </c>
      <c r="D91" s="39" t="s">
        <v>85</v>
      </c>
      <c r="E91" s="39" t="s">
        <v>71</v>
      </c>
      <c r="F91" s="39" t="s">
        <v>10</v>
      </c>
      <c r="G91" s="39"/>
      <c r="H91" s="40">
        <f>SUMIFS(H92:H1117,$B92:$B1117,$B91,$D92:$D1117,$D92,$E92:$E1117,$E92,$F92:$F1117,$F92)</f>
        <v>0</v>
      </c>
      <c r="I91" s="40">
        <f>SUMIFS(I92:I1117,$B92:$B1117,$B91,$D92:$D1117,$D92,$E92:$E1117,$E92,$F92:$F1117,$F92)</f>
        <v>0</v>
      </c>
    </row>
    <row r="92" spans="1:9" s="16" customFormat="1" ht="31.2">
      <c r="A92" s="20">
        <v>3</v>
      </c>
      <c r="B92" s="31">
        <v>943</v>
      </c>
      <c r="C92" s="32" t="s">
        <v>23</v>
      </c>
      <c r="D92" s="33" t="s">
        <v>85</v>
      </c>
      <c r="E92" s="33" t="s">
        <v>71</v>
      </c>
      <c r="F92" s="33" t="s">
        <v>10</v>
      </c>
      <c r="G92" s="33" t="s">
        <v>83</v>
      </c>
      <c r="H92" s="24"/>
      <c r="I92" s="24"/>
    </row>
    <row r="93" spans="1:9" s="16" customFormat="1" ht="46.8">
      <c r="A93" s="20">
        <v>3</v>
      </c>
      <c r="B93" s="31">
        <v>943</v>
      </c>
      <c r="C93" s="32" t="s">
        <v>12</v>
      </c>
      <c r="D93" s="33" t="s">
        <v>85</v>
      </c>
      <c r="E93" s="33" t="s">
        <v>71</v>
      </c>
      <c r="F93" s="33" t="s">
        <v>10</v>
      </c>
      <c r="G93" s="33" t="s">
        <v>74</v>
      </c>
      <c r="H93" s="24"/>
      <c r="I93" s="24"/>
    </row>
    <row r="94" spans="1:9" s="16" customFormat="1" ht="15.6">
      <c r="A94" s="20">
        <v>3</v>
      </c>
      <c r="B94" s="31">
        <v>943</v>
      </c>
      <c r="C94" s="32" t="s">
        <v>13</v>
      </c>
      <c r="D94" s="33" t="s">
        <v>85</v>
      </c>
      <c r="E94" s="33" t="s">
        <v>71</v>
      </c>
      <c r="F94" s="33" t="s">
        <v>10</v>
      </c>
      <c r="G94" s="33" t="s">
        <v>75</v>
      </c>
      <c r="H94" s="24"/>
      <c r="I94" s="24"/>
    </row>
    <row r="95" spans="1:9" s="16" customFormat="1" ht="62.4">
      <c r="A95" s="14">
        <v>0</v>
      </c>
      <c r="B95" s="26">
        <v>950</v>
      </c>
      <c r="C95" s="27" t="s">
        <v>150</v>
      </c>
      <c r="D95" s="34"/>
      <c r="E95" s="34"/>
      <c r="F95" s="34"/>
      <c r="G95" s="34"/>
      <c r="H95" s="15">
        <f>SUMIFS(H96:H1119,$B96:$B1119,$B96)/3</f>
        <v>67629.900000000009</v>
      </c>
      <c r="I95" s="15">
        <f>SUMIFS(I96:I1119,$B96:$B1119,$B96)/3</f>
        <v>26116.799999999999</v>
      </c>
    </row>
    <row r="96" spans="1:9" s="16" customFormat="1" ht="78">
      <c r="A96" s="17">
        <v>1</v>
      </c>
      <c r="B96" s="28">
        <v>950</v>
      </c>
      <c r="C96" s="29" t="s">
        <v>34</v>
      </c>
      <c r="D96" s="30" t="s">
        <v>70</v>
      </c>
      <c r="E96" s="30" t="s">
        <v>87</v>
      </c>
      <c r="F96" s="30" t="s">
        <v>7</v>
      </c>
      <c r="G96" s="30" t="s">
        <v>72</v>
      </c>
      <c r="H96" s="18">
        <f>SUMIFS(H97:H1123,$B97:$B1123,$B97,$D97:$D1123,$D97,$E97:$E1123,$E97)/2</f>
        <v>6545.7000000000007</v>
      </c>
      <c r="I96" s="18">
        <f>SUMIFS(I97:I1123,$B97:$B1123,$B97,$D97:$D1123,$D97,$E97:$E1123,$E97)/2</f>
        <v>0</v>
      </c>
    </row>
    <row r="97" spans="1:10" s="16" customFormat="1" ht="62.4">
      <c r="A97" s="19">
        <v>2</v>
      </c>
      <c r="B97" s="37">
        <v>950</v>
      </c>
      <c r="C97" s="47" t="s">
        <v>187</v>
      </c>
      <c r="D97" s="39" t="s">
        <v>70</v>
      </c>
      <c r="E97" s="39" t="s">
        <v>87</v>
      </c>
      <c r="F97" s="39" t="s">
        <v>15</v>
      </c>
      <c r="G97" s="39" t="s">
        <v>72</v>
      </c>
      <c r="H97" s="40">
        <f>SUMIFS(H98:H1123,$B98:$B1123,$B97,$D98:$D1123,$D98,$E98:$E1123,$E98,$F98:$F1123,$F98)</f>
        <v>100</v>
      </c>
      <c r="I97" s="40">
        <f>SUMIFS(I98:I1123,$B98:$B1123,$B97,$D98:$D1123,$D98,$E98:$E1123,$E98,$F98:$F1123,$F98)</f>
        <v>0</v>
      </c>
    </row>
    <row r="98" spans="1:10" s="16" customFormat="1" ht="46.8">
      <c r="A98" s="20">
        <v>3</v>
      </c>
      <c r="B98" s="31">
        <v>950</v>
      </c>
      <c r="C98" s="32" t="s">
        <v>12</v>
      </c>
      <c r="D98" s="33" t="s">
        <v>70</v>
      </c>
      <c r="E98" s="33" t="s">
        <v>87</v>
      </c>
      <c r="F98" s="33" t="s">
        <v>15</v>
      </c>
      <c r="G98" s="33" t="s">
        <v>74</v>
      </c>
      <c r="H98" s="24">
        <v>100</v>
      </c>
      <c r="I98" s="24"/>
    </row>
    <row r="99" spans="1:10" s="16" customFormat="1" ht="62.4">
      <c r="A99" s="19">
        <v>2</v>
      </c>
      <c r="B99" s="37">
        <v>950</v>
      </c>
      <c r="C99" s="47" t="s">
        <v>188</v>
      </c>
      <c r="D99" s="39" t="s">
        <v>70</v>
      </c>
      <c r="E99" s="39" t="s">
        <v>87</v>
      </c>
      <c r="F99" s="39" t="s">
        <v>42</v>
      </c>
      <c r="G99" s="39" t="s">
        <v>72</v>
      </c>
      <c r="H99" s="40">
        <f>SUMIFS(H100:H1125,$B100:$B1125,$B99,$D100:$D1125,$D100,$E100:$E1125,$E100,$F100:$F1125,$F100)</f>
        <v>0</v>
      </c>
      <c r="I99" s="40">
        <f>SUMIFS(I100:I1125,$B100:$B1125,$B99,$D100:$D1125,$D100,$E100:$E1125,$E100,$F100:$F1125,$F100)</f>
        <v>0</v>
      </c>
    </row>
    <row r="100" spans="1:10" s="16" customFormat="1" ht="46.8">
      <c r="A100" s="20">
        <v>3</v>
      </c>
      <c r="B100" s="31">
        <v>950</v>
      </c>
      <c r="C100" s="32" t="s">
        <v>12</v>
      </c>
      <c r="D100" s="33" t="s">
        <v>70</v>
      </c>
      <c r="E100" s="33" t="s">
        <v>87</v>
      </c>
      <c r="F100" s="33" t="s">
        <v>42</v>
      </c>
      <c r="G100" s="33" t="s">
        <v>74</v>
      </c>
      <c r="H100" s="24"/>
      <c r="I100" s="24"/>
    </row>
    <row r="101" spans="1:10" s="16" customFormat="1" ht="78">
      <c r="A101" s="19">
        <v>2</v>
      </c>
      <c r="B101" s="37">
        <v>950</v>
      </c>
      <c r="C101" s="38" t="s">
        <v>9</v>
      </c>
      <c r="D101" s="39" t="s">
        <v>70</v>
      </c>
      <c r="E101" s="39" t="s">
        <v>87</v>
      </c>
      <c r="F101" s="39" t="s">
        <v>109</v>
      </c>
      <c r="G101" s="39" t="s">
        <v>72</v>
      </c>
      <c r="H101" s="40">
        <f>SUMIFS(H102:H1127,$B102:$B1127,$B101,$D102:$D1127,$D102,$E102:$E1127,$E102,$F102:$F1127,$F102)</f>
        <v>6445.7000000000007</v>
      </c>
      <c r="I101" s="40">
        <f>SUMIFS(I102:I1127,$B102:$B1127,$B101,$D102:$D1127,$D102,$E102:$E1127,$E102,$F102:$F1127,$F102)</f>
        <v>0</v>
      </c>
    </row>
    <row r="102" spans="1:10" s="16" customFormat="1" ht="46.8">
      <c r="A102" s="20">
        <v>3</v>
      </c>
      <c r="B102" s="31">
        <v>950</v>
      </c>
      <c r="C102" s="32" t="s">
        <v>11</v>
      </c>
      <c r="D102" s="33" t="s">
        <v>70</v>
      </c>
      <c r="E102" s="33" t="s">
        <v>87</v>
      </c>
      <c r="F102" s="33" t="s">
        <v>109</v>
      </c>
      <c r="G102" s="33" t="s">
        <v>73</v>
      </c>
      <c r="H102" s="24">
        <v>6061.6</v>
      </c>
      <c r="I102" s="24"/>
    </row>
    <row r="103" spans="1:10" s="16" customFormat="1" ht="46.8">
      <c r="A103" s="20">
        <v>3</v>
      </c>
      <c r="B103" s="31">
        <v>950</v>
      </c>
      <c r="C103" s="32" t="s">
        <v>12</v>
      </c>
      <c r="D103" s="33" t="s">
        <v>70</v>
      </c>
      <c r="E103" s="33" t="s">
        <v>87</v>
      </c>
      <c r="F103" s="33" t="s">
        <v>109</v>
      </c>
      <c r="G103" s="33" t="s">
        <v>74</v>
      </c>
      <c r="H103" s="24">
        <v>382.6</v>
      </c>
      <c r="I103" s="24"/>
    </row>
    <row r="104" spans="1:10" s="16" customFormat="1" ht="39" customHeight="1">
      <c r="A104" s="20">
        <v>3</v>
      </c>
      <c r="B104" s="31">
        <v>950</v>
      </c>
      <c r="C104" s="32" t="s">
        <v>21</v>
      </c>
      <c r="D104" s="33" t="s">
        <v>70</v>
      </c>
      <c r="E104" s="33" t="s">
        <v>87</v>
      </c>
      <c r="F104" s="33" t="s">
        <v>109</v>
      </c>
      <c r="G104" s="33" t="s">
        <v>81</v>
      </c>
      <c r="H104" s="24"/>
      <c r="I104" s="24"/>
    </row>
    <row r="105" spans="1:10" s="16" customFormat="1" ht="15.6">
      <c r="A105" s="20">
        <v>3</v>
      </c>
      <c r="B105" s="31">
        <v>950</v>
      </c>
      <c r="C105" s="32" t="s">
        <v>135</v>
      </c>
      <c r="D105" s="33" t="s">
        <v>70</v>
      </c>
      <c r="E105" s="33" t="s">
        <v>87</v>
      </c>
      <c r="F105" s="33" t="s">
        <v>109</v>
      </c>
      <c r="G105" s="33" t="s">
        <v>134</v>
      </c>
      <c r="H105" s="24"/>
      <c r="I105" s="24"/>
    </row>
    <row r="106" spans="1:10" s="16" customFormat="1" ht="21" customHeight="1">
      <c r="A106" s="20">
        <v>3</v>
      </c>
      <c r="B106" s="31">
        <v>950</v>
      </c>
      <c r="C106" s="32" t="s">
        <v>13</v>
      </c>
      <c r="D106" s="33" t="s">
        <v>70</v>
      </c>
      <c r="E106" s="33" t="s">
        <v>87</v>
      </c>
      <c r="F106" s="33" t="s">
        <v>109</v>
      </c>
      <c r="G106" s="33" t="s">
        <v>75</v>
      </c>
      <c r="H106" s="24">
        <v>1.5</v>
      </c>
      <c r="I106" s="25"/>
    </row>
    <row r="107" spans="1:10" s="16" customFormat="1" ht="15" customHeight="1">
      <c r="A107" s="17">
        <v>1</v>
      </c>
      <c r="B107" s="28">
        <v>950</v>
      </c>
      <c r="C107" s="29" t="s">
        <v>14</v>
      </c>
      <c r="D107" s="30" t="s">
        <v>70</v>
      </c>
      <c r="E107" s="30" t="s">
        <v>76</v>
      </c>
      <c r="F107" s="30"/>
      <c r="G107" s="30"/>
      <c r="H107" s="18">
        <f>SUMIFS(H108:H1134,$B108:$B1134,$B108,$D108:$D1134,$D108,$E108:$E1134,$E108)/2</f>
        <v>600</v>
      </c>
      <c r="I107" s="18">
        <f>SUMIFS(I108:I1134,$B108:$B1134,$B108,$D108:$D1134,$D108,$E108:$E1134,$E108)/2</f>
        <v>0</v>
      </c>
    </row>
    <row r="108" spans="1:10" s="16" customFormat="1" ht="78">
      <c r="A108" s="19">
        <v>2</v>
      </c>
      <c r="B108" s="37">
        <v>950</v>
      </c>
      <c r="C108" s="38" t="s">
        <v>194</v>
      </c>
      <c r="D108" s="39" t="s">
        <v>70</v>
      </c>
      <c r="E108" s="39" t="s">
        <v>76</v>
      </c>
      <c r="F108" s="39" t="s">
        <v>50</v>
      </c>
      <c r="G108" s="39" t="s">
        <v>72</v>
      </c>
      <c r="H108" s="40">
        <f>SUMIFS(H109:H1134,$B109:$B1134,$B108,$D109:$D1134,$D109,$E109:$E1134,$E109,$F109:$F1134,$F109)</f>
        <v>600</v>
      </c>
      <c r="I108" s="40">
        <f>SUMIFS(I109:I1134,$B109:$B1134,$B108,$D109:$D1134,$D109,$E109:$E1134,$E109,$F109:$F1134,$F109)</f>
        <v>0</v>
      </c>
    </row>
    <row r="109" spans="1:10" s="16" customFormat="1" ht="46.8">
      <c r="A109" s="20">
        <v>3</v>
      </c>
      <c r="B109" s="31">
        <v>950</v>
      </c>
      <c r="C109" s="32" t="s">
        <v>12</v>
      </c>
      <c r="D109" s="33" t="s">
        <v>70</v>
      </c>
      <c r="E109" s="33" t="s">
        <v>76</v>
      </c>
      <c r="F109" s="33" t="s">
        <v>50</v>
      </c>
      <c r="G109" s="33" t="s">
        <v>74</v>
      </c>
      <c r="H109" s="24">
        <v>600</v>
      </c>
      <c r="I109" s="24"/>
    </row>
    <row r="110" spans="1:10" s="16" customFormat="1" ht="46.8">
      <c r="A110" s="17">
        <v>1</v>
      </c>
      <c r="B110" s="28">
        <v>950</v>
      </c>
      <c r="C110" s="29" t="s">
        <v>36</v>
      </c>
      <c r="D110" s="30" t="s">
        <v>79</v>
      </c>
      <c r="E110" s="30" t="s">
        <v>77</v>
      </c>
      <c r="F110" s="30"/>
      <c r="G110" s="30"/>
      <c r="H110" s="18">
        <f>SUMIFS(H111:H1137,$B111:$B1137,$B111,$D111:$D1137,$D111,$E111:$E1137,$E111)/2</f>
        <v>280</v>
      </c>
      <c r="I110" s="18">
        <f>SUMIFS(I111:I1137,$B111:$B1137,$B111,$D111:$D1137,$D111,$E111:$E1137,$E111)/2</f>
        <v>0</v>
      </c>
    </row>
    <row r="111" spans="1:10" s="16" customFormat="1" ht="62.4">
      <c r="A111" s="19">
        <v>2</v>
      </c>
      <c r="B111" s="37">
        <v>950</v>
      </c>
      <c r="C111" s="38" t="s">
        <v>169</v>
      </c>
      <c r="D111" s="39" t="s">
        <v>79</v>
      </c>
      <c r="E111" s="39" t="s">
        <v>77</v>
      </c>
      <c r="F111" s="39" t="s">
        <v>132</v>
      </c>
      <c r="G111" s="39"/>
      <c r="H111" s="40">
        <f>SUMIFS(H112:H1137,$B112:$B1137,$B111,$D112:$D1137,$D112,$E112:$E1137,$E112,$F112:$F1137,$F112)</f>
        <v>280</v>
      </c>
      <c r="I111" s="40">
        <f>SUMIFS(I112:I1137,$B112:$B1137,$B111,$D112:$D1137,$D112,$E112:$E1137,$E112,$F112:$F1137,$F112)</f>
        <v>0</v>
      </c>
      <c r="J111" s="57"/>
    </row>
    <row r="112" spans="1:10" s="16" customFormat="1" ht="46.8">
      <c r="A112" s="20">
        <v>3</v>
      </c>
      <c r="B112" s="31">
        <v>950</v>
      </c>
      <c r="C112" s="32" t="s">
        <v>12</v>
      </c>
      <c r="D112" s="33" t="s">
        <v>79</v>
      </c>
      <c r="E112" s="33" t="s">
        <v>77</v>
      </c>
      <c r="F112" s="33" t="s">
        <v>132</v>
      </c>
      <c r="G112" s="33" t="s">
        <v>74</v>
      </c>
      <c r="H112" s="24">
        <v>280</v>
      </c>
      <c r="I112" s="24"/>
    </row>
    <row r="113" spans="1:10" s="16" customFormat="1" ht="31.2">
      <c r="A113" s="17">
        <v>1</v>
      </c>
      <c r="B113" s="28">
        <v>950</v>
      </c>
      <c r="C113" s="29" t="s">
        <v>37</v>
      </c>
      <c r="D113" s="30" t="s">
        <v>87</v>
      </c>
      <c r="E113" s="30" t="s">
        <v>88</v>
      </c>
      <c r="F113" s="30"/>
      <c r="G113" s="30"/>
      <c r="H113" s="18">
        <f>SUMIFS(H114:H1140,$B114:$B1140,$B114,$D114:$D1140,$D114,$E114:$E1140,$E114)/2</f>
        <v>33661.300000000003</v>
      </c>
      <c r="I113" s="18">
        <f>SUMIFS(I114:I1140,$B114:$B1140,$B114,$D114:$D1140,$D114,$E114:$E1140,$E114)/2</f>
        <v>26116.799999999999</v>
      </c>
    </row>
    <row r="114" spans="1:10" s="16" customFormat="1" ht="78">
      <c r="A114" s="19">
        <v>2</v>
      </c>
      <c r="B114" s="37">
        <v>950</v>
      </c>
      <c r="C114" s="38" t="s">
        <v>194</v>
      </c>
      <c r="D114" s="39" t="s">
        <v>87</v>
      </c>
      <c r="E114" s="39" t="s">
        <v>88</v>
      </c>
      <c r="F114" s="39" t="s">
        <v>50</v>
      </c>
      <c r="G114" s="39"/>
      <c r="H114" s="40">
        <f>SUMIFS(H115:H1140,$B115:$B1140,$B114,$D115:$D1140,$D115,$E115:$E1140,$E115,$F115:$F1140,$F115)</f>
        <v>33661.300000000003</v>
      </c>
      <c r="I114" s="40">
        <f>SUMIFS(I115:I1140,$B115:$B1140,$B114,$D115:$D1140,$D115,$E115:$E1140,$E115,$F115:$F1140,$F115)</f>
        <v>26116.799999999999</v>
      </c>
    </row>
    <row r="115" spans="1:10" s="16" customFormat="1" ht="46.8">
      <c r="A115" s="20">
        <v>3</v>
      </c>
      <c r="B115" s="31">
        <v>950</v>
      </c>
      <c r="C115" s="32" t="s">
        <v>12</v>
      </c>
      <c r="D115" s="33" t="s">
        <v>87</v>
      </c>
      <c r="E115" s="33" t="s">
        <v>88</v>
      </c>
      <c r="F115" s="33" t="s">
        <v>50</v>
      </c>
      <c r="G115" s="33" t="s">
        <v>74</v>
      </c>
      <c r="H115" s="24">
        <v>33661.300000000003</v>
      </c>
      <c r="I115" s="24">
        <v>26116.799999999999</v>
      </c>
    </row>
    <row r="116" spans="1:10" s="16" customFormat="1" ht="15.6">
      <c r="A116" s="17">
        <v>1</v>
      </c>
      <c r="B116" s="28">
        <v>950</v>
      </c>
      <c r="C116" s="29" t="s">
        <v>59</v>
      </c>
      <c r="D116" s="30" t="s">
        <v>93</v>
      </c>
      <c r="E116" s="30" t="s">
        <v>70</v>
      </c>
      <c r="F116" s="30"/>
      <c r="G116" s="30"/>
      <c r="H116" s="18">
        <f>SUMIFS(H117:H1143,$B117:$B1143,$B117,$D117:$D1143,$D117,$E117:$E1143,$E117)/2</f>
        <v>560</v>
      </c>
      <c r="I116" s="18">
        <f>SUMIFS(I117:I1143,$B117:$B1143,$B117,$D117:$D1143,$D117,$E117:$E1143,$E117)/2</f>
        <v>0</v>
      </c>
    </row>
    <row r="117" spans="1:10" s="16" customFormat="1" ht="78">
      <c r="A117" s="19">
        <v>2</v>
      </c>
      <c r="B117" s="37">
        <v>950</v>
      </c>
      <c r="C117" s="38" t="s">
        <v>194</v>
      </c>
      <c r="D117" s="39" t="s">
        <v>93</v>
      </c>
      <c r="E117" s="39" t="s">
        <v>70</v>
      </c>
      <c r="F117" s="39" t="s">
        <v>50</v>
      </c>
      <c r="G117" s="39"/>
      <c r="H117" s="40">
        <f>SUMIFS(H118:H1143,$B118:$B1143,$B117,$D118:$D1143,$D118,$E118:$E1143,$E118,$F118:$F1143,$F118)</f>
        <v>560</v>
      </c>
      <c r="I117" s="40">
        <f>SUMIFS(I118:I1143,$B118:$B1143,$B117,$D118:$D1143,$D118,$E118:$E1143,$E118,$F118:$F1143,$F118)</f>
        <v>0</v>
      </c>
    </row>
    <row r="118" spans="1:10" s="16" customFormat="1" ht="46.8">
      <c r="A118" s="20">
        <v>3</v>
      </c>
      <c r="B118" s="31">
        <v>950</v>
      </c>
      <c r="C118" s="32" t="s">
        <v>12</v>
      </c>
      <c r="D118" s="33" t="s">
        <v>93</v>
      </c>
      <c r="E118" s="33" t="s">
        <v>70</v>
      </c>
      <c r="F118" s="33" t="s">
        <v>50</v>
      </c>
      <c r="G118" s="33" t="s">
        <v>74</v>
      </c>
      <c r="H118" s="24">
        <v>560</v>
      </c>
      <c r="I118" s="24"/>
    </row>
    <row r="119" spans="1:10" s="16" customFormat="1" ht="62.4">
      <c r="A119" s="19">
        <v>2</v>
      </c>
      <c r="B119" s="37">
        <v>950</v>
      </c>
      <c r="C119" s="38" t="s">
        <v>178</v>
      </c>
      <c r="D119" s="39" t="s">
        <v>93</v>
      </c>
      <c r="E119" s="39" t="s">
        <v>70</v>
      </c>
      <c r="F119" s="39" t="s">
        <v>177</v>
      </c>
      <c r="G119" s="39"/>
      <c r="H119" s="40">
        <f>SUMIFS(H120:H1148,$B120:$B1148,$B119,$D120:$D1148,$D120,$E120:$E1148,$E120,$F120:$F1148,$F120)</f>
        <v>0</v>
      </c>
      <c r="I119" s="40">
        <f>SUMIFS(I120:I1148,$B120:$B1148,$B119,$D120:$D1148,$D120,$E120:$E1148,$E120,$F120:$F1148,$F120)</f>
        <v>0</v>
      </c>
    </row>
    <row r="120" spans="1:10" s="16" customFormat="1" ht="46.8">
      <c r="A120" s="20">
        <v>3</v>
      </c>
      <c r="B120" s="31">
        <v>950</v>
      </c>
      <c r="C120" s="32" t="s">
        <v>12</v>
      </c>
      <c r="D120" s="33" t="s">
        <v>93</v>
      </c>
      <c r="E120" s="33" t="s">
        <v>70</v>
      </c>
      <c r="F120" s="33" t="s">
        <v>177</v>
      </c>
      <c r="G120" s="33" t="s">
        <v>74</v>
      </c>
      <c r="H120" s="24"/>
      <c r="I120" s="24"/>
    </row>
    <row r="121" spans="1:10" s="16" customFormat="1" ht="15.6">
      <c r="A121" s="17">
        <v>1</v>
      </c>
      <c r="B121" s="28">
        <v>950</v>
      </c>
      <c r="C121" s="29" t="s">
        <v>38</v>
      </c>
      <c r="D121" s="30" t="s">
        <v>82</v>
      </c>
      <c r="E121" s="30" t="s">
        <v>89</v>
      </c>
      <c r="F121" s="30"/>
      <c r="G121" s="30"/>
      <c r="H121" s="18">
        <f>SUMIFS(H122:H1151,$B122:$B1151,$B122,$D122:$D1151,$D122,$E122:$E1151,$E122)/2</f>
        <v>25982.9</v>
      </c>
      <c r="I121" s="18">
        <f>SUMIFS(I122:I1151,$B122:$B1151,$B122,$D122:$D1151,$D122,$E122:$E1151,$E122)/2</f>
        <v>0</v>
      </c>
    </row>
    <row r="122" spans="1:10" s="16" customFormat="1" ht="78">
      <c r="A122" s="19">
        <v>2</v>
      </c>
      <c r="B122" s="37">
        <v>950</v>
      </c>
      <c r="C122" s="41" t="s">
        <v>149</v>
      </c>
      <c r="D122" s="39" t="s">
        <v>82</v>
      </c>
      <c r="E122" s="39" t="s">
        <v>89</v>
      </c>
      <c r="F122" s="39" t="s">
        <v>39</v>
      </c>
      <c r="G122" s="39"/>
      <c r="H122" s="40">
        <f>SUMIFS(H123:H1151,$B123:$B1151,$B122,$D123:$D1151,$D123,$E123:$E1151,$E123,$F123:$F1151,$F123)</f>
        <v>10</v>
      </c>
      <c r="I122" s="40">
        <f>SUMIFS(I123:I1151,$B123:$B1151,$B122,$D123:$D1151,$D123,$E123:$E1151,$E123,$F123:$F1151,$F123)</f>
        <v>0</v>
      </c>
      <c r="J122" s="57"/>
    </row>
    <row r="123" spans="1:10" s="16" customFormat="1" ht="46.8">
      <c r="A123" s="20">
        <v>3</v>
      </c>
      <c r="B123" s="31">
        <v>950</v>
      </c>
      <c r="C123" s="32" t="s">
        <v>12</v>
      </c>
      <c r="D123" s="33" t="s">
        <v>82</v>
      </c>
      <c r="E123" s="33" t="s">
        <v>89</v>
      </c>
      <c r="F123" s="33" t="s">
        <v>39</v>
      </c>
      <c r="G123" s="33" t="s">
        <v>74</v>
      </c>
      <c r="H123" s="24">
        <v>10</v>
      </c>
      <c r="I123" s="24"/>
    </row>
    <row r="124" spans="1:10" s="16" customFormat="1" ht="78">
      <c r="A124" s="19">
        <v>2</v>
      </c>
      <c r="B124" s="37">
        <v>950</v>
      </c>
      <c r="C124" s="38" t="s">
        <v>194</v>
      </c>
      <c r="D124" s="39" t="s">
        <v>82</v>
      </c>
      <c r="E124" s="39" t="s">
        <v>89</v>
      </c>
      <c r="F124" s="39" t="s">
        <v>50</v>
      </c>
      <c r="G124" s="39"/>
      <c r="H124" s="40">
        <f>SUMIFS(H125:H1153,$B125:$B1153,$B124,$D125:$D1153,$D125,$E125:$E1153,$E125,$F125:$F1153,$F125)</f>
        <v>25972.9</v>
      </c>
      <c r="I124" s="40">
        <f>SUMIFS(I125:I1153,$B125:$B1153,$B124,$D125:$D1153,$D125,$E125:$E1153,$E125,$F125:$F1153,$F125)</f>
        <v>0</v>
      </c>
    </row>
    <row r="125" spans="1:10" s="16" customFormat="1" ht="46.8">
      <c r="A125" s="20">
        <v>3</v>
      </c>
      <c r="B125" s="31">
        <v>950</v>
      </c>
      <c r="C125" s="32" t="s">
        <v>12</v>
      </c>
      <c r="D125" s="33" t="s">
        <v>82</v>
      </c>
      <c r="E125" s="33" t="s">
        <v>89</v>
      </c>
      <c r="F125" s="33" t="s">
        <v>50</v>
      </c>
      <c r="G125" s="33" t="s">
        <v>74</v>
      </c>
      <c r="H125" s="24">
        <v>25972.9</v>
      </c>
      <c r="I125" s="24"/>
    </row>
    <row r="126" spans="1:10" s="16" customFormat="1" ht="46.8">
      <c r="A126" s="19">
        <v>2</v>
      </c>
      <c r="B126" s="37">
        <v>950</v>
      </c>
      <c r="C126" s="38" t="s">
        <v>174</v>
      </c>
      <c r="D126" s="39" t="s">
        <v>82</v>
      </c>
      <c r="E126" s="39" t="s">
        <v>89</v>
      </c>
      <c r="F126" s="39" t="s">
        <v>166</v>
      </c>
      <c r="G126" s="39"/>
      <c r="H126" s="40">
        <f>SUMIFS(H127:H1155,$B127:$B1155,$B126,$D127:$D1155,$D127,$E127:$E1155,$E127,$F127:$F1155,$F127)</f>
        <v>0</v>
      </c>
      <c r="I126" s="40">
        <f>SUMIFS(I127:I1155,$B127:$B1155,$B126,$D127:$D1155,$D127,$E127:$E1155,$E127,$F127:$F1155,$F127)</f>
        <v>0</v>
      </c>
    </row>
    <row r="127" spans="1:10" s="16" customFormat="1" ht="46.8">
      <c r="A127" s="20">
        <v>3</v>
      </c>
      <c r="B127" s="31">
        <v>950</v>
      </c>
      <c r="C127" s="32" t="s">
        <v>12</v>
      </c>
      <c r="D127" s="33" t="s">
        <v>82</v>
      </c>
      <c r="E127" s="33" t="s">
        <v>89</v>
      </c>
      <c r="F127" s="33" t="s">
        <v>166</v>
      </c>
      <c r="G127" s="33" t="s">
        <v>74</v>
      </c>
      <c r="H127" s="24"/>
      <c r="I127" s="24"/>
    </row>
    <row r="128" spans="1:10" s="16" customFormat="1" ht="15.6">
      <c r="A128" s="17">
        <v>1</v>
      </c>
      <c r="B128" s="28">
        <v>950</v>
      </c>
      <c r="C128" s="29" t="s">
        <v>140</v>
      </c>
      <c r="D128" s="30" t="s">
        <v>85</v>
      </c>
      <c r="E128" s="30" t="s">
        <v>87</v>
      </c>
      <c r="F128" s="30"/>
      <c r="G128" s="30"/>
      <c r="H128" s="18">
        <f>SUMIFS(H129:H1158,$B129:$B1158,$B129,$D129:$D1158,$D129,$E129:$E1158,$E129)/2</f>
        <v>0</v>
      </c>
      <c r="I128" s="18">
        <f>SUMIFS(I129:I1158,$B129:$B1158,$B129,$D129:$D1158,$D129,$E129:$E1158,$E129)/2</f>
        <v>0</v>
      </c>
    </row>
    <row r="129" spans="1:9" s="16" customFormat="1" ht="104.25" customHeight="1">
      <c r="A129" s="19">
        <v>2</v>
      </c>
      <c r="B129" s="37">
        <v>950</v>
      </c>
      <c r="C129" s="38" t="s">
        <v>125</v>
      </c>
      <c r="D129" s="39" t="s">
        <v>85</v>
      </c>
      <c r="E129" s="39" t="s">
        <v>87</v>
      </c>
      <c r="F129" s="39" t="s">
        <v>122</v>
      </c>
      <c r="G129" s="39"/>
      <c r="H129" s="40">
        <f>SUMIFS(H130:H1158,$B130:$B1158,$B129,$D130:$D1158,$D130,$E130:$E1158,$E130,$F130:$F1158,$F130)</f>
        <v>0</v>
      </c>
      <c r="I129" s="40">
        <f>SUMIFS(I130:I1158,$B130:$B1158,$B129,$D130:$D1158,$D130,$E130:$E1158,$E130,$F130:$F1158,$F130)</f>
        <v>0</v>
      </c>
    </row>
    <row r="130" spans="1:9" s="16" customFormat="1" ht="15.6">
      <c r="A130" s="20">
        <v>3</v>
      </c>
      <c r="B130" s="31">
        <v>950</v>
      </c>
      <c r="C130" s="32" t="s">
        <v>120</v>
      </c>
      <c r="D130" s="33" t="s">
        <v>85</v>
      </c>
      <c r="E130" s="33" t="s">
        <v>87</v>
      </c>
      <c r="F130" s="33" t="s">
        <v>122</v>
      </c>
      <c r="G130" s="33" t="s">
        <v>121</v>
      </c>
      <c r="H130" s="24"/>
      <c r="I130" s="24"/>
    </row>
    <row r="131" spans="1:9" s="16" customFormat="1" ht="31.2">
      <c r="A131" s="14">
        <v>0</v>
      </c>
      <c r="B131" s="26">
        <v>955</v>
      </c>
      <c r="C131" s="27" t="s">
        <v>40</v>
      </c>
      <c r="D131" s="34" t="s">
        <v>72</v>
      </c>
      <c r="E131" s="34" t="s">
        <v>72</v>
      </c>
      <c r="F131" s="34" t="s">
        <v>7</v>
      </c>
      <c r="G131" s="34" t="s">
        <v>72</v>
      </c>
      <c r="H131" s="15">
        <f>SUMIFS(H132:H1145,$B132:$B1145,$B132)/3</f>
        <v>190906.80000000002</v>
      </c>
      <c r="I131" s="15">
        <f>SUMIFS(I132:I1145,$B132:$B1145,$B132)/3</f>
        <v>14232.200000000003</v>
      </c>
    </row>
    <row r="132" spans="1:9" s="16" customFormat="1" ht="62.4">
      <c r="A132" s="17">
        <v>1</v>
      </c>
      <c r="B132" s="28">
        <v>955</v>
      </c>
      <c r="C132" s="29" t="s">
        <v>41</v>
      </c>
      <c r="D132" s="30" t="s">
        <v>70</v>
      </c>
      <c r="E132" s="30" t="s">
        <v>89</v>
      </c>
      <c r="F132" s="30" t="s">
        <v>7</v>
      </c>
      <c r="G132" s="30" t="s">
        <v>72</v>
      </c>
      <c r="H132" s="18">
        <f>SUMIFS(H133:H1162,$B133:$B1162,$B133,$D133:$D1162,$D133,$E133:$E1162,$E133)/2</f>
        <v>2518.4</v>
      </c>
      <c r="I132" s="18">
        <f>SUMIFS(I133:I1162,$B133:$B1162,$B133,$D133:$D1162,$D133,$E133:$E1162,$E133)/2</f>
        <v>0</v>
      </c>
    </row>
    <row r="133" spans="1:9" s="16" customFormat="1" ht="78">
      <c r="A133" s="19">
        <v>2</v>
      </c>
      <c r="B133" s="37">
        <v>955</v>
      </c>
      <c r="C133" s="38" t="s">
        <v>9</v>
      </c>
      <c r="D133" s="39" t="s">
        <v>70</v>
      </c>
      <c r="E133" s="39" t="s">
        <v>89</v>
      </c>
      <c r="F133" s="39" t="s">
        <v>109</v>
      </c>
      <c r="G133" s="39" t="s">
        <v>72</v>
      </c>
      <c r="H133" s="40">
        <f>SUMIFS(H134:H1162,$B134:$B1162,$B133,$D134:$D1162,$D134,$E134:$E1162,$E134,$F134:$F1162,$F134)</f>
        <v>2518.4</v>
      </c>
      <c r="I133" s="40">
        <f>SUMIFS(I134:I1162,$B134:$B1162,$B133,$D134:$D1162,$D134,$E134:$E1162,$E134,$F134:$F1162,$F134)</f>
        <v>0</v>
      </c>
    </row>
    <row r="134" spans="1:9" s="16" customFormat="1" ht="46.8">
      <c r="A134" s="20">
        <v>3</v>
      </c>
      <c r="B134" s="31">
        <v>955</v>
      </c>
      <c r="C134" s="32" t="s">
        <v>11</v>
      </c>
      <c r="D134" s="33" t="s">
        <v>70</v>
      </c>
      <c r="E134" s="33" t="s">
        <v>89</v>
      </c>
      <c r="F134" s="33" t="s">
        <v>109</v>
      </c>
      <c r="G134" s="33" t="s">
        <v>73</v>
      </c>
      <c r="H134" s="24">
        <v>2518.4</v>
      </c>
      <c r="I134" s="24"/>
    </row>
    <row r="135" spans="1:9" s="16" customFormat="1" ht="78">
      <c r="A135" s="17">
        <v>1</v>
      </c>
      <c r="B135" s="28">
        <v>955</v>
      </c>
      <c r="C135" s="29" t="s">
        <v>34</v>
      </c>
      <c r="D135" s="30" t="s">
        <v>70</v>
      </c>
      <c r="E135" s="30" t="s">
        <v>87</v>
      </c>
      <c r="F135" s="30" t="s">
        <v>7</v>
      </c>
      <c r="G135" s="30" t="s">
        <v>72</v>
      </c>
      <c r="H135" s="18">
        <f>SUMIFS(H136:H1165,$B136:$B1165,$B136,$D136:$D1165,$D136,$E136:$E1165,$E136)/2</f>
        <v>23098.1</v>
      </c>
      <c r="I135" s="18">
        <f>SUMIFS(I136:I1165,$B136:$B1165,$B136,$D136:$D1165,$D136,$E136:$E1165,$E136)/2</f>
        <v>0</v>
      </c>
    </row>
    <row r="136" spans="1:9" s="16" customFormat="1" ht="62.4">
      <c r="A136" s="19">
        <v>2</v>
      </c>
      <c r="B136" s="37">
        <v>955</v>
      </c>
      <c r="C136" s="47" t="s">
        <v>187</v>
      </c>
      <c r="D136" s="39" t="s">
        <v>70</v>
      </c>
      <c r="E136" s="39" t="s">
        <v>87</v>
      </c>
      <c r="F136" s="39" t="s">
        <v>15</v>
      </c>
      <c r="G136" s="39" t="s">
        <v>72</v>
      </c>
      <c r="H136" s="40">
        <f>SUMIFS(H137:H1165,$B137:$B1165,$B136,$D137:$D1165,$D137,$E137:$E1165,$E137,$F137:$F1165,$F137)</f>
        <v>194</v>
      </c>
      <c r="I136" s="40">
        <f>SUMIFS(I137:I1165,$B137:$B1165,$B136,$D137:$D1165,$D137,$E137:$E1165,$E137,$F137:$F1165,$F137)</f>
        <v>0</v>
      </c>
    </row>
    <row r="137" spans="1:9" s="16" customFormat="1" ht="46.8">
      <c r="A137" s="20">
        <v>3</v>
      </c>
      <c r="B137" s="31">
        <v>955</v>
      </c>
      <c r="C137" s="45" t="s">
        <v>12</v>
      </c>
      <c r="D137" s="33" t="s">
        <v>70</v>
      </c>
      <c r="E137" s="33" t="s">
        <v>87</v>
      </c>
      <c r="F137" s="33" t="s">
        <v>15</v>
      </c>
      <c r="G137" s="33" t="s">
        <v>74</v>
      </c>
      <c r="H137" s="24">
        <v>194</v>
      </c>
      <c r="I137" s="24"/>
    </row>
    <row r="138" spans="1:9" s="16" customFormat="1" ht="62.4">
      <c r="A138" s="19">
        <v>2</v>
      </c>
      <c r="B138" s="43">
        <v>955</v>
      </c>
      <c r="C138" s="47" t="s">
        <v>188</v>
      </c>
      <c r="D138" s="44" t="s">
        <v>70</v>
      </c>
      <c r="E138" s="39" t="s">
        <v>87</v>
      </c>
      <c r="F138" s="39" t="s">
        <v>42</v>
      </c>
      <c r="G138" s="39" t="s">
        <v>72</v>
      </c>
      <c r="H138" s="40">
        <f>SUMIFS(H139:H1167,$B139:$B1167,$B138,$D139:$D1167,$D139,$E139:$E1167,$E139,$F139:$F1167,$F139)</f>
        <v>119</v>
      </c>
      <c r="I138" s="40">
        <f>SUMIFS(I139:I1167,$B139:$B1167,$B138,$D139:$D1167,$D139,$E139:$E1167,$E139,$F139:$F1167,$F139)</f>
        <v>0</v>
      </c>
    </row>
    <row r="139" spans="1:9" s="16" customFormat="1" ht="46.8">
      <c r="A139" s="20">
        <v>3</v>
      </c>
      <c r="B139" s="31">
        <v>955</v>
      </c>
      <c r="C139" s="46" t="s">
        <v>12</v>
      </c>
      <c r="D139" s="33" t="s">
        <v>70</v>
      </c>
      <c r="E139" s="33" t="s">
        <v>87</v>
      </c>
      <c r="F139" s="33" t="s">
        <v>42</v>
      </c>
      <c r="G139" s="33" t="s">
        <v>74</v>
      </c>
      <c r="H139" s="24">
        <v>119</v>
      </c>
      <c r="I139" s="24"/>
    </row>
    <row r="140" spans="1:9" s="16" customFormat="1" ht="78">
      <c r="A140" s="19">
        <v>2</v>
      </c>
      <c r="B140" s="37">
        <v>955</v>
      </c>
      <c r="C140" s="38" t="s">
        <v>9</v>
      </c>
      <c r="D140" s="39" t="s">
        <v>70</v>
      </c>
      <c r="E140" s="39" t="s">
        <v>87</v>
      </c>
      <c r="F140" s="39" t="s">
        <v>109</v>
      </c>
      <c r="G140" s="39" t="s">
        <v>72</v>
      </c>
      <c r="H140" s="40">
        <f>SUMIFS(H141:H1169,$B141:$B1169,$B140,$D141:$D1169,$D141,$E141:$E1169,$E141,$F141:$F1169,$F141)</f>
        <v>22785.1</v>
      </c>
      <c r="I140" s="40">
        <f>SUMIFS(I141:I1169,$B141:$B1169,$B140,$D141:$D1169,$D141,$E141:$E1169,$E141,$F141:$F1169,$F141)</f>
        <v>0</v>
      </c>
    </row>
    <row r="141" spans="1:9" s="16" customFormat="1" ht="46.8">
      <c r="A141" s="20">
        <v>3</v>
      </c>
      <c r="B141" s="31">
        <v>955</v>
      </c>
      <c r="C141" s="32" t="s">
        <v>11</v>
      </c>
      <c r="D141" s="33" t="s">
        <v>70</v>
      </c>
      <c r="E141" s="33" t="s">
        <v>87</v>
      </c>
      <c r="F141" s="33" t="s">
        <v>109</v>
      </c>
      <c r="G141" s="33" t="s">
        <v>73</v>
      </c>
      <c r="H141" s="24">
        <v>21083.3</v>
      </c>
      <c r="I141" s="24"/>
    </row>
    <row r="142" spans="1:9" s="16" customFormat="1" ht="46.8">
      <c r="A142" s="20">
        <v>3</v>
      </c>
      <c r="B142" s="31">
        <v>955</v>
      </c>
      <c r="C142" s="32" t="s">
        <v>12</v>
      </c>
      <c r="D142" s="33" t="s">
        <v>70</v>
      </c>
      <c r="E142" s="33" t="s">
        <v>87</v>
      </c>
      <c r="F142" s="33" t="s">
        <v>109</v>
      </c>
      <c r="G142" s="33" t="s">
        <v>74</v>
      </c>
      <c r="H142" s="24">
        <v>1641.8</v>
      </c>
      <c r="I142" s="24"/>
    </row>
    <row r="143" spans="1:9" s="16" customFormat="1" ht="15.6">
      <c r="A143" s="20">
        <v>3</v>
      </c>
      <c r="B143" s="31">
        <v>955</v>
      </c>
      <c r="C143" s="32" t="s">
        <v>135</v>
      </c>
      <c r="D143" s="33" t="s">
        <v>70</v>
      </c>
      <c r="E143" s="33" t="s">
        <v>87</v>
      </c>
      <c r="F143" s="33" t="s">
        <v>109</v>
      </c>
      <c r="G143" s="33" t="s">
        <v>134</v>
      </c>
      <c r="H143" s="24"/>
      <c r="I143" s="24"/>
    </row>
    <row r="144" spans="1:9" s="16" customFormat="1" ht="15.6">
      <c r="A144" s="20">
        <v>3</v>
      </c>
      <c r="B144" s="31">
        <v>955</v>
      </c>
      <c r="C144" s="32" t="s">
        <v>13</v>
      </c>
      <c r="D144" s="33" t="s">
        <v>70</v>
      </c>
      <c r="E144" s="33" t="s">
        <v>87</v>
      </c>
      <c r="F144" s="33" t="s">
        <v>109</v>
      </c>
      <c r="G144" s="33" t="s">
        <v>75</v>
      </c>
      <c r="H144" s="24">
        <v>60</v>
      </c>
      <c r="I144" s="24"/>
    </row>
    <row r="145" spans="1:9" s="16" customFormat="1" ht="15.6">
      <c r="A145" s="17">
        <v>1</v>
      </c>
      <c r="B145" s="28">
        <v>955</v>
      </c>
      <c r="C145" s="29" t="s">
        <v>144</v>
      </c>
      <c r="D145" s="30" t="s">
        <v>70</v>
      </c>
      <c r="E145" s="30" t="s">
        <v>93</v>
      </c>
      <c r="F145" s="30" t="s">
        <v>7</v>
      </c>
      <c r="G145" s="30" t="s">
        <v>72</v>
      </c>
      <c r="H145" s="18">
        <f>SUMIFS(H146:H1175,$B146:$B1175,$B146,$D146:$D1175,$D146,$E146:$E1175,$E146)/2</f>
        <v>0</v>
      </c>
      <c r="I145" s="18">
        <f>SUMIFS(I146:I1175,$B146:$B1175,$B146,$D146:$D1175,$D146,$E146:$E1175,$E146)/2</f>
        <v>0</v>
      </c>
    </row>
    <row r="146" spans="1:9" s="16" customFormat="1" ht="46.8">
      <c r="A146" s="19">
        <v>2</v>
      </c>
      <c r="B146" s="37">
        <v>955</v>
      </c>
      <c r="C146" s="47" t="s">
        <v>145</v>
      </c>
      <c r="D146" s="39" t="s">
        <v>70</v>
      </c>
      <c r="E146" s="39" t="s">
        <v>93</v>
      </c>
      <c r="F146" s="39" t="s">
        <v>146</v>
      </c>
      <c r="G146" s="39" t="s">
        <v>72</v>
      </c>
      <c r="H146" s="40">
        <f>SUMIFS(H147:H1175,$B147:$B1175,$B146,$D147:$D1175,$D147,$E147:$E1175,$E147,$F147:$F1175,$F147)</f>
        <v>0</v>
      </c>
      <c r="I146" s="40">
        <f>SUMIFS(I147:I1175,$B147:$B1175,$B146,$D147:$D1175,$D147,$E147:$E1175,$E147,$F147:$F1175,$F147)</f>
        <v>0</v>
      </c>
    </row>
    <row r="147" spans="1:9" s="16" customFormat="1" ht="46.8">
      <c r="A147" s="20">
        <v>3</v>
      </c>
      <c r="B147" s="31">
        <v>955</v>
      </c>
      <c r="C147" s="45" t="s">
        <v>12</v>
      </c>
      <c r="D147" s="33" t="s">
        <v>70</v>
      </c>
      <c r="E147" s="33" t="s">
        <v>93</v>
      </c>
      <c r="F147" s="33" t="s">
        <v>146</v>
      </c>
      <c r="G147" s="33" t="s">
        <v>74</v>
      </c>
      <c r="H147" s="24"/>
      <c r="I147" s="24"/>
    </row>
    <row r="148" spans="1:9" s="16" customFormat="1" ht="15.6">
      <c r="A148" s="17">
        <v>1</v>
      </c>
      <c r="B148" s="28">
        <v>955</v>
      </c>
      <c r="C148" s="29" t="s">
        <v>43</v>
      </c>
      <c r="D148" s="30" t="s">
        <v>70</v>
      </c>
      <c r="E148" s="30" t="s">
        <v>86</v>
      </c>
      <c r="F148" s="30" t="s">
        <v>7</v>
      </c>
      <c r="G148" s="30" t="s">
        <v>72</v>
      </c>
      <c r="H148" s="18">
        <f>SUMIFS(H149:H1178,$B149:$B1178,$B149,$D149:$D1178,$D149,$E149:$E1178,$E149)/2</f>
        <v>100</v>
      </c>
      <c r="I148" s="18">
        <f>SUMIFS(I149:I1178,$B149:$B1178,$B149,$D149:$D1178,$D149,$E149:$E1178,$E149)/2</f>
        <v>0</v>
      </c>
    </row>
    <row r="149" spans="1:9" s="16" customFormat="1" ht="46.8">
      <c r="A149" s="19">
        <v>2</v>
      </c>
      <c r="B149" s="37">
        <v>955</v>
      </c>
      <c r="C149" s="38" t="s">
        <v>35</v>
      </c>
      <c r="D149" s="39" t="s">
        <v>70</v>
      </c>
      <c r="E149" s="39" t="s">
        <v>86</v>
      </c>
      <c r="F149" s="39" t="s">
        <v>111</v>
      </c>
      <c r="G149" s="39" t="s">
        <v>72</v>
      </c>
      <c r="H149" s="40">
        <f>SUMIFS(H150:H1178,$B150:$B1178,$B149,$D150:$D1178,$D150,$E150:$E1178,$E150,$F150:$F1178,$F150)</f>
        <v>100</v>
      </c>
      <c r="I149" s="40">
        <f>SUMIFS(I150:I1178,$B150:$B1178,$B149,$D150:$D1178,$D150,$E150:$E1178,$E150,$F150:$F1178,$F150)</f>
        <v>0</v>
      </c>
    </row>
    <row r="150" spans="1:9" s="16" customFormat="1" ht="15.6">
      <c r="A150" s="20">
        <v>3</v>
      </c>
      <c r="B150" s="31">
        <v>955</v>
      </c>
      <c r="C150" s="32" t="s">
        <v>44</v>
      </c>
      <c r="D150" s="33" t="s">
        <v>70</v>
      </c>
      <c r="E150" s="33" t="s">
        <v>86</v>
      </c>
      <c r="F150" s="33" t="s">
        <v>111</v>
      </c>
      <c r="G150" s="33" t="s">
        <v>91</v>
      </c>
      <c r="H150" s="24">
        <v>100</v>
      </c>
      <c r="I150" s="24"/>
    </row>
    <row r="151" spans="1:9" s="16" customFormat="1" ht="15.6">
      <c r="A151" s="17">
        <v>1</v>
      </c>
      <c r="B151" s="28">
        <v>955</v>
      </c>
      <c r="C151" s="29" t="s">
        <v>14</v>
      </c>
      <c r="D151" s="30" t="s">
        <v>70</v>
      </c>
      <c r="E151" s="30" t="s">
        <v>76</v>
      </c>
      <c r="F151" s="30"/>
      <c r="G151" s="30"/>
      <c r="H151" s="18">
        <f>SUMIFS(H152:H1181,$B152:$B1181,$B152,$D152:$D1181,$D152,$E152:$E1181,$E152)/2</f>
        <v>56004.69999999999</v>
      </c>
      <c r="I151" s="18">
        <f>SUMIFS(I152:I1181,$B152:$B1181,$B152,$D152:$D1181,$D152,$E152:$E1181,$E152)/2</f>
        <v>0</v>
      </c>
    </row>
    <row r="152" spans="1:9" s="16" customFormat="1" ht="93.6">
      <c r="A152" s="19">
        <v>2</v>
      </c>
      <c r="B152" s="37">
        <v>955</v>
      </c>
      <c r="C152" s="38" t="s">
        <v>195</v>
      </c>
      <c r="D152" s="39" t="s">
        <v>70</v>
      </c>
      <c r="E152" s="39" t="s">
        <v>76</v>
      </c>
      <c r="F152" s="39" t="s">
        <v>45</v>
      </c>
      <c r="G152" s="39"/>
      <c r="H152" s="40">
        <f>SUMIFS(H153:H1181,$B153:$B1181,$B152,$D153:$D1181,$D153,$E153:$E1181,$E153,$F153:$F1181,$F153)</f>
        <v>29423.200000000001</v>
      </c>
      <c r="I152" s="40">
        <f>SUMIFS(I153:I1181,$B153:$B1181,$B152,$D153:$D1181,$D153,$E153:$E1181,$E153,$F153:$F1181,$F153)</f>
        <v>0</v>
      </c>
    </row>
    <row r="153" spans="1:9" s="16" customFormat="1" ht="15.6">
      <c r="A153" s="20">
        <v>3</v>
      </c>
      <c r="B153" s="31">
        <v>955</v>
      </c>
      <c r="C153" s="32" t="s">
        <v>46</v>
      </c>
      <c r="D153" s="33" t="s">
        <v>70</v>
      </c>
      <c r="E153" s="33" t="s">
        <v>76</v>
      </c>
      <c r="F153" s="33" t="s">
        <v>45</v>
      </c>
      <c r="G153" s="33" t="s">
        <v>92</v>
      </c>
      <c r="H153" s="24">
        <v>29423.200000000001</v>
      </c>
      <c r="I153" s="24"/>
    </row>
    <row r="154" spans="1:9" s="16" customFormat="1" ht="62.4">
      <c r="A154" s="19">
        <v>2</v>
      </c>
      <c r="B154" s="37">
        <v>955</v>
      </c>
      <c r="C154" s="42" t="s">
        <v>196</v>
      </c>
      <c r="D154" s="39" t="s">
        <v>70</v>
      </c>
      <c r="E154" s="39" t="s">
        <v>76</v>
      </c>
      <c r="F154" s="39" t="s">
        <v>47</v>
      </c>
      <c r="G154" s="39"/>
      <c r="H154" s="40">
        <f>SUMIFS(H155:H1183,$B155:$B1183,$B154,$D155:$D1183,$D155,$E155:$E1183,$E155,$F155:$F1183,$F155)</f>
        <v>7082.2</v>
      </c>
      <c r="I154" s="40">
        <f>SUMIFS(I155:I1183,$B155:$B1183,$B154,$D155:$D1183,$D155,$E155:$E1183,$E155,$F155:$F1183,$F155)</f>
        <v>0</v>
      </c>
    </row>
    <row r="155" spans="1:9" s="16" customFormat="1" ht="15.6">
      <c r="A155" s="20">
        <v>3</v>
      </c>
      <c r="B155" s="31">
        <v>955</v>
      </c>
      <c r="C155" s="32" t="s">
        <v>46</v>
      </c>
      <c r="D155" s="33" t="s">
        <v>70</v>
      </c>
      <c r="E155" s="33" t="s">
        <v>76</v>
      </c>
      <c r="F155" s="33" t="s">
        <v>47</v>
      </c>
      <c r="G155" s="33" t="s">
        <v>92</v>
      </c>
      <c r="H155" s="24">
        <v>7082.2</v>
      </c>
      <c r="I155" s="24"/>
    </row>
    <row r="156" spans="1:9" s="16" customFormat="1" ht="93.6">
      <c r="A156" s="19">
        <v>2</v>
      </c>
      <c r="B156" s="37">
        <v>955</v>
      </c>
      <c r="C156" s="38" t="s">
        <v>197</v>
      </c>
      <c r="D156" s="39" t="s">
        <v>70</v>
      </c>
      <c r="E156" s="39" t="s">
        <v>76</v>
      </c>
      <c r="F156" s="39" t="s">
        <v>48</v>
      </c>
      <c r="G156" s="39"/>
      <c r="H156" s="40">
        <f>SUMIFS(H157:H1185,$B157:$B1185,$B156,$D157:$D1185,$D157,$E157:$E1185,$E157,$F157:$F1185,$F157)</f>
        <v>2623.2</v>
      </c>
      <c r="I156" s="40">
        <f>SUMIFS(I157:I1185,$B157:$B1185,$B156,$D157:$D1185,$D157,$E157:$E1185,$E157,$F157:$F1185,$F157)</f>
        <v>0</v>
      </c>
    </row>
    <row r="157" spans="1:9" s="16" customFormat="1" ht="15.6">
      <c r="A157" s="20">
        <v>3</v>
      </c>
      <c r="B157" s="31">
        <v>955</v>
      </c>
      <c r="C157" s="32" t="s">
        <v>46</v>
      </c>
      <c r="D157" s="33" t="s">
        <v>70</v>
      </c>
      <c r="E157" s="33" t="s">
        <v>76</v>
      </c>
      <c r="F157" s="33" t="s">
        <v>48</v>
      </c>
      <c r="G157" s="33" t="s">
        <v>92</v>
      </c>
      <c r="H157" s="24">
        <v>2623.2</v>
      </c>
      <c r="I157" s="24"/>
    </row>
    <row r="158" spans="1:9" s="16" customFormat="1" ht="79.95" customHeight="1">
      <c r="A158" s="19">
        <v>2</v>
      </c>
      <c r="B158" s="37">
        <v>955</v>
      </c>
      <c r="C158" s="42" t="s">
        <v>198</v>
      </c>
      <c r="D158" s="39" t="s">
        <v>70</v>
      </c>
      <c r="E158" s="39" t="s">
        <v>76</v>
      </c>
      <c r="F158" s="39" t="s">
        <v>49</v>
      </c>
      <c r="G158" s="39" t="s">
        <v>72</v>
      </c>
      <c r="H158" s="40">
        <f>SUMIFS(H159:H1187,$B159:$B1187,$B158,$D159:$D1187,$D159,$E159:$E1187,$E159,$F159:$F1187,$F159)</f>
        <v>9182.7000000000007</v>
      </c>
      <c r="I158" s="40">
        <f>SUMIFS(I159:I1187,$B159:$B1187,$B158,$D159:$D1187,$D159,$E159:$E1187,$E159,$F159:$F1187,$F159)</f>
        <v>0</v>
      </c>
    </row>
    <row r="159" spans="1:9" s="16" customFormat="1" ht="15.6">
      <c r="A159" s="20">
        <v>3</v>
      </c>
      <c r="B159" s="31">
        <v>955</v>
      </c>
      <c r="C159" s="32" t="s">
        <v>46</v>
      </c>
      <c r="D159" s="33" t="s">
        <v>70</v>
      </c>
      <c r="E159" s="33" t="s">
        <v>76</v>
      </c>
      <c r="F159" s="33" t="s">
        <v>49</v>
      </c>
      <c r="G159" s="33" t="s">
        <v>92</v>
      </c>
      <c r="H159" s="24">
        <v>9182.7000000000007</v>
      </c>
      <c r="I159" s="24"/>
    </row>
    <row r="160" spans="1:9" s="16" customFormat="1" ht="78">
      <c r="A160" s="19">
        <v>2</v>
      </c>
      <c r="B160" s="37">
        <v>955</v>
      </c>
      <c r="C160" s="38" t="s">
        <v>194</v>
      </c>
      <c r="D160" s="39" t="s">
        <v>70</v>
      </c>
      <c r="E160" s="39" t="s">
        <v>76</v>
      </c>
      <c r="F160" s="39" t="s">
        <v>50</v>
      </c>
      <c r="G160" s="39" t="s">
        <v>72</v>
      </c>
      <c r="H160" s="40">
        <f>SUMIFS(H161:H1189,$B161:$B1189,$B160,$D161:$D1189,$D161,$E161:$E1189,$E161,$F161:$F1189,$F161)</f>
        <v>0</v>
      </c>
      <c r="I160" s="40">
        <f>SUMIFS(I161:I1189,$B161:$B1189,$B160,$D161:$D1189,$D161,$E161:$E1189,$E161,$F161:$F1189,$F161)</f>
        <v>0</v>
      </c>
    </row>
    <row r="161" spans="1:9" s="16" customFormat="1" ht="15.6">
      <c r="A161" s="20">
        <v>3</v>
      </c>
      <c r="B161" s="31">
        <v>955</v>
      </c>
      <c r="C161" s="32" t="s">
        <v>46</v>
      </c>
      <c r="D161" s="33" t="s">
        <v>70</v>
      </c>
      <c r="E161" s="33" t="s">
        <v>76</v>
      </c>
      <c r="F161" s="33" t="s">
        <v>50</v>
      </c>
      <c r="G161" s="33" t="s">
        <v>92</v>
      </c>
      <c r="H161" s="24"/>
      <c r="I161" s="24"/>
    </row>
    <row r="162" spans="1:9" s="16" customFormat="1" ht="46.8">
      <c r="A162" s="19">
        <v>2</v>
      </c>
      <c r="B162" s="37">
        <v>955</v>
      </c>
      <c r="C162" s="38" t="s">
        <v>155</v>
      </c>
      <c r="D162" s="39" t="s">
        <v>70</v>
      </c>
      <c r="E162" s="39" t="s">
        <v>76</v>
      </c>
      <c r="F162" s="39" t="s">
        <v>136</v>
      </c>
      <c r="G162" s="39"/>
      <c r="H162" s="40">
        <f>SUMIFS(H163:H1191,$B163:$B1191,$B162,$D163:$D1191,$D163,$E163:$E1191,$E163,$F163:$F1191,$F163)</f>
        <v>0</v>
      </c>
      <c r="I162" s="40">
        <f>SUMIFS(I163:I1191,$B163:$B1191,$B162,$D163:$D1191,$D163,$E163:$E1191,$E163,$F163:$F1191,$F163)</f>
        <v>0</v>
      </c>
    </row>
    <row r="163" spans="1:9" s="16" customFormat="1" ht="15.6">
      <c r="A163" s="20">
        <v>3</v>
      </c>
      <c r="B163" s="31">
        <v>955</v>
      </c>
      <c r="C163" s="32" t="s">
        <v>46</v>
      </c>
      <c r="D163" s="33" t="s">
        <v>70</v>
      </c>
      <c r="E163" s="33" t="s">
        <v>76</v>
      </c>
      <c r="F163" s="33" t="s">
        <v>136</v>
      </c>
      <c r="G163" s="33" t="s">
        <v>92</v>
      </c>
      <c r="H163" s="24"/>
      <c r="I163" s="24"/>
    </row>
    <row r="164" spans="1:9" s="16" customFormat="1" ht="46.8">
      <c r="A164" s="19">
        <v>2</v>
      </c>
      <c r="B164" s="37">
        <v>955</v>
      </c>
      <c r="C164" s="38" t="s">
        <v>157</v>
      </c>
      <c r="D164" s="39" t="s">
        <v>70</v>
      </c>
      <c r="E164" s="39" t="s">
        <v>76</v>
      </c>
      <c r="F164" s="39" t="s">
        <v>156</v>
      </c>
      <c r="G164" s="39"/>
      <c r="H164" s="40">
        <f>SUMIFS(H165:H1193,$B165:$B1193,$B164,$D165:$D1193,$D165,$E165:$E1193,$E165,$F165:$F1193,$F165)</f>
        <v>7693.4</v>
      </c>
      <c r="I164" s="40">
        <f>SUMIFS(I165:I1193,$B165:$B1193,$B164,$D165:$D1193,$D165,$E165:$E1193,$E165,$F165:$F1193,$F165)</f>
        <v>0</v>
      </c>
    </row>
    <row r="165" spans="1:9" s="16" customFormat="1" ht="31.2">
      <c r="A165" s="20">
        <v>3</v>
      </c>
      <c r="B165" s="31">
        <v>955</v>
      </c>
      <c r="C165" s="32" t="s">
        <v>23</v>
      </c>
      <c r="D165" s="33" t="s">
        <v>70</v>
      </c>
      <c r="E165" s="33" t="s">
        <v>76</v>
      </c>
      <c r="F165" s="33" t="s">
        <v>156</v>
      </c>
      <c r="G165" s="33" t="s">
        <v>83</v>
      </c>
      <c r="H165" s="24">
        <v>7378.7</v>
      </c>
      <c r="I165" s="24"/>
    </row>
    <row r="166" spans="1:9" s="16" customFormat="1" ht="46.8">
      <c r="A166" s="20">
        <v>3</v>
      </c>
      <c r="B166" s="31">
        <v>955</v>
      </c>
      <c r="C166" s="32" t="s">
        <v>12</v>
      </c>
      <c r="D166" s="33" t="s">
        <v>70</v>
      </c>
      <c r="E166" s="33" t="s">
        <v>76</v>
      </c>
      <c r="F166" s="33" t="s">
        <v>156</v>
      </c>
      <c r="G166" s="33" t="s">
        <v>74</v>
      </c>
      <c r="H166" s="24">
        <v>314.7</v>
      </c>
      <c r="I166" s="24">
        <v>0</v>
      </c>
    </row>
    <row r="167" spans="1:9" s="16" customFormat="1" ht="46.8">
      <c r="A167" s="19">
        <v>2</v>
      </c>
      <c r="B167" s="37">
        <v>955</v>
      </c>
      <c r="C167" s="38" t="s">
        <v>35</v>
      </c>
      <c r="D167" s="39" t="s">
        <v>70</v>
      </c>
      <c r="E167" s="39" t="s">
        <v>76</v>
      </c>
      <c r="F167" s="39" t="s">
        <v>111</v>
      </c>
      <c r="G167" s="39"/>
      <c r="H167" s="40">
        <f>SUMIFS(H168:H1196,$B168:$B1196,$B167,$D168:$D1196,$D168,$E168:$E1196,$E168,$F168:$F1196,$F168)</f>
        <v>0</v>
      </c>
      <c r="I167" s="40">
        <f>SUMIFS(I168:I1196,$B168:$B1196,$B167,$D168:$D1196,$D168,$E168:$E1196,$E168,$F168:$F1196,$F168)</f>
        <v>0</v>
      </c>
    </row>
    <row r="168" spans="1:9" s="16" customFormat="1" ht="46.8">
      <c r="A168" s="20">
        <v>3</v>
      </c>
      <c r="B168" s="31">
        <v>955</v>
      </c>
      <c r="C168" s="32" t="s">
        <v>12</v>
      </c>
      <c r="D168" s="33" t="s">
        <v>70</v>
      </c>
      <c r="E168" s="33" t="s">
        <v>76</v>
      </c>
      <c r="F168" s="33" t="s">
        <v>111</v>
      </c>
      <c r="G168" s="33" t="s">
        <v>74</v>
      </c>
      <c r="H168" s="24"/>
      <c r="I168" s="24"/>
    </row>
    <row r="169" spans="1:9" s="16" customFormat="1" ht="15.6">
      <c r="A169" s="17">
        <v>1</v>
      </c>
      <c r="B169" s="28">
        <v>955</v>
      </c>
      <c r="C169" s="29" t="s">
        <v>51</v>
      </c>
      <c r="D169" s="30" t="s">
        <v>89</v>
      </c>
      <c r="E169" s="30" t="s">
        <v>87</v>
      </c>
      <c r="F169" s="30" t="s">
        <v>7</v>
      </c>
      <c r="G169" s="30" t="s">
        <v>72</v>
      </c>
      <c r="H169" s="18">
        <f>SUMIFS(H170:H1199,$B170:$B1199,$B170,$D170:$D1199,$D170,$E170:$E1199,$E170)/2</f>
        <v>350</v>
      </c>
      <c r="I169" s="18">
        <f>SUMIFS(I170:I1199,$B170:$B1199,$B170,$D170:$D1199,$D170,$E170:$E1199,$E170)/2</f>
        <v>0</v>
      </c>
    </row>
    <row r="170" spans="1:9" s="16" customFormat="1" ht="54" customHeight="1">
      <c r="A170" s="19">
        <v>2</v>
      </c>
      <c r="B170" s="37">
        <v>955</v>
      </c>
      <c r="C170" s="38" t="s">
        <v>199</v>
      </c>
      <c r="D170" s="39" t="s">
        <v>89</v>
      </c>
      <c r="E170" s="39" t="s">
        <v>87</v>
      </c>
      <c r="F170" s="39" t="s">
        <v>107</v>
      </c>
      <c r="G170" s="39" t="s">
        <v>72</v>
      </c>
      <c r="H170" s="40">
        <f>SUMIFS(H171:H1199,$B171:$B1199,$B170,$D171:$D1199,$D171,$E171:$E1199,$E171,$F171:$F1199,$F171)</f>
        <v>350</v>
      </c>
      <c r="I170" s="40">
        <f>SUMIFS(I171:I1199,$B171:$B1199,$B170,$D171:$D1199,$D171,$E171:$E1199,$E171,$F171:$F1199,$F171)</f>
        <v>0</v>
      </c>
    </row>
    <row r="171" spans="1:9" s="16" customFormat="1" ht="46.8">
      <c r="A171" s="20">
        <v>3</v>
      </c>
      <c r="B171" s="31">
        <v>955</v>
      </c>
      <c r="C171" s="32" t="s">
        <v>12</v>
      </c>
      <c r="D171" s="33" t="s">
        <v>89</v>
      </c>
      <c r="E171" s="33" t="s">
        <v>87</v>
      </c>
      <c r="F171" s="33" t="s">
        <v>107</v>
      </c>
      <c r="G171" s="33" t="s">
        <v>74</v>
      </c>
      <c r="H171" s="24">
        <v>350</v>
      </c>
      <c r="I171" s="24"/>
    </row>
    <row r="172" spans="1:9" s="16" customFormat="1" ht="15.6">
      <c r="A172" s="20">
        <v>3</v>
      </c>
      <c r="B172" s="31">
        <v>955</v>
      </c>
      <c r="C172" s="32" t="s">
        <v>46</v>
      </c>
      <c r="D172" s="33" t="s">
        <v>89</v>
      </c>
      <c r="E172" s="33" t="s">
        <v>87</v>
      </c>
      <c r="F172" s="33" t="s">
        <v>107</v>
      </c>
      <c r="G172" s="33" t="s">
        <v>92</v>
      </c>
      <c r="H172" s="24"/>
      <c r="I172" s="24"/>
    </row>
    <row r="173" spans="1:9" s="16" customFormat="1" ht="62.4">
      <c r="A173" s="17">
        <v>1</v>
      </c>
      <c r="B173" s="28">
        <v>955</v>
      </c>
      <c r="C173" s="29" t="s">
        <v>52</v>
      </c>
      <c r="D173" s="30" t="s">
        <v>79</v>
      </c>
      <c r="E173" s="30" t="s">
        <v>90</v>
      </c>
      <c r="F173" s="30" t="s">
        <v>7</v>
      </c>
      <c r="G173" s="30" t="s">
        <v>72</v>
      </c>
      <c r="H173" s="18">
        <f>SUMIFS(H174:H1203,$B174:$B1203,$B174,$D174:$D1203,$D174,$E174:$E1203,$E174)/2</f>
        <v>1600</v>
      </c>
      <c r="I173" s="18">
        <f>SUMIFS(I174:I1203,$B174:$B1203,$B174,$D174:$D1203,$D174,$E174:$E1203,$E174)/2</f>
        <v>0</v>
      </c>
    </row>
    <row r="174" spans="1:9" s="16" customFormat="1" ht="93.6">
      <c r="A174" s="19">
        <v>2</v>
      </c>
      <c r="B174" s="37">
        <v>955</v>
      </c>
      <c r="C174" s="38" t="s">
        <v>195</v>
      </c>
      <c r="D174" s="39" t="s">
        <v>79</v>
      </c>
      <c r="E174" s="39" t="s">
        <v>90</v>
      </c>
      <c r="F174" s="39" t="s">
        <v>45</v>
      </c>
      <c r="G174" s="39"/>
      <c r="H174" s="40">
        <f>SUMIFS(H175:H1203,$B175:$B1203,$B174,$D175:$D1203,$D175,$E175:$E1203,$E175,$F175:$F1203,$F175)</f>
        <v>1524</v>
      </c>
      <c r="I174" s="40">
        <f>SUMIFS(I175:I1203,$B175:$B1203,$B174,$D175:$D1203,$D175,$E175:$E1203,$E175,$F175:$F1203,$F175)</f>
        <v>0</v>
      </c>
    </row>
    <row r="175" spans="1:9" s="16" customFormat="1" ht="15.6">
      <c r="A175" s="20">
        <v>3</v>
      </c>
      <c r="B175" s="31">
        <v>955</v>
      </c>
      <c r="C175" s="32" t="s">
        <v>46</v>
      </c>
      <c r="D175" s="33" t="s">
        <v>79</v>
      </c>
      <c r="E175" s="33" t="s">
        <v>90</v>
      </c>
      <c r="F175" s="33" t="s">
        <v>45</v>
      </c>
      <c r="G175" s="33" t="s">
        <v>92</v>
      </c>
      <c r="H175" s="24">
        <v>1524</v>
      </c>
      <c r="I175" s="24"/>
    </row>
    <row r="176" spans="1:9" s="16" customFormat="1" ht="93.6">
      <c r="A176" s="19">
        <v>2</v>
      </c>
      <c r="B176" s="37">
        <v>955</v>
      </c>
      <c r="C176" s="38" t="s">
        <v>200</v>
      </c>
      <c r="D176" s="39" t="s">
        <v>79</v>
      </c>
      <c r="E176" s="39" t="s">
        <v>90</v>
      </c>
      <c r="F176" s="39" t="s">
        <v>108</v>
      </c>
      <c r="G176" s="39" t="s">
        <v>72</v>
      </c>
      <c r="H176" s="40">
        <f>SUMIFS(H177:H1205,$B177:$B1205,$B176,$D177:$D1205,$D177,$E177:$E1205,$E177,$F177:$F1205,$F177)</f>
        <v>76</v>
      </c>
      <c r="I176" s="40">
        <f>SUMIFS(I177:I1205,$B177:$B1205,$B176,$D177:$D1205,$D177,$E177:$E1205,$E177,$F177:$F1205,$F177)</f>
        <v>0</v>
      </c>
    </row>
    <row r="177" spans="1:10" s="16" customFormat="1" ht="46.8">
      <c r="A177" s="20">
        <v>3</v>
      </c>
      <c r="B177" s="31">
        <v>955</v>
      </c>
      <c r="C177" s="32" t="s">
        <v>12</v>
      </c>
      <c r="D177" s="33" t="s">
        <v>79</v>
      </c>
      <c r="E177" s="33" t="s">
        <v>90</v>
      </c>
      <c r="F177" s="33" t="s">
        <v>108</v>
      </c>
      <c r="G177" s="33" t="s">
        <v>74</v>
      </c>
      <c r="H177" s="24">
        <v>76</v>
      </c>
      <c r="I177" s="24"/>
    </row>
    <row r="178" spans="1:10" s="16" customFormat="1" ht="46.8">
      <c r="A178" s="17">
        <v>1</v>
      </c>
      <c r="B178" s="28">
        <v>955</v>
      </c>
      <c r="C178" s="29" t="s">
        <v>36</v>
      </c>
      <c r="D178" s="30" t="s">
        <v>79</v>
      </c>
      <c r="E178" s="30" t="s">
        <v>77</v>
      </c>
      <c r="F178" s="30"/>
      <c r="G178" s="30"/>
      <c r="H178" s="18">
        <f>SUMIFS(H179:H1208,$B179:$B1208,$B179,$D179:$D1208,$D179,$E179:$E1208,$E179)/2</f>
        <v>0</v>
      </c>
      <c r="I178" s="18">
        <f>SUMIFS(I179:I1208,$B179:$B1208,$B179,$D179:$D1208,$D179,$E179:$E1208,$E179)/2</f>
        <v>0</v>
      </c>
    </row>
    <row r="179" spans="1:10" s="16" customFormat="1" ht="62.4">
      <c r="A179" s="19">
        <v>2</v>
      </c>
      <c r="B179" s="37">
        <v>955</v>
      </c>
      <c r="C179" s="38" t="s">
        <v>176</v>
      </c>
      <c r="D179" s="39" t="s">
        <v>79</v>
      </c>
      <c r="E179" s="39" t="s">
        <v>77</v>
      </c>
      <c r="F179" s="39" t="s">
        <v>175</v>
      </c>
      <c r="G179" s="39"/>
      <c r="H179" s="40">
        <f>SUMIFS(H180:H1208,$B180:$B1208,$B179,$D180:$D1208,$D180,$E180:$E1208,$E180,$F180:$F1208,$F180)</f>
        <v>0</v>
      </c>
      <c r="I179" s="40">
        <f>SUMIFS(I180:I1208,$B180:$B1208,$B179,$D180:$D1208,$D180,$E180:$E1208,$E180,$F180:$F1208,$F180)</f>
        <v>0</v>
      </c>
    </row>
    <row r="180" spans="1:10" s="16" customFormat="1" ht="78">
      <c r="A180" s="20">
        <v>3</v>
      </c>
      <c r="B180" s="31">
        <v>955</v>
      </c>
      <c r="C180" s="32" t="s">
        <v>160</v>
      </c>
      <c r="D180" s="33" t="s">
        <v>79</v>
      </c>
      <c r="E180" s="33" t="s">
        <v>77</v>
      </c>
      <c r="F180" s="33" t="s">
        <v>175</v>
      </c>
      <c r="G180" s="33" t="s">
        <v>95</v>
      </c>
      <c r="H180" s="24"/>
      <c r="I180" s="24"/>
    </row>
    <row r="181" spans="1:10" s="16" customFormat="1" ht="15.6">
      <c r="A181" s="17">
        <v>1</v>
      </c>
      <c r="B181" s="28">
        <v>955</v>
      </c>
      <c r="C181" s="29" t="s">
        <v>54</v>
      </c>
      <c r="D181" s="30" t="s">
        <v>87</v>
      </c>
      <c r="E181" s="30" t="s">
        <v>93</v>
      </c>
      <c r="F181" s="30"/>
      <c r="G181" s="30"/>
      <c r="H181" s="18">
        <f>SUMIFS(H182:H1211,$B182:$B1211,$B182,$D182:$D1211,$D182,$E182:$E1211,$E182)/2</f>
        <v>746</v>
      </c>
      <c r="I181" s="18">
        <f>SUMIFS(I182:I1211,$B182:$B1211,$B182,$D182:$D1211,$D182,$E182:$E1211,$E182)/2</f>
        <v>0</v>
      </c>
    </row>
    <row r="182" spans="1:10" s="16" customFormat="1" ht="62.4">
      <c r="A182" s="19">
        <v>2</v>
      </c>
      <c r="B182" s="37">
        <v>955</v>
      </c>
      <c r="C182" s="47" t="s">
        <v>127</v>
      </c>
      <c r="D182" s="39" t="s">
        <v>87</v>
      </c>
      <c r="E182" s="39" t="s">
        <v>93</v>
      </c>
      <c r="F182" s="39" t="s">
        <v>15</v>
      </c>
      <c r="G182" s="39" t="s">
        <v>72</v>
      </c>
      <c r="H182" s="40">
        <f>SUMIFS(H183:H1211,$B183:$B1211,$B182,$D183:$D1211,$D183,$E183:$E1211,$E183,$F183:$F1211,$F183)</f>
        <v>0</v>
      </c>
      <c r="I182" s="40">
        <f>SUMIFS(I183:I1211,$B183:$B1211,$B182,$D183:$D1211,$D183,$E183:$E1211,$E183,$F183:$F1211,$F183)</f>
        <v>0</v>
      </c>
      <c r="J182" s="57"/>
    </row>
    <row r="183" spans="1:10" s="16" customFormat="1" ht="46.8">
      <c r="A183" s="20">
        <v>3</v>
      </c>
      <c r="B183" s="31">
        <v>955</v>
      </c>
      <c r="C183" s="45" t="s">
        <v>12</v>
      </c>
      <c r="D183" s="33" t="s">
        <v>87</v>
      </c>
      <c r="E183" s="33" t="s">
        <v>93</v>
      </c>
      <c r="F183" s="33" t="s">
        <v>15</v>
      </c>
      <c r="G183" s="33" t="s">
        <v>74</v>
      </c>
      <c r="H183" s="24"/>
      <c r="I183" s="24"/>
    </row>
    <row r="184" spans="1:10" s="16" customFormat="1" ht="93.6">
      <c r="A184" s="19">
        <v>2</v>
      </c>
      <c r="B184" s="37">
        <v>955</v>
      </c>
      <c r="C184" s="38" t="s">
        <v>170</v>
      </c>
      <c r="D184" s="39" t="s">
        <v>87</v>
      </c>
      <c r="E184" s="39" t="s">
        <v>93</v>
      </c>
      <c r="F184" s="39" t="s">
        <v>55</v>
      </c>
      <c r="G184" s="39"/>
      <c r="H184" s="40">
        <f>SUMIFS(H185:H1213,$B185:$B1213,$B184,$D185:$D1213,$D185,$E185:$E1213,$E185,$F185:$F1213,$F185)</f>
        <v>746</v>
      </c>
      <c r="I184" s="40">
        <f>SUMIFS(I185:I1213,$B185:$B1213,$B184,$D185:$D1213,$D185,$E185:$E1213,$E185,$F185:$F1213,$F185)</f>
        <v>0</v>
      </c>
      <c r="J184" s="57"/>
    </row>
    <row r="185" spans="1:10" s="16" customFormat="1" ht="31.2">
      <c r="A185" s="20">
        <v>3</v>
      </c>
      <c r="B185" s="31">
        <v>955</v>
      </c>
      <c r="C185" s="32" t="s">
        <v>23</v>
      </c>
      <c r="D185" s="33" t="s">
        <v>87</v>
      </c>
      <c r="E185" s="33" t="s">
        <v>93</v>
      </c>
      <c r="F185" s="33" t="s">
        <v>55</v>
      </c>
      <c r="G185" s="33" t="s">
        <v>83</v>
      </c>
      <c r="H185" s="24">
        <v>716</v>
      </c>
      <c r="I185" s="24"/>
    </row>
    <row r="186" spans="1:10" s="16" customFormat="1" ht="46.8">
      <c r="A186" s="20">
        <v>3</v>
      </c>
      <c r="B186" s="31">
        <v>955</v>
      </c>
      <c r="C186" s="32" t="s">
        <v>12</v>
      </c>
      <c r="D186" s="33" t="s">
        <v>87</v>
      </c>
      <c r="E186" s="33" t="s">
        <v>93</v>
      </c>
      <c r="F186" s="33" t="s">
        <v>55</v>
      </c>
      <c r="G186" s="33" t="s">
        <v>74</v>
      </c>
      <c r="H186" s="24">
        <v>30</v>
      </c>
      <c r="I186" s="24"/>
    </row>
    <row r="187" spans="1:10" s="16" customFormat="1" ht="15.6">
      <c r="A187" s="20">
        <v>3</v>
      </c>
      <c r="B187" s="31">
        <v>955</v>
      </c>
      <c r="C187" s="32" t="s">
        <v>46</v>
      </c>
      <c r="D187" s="33" t="s">
        <v>87</v>
      </c>
      <c r="E187" s="33" t="s">
        <v>93</v>
      </c>
      <c r="F187" s="33" t="s">
        <v>55</v>
      </c>
      <c r="G187" s="33" t="s">
        <v>92</v>
      </c>
      <c r="H187" s="24"/>
      <c r="I187" s="24"/>
    </row>
    <row r="188" spans="1:10" s="16" customFormat="1" ht="78">
      <c r="A188" s="20">
        <v>3</v>
      </c>
      <c r="B188" s="31">
        <v>955</v>
      </c>
      <c r="C188" s="32" t="s">
        <v>142</v>
      </c>
      <c r="D188" s="33" t="s">
        <v>87</v>
      </c>
      <c r="E188" s="33" t="s">
        <v>93</v>
      </c>
      <c r="F188" s="33" t="s">
        <v>55</v>
      </c>
      <c r="G188" s="33" t="s">
        <v>94</v>
      </c>
      <c r="H188" s="24"/>
      <c r="I188" s="24"/>
    </row>
    <row r="189" spans="1:10" s="16" customFormat="1" ht="21" customHeight="1">
      <c r="A189" s="20">
        <v>3</v>
      </c>
      <c r="B189" s="31">
        <v>955</v>
      </c>
      <c r="C189" s="32" t="s">
        <v>13</v>
      </c>
      <c r="D189" s="33" t="s">
        <v>87</v>
      </c>
      <c r="E189" s="33" t="s">
        <v>93</v>
      </c>
      <c r="F189" s="33" t="s">
        <v>55</v>
      </c>
      <c r="G189" s="33" t="s">
        <v>75</v>
      </c>
      <c r="H189" s="24"/>
      <c r="I189" s="24"/>
    </row>
    <row r="190" spans="1:10" s="16" customFormat="1" ht="15.6">
      <c r="A190" s="17">
        <v>1</v>
      </c>
      <c r="B190" s="28">
        <v>955</v>
      </c>
      <c r="C190" s="29" t="s">
        <v>56</v>
      </c>
      <c r="D190" s="30" t="s">
        <v>87</v>
      </c>
      <c r="E190" s="30" t="s">
        <v>84</v>
      </c>
      <c r="F190" s="30" t="s">
        <v>7</v>
      </c>
      <c r="G190" s="30" t="s">
        <v>72</v>
      </c>
      <c r="H190" s="18">
        <f>SUMIFS(H191:H1220,$B191:$B1220,$B191,$D191:$D1220,$D191,$E191:$E1220,$E191)/2</f>
        <v>2066.8000000000002</v>
      </c>
      <c r="I190" s="18">
        <f>SUMIFS(I191:I1220,$B191:$B1220,$B191,$D191:$D1220,$D191,$E191:$E1220,$E191)/2</f>
        <v>0</v>
      </c>
    </row>
    <row r="191" spans="1:10" s="16" customFormat="1" ht="62.4">
      <c r="A191" s="19">
        <v>2</v>
      </c>
      <c r="B191" s="37">
        <v>955</v>
      </c>
      <c r="C191" s="38" t="s">
        <v>126</v>
      </c>
      <c r="D191" s="39" t="s">
        <v>87</v>
      </c>
      <c r="E191" s="39" t="s">
        <v>84</v>
      </c>
      <c r="F191" s="39" t="s">
        <v>128</v>
      </c>
      <c r="G191" s="39"/>
      <c r="H191" s="40">
        <f>SUMIFS(H192:H1220,$B192:$B1220,$B191,$D192:$D1220,$D192,$E192:$E1220,$E192,$F192:$F1220,$F192)</f>
        <v>2066.8000000000002</v>
      </c>
      <c r="I191" s="40">
        <f>SUMIFS(I192:I1220,$B192:$B1220,$B191,$D192:$D1220,$D192,$E192:$E1220,$E192,$F192:$F1220,$F192)</f>
        <v>0</v>
      </c>
    </row>
    <row r="192" spans="1:10" s="16" customFormat="1" ht="78">
      <c r="A192" s="20">
        <v>3</v>
      </c>
      <c r="B192" s="31">
        <v>955</v>
      </c>
      <c r="C192" s="32" t="s">
        <v>142</v>
      </c>
      <c r="D192" s="33" t="s">
        <v>87</v>
      </c>
      <c r="E192" s="33" t="s">
        <v>84</v>
      </c>
      <c r="F192" s="33" t="s">
        <v>128</v>
      </c>
      <c r="G192" s="33" t="s">
        <v>94</v>
      </c>
      <c r="H192" s="24">
        <v>2066.8000000000002</v>
      </c>
      <c r="I192" s="24"/>
    </row>
    <row r="193" spans="1:10" s="16" customFormat="1" ht="15.6">
      <c r="A193" s="17">
        <v>1</v>
      </c>
      <c r="B193" s="28">
        <v>955</v>
      </c>
      <c r="C193" s="29" t="s">
        <v>138</v>
      </c>
      <c r="D193" s="30" t="s">
        <v>87</v>
      </c>
      <c r="E193" s="30" t="s">
        <v>90</v>
      </c>
      <c r="F193" s="30"/>
      <c r="G193" s="30"/>
      <c r="H193" s="18">
        <f>SUMIFS(H194:H1223,$B194:$B1223,$B194,$D194:$D1223,$D194,$E194:$E1223,$E194)/2</f>
        <v>0</v>
      </c>
      <c r="I193" s="18">
        <f>SUMIFS(I194:I1223,$B194:$B1223,$B194,$D194:$D1223,$D194,$E194:$E1223,$E194)/2</f>
        <v>0</v>
      </c>
    </row>
    <row r="194" spans="1:10" s="16" customFormat="1" ht="62.4">
      <c r="A194" s="19">
        <v>2</v>
      </c>
      <c r="B194" s="37">
        <v>955</v>
      </c>
      <c r="C194" s="38" t="s">
        <v>185</v>
      </c>
      <c r="D194" s="39" t="s">
        <v>87</v>
      </c>
      <c r="E194" s="39" t="s">
        <v>90</v>
      </c>
      <c r="F194" s="39" t="s">
        <v>57</v>
      </c>
      <c r="G194" s="39"/>
      <c r="H194" s="40">
        <f>SUMIFS(H195:H1223,$B195:$B1223,$B194,$D195:$D1223,$D195,$E195:$E1223,$E195,$F195:$F1223,$F195)</f>
        <v>0</v>
      </c>
      <c r="I194" s="40">
        <f>SUMIFS(I195:I1223,$B195:$B1223,$B194,$D195:$D1223,$D195,$E195:$E1223,$E195,$F195:$F1223,$F195)</f>
        <v>0</v>
      </c>
    </row>
    <row r="195" spans="1:10" s="16" customFormat="1" ht="15.6">
      <c r="A195" s="20">
        <v>3</v>
      </c>
      <c r="B195" s="31">
        <v>955</v>
      </c>
      <c r="C195" s="32" t="s">
        <v>46</v>
      </c>
      <c r="D195" s="33" t="s">
        <v>87</v>
      </c>
      <c r="E195" s="33" t="s">
        <v>90</v>
      </c>
      <c r="F195" s="33" t="s">
        <v>57</v>
      </c>
      <c r="G195" s="33" t="s">
        <v>92</v>
      </c>
      <c r="H195" s="24"/>
      <c r="I195" s="24"/>
    </row>
    <row r="196" spans="1:10" s="16" customFormat="1" ht="144" customHeight="1">
      <c r="A196" s="20">
        <v>3</v>
      </c>
      <c r="B196" s="31">
        <v>955</v>
      </c>
      <c r="C196" s="32" t="s">
        <v>116</v>
      </c>
      <c r="D196" s="33" t="s">
        <v>87</v>
      </c>
      <c r="E196" s="33" t="s">
        <v>90</v>
      </c>
      <c r="F196" s="33" t="s">
        <v>57</v>
      </c>
      <c r="G196" s="33" t="s">
        <v>114</v>
      </c>
      <c r="H196" s="24"/>
      <c r="I196" s="24"/>
    </row>
    <row r="197" spans="1:10" s="16" customFormat="1" ht="46.8">
      <c r="A197" s="19">
        <v>2</v>
      </c>
      <c r="B197" s="37">
        <v>955</v>
      </c>
      <c r="C197" s="38" t="s">
        <v>147</v>
      </c>
      <c r="D197" s="39" t="s">
        <v>87</v>
      </c>
      <c r="E197" s="39" t="s">
        <v>90</v>
      </c>
      <c r="F197" s="39" t="s">
        <v>60</v>
      </c>
      <c r="G197" s="39"/>
      <c r="H197" s="40">
        <f>SUMIFS(H198:H1226,$B198:$B1226,$B197,$D198:$D1226,$D198,$E198:$E1226,$E198,$F198:$F1226,$F198)</f>
        <v>0</v>
      </c>
      <c r="I197" s="40">
        <f>SUMIFS(I198:I1226,$B198:$B1226,$B197,$D198:$D1226,$D198,$E198:$E1226,$E198,$F198:$F1226,$F198)</f>
        <v>0</v>
      </c>
    </row>
    <row r="198" spans="1:10" s="16" customFormat="1" ht="145.19999999999999" customHeight="1">
      <c r="A198" s="20">
        <v>3</v>
      </c>
      <c r="B198" s="31">
        <v>955</v>
      </c>
      <c r="C198" s="32" t="s">
        <v>116</v>
      </c>
      <c r="D198" s="33" t="s">
        <v>87</v>
      </c>
      <c r="E198" s="33" t="s">
        <v>90</v>
      </c>
      <c r="F198" s="33" t="s">
        <v>60</v>
      </c>
      <c r="G198" s="33" t="s">
        <v>114</v>
      </c>
      <c r="H198" s="24"/>
      <c r="I198" s="24"/>
    </row>
    <row r="199" spans="1:10" s="16" customFormat="1" ht="15.6">
      <c r="A199" s="20">
        <v>3</v>
      </c>
      <c r="B199" s="31">
        <v>955</v>
      </c>
      <c r="C199" s="32" t="s">
        <v>46</v>
      </c>
      <c r="D199" s="33" t="s">
        <v>87</v>
      </c>
      <c r="E199" s="33" t="s">
        <v>90</v>
      </c>
      <c r="F199" s="33" t="s">
        <v>60</v>
      </c>
      <c r="G199" s="33" t="s">
        <v>92</v>
      </c>
      <c r="H199" s="24"/>
      <c r="I199" s="24"/>
    </row>
    <row r="200" spans="1:10" s="16" customFormat="1" ht="46.8">
      <c r="A200" s="19">
        <v>2</v>
      </c>
      <c r="B200" s="37">
        <v>955</v>
      </c>
      <c r="C200" s="38" t="s">
        <v>174</v>
      </c>
      <c r="D200" s="39" t="s">
        <v>87</v>
      </c>
      <c r="E200" s="39" t="s">
        <v>90</v>
      </c>
      <c r="F200" s="39" t="s">
        <v>166</v>
      </c>
      <c r="G200" s="39"/>
      <c r="H200" s="40">
        <f>SUMIFS(H201:H1229,$B201:$B1229,$B200,$D201:$D1229,$D201,$E201:$E1229,$E201,$F201:$F1229,$F201)</f>
        <v>0</v>
      </c>
      <c r="I200" s="40">
        <f>SUMIFS(I201:I1229,$B201:$B1229,$B200,$D201:$D1229,$D201,$E201:$E1229,$E201,$F201:$F1229,$F201)</f>
        <v>0</v>
      </c>
    </row>
    <row r="201" spans="1:10" s="16" customFormat="1" ht="145.19999999999999" customHeight="1">
      <c r="A201" s="20">
        <v>3</v>
      </c>
      <c r="B201" s="31">
        <v>955</v>
      </c>
      <c r="C201" s="32" t="s">
        <v>116</v>
      </c>
      <c r="D201" s="33" t="s">
        <v>87</v>
      </c>
      <c r="E201" s="33" t="s">
        <v>90</v>
      </c>
      <c r="F201" s="33" t="s">
        <v>166</v>
      </c>
      <c r="G201" s="33" t="s">
        <v>114</v>
      </c>
      <c r="H201" s="24"/>
      <c r="I201" s="24"/>
    </row>
    <row r="202" spans="1:10" s="16" customFormat="1" ht="15.6">
      <c r="A202" s="17">
        <v>1</v>
      </c>
      <c r="B202" s="28">
        <v>955</v>
      </c>
      <c r="C202" s="29" t="s">
        <v>131</v>
      </c>
      <c r="D202" s="30" t="s">
        <v>87</v>
      </c>
      <c r="E202" s="30" t="s">
        <v>85</v>
      </c>
      <c r="F202" s="30" t="s">
        <v>7</v>
      </c>
      <c r="G202" s="30" t="s">
        <v>72</v>
      </c>
      <c r="H202" s="18">
        <f>SUMIFS(H203:H1232,$B203:$B1232,$B203,$D203:$D1232,$D203,$E203:$E1232,$E203)/2</f>
        <v>0</v>
      </c>
      <c r="I202" s="18">
        <f>SUMIFS(I203:I1232,$B203:$B1232,$B203,$D203:$D1232,$D203,$E203:$E1232,$E203)/2</f>
        <v>0</v>
      </c>
    </row>
    <row r="203" spans="1:10" s="16" customFormat="1" ht="78">
      <c r="A203" s="19">
        <v>2</v>
      </c>
      <c r="B203" s="37">
        <v>955</v>
      </c>
      <c r="C203" s="38" t="s">
        <v>194</v>
      </c>
      <c r="D203" s="39" t="s">
        <v>87</v>
      </c>
      <c r="E203" s="39" t="s">
        <v>85</v>
      </c>
      <c r="F203" s="39" t="s">
        <v>50</v>
      </c>
      <c r="G203" s="39"/>
      <c r="H203" s="40">
        <f>SUMIFS(H204:H1232,$B204:$B1232,$B203,$D204:$D1232,$D204,$E204:$E1232,$E204,$F204:$F1232,$F204)</f>
        <v>0</v>
      </c>
      <c r="I203" s="40">
        <f>SUMIFS(I204:I1232,$B204:$B1232,$B203,$D204:$D1232,$D204,$E204:$E1232,$E204,$F204:$F1232,$F204)</f>
        <v>0</v>
      </c>
    </row>
    <row r="204" spans="1:10" s="16" customFormat="1" ht="15.6">
      <c r="A204" s="20">
        <v>3</v>
      </c>
      <c r="B204" s="31">
        <v>955</v>
      </c>
      <c r="C204" s="32" t="s">
        <v>46</v>
      </c>
      <c r="D204" s="33" t="s">
        <v>87</v>
      </c>
      <c r="E204" s="33" t="s">
        <v>85</v>
      </c>
      <c r="F204" s="33" t="s">
        <v>50</v>
      </c>
      <c r="G204" s="33" t="s">
        <v>92</v>
      </c>
      <c r="H204" s="24"/>
      <c r="I204" s="24"/>
    </row>
    <row r="205" spans="1:10" s="16" customFormat="1" ht="31.2">
      <c r="A205" s="17">
        <v>1</v>
      </c>
      <c r="B205" s="28">
        <v>955</v>
      </c>
      <c r="C205" s="29" t="s">
        <v>37</v>
      </c>
      <c r="D205" s="30" t="s">
        <v>87</v>
      </c>
      <c r="E205" s="30" t="s">
        <v>88</v>
      </c>
      <c r="F205" s="30"/>
      <c r="G205" s="30"/>
      <c r="H205" s="18">
        <f>SUMIFS(H206:H1235,$B206:$B1235,$B206,$D206:$D1235,$D206,$E206:$E1235,$E206)/2</f>
        <v>4433.1000000000004</v>
      </c>
      <c r="I205" s="18">
        <f>SUMIFS(I206:I1235,$B206:$B1235,$B206,$D206:$D1235,$D206,$E206:$E1235,$E206)/2</f>
        <v>0</v>
      </c>
    </row>
    <row r="206" spans="1:10" s="16" customFormat="1" ht="71.400000000000006" customHeight="1">
      <c r="A206" s="19">
        <v>2</v>
      </c>
      <c r="B206" s="37">
        <v>955</v>
      </c>
      <c r="C206" s="38" t="s">
        <v>173</v>
      </c>
      <c r="D206" s="39" t="s">
        <v>87</v>
      </c>
      <c r="E206" s="39" t="s">
        <v>88</v>
      </c>
      <c r="F206" s="39" t="s">
        <v>58</v>
      </c>
      <c r="G206" s="39"/>
      <c r="H206" s="40">
        <f>SUMIFS(H207:H1235,$B207:$B1235,$B206,$D207:$D1235,$D207,$E207:$E1235,$E207,$F207:$F1235,$F207)</f>
        <v>4433.1000000000004</v>
      </c>
      <c r="I206" s="40">
        <f>SUMIFS(I207:I1235,$B207:$B1235,$B206,$D207:$D1235,$D207,$E207:$E1235,$E207,$F207:$F1235,$F207)</f>
        <v>0</v>
      </c>
      <c r="J206" s="57"/>
    </row>
    <row r="207" spans="1:10" s="16" customFormat="1" ht="78">
      <c r="A207" s="20">
        <v>3</v>
      </c>
      <c r="B207" s="31">
        <v>955</v>
      </c>
      <c r="C207" s="32" t="s">
        <v>160</v>
      </c>
      <c r="D207" s="33" t="s">
        <v>87</v>
      </c>
      <c r="E207" s="33" t="s">
        <v>88</v>
      </c>
      <c r="F207" s="33" t="s">
        <v>58</v>
      </c>
      <c r="G207" s="33" t="s">
        <v>95</v>
      </c>
      <c r="H207" s="24">
        <v>4433.1000000000004</v>
      </c>
      <c r="I207" s="24"/>
    </row>
    <row r="208" spans="1:10" s="16" customFormat="1" ht="50.4" customHeight="1">
      <c r="A208" s="19">
        <v>2</v>
      </c>
      <c r="B208" s="37">
        <v>955</v>
      </c>
      <c r="C208" s="38" t="s">
        <v>35</v>
      </c>
      <c r="D208" s="39" t="s">
        <v>87</v>
      </c>
      <c r="E208" s="39" t="s">
        <v>88</v>
      </c>
      <c r="F208" s="39" t="s">
        <v>111</v>
      </c>
      <c r="G208" s="39"/>
      <c r="H208" s="40">
        <f>SUMIFS(H209:H1237,$B209:$B1237,$B208,$D209:$D1237,$D209,$E209:$E1237,$E209,$F209:$F1237,$F209)</f>
        <v>0</v>
      </c>
      <c r="I208" s="40">
        <f>SUMIFS(I209:I1237,$B209:$B1237,$B208,$D209:$D1237,$D209,$E209:$E1237,$E209,$F209:$F1237,$F209)</f>
        <v>0</v>
      </c>
    </row>
    <row r="209" spans="1:9" s="16" customFormat="1" ht="46.8">
      <c r="A209" s="20">
        <v>3</v>
      </c>
      <c r="B209" s="31">
        <v>955</v>
      </c>
      <c r="C209" s="32" t="s">
        <v>12</v>
      </c>
      <c r="D209" s="33" t="s">
        <v>87</v>
      </c>
      <c r="E209" s="33" t="s">
        <v>88</v>
      </c>
      <c r="F209" s="33" t="s">
        <v>111</v>
      </c>
      <c r="G209" s="33" t="s">
        <v>74</v>
      </c>
      <c r="H209" s="24"/>
      <c r="I209" s="24"/>
    </row>
    <row r="210" spans="1:9" s="16" customFormat="1" ht="15.6">
      <c r="A210" s="17">
        <v>1</v>
      </c>
      <c r="B210" s="28">
        <v>955</v>
      </c>
      <c r="C210" s="29" t="s">
        <v>59</v>
      </c>
      <c r="D210" s="30" t="s">
        <v>93</v>
      </c>
      <c r="E210" s="30" t="s">
        <v>70</v>
      </c>
      <c r="F210" s="30"/>
      <c r="G210" s="30"/>
      <c r="H210" s="18">
        <f>SUMIFS(H211:H1240,$B211:$B1240,$B211,$D211:$D1240,$D211,$E211:$E1240,$E211)/2</f>
        <v>3531.4</v>
      </c>
      <c r="I210" s="18">
        <f>SUMIFS(I211:I1240,$B211:$B1240,$B211,$D211:$D1240,$D211,$E211:$E1240,$E211)/2</f>
        <v>0</v>
      </c>
    </row>
    <row r="211" spans="1:9" s="16" customFormat="1" ht="82.2" customHeight="1">
      <c r="A211" s="19">
        <v>2</v>
      </c>
      <c r="B211" s="37">
        <v>955</v>
      </c>
      <c r="C211" s="42" t="s">
        <v>198</v>
      </c>
      <c r="D211" s="39" t="s">
        <v>93</v>
      </c>
      <c r="E211" s="39" t="s">
        <v>70</v>
      </c>
      <c r="F211" s="39" t="s">
        <v>49</v>
      </c>
      <c r="G211" s="39" t="s">
        <v>72</v>
      </c>
      <c r="H211" s="40">
        <f>SUMIFS(H212:H1240,$B212:$B1240,$B211,$D212:$D1240,$D212,$E212:$E1240,$E212,$F212:$F1240,$F212)</f>
        <v>3531.4</v>
      </c>
      <c r="I211" s="40">
        <f>SUMIFS(I212:I1240,$B212:$B1240,$B211,$D212:$D1240,$D212,$E212:$E1240,$E212,$F212:$F1240,$F212)</f>
        <v>0</v>
      </c>
    </row>
    <row r="212" spans="1:9" s="16" customFormat="1" ht="15.6">
      <c r="A212" s="20">
        <v>3</v>
      </c>
      <c r="B212" s="31">
        <v>955</v>
      </c>
      <c r="C212" s="32" t="s">
        <v>46</v>
      </c>
      <c r="D212" s="33" t="s">
        <v>93</v>
      </c>
      <c r="E212" s="33" t="s">
        <v>70</v>
      </c>
      <c r="F212" s="33" t="s">
        <v>49</v>
      </c>
      <c r="G212" s="33" t="s">
        <v>92</v>
      </c>
      <c r="H212" s="24">
        <v>3531.4</v>
      </c>
      <c r="I212" s="24"/>
    </row>
    <row r="213" spans="1:9" s="16" customFormat="1" ht="82.2" customHeight="1">
      <c r="A213" s="19">
        <v>2</v>
      </c>
      <c r="B213" s="37">
        <v>955</v>
      </c>
      <c r="C213" s="38" t="s">
        <v>194</v>
      </c>
      <c r="D213" s="39" t="s">
        <v>93</v>
      </c>
      <c r="E213" s="39" t="s">
        <v>70</v>
      </c>
      <c r="F213" s="39" t="s">
        <v>50</v>
      </c>
      <c r="G213" s="39" t="s">
        <v>72</v>
      </c>
      <c r="H213" s="40">
        <f>SUMIFS(H214:H1242,$B214:$B1242,$B213,$D214:$D1242,$D214,$E214:$E1242,$E214,$F214:$F1242,$F214)</f>
        <v>0</v>
      </c>
      <c r="I213" s="40">
        <f>SUMIFS(I214:I1242,$B214:$B1242,$B213,$D214:$D1242,$D214,$E214:$E1242,$E214,$F214:$F1242,$F214)</f>
        <v>0</v>
      </c>
    </row>
    <row r="214" spans="1:9" s="16" customFormat="1" ht="15.6">
      <c r="A214" s="20">
        <v>3</v>
      </c>
      <c r="B214" s="31">
        <v>955</v>
      </c>
      <c r="C214" s="32" t="s">
        <v>46</v>
      </c>
      <c r="D214" s="33" t="s">
        <v>93</v>
      </c>
      <c r="E214" s="33" t="s">
        <v>70</v>
      </c>
      <c r="F214" s="33" t="s">
        <v>50</v>
      </c>
      <c r="G214" s="33" t="s">
        <v>92</v>
      </c>
      <c r="H214" s="24"/>
      <c r="I214" s="24"/>
    </row>
    <row r="215" spans="1:9" s="16" customFormat="1" ht="15.6">
      <c r="A215" s="17">
        <v>1</v>
      </c>
      <c r="B215" s="28">
        <v>955</v>
      </c>
      <c r="C215" s="29" t="s">
        <v>115</v>
      </c>
      <c r="D215" s="30" t="s">
        <v>93</v>
      </c>
      <c r="E215" s="30" t="s">
        <v>89</v>
      </c>
      <c r="F215" s="30" t="s">
        <v>7</v>
      </c>
      <c r="G215" s="30" t="s">
        <v>72</v>
      </c>
      <c r="H215" s="18">
        <f>SUMIFS(H216:H1245,$B216:$B1245,$B216,$D216:$D1245,$D216,$E216:$E1245,$E216)/2</f>
        <v>0</v>
      </c>
      <c r="I215" s="18">
        <f>SUMIFS(I216:I1245,$B216:$B1245,$B216,$D216:$D1245,$D216,$E216:$E1245,$E216)/2</f>
        <v>0</v>
      </c>
    </row>
    <row r="216" spans="1:9" s="16" customFormat="1" ht="46.8">
      <c r="A216" s="19">
        <v>2</v>
      </c>
      <c r="B216" s="37">
        <v>955</v>
      </c>
      <c r="C216" s="38" t="s">
        <v>147</v>
      </c>
      <c r="D216" s="39" t="s">
        <v>93</v>
      </c>
      <c r="E216" s="39" t="s">
        <v>89</v>
      </c>
      <c r="F216" s="39" t="s">
        <v>60</v>
      </c>
      <c r="G216" s="39" t="s">
        <v>72</v>
      </c>
      <c r="H216" s="40">
        <f>SUMIFS(H217:H1245,$B217:$B1245,$B216,$D217:$D1245,$D217,$E217:$E1245,$E217,$F217:$F1245,$F217)</f>
        <v>0</v>
      </c>
      <c r="I216" s="40">
        <f>SUMIFS(I217:I1245,$B217:$B1245,$B216,$D217:$D1245,$D217,$E217:$E1245,$E217,$F217:$F1245,$F217)</f>
        <v>0</v>
      </c>
    </row>
    <row r="217" spans="1:9" s="16" customFormat="1" ht="151.19999999999999" customHeight="1">
      <c r="A217" s="20">
        <v>3</v>
      </c>
      <c r="B217" s="31">
        <v>955</v>
      </c>
      <c r="C217" s="32" t="s">
        <v>116</v>
      </c>
      <c r="D217" s="33" t="s">
        <v>93</v>
      </c>
      <c r="E217" s="33" t="s">
        <v>89</v>
      </c>
      <c r="F217" s="33" t="s">
        <v>60</v>
      </c>
      <c r="G217" s="33" t="s">
        <v>114</v>
      </c>
      <c r="H217" s="24"/>
      <c r="I217" s="24"/>
    </row>
    <row r="218" spans="1:9" s="16" customFormat="1" ht="24.6" customHeight="1">
      <c r="A218" s="20">
        <v>3</v>
      </c>
      <c r="B218" s="31">
        <v>955</v>
      </c>
      <c r="C218" s="32" t="s">
        <v>46</v>
      </c>
      <c r="D218" s="33" t="s">
        <v>93</v>
      </c>
      <c r="E218" s="33" t="s">
        <v>89</v>
      </c>
      <c r="F218" s="33" t="s">
        <v>60</v>
      </c>
      <c r="G218" s="33" t="s">
        <v>92</v>
      </c>
      <c r="H218" s="24">
        <v>0</v>
      </c>
      <c r="I218" s="24"/>
    </row>
    <row r="219" spans="1:9" s="16" customFormat="1" ht="93.6">
      <c r="A219" s="19">
        <v>2</v>
      </c>
      <c r="B219" s="37">
        <v>955</v>
      </c>
      <c r="C219" s="38" t="s">
        <v>195</v>
      </c>
      <c r="D219" s="39" t="s">
        <v>93</v>
      </c>
      <c r="E219" s="39" t="s">
        <v>89</v>
      </c>
      <c r="F219" s="39" t="s">
        <v>45</v>
      </c>
      <c r="G219" s="39" t="s">
        <v>72</v>
      </c>
      <c r="H219" s="40">
        <f>SUMIFS(H220:H1248,$B220:$B1248,$B219,$D220:$D1248,$D220,$E220:$E1248,$E220,$F220:$F1248,$F220)</f>
        <v>0</v>
      </c>
      <c r="I219" s="40">
        <f>SUMIFS(I220:I1248,$B220:$B1248,$B219,$D220:$D1248,$D220,$E220:$E1248,$E220,$F220:$F1248,$F220)</f>
        <v>0</v>
      </c>
    </row>
    <row r="220" spans="1:9" s="16" customFormat="1" ht="82.8" customHeight="1">
      <c r="A220" s="20">
        <v>3</v>
      </c>
      <c r="B220" s="31">
        <v>955</v>
      </c>
      <c r="C220" s="32" t="s">
        <v>142</v>
      </c>
      <c r="D220" s="33" t="s">
        <v>93</v>
      </c>
      <c r="E220" s="33" t="s">
        <v>89</v>
      </c>
      <c r="F220" s="33" t="s">
        <v>45</v>
      </c>
      <c r="G220" s="33" t="s">
        <v>94</v>
      </c>
      <c r="H220" s="24"/>
      <c r="I220" s="24"/>
    </row>
    <row r="221" spans="1:9" s="16" customFormat="1" ht="93.6">
      <c r="A221" s="19">
        <v>2</v>
      </c>
      <c r="B221" s="37">
        <v>955</v>
      </c>
      <c r="C221" s="38" t="s">
        <v>200</v>
      </c>
      <c r="D221" s="39" t="s">
        <v>93</v>
      </c>
      <c r="E221" s="39" t="s">
        <v>89</v>
      </c>
      <c r="F221" s="39" t="s">
        <v>108</v>
      </c>
      <c r="G221" s="39" t="s">
        <v>72</v>
      </c>
      <c r="H221" s="40">
        <f>SUMIFS(H222:H1250,$B222:$B1250,$B221,$D222:$D1250,$D222,$E222:$E1250,$E222,$F222:$F1250,$F222)</f>
        <v>0</v>
      </c>
      <c r="I221" s="40">
        <f>SUMIFS(I222:I1250,$B222:$B1250,$B221,$D222:$D1250,$D222,$E222:$E1250,$E222,$F222:$F1250,$F222)</f>
        <v>0</v>
      </c>
    </row>
    <row r="222" spans="1:9" s="16" customFormat="1" ht="15.6">
      <c r="A222" s="20">
        <v>3</v>
      </c>
      <c r="B222" s="31">
        <v>955</v>
      </c>
      <c r="C222" s="32" t="s">
        <v>46</v>
      </c>
      <c r="D222" s="33" t="s">
        <v>93</v>
      </c>
      <c r="E222" s="33" t="s">
        <v>89</v>
      </c>
      <c r="F222" s="33" t="s">
        <v>108</v>
      </c>
      <c r="G222" s="33" t="s">
        <v>92</v>
      </c>
      <c r="H222" s="24"/>
      <c r="I222" s="24"/>
    </row>
    <row r="223" spans="1:9" s="16" customFormat="1" ht="78">
      <c r="A223" s="19">
        <v>2</v>
      </c>
      <c r="B223" s="37">
        <v>955</v>
      </c>
      <c r="C223" s="38" t="s">
        <v>194</v>
      </c>
      <c r="D223" s="39" t="s">
        <v>93</v>
      </c>
      <c r="E223" s="39" t="s">
        <v>89</v>
      </c>
      <c r="F223" s="39" t="s">
        <v>50</v>
      </c>
      <c r="G223" s="39" t="s">
        <v>72</v>
      </c>
      <c r="H223" s="40">
        <f>SUMIFS(H224:H1252,$B224:$B1252,$B223,$D224:$D1252,$D224,$E224:$E1252,$E224,$F224:$F1252,$F224)</f>
        <v>0</v>
      </c>
      <c r="I223" s="40">
        <f>SUMIFS(I224:I1252,$B224:$B1252,$B223,$D224:$D1252,$D224,$E224:$E1252,$E224,$F224:$F1252,$F224)</f>
        <v>0</v>
      </c>
    </row>
    <row r="224" spans="1:9" s="16" customFormat="1" ht="18" customHeight="1">
      <c r="A224" s="20">
        <v>3</v>
      </c>
      <c r="B224" s="31">
        <v>955</v>
      </c>
      <c r="C224" s="32" t="s">
        <v>46</v>
      </c>
      <c r="D224" s="33" t="s">
        <v>93</v>
      </c>
      <c r="E224" s="33" t="s">
        <v>89</v>
      </c>
      <c r="F224" s="33" t="s">
        <v>50</v>
      </c>
      <c r="G224" s="33" t="s">
        <v>92</v>
      </c>
      <c r="H224" s="24"/>
      <c r="I224" s="24"/>
    </row>
    <row r="225" spans="1:10" s="16" customFormat="1" ht="15.6">
      <c r="A225" s="17">
        <v>1</v>
      </c>
      <c r="B225" s="28">
        <v>955</v>
      </c>
      <c r="C225" s="29" t="s">
        <v>119</v>
      </c>
      <c r="D225" s="30" t="s">
        <v>93</v>
      </c>
      <c r="E225" s="30" t="s">
        <v>79</v>
      </c>
      <c r="F225" s="30" t="s">
        <v>7</v>
      </c>
      <c r="G225" s="30" t="s">
        <v>72</v>
      </c>
      <c r="H225" s="18">
        <f>SUMIFS(H226:H1255,$B226:$B1255,$B226,$D226:$D1255,$D226,$E226:$E1255,$E226)/2</f>
        <v>14981.2</v>
      </c>
      <c r="I225" s="18">
        <f>SUMIFS(I226:I1255,$B226:$B1255,$B226,$D226:$D1255,$D226,$E226:$E1255,$E226)/2</f>
        <v>14232.2</v>
      </c>
    </row>
    <row r="226" spans="1:10" s="16" customFormat="1" ht="52.8" customHeight="1">
      <c r="A226" s="19">
        <v>2</v>
      </c>
      <c r="B226" s="37">
        <v>955</v>
      </c>
      <c r="C226" s="38" t="s">
        <v>147</v>
      </c>
      <c r="D226" s="39" t="s">
        <v>93</v>
      </c>
      <c r="E226" s="39" t="s">
        <v>79</v>
      </c>
      <c r="F226" s="39" t="s">
        <v>60</v>
      </c>
      <c r="G226" s="39" t="s">
        <v>72</v>
      </c>
      <c r="H226" s="40">
        <f>SUMIFS(H227:H1255,$B227:$B1255,$B226,$D227:$D1255,$D227,$E227:$E1255,$E227,$F227:$F1255,$F227)</f>
        <v>0</v>
      </c>
      <c r="I226" s="40">
        <f>SUMIFS(I227:I1255,$B227:$B1255,$B226,$D227:$D1255,$D227,$E227:$E1255,$E227,$F227:$F1255,$F227)</f>
        <v>0</v>
      </c>
    </row>
    <row r="227" spans="1:10" s="16" customFormat="1" ht="15.6">
      <c r="A227" s="20">
        <v>3</v>
      </c>
      <c r="B227" s="31">
        <v>955</v>
      </c>
      <c r="C227" s="32" t="s">
        <v>46</v>
      </c>
      <c r="D227" s="33" t="s">
        <v>93</v>
      </c>
      <c r="E227" s="33" t="s">
        <v>79</v>
      </c>
      <c r="F227" s="33" t="s">
        <v>60</v>
      </c>
      <c r="G227" s="33" t="s">
        <v>92</v>
      </c>
      <c r="H227" s="24"/>
      <c r="I227" s="24"/>
    </row>
    <row r="228" spans="1:10" s="16" customFormat="1" ht="72.599999999999994" customHeight="1">
      <c r="A228" s="19">
        <v>2</v>
      </c>
      <c r="B228" s="37">
        <v>955</v>
      </c>
      <c r="C228" s="38" t="s">
        <v>171</v>
      </c>
      <c r="D228" s="39" t="s">
        <v>93</v>
      </c>
      <c r="E228" s="39" t="s">
        <v>79</v>
      </c>
      <c r="F228" s="39" t="s">
        <v>118</v>
      </c>
      <c r="G228" s="39" t="s">
        <v>72</v>
      </c>
      <c r="H228" s="40">
        <f>SUMIFS(H229:H1257,$B229:$B1257,$B228,$D229:$D1257,$D229,$E229:$E1257,$E229,$F229:$F1257,$F229)</f>
        <v>14981.2</v>
      </c>
      <c r="I228" s="40">
        <f>SUMIFS(I229:I1257,$B229:$B1257,$B228,$D229:$D1257,$D229,$E229:$E1257,$E229,$F229:$F1257,$F229)</f>
        <v>14232.2</v>
      </c>
    </row>
    <row r="229" spans="1:10" s="16" customFormat="1" ht="15.6">
      <c r="A229" s="20">
        <v>3</v>
      </c>
      <c r="B229" s="31">
        <v>955</v>
      </c>
      <c r="C229" s="32" t="s">
        <v>46</v>
      </c>
      <c r="D229" s="33" t="s">
        <v>93</v>
      </c>
      <c r="E229" s="33" t="s">
        <v>79</v>
      </c>
      <c r="F229" s="33" t="s">
        <v>118</v>
      </c>
      <c r="G229" s="33" t="s">
        <v>92</v>
      </c>
      <c r="H229" s="24">
        <v>14981.2</v>
      </c>
      <c r="I229" s="24">
        <v>14232.2</v>
      </c>
    </row>
    <row r="230" spans="1:10" s="16" customFormat="1" ht="55.2" customHeight="1">
      <c r="A230" s="19">
        <v>2</v>
      </c>
      <c r="B230" s="37">
        <v>955</v>
      </c>
      <c r="C230" s="38" t="s">
        <v>174</v>
      </c>
      <c r="D230" s="39" t="s">
        <v>93</v>
      </c>
      <c r="E230" s="39" t="s">
        <v>79</v>
      </c>
      <c r="F230" s="39" t="s">
        <v>166</v>
      </c>
      <c r="G230" s="39" t="s">
        <v>72</v>
      </c>
      <c r="H230" s="40">
        <f>SUMIFS(H231:H1259,$B231:$B1259,$B230,$D231:$D1259,$D231,$E231:$E1259,$E231,$F231:$F1259,$F231)</f>
        <v>0</v>
      </c>
      <c r="I230" s="40">
        <f>SUMIFS(I231:I1259,$B231:$B1259,$B230,$D231:$D1259,$D231,$E231:$E1259,$E231,$F231:$F1259,$F231)</f>
        <v>0</v>
      </c>
    </row>
    <row r="231" spans="1:10" s="16" customFormat="1" ht="15.6">
      <c r="A231" s="20">
        <v>3</v>
      </c>
      <c r="B231" s="31">
        <v>955</v>
      </c>
      <c r="C231" s="32" t="s">
        <v>46</v>
      </c>
      <c r="D231" s="33" t="s">
        <v>93</v>
      </c>
      <c r="E231" s="33" t="s">
        <v>79</v>
      </c>
      <c r="F231" s="33" t="s">
        <v>166</v>
      </c>
      <c r="G231" s="33" t="s">
        <v>92</v>
      </c>
      <c r="H231" s="24"/>
      <c r="I231" s="24"/>
    </row>
    <row r="232" spans="1:10" s="16" customFormat="1" ht="31.2">
      <c r="A232" s="17">
        <v>1</v>
      </c>
      <c r="B232" s="28">
        <v>955</v>
      </c>
      <c r="C232" s="29" t="s">
        <v>61</v>
      </c>
      <c r="D232" s="30" t="s">
        <v>71</v>
      </c>
      <c r="E232" s="30" t="s">
        <v>93</v>
      </c>
      <c r="F232" s="30" t="s">
        <v>72</v>
      </c>
      <c r="G232" s="30" t="s">
        <v>72</v>
      </c>
      <c r="H232" s="18">
        <f>SUMIFS(H233:H1262,$B233:$B1262,$B233,$D233:$D1262,$D233,$E233:$E1262,$E233)/2</f>
        <v>7081.6</v>
      </c>
      <c r="I232" s="18">
        <f>SUMIFS(I233:I1262,$B233:$B1262,$B233,$D233:$D1262,$D233,$E233:$E1262,$E233)/2</f>
        <v>0</v>
      </c>
    </row>
    <row r="233" spans="1:10" s="16" customFormat="1" ht="62.4">
      <c r="A233" s="19">
        <v>2</v>
      </c>
      <c r="B233" s="37">
        <v>955</v>
      </c>
      <c r="C233" s="38" t="s">
        <v>183</v>
      </c>
      <c r="D233" s="39" t="s">
        <v>71</v>
      </c>
      <c r="E233" s="39" t="s">
        <v>93</v>
      </c>
      <c r="F233" s="39" t="s">
        <v>184</v>
      </c>
      <c r="G233" s="39"/>
      <c r="H233" s="40">
        <f>SUMIFS(H234:H1262,$B234:$B1262,$B233,$D234:$D1262,$D234,$E234:$E1262,$E234,$F234:$F1262,$F234)</f>
        <v>7081.6</v>
      </c>
      <c r="I233" s="40">
        <f>SUMIFS(I234:I1262,$B234:$B1262,$B233,$D234:$D1262,$D234,$E234:$E1262,$E234,$F234:$F1262,$F234)</f>
        <v>0</v>
      </c>
    </row>
    <row r="234" spans="1:10" s="16" customFormat="1" ht="15.6">
      <c r="A234" s="20">
        <v>3</v>
      </c>
      <c r="B234" s="31">
        <v>955</v>
      </c>
      <c r="C234" s="32" t="s">
        <v>46</v>
      </c>
      <c r="D234" s="33" t="s">
        <v>71</v>
      </c>
      <c r="E234" s="33" t="s">
        <v>93</v>
      </c>
      <c r="F234" s="33" t="s">
        <v>184</v>
      </c>
      <c r="G234" s="33" t="s">
        <v>92</v>
      </c>
      <c r="H234" s="24">
        <v>7081.6</v>
      </c>
      <c r="I234" s="24"/>
    </row>
    <row r="235" spans="1:10" s="16" customFormat="1" ht="15.6">
      <c r="A235" s="17">
        <v>1</v>
      </c>
      <c r="B235" s="28">
        <v>955</v>
      </c>
      <c r="C235" s="29" t="s">
        <v>38</v>
      </c>
      <c r="D235" s="30" t="s">
        <v>82</v>
      </c>
      <c r="E235" s="30" t="s">
        <v>89</v>
      </c>
      <c r="F235" s="30"/>
      <c r="G235" s="30"/>
      <c r="H235" s="18">
        <f>SUMIFS(H236:H1269,$B236:$B1269,$B236,$D236:$D1269,$D236,$E236:$E1269,$E236)/2</f>
        <v>46657.8</v>
      </c>
      <c r="I235" s="18">
        <f>SUMIFS(I236:I1269,$B236:$B1269,$B236,$D236:$D1269,$D236,$E236:$E1269,$E236)/2</f>
        <v>0</v>
      </c>
    </row>
    <row r="236" spans="1:10" s="16" customFormat="1" ht="78">
      <c r="A236" s="19">
        <v>2</v>
      </c>
      <c r="B236" s="37">
        <v>955</v>
      </c>
      <c r="C236" s="41" t="s">
        <v>148</v>
      </c>
      <c r="D236" s="39" t="s">
        <v>82</v>
      </c>
      <c r="E236" s="39" t="s">
        <v>89</v>
      </c>
      <c r="F236" s="39" t="s">
        <v>39</v>
      </c>
      <c r="G236" s="39"/>
      <c r="H236" s="40">
        <f>SUMIFS(H237:H1269,$B237:$B1269,$B236,$D237:$D1269,$D237,$E237:$E1269,$E237,$F237:$F1269,$F237)</f>
        <v>0</v>
      </c>
      <c r="I236" s="40">
        <f>SUMIFS(I237:I1269,$B237:$B1269,$B236,$D237:$D1269,$D237,$E237:$E1269,$E237,$F237:$F1269,$F237)</f>
        <v>0</v>
      </c>
      <c r="J236" s="57"/>
    </row>
    <row r="237" spans="1:10" s="16" customFormat="1" ht="15.6">
      <c r="A237" s="20">
        <v>3</v>
      </c>
      <c r="B237" s="31">
        <v>955</v>
      </c>
      <c r="C237" s="32" t="s">
        <v>46</v>
      </c>
      <c r="D237" s="33" t="s">
        <v>82</v>
      </c>
      <c r="E237" s="33" t="s">
        <v>89</v>
      </c>
      <c r="F237" s="33" t="s">
        <v>39</v>
      </c>
      <c r="G237" s="33" t="s">
        <v>92</v>
      </c>
      <c r="H237" s="24"/>
      <c r="I237" s="24"/>
    </row>
    <row r="238" spans="1:10" s="16" customFormat="1" ht="93.6">
      <c r="A238" s="19">
        <v>2</v>
      </c>
      <c r="B238" s="37">
        <v>955</v>
      </c>
      <c r="C238" s="38" t="s">
        <v>195</v>
      </c>
      <c r="D238" s="39" t="s">
        <v>82</v>
      </c>
      <c r="E238" s="39" t="s">
        <v>89</v>
      </c>
      <c r="F238" s="39" t="s">
        <v>45</v>
      </c>
      <c r="G238" s="39"/>
      <c r="H238" s="40">
        <f>SUMIFS(H239:H1271,$B239:$B1271,$B238,$D239:$D1271,$D239,$E239:$E1271,$E239,$F239:$F1271,$F239)</f>
        <v>46657.8</v>
      </c>
      <c r="I238" s="40">
        <f>SUMIFS(I239:I1271,$B239:$B1271,$B238,$D239:$D1271,$D239,$E239:$E1271,$E239,$F239:$F1271,$F239)</f>
        <v>0</v>
      </c>
    </row>
    <row r="239" spans="1:10" s="16" customFormat="1" ht="15.6">
      <c r="A239" s="20">
        <v>3</v>
      </c>
      <c r="B239" s="31">
        <v>955</v>
      </c>
      <c r="C239" s="32" t="s">
        <v>46</v>
      </c>
      <c r="D239" s="33" t="s">
        <v>82</v>
      </c>
      <c r="E239" s="33" t="s">
        <v>89</v>
      </c>
      <c r="F239" s="33" t="s">
        <v>45</v>
      </c>
      <c r="G239" s="33" t="s">
        <v>92</v>
      </c>
      <c r="H239" s="24">
        <v>46657.8</v>
      </c>
      <c r="I239" s="24"/>
    </row>
    <row r="240" spans="1:10" s="16" customFormat="1" ht="46.8">
      <c r="A240" s="19">
        <v>2</v>
      </c>
      <c r="B240" s="37">
        <v>955</v>
      </c>
      <c r="C240" s="38" t="s">
        <v>174</v>
      </c>
      <c r="D240" s="39" t="s">
        <v>82</v>
      </c>
      <c r="E240" s="39" t="s">
        <v>89</v>
      </c>
      <c r="F240" s="39" t="s">
        <v>166</v>
      </c>
      <c r="G240" s="39"/>
      <c r="H240" s="40">
        <f>SUMIFS(H241:H1273,$B241:$B1273,$B240,$D241:$D1273,$D241,$E241:$E1273,$E241,$F241:$F1273,$F241)</f>
        <v>0</v>
      </c>
      <c r="I240" s="40">
        <f>SUMIFS(I241:I1273,$B241:$B1273,$B240,$D241:$D1273,$D241,$E241:$E1273,$E241,$F241:$F1273,$F241)</f>
        <v>0</v>
      </c>
    </row>
    <row r="241" spans="1:9" s="16" customFormat="1" ht="15.6">
      <c r="A241" s="20">
        <v>3</v>
      </c>
      <c r="B241" s="31">
        <v>955</v>
      </c>
      <c r="C241" s="32" t="s">
        <v>46</v>
      </c>
      <c r="D241" s="33" t="s">
        <v>82</v>
      </c>
      <c r="E241" s="33" t="s">
        <v>89</v>
      </c>
      <c r="F241" s="33" t="s">
        <v>166</v>
      </c>
      <c r="G241" s="33" t="s">
        <v>92</v>
      </c>
      <c r="H241" s="24"/>
      <c r="I241" s="24"/>
    </row>
    <row r="242" spans="1:9" s="16" customFormat="1" ht="15.6">
      <c r="A242" s="17">
        <v>1</v>
      </c>
      <c r="B242" s="28">
        <v>955</v>
      </c>
      <c r="C242" s="29" t="s">
        <v>63</v>
      </c>
      <c r="D242" s="30" t="s">
        <v>82</v>
      </c>
      <c r="E242" s="30" t="s">
        <v>79</v>
      </c>
      <c r="F242" s="30"/>
      <c r="G242" s="30"/>
      <c r="H242" s="18">
        <f>SUMIFS(H243:H1276,$B243:$B1276,$B243,$D243:$D1276,$D243,$E243:$E1276,$E243)/2</f>
        <v>9565.2999999999993</v>
      </c>
      <c r="I242" s="18">
        <f>SUMIFS(I243:I1276,$B243:$B1276,$B243,$D243:$D1276,$D243,$E243:$E1276,$E243)/2</f>
        <v>0</v>
      </c>
    </row>
    <row r="243" spans="1:9" s="16" customFormat="1" ht="49.8" customHeight="1">
      <c r="A243" s="19">
        <v>2</v>
      </c>
      <c r="B243" s="37">
        <v>955</v>
      </c>
      <c r="C243" s="38" t="s">
        <v>201</v>
      </c>
      <c r="D243" s="39" t="s">
        <v>82</v>
      </c>
      <c r="E243" s="39" t="s">
        <v>79</v>
      </c>
      <c r="F243" s="39" t="s">
        <v>112</v>
      </c>
      <c r="G243" s="39"/>
      <c r="H243" s="40">
        <f>SUMIFS(H244:H1276,$B244:$B1276,$B243,$D244:$D1276,$D244,$E244:$E1276,$E244,$F244:$F1276,$F244)</f>
        <v>9565.2999999999993</v>
      </c>
      <c r="I243" s="40">
        <f>SUMIFS(I244:I1276,$B244:$B1276,$B243,$D244:$D1276,$D244,$E244:$E1276,$E244,$F244:$F1276,$F244)</f>
        <v>0</v>
      </c>
    </row>
    <row r="244" spans="1:9" s="16" customFormat="1" ht="15.6">
      <c r="A244" s="20">
        <v>3</v>
      </c>
      <c r="B244" s="31">
        <v>955</v>
      </c>
      <c r="C244" s="32" t="s">
        <v>46</v>
      </c>
      <c r="D244" s="33" t="s">
        <v>82</v>
      </c>
      <c r="E244" s="33" t="s">
        <v>79</v>
      </c>
      <c r="F244" s="33" t="s">
        <v>112</v>
      </c>
      <c r="G244" s="33" t="s">
        <v>92</v>
      </c>
      <c r="H244" s="24">
        <v>9565.2999999999993</v>
      </c>
      <c r="I244" s="24"/>
    </row>
    <row r="245" spans="1:9" s="16" customFormat="1" ht="151.19999999999999" customHeight="1">
      <c r="A245" s="20">
        <v>3</v>
      </c>
      <c r="B245" s="31">
        <v>955</v>
      </c>
      <c r="C245" s="32" t="s">
        <v>116</v>
      </c>
      <c r="D245" s="33" t="s">
        <v>82</v>
      </c>
      <c r="E245" s="33" t="s">
        <v>79</v>
      </c>
      <c r="F245" s="33" t="s">
        <v>112</v>
      </c>
      <c r="G245" s="33" t="s">
        <v>114</v>
      </c>
      <c r="H245" s="24"/>
      <c r="I245" s="24"/>
    </row>
    <row r="246" spans="1:9" s="16" customFormat="1" ht="15.6">
      <c r="A246" s="17">
        <v>1</v>
      </c>
      <c r="B246" s="28">
        <v>955</v>
      </c>
      <c r="C246" s="29" t="s">
        <v>139</v>
      </c>
      <c r="D246" s="30" t="s">
        <v>82</v>
      </c>
      <c r="E246" s="30" t="s">
        <v>82</v>
      </c>
      <c r="F246" s="30"/>
      <c r="G246" s="30"/>
      <c r="H246" s="18">
        <f>SUMIFS(H247:H1280,$B247:$B1280,$B247,$D247:$D1280,$D247,$E247:$E1280,$E247)/2</f>
        <v>0</v>
      </c>
      <c r="I246" s="18">
        <f>SUMIFS(I247:I1280,$B247:$B1280,$B247,$D247:$D1280,$D247,$E247:$E1280,$E247)/2</f>
        <v>0</v>
      </c>
    </row>
    <row r="247" spans="1:9" s="16" customFormat="1" ht="31.2">
      <c r="A247" s="19">
        <v>2</v>
      </c>
      <c r="B247" s="37">
        <v>955</v>
      </c>
      <c r="C247" s="38" t="s">
        <v>62</v>
      </c>
      <c r="D247" s="39" t="s">
        <v>82</v>
      </c>
      <c r="E247" s="39" t="s">
        <v>82</v>
      </c>
      <c r="F247" s="39" t="s">
        <v>113</v>
      </c>
      <c r="G247" s="39"/>
      <c r="H247" s="40">
        <f>SUMIFS(H248:H1280,$B248:$B1280,$B247,$D248:$D1280,$D248,$E248:$E1280,$E248,$F248:$F1280,$F248)</f>
        <v>0</v>
      </c>
      <c r="I247" s="40">
        <f>SUMIFS(I248:I1280,$B248:$B1280,$B247,$D248:$D1280,$D248,$E248:$E1280,$E248,$F248:$F1280,$F248)</f>
        <v>0</v>
      </c>
    </row>
    <row r="248" spans="1:9" s="16" customFormat="1" ht="46.8">
      <c r="A248" s="20">
        <v>3</v>
      </c>
      <c r="B248" s="31">
        <v>955</v>
      </c>
      <c r="C248" s="32" t="s">
        <v>12</v>
      </c>
      <c r="D248" s="33" t="s">
        <v>82</v>
      </c>
      <c r="E248" s="33" t="s">
        <v>82</v>
      </c>
      <c r="F248" s="33" t="s">
        <v>113</v>
      </c>
      <c r="G248" s="33" t="s">
        <v>74</v>
      </c>
      <c r="H248" s="24"/>
      <c r="I248" s="24"/>
    </row>
    <row r="249" spans="1:9" s="16" customFormat="1" ht="15.6">
      <c r="A249" s="17">
        <v>1</v>
      </c>
      <c r="B249" s="28">
        <v>955</v>
      </c>
      <c r="C249" s="29" t="s">
        <v>24</v>
      </c>
      <c r="D249" s="30" t="s">
        <v>84</v>
      </c>
      <c r="E249" s="30" t="s">
        <v>70</v>
      </c>
      <c r="F249" s="30" t="s">
        <v>7</v>
      </c>
      <c r="G249" s="30" t="s">
        <v>72</v>
      </c>
      <c r="H249" s="18">
        <f>SUMIFS(H250:H1283,$B250:$B1283,$B250,$D250:$D1283,$D250,$E250:$E1283,$E250)/2</f>
        <v>7788.2</v>
      </c>
      <c r="I249" s="18">
        <f>SUMIFS(I250:I1283,$B250:$B1283,$B250,$D250:$D1283,$D250,$E250:$E1283,$E250)/2</f>
        <v>0</v>
      </c>
    </row>
    <row r="250" spans="1:9" s="16" customFormat="1" ht="39" customHeight="1">
      <c r="A250" s="19">
        <v>2</v>
      </c>
      <c r="B250" s="37">
        <v>955</v>
      </c>
      <c r="C250" s="38" t="s">
        <v>190</v>
      </c>
      <c r="D250" s="39" t="s">
        <v>84</v>
      </c>
      <c r="E250" s="39" t="s">
        <v>70</v>
      </c>
      <c r="F250" s="39" t="s">
        <v>25</v>
      </c>
      <c r="G250" s="39"/>
      <c r="H250" s="40">
        <f>SUMIFS(H251:H1283,$B251:$B1283,$B250,$D251:$D1283,$D251,$E251:$E1283,$E251,$F251:$F1283,$F251)</f>
        <v>0</v>
      </c>
      <c r="I250" s="40">
        <f>SUMIFS(I251:I1283,$B251:$B1283,$B250,$D251:$D1283,$D251,$E251:$E1283,$E251,$F251:$F1283,$F251)</f>
        <v>0</v>
      </c>
    </row>
    <row r="251" spans="1:9" s="16" customFormat="1" ht="15.6">
      <c r="A251" s="20">
        <v>3</v>
      </c>
      <c r="B251" s="31">
        <v>955</v>
      </c>
      <c r="C251" s="32" t="s">
        <v>46</v>
      </c>
      <c r="D251" s="33" t="s">
        <v>84</v>
      </c>
      <c r="E251" s="33" t="s">
        <v>70</v>
      </c>
      <c r="F251" s="33" t="s">
        <v>25</v>
      </c>
      <c r="G251" s="33" t="s">
        <v>92</v>
      </c>
      <c r="H251" s="24"/>
      <c r="I251" s="24"/>
    </row>
    <row r="252" spans="1:9" s="16" customFormat="1" ht="93.6">
      <c r="A252" s="19">
        <v>2</v>
      </c>
      <c r="B252" s="37">
        <v>955</v>
      </c>
      <c r="C252" s="38" t="s">
        <v>195</v>
      </c>
      <c r="D252" s="39" t="s">
        <v>84</v>
      </c>
      <c r="E252" s="39" t="s">
        <v>70</v>
      </c>
      <c r="F252" s="39" t="s">
        <v>45</v>
      </c>
      <c r="G252" s="39" t="s">
        <v>72</v>
      </c>
      <c r="H252" s="40">
        <f>SUMIFS(H253:H1285,$B253:$B1285,$B252,$D253:$D1285,$D253,$E253:$E1285,$E253,$F253:$F1285,$F253)</f>
        <v>7788.2</v>
      </c>
      <c r="I252" s="40">
        <f>SUMIFS(I253:I1285,$B253:$B1285,$B252,$D253:$D1285,$D253,$E253:$E1285,$E253,$F253:$F1285,$F253)</f>
        <v>0</v>
      </c>
    </row>
    <row r="253" spans="1:9" s="16" customFormat="1" ht="15.6">
      <c r="A253" s="20">
        <v>3</v>
      </c>
      <c r="B253" s="31">
        <v>955</v>
      </c>
      <c r="C253" s="32" t="s">
        <v>46</v>
      </c>
      <c r="D253" s="33" t="s">
        <v>84</v>
      </c>
      <c r="E253" s="33" t="s">
        <v>70</v>
      </c>
      <c r="F253" s="33" t="s">
        <v>45</v>
      </c>
      <c r="G253" s="33" t="s">
        <v>92</v>
      </c>
      <c r="H253" s="24">
        <v>7788.2</v>
      </c>
      <c r="I253" s="24"/>
    </row>
    <row r="254" spans="1:9" s="16" customFormat="1" ht="15.6">
      <c r="A254" s="17">
        <v>1</v>
      </c>
      <c r="B254" s="28">
        <v>955</v>
      </c>
      <c r="C254" s="29" t="s">
        <v>130</v>
      </c>
      <c r="D254" s="30" t="s">
        <v>90</v>
      </c>
      <c r="E254" s="30" t="s">
        <v>89</v>
      </c>
      <c r="F254" s="30"/>
      <c r="G254" s="30"/>
      <c r="H254" s="18">
        <f>SUMIFS(H255:H1288,$B255:$B1288,$B255,$D255:$D1288,$D255,$E255:$E1288,$E255)/2</f>
        <v>0</v>
      </c>
      <c r="I254" s="18">
        <f>SUMIFS(I255:I1288,$B255:$B1288,$B255,$D255:$D1288,$D255,$E255:$E1288,$E255)/2</f>
        <v>0</v>
      </c>
    </row>
    <row r="255" spans="1:9" s="16" customFormat="1" ht="51.6" customHeight="1">
      <c r="A255" s="19">
        <v>2</v>
      </c>
      <c r="B255" s="37">
        <v>955</v>
      </c>
      <c r="C255" s="38" t="s">
        <v>147</v>
      </c>
      <c r="D255" s="39" t="s">
        <v>90</v>
      </c>
      <c r="E255" s="39" t="s">
        <v>89</v>
      </c>
      <c r="F255" s="39" t="s">
        <v>60</v>
      </c>
      <c r="G255" s="39"/>
      <c r="H255" s="40">
        <f>SUMIFS(H256:H1288,$B256:$B1288,$B255,$D256:$D1288,$D256,$E256:$E1288,$E256,$F256:$F1288,$F256)</f>
        <v>0</v>
      </c>
      <c r="I255" s="40">
        <f>SUMIFS(I256:I1288,$B256:$B1288,$B255,$D256:$D1288,$D256,$E256:$E1288,$E256,$F256:$F1288,$F256)</f>
        <v>0</v>
      </c>
    </row>
    <row r="256" spans="1:9" s="16" customFormat="1" ht="15.6">
      <c r="A256" s="20">
        <v>3</v>
      </c>
      <c r="B256" s="31">
        <v>955</v>
      </c>
      <c r="C256" s="32" t="s">
        <v>46</v>
      </c>
      <c r="D256" s="33" t="s">
        <v>90</v>
      </c>
      <c r="E256" s="33" t="s">
        <v>89</v>
      </c>
      <c r="F256" s="33" t="s">
        <v>60</v>
      </c>
      <c r="G256" s="33" t="s">
        <v>92</v>
      </c>
      <c r="H256" s="24"/>
      <c r="I256" s="25"/>
    </row>
    <row r="257" spans="1:10" s="16" customFormat="1" ht="15.6">
      <c r="A257" s="17">
        <v>1</v>
      </c>
      <c r="B257" s="28">
        <v>955</v>
      </c>
      <c r="C257" s="55" t="s">
        <v>143</v>
      </c>
      <c r="D257" s="30" t="s">
        <v>85</v>
      </c>
      <c r="E257" s="30" t="s">
        <v>70</v>
      </c>
      <c r="F257" s="30" t="s">
        <v>7</v>
      </c>
      <c r="G257" s="30" t="s">
        <v>72</v>
      </c>
      <c r="H257" s="18">
        <f>SUMIFS(H258:H1291,$B258:$B1291,$B258,$D258:$D1291,$D258,$E258:$E1291,$E258)/2</f>
        <v>1560.8</v>
      </c>
      <c r="I257" s="18">
        <f>SUMIFS(I258:I1291,$B258:$B1291,$B258,$D258:$D1291,$D258,$E258:$E1291,$E258)/2</f>
        <v>0</v>
      </c>
    </row>
    <row r="258" spans="1:10" s="16" customFormat="1" ht="46.8">
      <c r="A258" s="19">
        <v>2</v>
      </c>
      <c r="B258" s="37">
        <v>955</v>
      </c>
      <c r="C258" s="52" t="s">
        <v>32</v>
      </c>
      <c r="D258" s="39" t="s">
        <v>85</v>
      </c>
      <c r="E258" s="39" t="s">
        <v>70</v>
      </c>
      <c r="F258" s="53" t="s">
        <v>117</v>
      </c>
      <c r="G258" s="39"/>
      <c r="H258" s="40">
        <f>SUMIFS(H259:H1291,$B259:$B1291,$B258,$D259:$D1291,$D259,$E259:$E1291,$E259,$F259:$F1291,$F259)</f>
        <v>1560.8</v>
      </c>
      <c r="I258" s="40">
        <f>SUMIFS(I259:I1291,$B259:$B1291,$B258,$D259:$D1291,$D259,$E259:$E1291,$E259,$F259:$F1291,$F259)</f>
        <v>0</v>
      </c>
    </row>
    <row r="259" spans="1:10" s="16" customFormat="1" ht="37.95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70</v>
      </c>
      <c r="F259" s="33" t="s">
        <v>117</v>
      </c>
      <c r="G259" s="33" t="s">
        <v>81</v>
      </c>
      <c r="H259" s="24">
        <v>1560.8</v>
      </c>
      <c r="I259" s="24"/>
    </row>
    <row r="260" spans="1:10" s="16" customFormat="1" ht="15.6">
      <c r="A260" s="17">
        <v>1</v>
      </c>
      <c r="B260" s="28">
        <v>955</v>
      </c>
      <c r="C260" s="29" t="s">
        <v>65</v>
      </c>
      <c r="D260" s="30" t="s">
        <v>85</v>
      </c>
      <c r="E260" s="30" t="s">
        <v>79</v>
      </c>
      <c r="F260" s="30" t="s">
        <v>7</v>
      </c>
      <c r="G260" s="30" t="s">
        <v>72</v>
      </c>
      <c r="H260" s="18">
        <f>SUMIFS(H261:H1294,$B261:$B1294,$B261,$D261:$D1294,$D261,$E261:$E1294,$E261)/2</f>
        <v>250</v>
      </c>
      <c r="I260" s="18">
        <f>SUMIFS(I261:I1294,$B261:$B1294,$B261,$D261:$D1294,$D261,$E261:$E1294,$E261)/2</f>
        <v>0</v>
      </c>
    </row>
    <row r="261" spans="1:10" s="16" customFormat="1" ht="46.8">
      <c r="A261" s="19">
        <v>2</v>
      </c>
      <c r="B261" s="37">
        <v>955</v>
      </c>
      <c r="C261" s="38" t="s">
        <v>147</v>
      </c>
      <c r="D261" s="39" t="s">
        <v>85</v>
      </c>
      <c r="E261" s="39" t="s">
        <v>79</v>
      </c>
      <c r="F261" s="39" t="s">
        <v>60</v>
      </c>
      <c r="G261" s="39"/>
      <c r="H261" s="40">
        <f>SUMIFS(H262:H1294,$B262:$B1294,$B261,$D262:$D1294,$D262,$E262:$E1294,$E262,$F262:$F1294,$F262)</f>
        <v>250</v>
      </c>
      <c r="I261" s="40">
        <f>SUMIFS(I262:I1294,$B262:$B1294,$B261,$D262:$D1294,$D262,$E262:$E1294,$E262,$F262:$F1294,$F262)</f>
        <v>0</v>
      </c>
    </row>
    <row r="262" spans="1:10" s="16" customFormat="1" ht="39.6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79</v>
      </c>
      <c r="F262" s="33" t="s">
        <v>60</v>
      </c>
      <c r="G262" s="33" t="s">
        <v>81</v>
      </c>
      <c r="H262" s="24">
        <v>250</v>
      </c>
      <c r="I262" s="24"/>
    </row>
    <row r="263" spans="1:10" s="16" customFormat="1" ht="62.4">
      <c r="A263" s="19">
        <v>2</v>
      </c>
      <c r="B263" s="37">
        <v>955</v>
      </c>
      <c r="C263" s="38" t="s">
        <v>124</v>
      </c>
      <c r="D263" s="39" t="s">
        <v>85</v>
      </c>
      <c r="E263" s="39" t="s">
        <v>79</v>
      </c>
      <c r="F263" s="39" t="s">
        <v>123</v>
      </c>
      <c r="G263" s="39"/>
      <c r="H263" s="40">
        <f>SUMIFS(H264:H1296,$B264:$B1296,$B263,$D264:$D1296,$D264,$E264:$E1296,$E264,$F264:$F1296,$F264)</f>
        <v>0</v>
      </c>
      <c r="I263" s="40">
        <f>SUMIFS(I264:I1296,$B264:$B1296,$B263,$D264:$D1296,$D264,$E264:$E1296,$E264,$F264:$F1296,$F264)</f>
        <v>0</v>
      </c>
      <c r="J263" s="57"/>
    </row>
    <row r="264" spans="1:10" s="16" customFormat="1" ht="37.950000000000003" customHeight="1">
      <c r="A264" s="20">
        <v>3</v>
      </c>
      <c r="B264" s="31">
        <v>955</v>
      </c>
      <c r="C264" s="32" t="s">
        <v>21</v>
      </c>
      <c r="D264" s="33" t="s">
        <v>85</v>
      </c>
      <c r="E264" s="33" t="s">
        <v>79</v>
      </c>
      <c r="F264" s="33" t="s">
        <v>123</v>
      </c>
      <c r="G264" s="33" t="s">
        <v>81</v>
      </c>
      <c r="H264" s="24"/>
      <c r="I264" s="24"/>
    </row>
    <row r="265" spans="1:10" s="16" customFormat="1" ht="15.6">
      <c r="A265" s="20">
        <v>3</v>
      </c>
      <c r="B265" s="31">
        <v>955</v>
      </c>
      <c r="C265" s="32" t="s">
        <v>46</v>
      </c>
      <c r="D265" s="33" t="s">
        <v>85</v>
      </c>
      <c r="E265" s="33" t="s">
        <v>79</v>
      </c>
      <c r="F265" s="33" t="s">
        <v>123</v>
      </c>
      <c r="G265" s="33" t="s">
        <v>92</v>
      </c>
      <c r="H265" s="24"/>
      <c r="I265" s="24"/>
    </row>
    <row r="266" spans="1:10" s="16" customFormat="1" ht="46.8">
      <c r="A266" s="19">
        <v>2</v>
      </c>
      <c r="B266" s="37">
        <v>955</v>
      </c>
      <c r="C266" s="52" t="s">
        <v>35</v>
      </c>
      <c r="D266" s="39" t="s">
        <v>85</v>
      </c>
      <c r="E266" s="39" t="s">
        <v>79</v>
      </c>
      <c r="F266" s="39" t="s">
        <v>111</v>
      </c>
      <c r="G266" s="39"/>
      <c r="H266" s="40">
        <f>SUMIFS(H267:H1299,$B267:$B1299,$B266,$D267:$D1299,$D267,$E267:$E1299,$E267,$F267:$F1299,$F267)</f>
        <v>0</v>
      </c>
      <c r="I266" s="40">
        <f>SUMIFS(I267:I1299,$B267:$B1299,$B266,$D267:$D1299,$D267,$E267:$E1299,$E267,$F267:$F1299,$F267)</f>
        <v>0</v>
      </c>
    </row>
    <row r="267" spans="1:10" s="16" customFormat="1" ht="24" customHeight="1">
      <c r="A267" s="20">
        <v>3</v>
      </c>
      <c r="B267" s="31">
        <v>955</v>
      </c>
      <c r="C267" s="32" t="s">
        <v>181</v>
      </c>
      <c r="D267" s="33" t="s">
        <v>85</v>
      </c>
      <c r="E267" s="33" t="s">
        <v>79</v>
      </c>
      <c r="F267" s="33" t="s">
        <v>111</v>
      </c>
      <c r="G267" s="33" t="s">
        <v>133</v>
      </c>
      <c r="H267" s="24"/>
      <c r="I267" s="24"/>
    </row>
    <row r="268" spans="1:10" s="16" customFormat="1" ht="15.6">
      <c r="A268" s="17">
        <v>1</v>
      </c>
      <c r="B268" s="28">
        <v>955</v>
      </c>
      <c r="C268" s="29" t="s">
        <v>140</v>
      </c>
      <c r="D268" s="30" t="s">
        <v>85</v>
      </c>
      <c r="E268" s="30" t="s">
        <v>87</v>
      </c>
      <c r="F268" s="30"/>
      <c r="G268" s="30"/>
      <c r="H268" s="18">
        <f>SUMIFS(H269:H1302,$B269:$B1302,$B269,$D269:$D1302,$D269,$E269:$E1302,$E269)/2</f>
        <v>2082.4</v>
      </c>
      <c r="I268" s="18">
        <f>SUMIFS(I269:I1302,$B269:$B1302,$B269,$D269:$D1302,$D269,$E269:$E1302,$E269)/2</f>
        <v>0</v>
      </c>
    </row>
    <row r="269" spans="1:10" s="16" customFormat="1" ht="31.2">
      <c r="A269" s="19">
        <v>2</v>
      </c>
      <c r="B269" s="37">
        <v>955</v>
      </c>
      <c r="C269" s="38" t="s">
        <v>172</v>
      </c>
      <c r="D269" s="39" t="s">
        <v>85</v>
      </c>
      <c r="E269" s="39" t="s">
        <v>87</v>
      </c>
      <c r="F269" s="39" t="s">
        <v>66</v>
      </c>
      <c r="G269" s="39"/>
      <c r="H269" s="40">
        <f>SUMIFS(H270:H1302,$B270:$B1302,$B269,$D270:$D1302,$D270,$E270:$E1302,$E270,$F270:$F1302,$F270)</f>
        <v>2082.4</v>
      </c>
      <c r="I269" s="40">
        <f>SUMIFS(I270:I1302,$B270:$B1302,$B269,$D270:$D1302,$D270,$E270:$E1302,$E270,$F270:$F1302,$F270)</f>
        <v>0</v>
      </c>
      <c r="J269" s="57"/>
    </row>
    <row r="270" spans="1:10" s="16" customFormat="1" ht="37.200000000000003" customHeight="1">
      <c r="A270" s="20">
        <v>3</v>
      </c>
      <c r="B270" s="31">
        <v>955</v>
      </c>
      <c r="C270" s="32" t="s">
        <v>21</v>
      </c>
      <c r="D270" s="33" t="s">
        <v>85</v>
      </c>
      <c r="E270" s="33" t="s">
        <v>87</v>
      </c>
      <c r="F270" s="33" t="s">
        <v>66</v>
      </c>
      <c r="G270" s="33" t="s">
        <v>81</v>
      </c>
      <c r="H270" s="24">
        <v>2082.4</v>
      </c>
      <c r="I270" s="24"/>
    </row>
    <row r="271" spans="1:10" s="16" customFormat="1" ht="31.2">
      <c r="A271" s="17">
        <v>1</v>
      </c>
      <c r="B271" s="28">
        <v>955</v>
      </c>
      <c r="C271" s="29" t="s">
        <v>27</v>
      </c>
      <c r="D271" s="30" t="s">
        <v>85</v>
      </c>
      <c r="E271" s="30" t="s">
        <v>71</v>
      </c>
      <c r="F271" s="30"/>
      <c r="G271" s="30"/>
      <c r="H271" s="18">
        <f>SUMIFS(H272:H1305,$B272:$B1305,$B272,$D272:$D1305,$D272,$E272:$E1305,$E272)/2</f>
        <v>860</v>
      </c>
      <c r="I271" s="18">
        <f>SUMIFS(I272:I1305,$B272:$B1305,$B272,$D272:$D1305,$D272,$E272:$E1305,$E272)/2</f>
        <v>0</v>
      </c>
    </row>
    <row r="272" spans="1:10" s="16" customFormat="1" ht="62.4">
      <c r="A272" s="19">
        <v>2</v>
      </c>
      <c r="B272" s="37">
        <v>955</v>
      </c>
      <c r="C272" s="38" t="s">
        <v>186</v>
      </c>
      <c r="D272" s="39" t="s">
        <v>85</v>
      </c>
      <c r="E272" s="39" t="s">
        <v>71</v>
      </c>
      <c r="F272" s="39" t="s">
        <v>28</v>
      </c>
      <c r="G272" s="39"/>
      <c r="H272" s="40">
        <f>SUMIFS(H273:H1305,$B273:$B1305,$B272,$D273:$D1305,$D273,$E273:$E1305,$E273,$F273:$F1305,$F273)</f>
        <v>860</v>
      </c>
      <c r="I272" s="40">
        <f>SUMIFS(I273:I1305,$B273:$B1305,$B272,$D273:$D1305,$D273,$E273:$E1305,$E273,$F273:$F1305,$F273)</f>
        <v>0</v>
      </c>
    </row>
    <row r="273" spans="1:9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28</v>
      </c>
      <c r="G273" s="33" t="s">
        <v>92</v>
      </c>
      <c r="H273" s="24">
        <v>860</v>
      </c>
      <c r="I273" s="24"/>
    </row>
    <row r="274" spans="1:9" s="16" customFormat="1" ht="62.4">
      <c r="A274" s="19">
        <v>2</v>
      </c>
      <c r="B274" s="37">
        <v>955</v>
      </c>
      <c r="C274" s="38" t="s">
        <v>202</v>
      </c>
      <c r="D274" s="39" t="s">
        <v>85</v>
      </c>
      <c r="E274" s="39" t="s">
        <v>71</v>
      </c>
      <c r="F274" s="39" t="s">
        <v>33</v>
      </c>
      <c r="G274" s="39"/>
      <c r="H274" s="40">
        <f>SUMIFS(H275:H1307,$B275:$B1307,$B274,$D275:$D1307,$D275,$E275:$E1307,$E275,$F275:$F1307,$F275)</f>
        <v>0</v>
      </c>
      <c r="I274" s="40">
        <f>SUMIFS(I275:I1307,$B275:$B1307,$B274,$D275:$D1307,$D275,$E275:$E1307,$E275,$F275:$F1307,$F275)</f>
        <v>0</v>
      </c>
    </row>
    <row r="275" spans="1:9" s="16" customFormat="1" ht="33.6" customHeight="1">
      <c r="A275" s="20">
        <v>3</v>
      </c>
      <c r="B275" s="31">
        <v>955</v>
      </c>
      <c r="C275" s="32" t="s">
        <v>11</v>
      </c>
      <c r="D275" s="33" t="s">
        <v>85</v>
      </c>
      <c r="E275" s="33" t="s">
        <v>71</v>
      </c>
      <c r="F275" s="33" t="s">
        <v>33</v>
      </c>
      <c r="G275" s="33" t="s">
        <v>73</v>
      </c>
      <c r="H275" s="24"/>
      <c r="I275" s="24"/>
    </row>
    <row r="276" spans="1:9" s="16" customFormat="1" ht="46.8">
      <c r="A276" s="20">
        <v>3</v>
      </c>
      <c r="B276" s="31">
        <v>955</v>
      </c>
      <c r="C276" s="32" t="s">
        <v>12</v>
      </c>
      <c r="D276" s="33" t="s">
        <v>85</v>
      </c>
      <c r="E276" s="33" t="s">
        <v>71</v>
      </c>
      <c r="F276" s="33" t="s">
        <v>33</v>
      </c>
      <c r="G276" s="33" t="s">
        <v>74</v>
      </c>
      <c r="H276" s="24"/>
      <c r="I276" s="24"/>
    </row>
    <row r="277" spans="1:9" s="16" customFormat="1" ht="46.8">
      <c r="A277" s="19">
        <v>2</v>
      </c>
      <c r="B277" s="37">
        <v>955</v>
      </c>
      <c r="C277" s="38" t="s">
        <v>174</v>
      </c>
      <c r="D277" s="39" t="s">
        <v>85</v>
      </c>
      <c r="E277" s="39" t="s">
        <v>71</v>
      </c>
      <c r="F277" s="39" t="s">
        <v>166</v>
      </c>
      <c r="G277" s="39"/>
      <c r="H277" s="40">
        <f>SUMIFS(H278:H1310,$B278:$B1310,$B277,$D278:$D1310,$D278,$E278:$E1310,$E278,$F278:$F1310,$F278)</f>
        <v>0</v>
      </c>
      <c r="I277" s="40">
        <f>SUMIFS(I278:I1310,$B278:$B1310,$B277,$D278:$D1310,$D278,$E278:$E1310,$E278,$F278:$F1310,$F278)</f>
        <v>0</v>
      </c>
    </row>
    <row r="278" spans="1:9" s="16" customFormat="1" ht="15.6">
      <c r="A278" s="20">
        <v>3</v>
      </c>
      <c r="B278" s="31">
        <v>955</v>
      </c>
      <c r="C278" s="32" t="s">
        <v>46</v>
      </c>
      <c r="D278" s="33" t="s">
        <v>85</v>
      </c>
      <c r="E278" s="33" t="s">
        <v>71</v>
      </c>
      <c r="F278" s="33" t="s">
        <v>166</v>
      </c>
      <c r="G278" s="33" t="s">
        <v>92</v>
      </c>
      <c r="H278" s="24"/>
      <c r="I278" s="24"/>
    </row>
    <row r="279" spans="1:9" s="16" customFormat="1" ht="15.6">
      <c r="A279" s="17">
        <v>1</v>
      </c>
      <c r="B279" s="28">
        <v>955</v>
      </c>
      <c r="C279" s="29" t="s">
        <v>30</v>
      </c>
      <c r="D279" s="30" t="s">
        <v>86</v>
      </c>
      <c r="E279" s="30" t="s">
        <v>70</v>
      </c>
      <c r="F279" s="30" t="s">
        <v>7</v>
      </c>
      <c r="G279" s="30" t="s">
        <v>72</v>
      </c>
      <c r="H279" s="18">
        <f>SUMIFS(H280:H1313,$B280:$B1313,$B280,$D280:$D1313,$D280,$E280:$E1313,$E280)/2</f>
        <v>1220</v>
      </c>
      <c r="I279" s="18">
        <f>SUMIFS(I280:I1313,$B280:$B1313,$B280,$D280:$D1313,$D280,$E280:$E1313,$E280)/2</f>
        <v>0</v>
      </c>
    </row>
    <row r="280" spans="1:9" s="16" customFormat="1" ht="46.8">
      <c r="A280" s="19">
        <v>2</v>
      </c>
      <c r="B280" s="37">
        <v>955</v>
      </c>
      <c r="C280" s="38" t="s">
        <v>192</v>
      </c>
      <c r="D280" s="39" t="s">
        <v>86</v>
      </c>
      <c r="E280" s="39" t="s">
        <v>70</v>
      </c>
      <c r="F280" s="39" t="s">
        <v>31</v>
      </c>
      <c r="G280" s="39"/>
      <c r="H280" s="40">
        <f>SUMIFS(H281:H1313,$B281:$B1313,$B280,$D281:$D1313,$D281,$E281:$E1313,$E281,$F281:$F1313,$F281)</f>
        <v>0</v>
      </c>
      <c r="I280" s="40">
        <f>SUMIFS(I281:I1313,$B281:$B1313,$B280,$D281:$D1313,$D281,$E281:$E1313,$E281,$F281:$F1313,$F281)</f>
        <v>0</v>
      </c>
    </row>
    <row r="281" spans="1:9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31</v>
      </c>
      <c r="G281" s="33" t="s">
        <v>92</v>
      </c>
      <c r="H281" s="24"/>
      <c r="I281" s="25"/>
    </row>
    <row r="282" spans="1:9" s="16" customFormat="1" ht="46.8">
      <c r="A282" s="19">
        <v>2</v>
      </c>
      <c r="B282" s="37">
        <v>955</v>
      </c>
      <c r="C282" s="38" t="s">
        <v>147</v>
      </c>
      <c r="D282" s="39" t="s">
        <v>86</v>
      </c>
      <c r="E282" s="39" t="s">
        <v>70</v>
      </c>
      <c r="F282" s="39" t="s">
        <v>60</v>
      </c>
      <c r="G282" s="39"/>
      <c r="H282" s="40">
        <f>SUMIFS(H283:H1315,$B283:$B1315,$B282,$D283:$D1315,$D283,$E283:$E1315,$E283,$F283:$F1315,$F283)</f>
        <v>0</v>
      </c>
      <c r="I282" s="40">
        <f>SUMIFS(I283:I1315,$B283:$B1315,$B282,$D283:$D1315,$D283,$E283:$E1315,$E283,$F283:$F1315,$F283)</f>
        <v>0</v>
      </c>
    </row>
    <row r="283" spans="1:9" s="16" customFormat="1" ht="146.4" customHeight="1">
      <c r="A283" s="20">
        <v>3</v>
      </c>
      <c r="B283" s="31">
        <v>955</v>
      </c>
      <c r="C283" s="32" t="s">
        <v>116</v>
      </c>
      <c r="D283" s="33" t="s">
        <v>86</v>
      </c>
      <c r="E283" s="33" t="s">
        <v>70</v>
      </c>
      <c r="F283" s="33" t="s">
        <v>60</v>
      </c>
      <c r="G283" s="33" t="s">
        <v>114</v>
      </c>
      <c r="H283" s="24"/>
      <c r="I283" s="24"/>
    </row>
    <row r="284" spans="1:9" s="16" customFormat="1" ht="93.6">
      <c r="A284" s="19">
        <v>2</v>
      </c>
      <c r="B284" s="37">
        <v>955</v>
      </c>
      <c r="C284" s="38" t="s">
        <v>195</v>
      </c>
      <c r="D284" s="39" t="s">
        <v>86</v>
      </c>
      <c r="E284" s="39" t="s">
        <v>70</v>
      </c>
      <c r="F284" s="39" t="s">
        <v>45</v>
      </c>
      <c r="G284" s="39"/>
      <c r="H284" s="40">
        <f>SUMIFS(H285:H1317,$B285:$B1317,$B284,$D285:$D1317,$D285,$E285:$E1317,$E285,$F285:$F1317,$F285)</f>
        <v>1220</v>
      </c>
      <c r="I284" s="40">
        <f>SUMIFS(I285:I1317,$B285:$B1317,$B284,$D285:$D1317,$D285,$E285:$E1317,$E285,$F285:$F1317,$F285)</f>
        <v>0</v>
      </c>
    </row>
    <row r="285" spans="1:9" s="16" customFormat="1" ht="15.6">
      <c r="A285" s="20">
        <v>3</v>
      </c>
      <c r="B285" s="31">
        <v>955</v>
      </c>
      <c r="C285" s="32" t="s">
        <v>46</v>
      </c>
      <c r="D285" s="33" t="s">
        <v>86</v>
      </c>
      <c r="E285" s="33" t="s">
        <v>70</v>
      </c>
      <c r="F285" s="33" t="s">
        <v>45</v>
      </c>
      <c r="G285" s="33" t="s">
        <v>92</v>
      </c>
      <c r="H285" s="24">
        <v>1220</v>
      </c>
      <c r="I285" s="25"/>
    </row>
    <row r="286" spans="1:9" s="16" customFormat="1" ht="15.6">
      <c r="A286" s="17">
        <v>1</v>
      </c>
      <c r="B286" s="28">
        <v>955</v>
      </c>
      <c r="C286" s="29" t="s">
        <v>67</v>
      </c>
      <c r="D286" s="30" t="s">
        <v>88</v>
      </c>
      <c r="E286" s="30" t="s">
        <v>89</v>
      </c>
      <c r="F286" s="30" t="s">
        <v>7</v>
      </c>
      <c r="G286" s="30" t="s">
        <v>72</v>
      </c>
      <c r="H286" s="18">
        <f>SUMIFS(H287:H1320,$B287:$B1320,$B287,$D287:$D1320,$D287,$E287:$E1320,$E287)/2</f>
        <v>4411</v>
      </c>
      <c r="I286" s="18">
        <f>SUMIFS(I287:I1320,$B287:$B1320,$B287,$D287:$D1320,$D287,$E287:$E1320,$E287)/2</f>
        <v>0</v>
      </c>
    </row>
    <row r="287" spans="1:9" s="16" customFormat="1" ht="46.8">
      <c r="A287" s="19">
        <v>2</v>
      </c>
      <c r="B287" s="37">
        <v>955</v>
      </c>
      <c r="C287" s="42" t="s">
        <v>203</v>
      </c>
      <c r="D287" s="39" t="s">
        <v>88</v>
      </c>
      <c r="E287" s="39" t="s">
        <v>89</v>
      </c>
      <c r="F287" s="39" t="s">
        <v>68</v>
      </c>
      <c r="G287" s="39"/>
      <c r="H287" s="40">
        <f>SUMIFS(H288:H1320,$B288:$B1320,$B287,$D288:$D1320,$D288,$E288:$E1320,$E288,$F288:$F1320,$F288)</f>
        <v>3303.8</v>
      </c>
      <c r="I287" s="40">
        <f>SUMIFS(I288:I1320,$B288:$B1320,$B287,$D288:$D1320,$D288,$E288:$E1320,$E288,$F288:$F1320,$F288)</f>
        <v>0</v>
      </c>
    </row>
    <row r="288" spans="1:9" s="16" customFormat="1" ht="15.6">
      <c r="A288" s="20">
        <v>3</v>
      </c>
      <c r="B288" s="31">
        <v>955</v>
      </c>
      <c r="C288" s="32" t="s">
        <v>46</v>
      </c>
      <c r="D288" s="33" t="s">
        <v>88</v>
      </c>
      <c r="E288" s="33" t="s">
        <v>89</v>
      </c>
      <c r="F288" s="33" t="s">
        <v>68</v>
      </c>
      <c r="G288" s="33" t="s">
        <v>92</v>
      </c>
      <c r="H288" s="24">
        <v>3303.8</v>
      </c>
      <c r="I288" s="25"/>
    </row>
    <row r="289" spans="1:9" s="16" customFormat="1" ht="109.2">
      <c r="A289" s="19">
        <v>2</v>
      </c>
      <c r="B289" s="37">
        <v>955</v>
      </c>
      <c r="C289" s="42" t="s">
        <v>204</v>
      </c>
      <c r="D289" s="39" t="s">
        <v>88</v>
      </c>
      <c r="E289" s="39" t="s">
        <v>89</v>
      </c>
      <c r="F289" s="39" t="s">
        <v>129</v>
      </c>
      <c r="G289" s="39" t="s">
        <v>72</v>
      </c>
      <c r="H289" s="40">
        <f>SUMIFS(H290:H1322,$B290:$B1322,$B289,$D290:$D1322,$D290,$E290:$E1322,$E290,$F290:$F1322,$F290)</f>
        <v>1107.2</v>
      </c>
      <c r="I289" s="40">
        <f>SUMIFS(I290:I1322,$B290:$B1322,$B289,$D290:$D1322,$D290,$E290:$E1322,$E290,$F290:$F1322,$F290)</f>
        <v>0</v>
      </c>
    </row>
    <row r="290" spans="1:9" s="16" customFormat="1" ht="15.6">
      <c r="A290" s="20">
        <v>3</v>
      </c>
      <c r="B290" s="31">
        <v>955</v>
      </c>
      <c r="C290" s="32" t="s">
        <v>46</v>
      </c>
      <c r="D290" s="33" t="s">
        <v>88</v>
      </c>
      <c r="E290" s="33" t="s">
        <v>89</v>
      </c>
      <c r="F290" s="33" t="s">
        <v>129</v>
      </c>
      <c r="G290" s="33" t="s">
        <v>92</v>
      </c>
      <c r="H290" s="24">
        <v>1107.2</v>
      </c>
      <c r="I290" s="25"/>
    </row>
    <row r="291" spans="1:9" s="16" customFormat="1" ht="62.4">
      <c r="A291" s="19">
        <v>2</v>
      </c>
      <c r="B291" s="37">
        <v>955</v>
      </c>
      <c r="C291" s="38" t="s">
        <v>126</v>
      </c>
      <c r="D291" s="39" t="s">
        <v>88</v>
      </c>
      <c r="E291" s="39" t="s">
        <v>89</v>
      </c>
      <c r="F291" s="39" t="s">
        <v>128</v>
      </c>
      <c r="G291" s="39"/>
      <c r="H291" s="40">
        <f>SUMIFS(H292:H1324,$B292:$B1324,$B291,$D292:$D1324,$D292,$E292:$E1324,$E292,$F292:$F1324,$F292)</f>
        <v>0</v>
      </c>
      <c r="I291" s="40">
        <f>SUMIFS(I292:I1324,$B292:$B1324,$B291,$D292:$D1324,$D292,$E292:$E1324,$E292,$F292:$F1324,$F292)</f>
        <v>0</v>
      </c>
    </row>
    <row r="292" spans="1:9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89</v>
      </c>
      <c r="F292" s="33" t="s">
        <v>128</v>
      </c>
      <c r="G292" s="33" t="s">
        <v>92</v>
      </c>
      <c r="H292" s="24"/>
      <c r="I292" s="25"/>
    </row>
    <row r="293" spans="1:9" s="16" customFormat="1" ht="15.6">
      <c r="A293" s="21"/>
      <c r="B293" s="35"/>
      <c r="C293" s="35" t="s">
        <v>69</v>
      </c>
      <c r="D293" s="36"/>
      <c r="E293" s="36"/>
      <c r="F293" s="36" t="s">
        <v>7</v>
      </c>
      <c r="G293" s="36"/>
      <c r="H293" s="22">
        <f>SUMIF($A14:$A293,$A14,H14:H293)</f>
        <v>335808</v>
      </c>
      <c r="I293" s="22">
        <f>SUMIF($A14:$A293,$A14,I14:I293)</f>
        <v>41217</v>
      </c>
    </row>
    <row r="297" spans="1:9">
      <c r="H297" s="23"/>
    </row>
  </sheetData>
  <autoFilter ref="A6:I293">
    <filterColumn colId="7" showButton="0"/>
  </autoFilter>
  <mergeCells count="12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F2:I2"/>
    <mergeCell ref="B4:I4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1" t="s">
        <v>105</v>
      </c>
      <c r="C3" s="71" t="s">
        <v>103</v>
      </c>
      <c r="D3" s="74" t="s">
        <v>97</v>
      </c>
      <c r="E3" s="74"/>
      <c r="F3" s="74" t="s">
        <v>98</v>
      </c>
      <c r="G3" s="74"/>
    </row>
    <row r="4" spans="2:7">
      <c r="B4" s="72"/>
      <c r="C4" s="72"/>
      <c r="D4" s="74"/>
      <c r="E4" s="74"/>
      <c r="F4" s="74"/>
      <c r="G4" s="74"/>
    </row>
    <row r="5" spans="2:7" ht="0.75" customHeight="1">
      <c r="B5" s="72"/>
      <c r="C5" s="72"/>
      <c r="D5" s="74"/>
      <c r="E5" s="74"/>
      <c r="F5" s="74"/>
      <c r="G5" s="74"/>
    </row>
    <row r="6" spans="2:7" ht="15" hidden="1" customHeight="1">
      <c r="B6" s="72"/>
      <c r="C6" s="72"/>
      <c r="D6" s="74"/>
      <c r="E6" s="74"/>
      <c r="F6" s="74"/>
      <c r="G6" s="74"/>
    </row>
    <row r="7" spans="2:7">
      <c r="B7" s="72"/>
      <c r="C7" s="72"/>
      <c r="D7" s="74" t="s">
        <v>6</v>
      </c>
      <c r="E7" s="74" t="s">
        <v>96</v>
      </c>
      <c r="F7" s="74" t="s">
        <v>6</v>
      </c>
      <c r="G7" s="74" t="s">
        <v>96</v>
      </c>
    </row>
    <row r="8" spans="2:7">
      <c r="B8" s="72"/>
      <c r="C8" s="72"/>
      <c r="D8" s="74"/>
      <c r="E8" s="74"/>
      <c r="F8" s="74"/>
      <c r="G8" s="74"/>
    </row>
    <row r="9" spans="2:7">
      <c r="B9" s="72"/>
      <c r="C9" s="72"/>
      <c r="D9" s="74"/>
      <c r="E9" s="74"/>
      <c r="F9" s="74"/>
      <c r="G9" s="74"/>
    </row>
    <row r="10" spans="2:7" ht="2.25" customHeight="1">
      <c r="B10" s="73"/>
      <c r="C10" s="73"/>
      <c r="D10" s="74"/>
      <c r="E10" s="74"/>
      <c r="F10" s="74"/>
      <c r="G10" s="74"/>
    </row>
    <row r="11" spans="2:7">
      <c r="B11" s="1">
        <v>0</v>
      </c>
      <c r="C11" s="1" t="s">
        <v>100</v>
      </c>
      <c r="D11" s="4">
        <f>SUMIF('Приложение №4'!$A$14:$A1059,0,'Приложение №4'!$H$14:$H1059)</f>
        <v>335808</v>
      </c>
      <c r="E11" s="4">
        <f>SUMIF('Приложение №4'!$A$14:$A1059,0,'Приложение №4'!$I$14:$I1059)</f>
        <v>41217</v>
      </c>
      <c r="F11" s="4" t="e">
        <f>SUMIF('Приложение №4'!$A$14:$A1059,0,'Приложение №4'!#REF!)</f>
        <v>#REF!</v>
      </c>
      <c r="G11" s="4" t="e">
        <f>SUMIF('Приложение №4'!$A$14:$A1059,0,'Приложение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№4'!$A$14:$A1060,1,'Приложение №4'!$H$14:$H1060)</f>
        <v>335808</v>
      </c>
      <c r="E12" s="6">
        <f>SUMIF('Приложение №4'!$A$14:$A1060,1,'Приложение №4'!$I$14:$I1060)</f>
        <v>41217</v>
      </c>
      <c r="F12" s="6" t="e">
        <f>SUMIF('Приложение №4'!$A$14:$A1060,1,'Приложение №4'!#REF!)</f>
        <v>#REF!</v>
      </c>
      <c r="G12" s="6" t="e">
        <f>SUMIF('Приложение №4'!$A$14:$A1060,1,'Приложение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№4'!$A$14:$A1061,2,'Приложение №4'!$H$14:$H1061)</f>
        <v>335808.00000000006</v>
      </c>
      <c r="E13" s="7">
        <f>SUMIF('Приложение №4'!$A$14:$A1061,2,'Приложение №4'!$I$14:$I1061)</f>
        <v>41217</v>
      </c>
      <c r="F13" s="7" t="e">
        <f>SUMIF('Приложение №4'!$A$14:$A1061,2,'Приложение №4'!#REF!)</f>
        <v>#REF!</v>
      </c>
      <c r="G13" s="7" t="e">
        <f>SUMIF('Приложение №4'!$A$14:$A1061,2,'Приложение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№4'!$A$14:$A1062,3,'Приложение №4'!$H$14:$H1062)</f>
        <v>335808.00000000012</v>
      </c>
      <c r="E14" s="50">
        <f>SUMIF('Приложение №4'!$A$14:$A1062,3,'Приложение №4'!$I$14:$I1062)</f>
        <v>41217</v>
      </c>
      <c r="F14" s="50" t="e">
        <f>SUMIF('Приложение №4'!$A$14:$A1062,3,'Приложение №4'!#REF!)</f>
        <v>#REF!</v>
      </c>
      <c r="G14" s="50" t="e">
        <f>SUMIF('Приложение №4'!$A$14:$A1062,3,'Приложение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2021-10-18T07:37:23Z</dcterms:modified>
</cp:coreProperties>
</file>