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20" windowWidth="19020" windowHeight="10128"/>
  </bookViews>
  <sheets>
    <sheet name="Приложение №4" sheetId="1" r:id="rId1"/>
    <sheet name="КС" sheetId="2" r:id="rId2"/>
  </sheets>
  <definedNames>
    <definedName name="_xlnm._FilterDatabase" localSheetId="0" hidden="1">'Приложение №4'!$A$6:$I$307</definedName>
  </definedNames>
  <calcPr calcId="125725"/>
</workbook>
</file>

<file path=xl/calcChain.xml><?xml version="1.0" encoding="utf-8"?>
<calcChain xmlns="http://schemas.openxmlformats.org/spreadsheetml/2006/main">
  <c r="I305" i="1"/>
  <c r="H305"/>
  <c r="I303"/>
  <c r="H303"/>
  <c r="I301"/>
  <c r="H301"/>
  <c r="H300" s="1"/>
  <c r="I300"/>
  <c r="I298"/>
  <c r="H298"/>
  <c r="I296"/>
  <c r="H296"/>
  <c r="I294"/>
  <c r="H294"/>
  <c r="H293" s="1"/>
  <c r="I293"/>
  <c r="I291"/>
  <c r="H291"/>
  <c r="I288"/>
  <c r="H288"/>
  <c r="I286"/>
  <c r="H286"/>
  <c r="H285" s="1"/>
  <c r="I285"/>
  <c r="I283"/>
  <c r="I282" s="1"/>
  <c r="H283"/>
  <c r="H282" s="1"/>
  <c r="I280"/>
  <c r="H280"/>
  <c r="I277"/>
  <c r="H277"/>
  <c r="I275"/>
  <c r="I274" s="1"/>
  <c r="H275"/>
  <c r="H274" s="1"/>
  <c r="I272"/>
  <c r="H272"/>
  <c r="H271" s="1"/>
  <c r="I271"/>
  <c r="I269"/>
  <c r="I268" s="1"/>
  <c r="H269"/>
  <c r="H268" s="1"/>
  <c r="I266"/>
  <c r="H266"/>
  <c r="I264"/>
  <c r="I263" s="1"/>
  <c r="H264"/>
  <c r="H263" s="1"/>
  <c r="I261"/>
  <c r="H261"/>
  <c r="I260"/>
  <c r="H260"/>
  <c r="I257"/>
  <c r="I256" s="1"/>
  <c r="H257"/>
  <c r="H256" s="1"/>
  <c r="I254"/>
  <c r="H254"/>
  <c r="I252"/>
  <c r="H252"/>
  <c r="I250"/>
  <c r="I249" s="1"/>
  <c r="H250"/>
  <c r="H249" s="1"/>
  <c r="I247"/>
  <c r="H247"/>
  <c r="I245"/>
  <c r="H245"/>
  <c r="I243"/>
  <c r="I242" s="1"/>
  <c r="H243"/>
  <c r="H242" s="1"/>
  <c r="I240"/>
  <c r="H240"/>
  <c r="I238"/>
  <c r="H238"/>
  <c r="I236"/>
  <c r="I235" s="1"/>
  <c r="H236"/>
  <c r="H235" s="1"/>
  <c r="I233"/>
  <c r="H233"/>
  <c r="I231"/>
  <c r="H231"/>
  <c r="I229"/>
  <c r="I225" s="1"/>
  <c r="H229"/>
  <c r="I226"/>
  <c r="H226"/>
  <c r="H225" s="1"/>
  <c r="I223"/>
  <c r="H223"/>
  <c r="I221"/>
  <c r="I220" s="1"/>
  <c r="H221"/>
  <c r="H220" s="1"/>
  <c r="I218"/>
  <c r="H218"/>
  <c r="I216"/>
  <c r="H216"/>
  <c r="H215" s="1"/>
  <c r="I215"/>
  <c r="I213"/>
  <c r="H213"/>
  <c r="H212" s="1"/>
  <c r="I212"/>
  <c r="I210"/>
  <c r="H210"/>
  <c r="I207"/>
  <c r="I203" s="1"/>
  <c r="H207"/>
  <c r="I204"/>
  <c r="H204"/>
  <c r="H203" s="1"/>
  <c r="I201"/>
  <c r="H201"/>
  <c r="H200" s="1"/>
  <c r="I200"/>
  <c r="I194"/>
  <c r="H194"/>
  <c r="I192"/>
  <c r="H192"/>
  <c r="I191"/>
  <c r="H191"/>
  <c r="I189"/>
  <c r="I188" s="1"/>
  <c r="H189"/>
  <c r="H188" s="1"/>
  <c r="I186"/>
  <c r="H186"/>
  <c r="I184"/>
  <c r="H184"/>
  <c r="H183" s="1"/>
  <c r="I183"/>
  <c r="I180"/>
  <c r="H180"/>
  <c r="H179" s="1"/>
  <c r="I179"/>
  <c r="I177"/>
  <c r="H177"/>
  <c r="I174"/>
  <c r="H174"/>
  <c r="I172"/>
  <c r="H172"/>
  <c r="I170"/>
  <c r="H170"/>
  <c r="I168"/>
  <c r="H168"/>
  <c r="H161" s="1"/>
  <c r="I166"/>
  <c r="I161" s="1"/>
  <c r="H166"/>
  <c r="I164"/>
  <c r="H164"/>
  <c r="I162"/>
  <c r="H162"/>
  <c r="I159"/>
  <c r="I158" s="1"/>
  <c r="H159"/>
  <c r="H158" s="1"/>
  <c r="I156"/>
  <c r="H156"/>
  <c r="I155"/>
  <c r="H155"/>
  <c r="I150"/>
  <c r="I145" s="1"/>
  <c r="H150"/>
  <c r="I148"/>
  <c r="H148"/>
  <c r="I146"/>
  <c r="H146"/>
  <c r="H145"/>
  <c r="I143"/>
  <c r="I142" s="1"/>
  <c r="I141" s="1"/>
  <c r="H143"/>
  <c r="H142" s="1"/>
  <c r="I139"/>
  <c r="H139"/>
  <c r="H138" s="1"/>
  <c r="I138"/>
  <c r="I136"/>
  <c r="H136"/>
  <c r="I134"/>
  <c r="H134"/>
  <c r="I132"/>
  <c r="H132"/>
  <c r="H131" s="1"/>
  <c r="I131"/>
  <c r="I129"/>
  <c r="H129"/>
  <c r="H128" s="1"/>
  <c r="I128"/>
  <c r="I126"/>
  <c r="H126"/>
  <c r="I123"/>
  <c r="I120" s="1"/>
  <c r="H123"/>
  <c r="I121"/>
  <c r="H121"/>
  <c r="H120" s="1"/>
  <c r="I118"/>
  <c r="H118"/>
  <c r="H117" s="1"/>
  <c r="I117"/>
  <c r="I115"/>
  <c r="H115"/>
  <c r="H114" s="1"/>
  <c r="I114"/>
  <c r="I112"/>
  <c r="H112"/>
  <c r="H111" s="1"/>
  <c r="I111"/>
  <c r="I105"/>
  <c r="H105"/>
  <c r="I103"/>
  <c r="H103"/>
  <c r="I101"/>
  <c r="H101"/>
  <c r="H100" s="1"/>
  <c r="I100"/>
  <c r="I95"/>
  <c r="H95"/>
  <c r="I94"/>
  <c r="H94"/>
  <c r="I92"/>
  <c r="I91" s="1"/>
  <c r="I90" s="1"/>
  <c r="H92"/>
  <c r="H91" s="1"/>
  <c r="H90" s="1"/>
  <c r="I88"/>
  <c r="H88"/>
  <c r="I85"/>
  <c r="I84" s="1"/>
  <c r="H85"/>
  <c r="H84" s="1"/>
  <c r="I82"/>
  <c r="H82"/>
  <c r="I79"/>
  <c r="H79"/>
  <c r="H78" s="1"/>
  <c r="I78"/>
  <c r="I76"/>
  <c r="H76"/>
  <c r="I74"/>
  <c r="H74"/>
  <c r="I71"/>
  <c r="H71"/>
  <c r="I66"/>
  <c r="I65" s="1"/>
  <c r="H66"/>
  <c r="H65" s="1"/>
  <c r="I63"/>
  <c r="H63"/>
  <c r="I59"/>
  <c r="H59"/>
  <c r="H58" s="1"/>
  <c r="I58"/>
  <c r="I54" s="1"/>
  <c r="I56"/>
  <c r="H56"/>
  <c r="H55" s="1"/>
  <c r="I55"/>
  <c r="I51"/>
  <c r="I46" s="1"/>
  <c r="H51"/>
  <c r="I49"/>
  <c r="H49"/>
  <c r="I47"/>
  <c r="H47"/>
  <c r="H46"/>
  <c r="I42"/>
  <c r="I39" s="1"/>
  <c r="I38" s="1"/>
  <c r="H42"/>
  <c r="I40"/>
  <c r="H40"/>
  <c r="H39" s="1"/>
  <c r="H38" s="1"/>
  <c r="I36"/>
  <c r="I33" s="1"/>
  <c r="H36"/>
  <c r="I34"/>
  <c r="H34"/>
  <c r="H33" s="1"/>
  <c r="I31"/>
  <c r="H31"/>
  <c r="H30" s="1"/>
  <c r="I30"/>
  <c r="I28"/>
  <c r="H28"/>
  <c r="H27" s="1"/>
  <c r="I27"/>
  <c r="I25"/>
  <c r="H25"/>
  <c r="H24" s="1"/>
  <c r="I24"/>
  <c r="I20"/>
  <c r="H20"/>
  <c r="I18"/>
  <c r="H18"/>
  <c r="I16"/>
  <c r="H16"/>
  <c r="H15" s="1"/>
  <c r="H14" s="1"/>
  <c r="I15"/>
  <c r="I14" s="1"/>
  <c r="K129"/>
  <c r="K121" s="1"/>
  <c r="J129"/>
  <c r="J128" s="1"/>
  <c r="K305"/>
  <c r="J305"/>
  <c r="K303"/>
  <c r="J303"/>
  <c r="K301"/>
  <c r="J301"/>
  <c r="K298"/>
  <c r="J298"/>
  <c r="K296"/>
  <c r="J296"/>
  <c r="K294"/>
  <c r="J294"/>
  <c r="K291"/>
  <c r="J291"/>
  <c r="K288"/>
  <c r="J288"/>
  <c r="K286"/>
  <c r="J286"/>
  <c r="K283"/>
  <c r="J283"/>
  <c r="K280"/>
  <c r="J280"/>
  <c r="K277"/>
  <c r="J277"/>
  <c r="K275"/>
  <c r="J275"/>
  <c r="K272"/>
  <c r="J272"/>
  <c r="K269"/>
  <c r="J269"/>
  <c r="K266"/>
  <c r="J266"/>
  <c r="K264"/>
  <c r="J264"/>
  <c r="K261"/>
  <c r="J261"/>
  <c r="K257"/>
  <c r="J257"/>
  <c r="K254"/>
  <c r="J254"/>
  <c r="K252"/>
  <c r="J252"/>
  <c r="K250"/>
  <c r="J250"/>
  <c r="K247"/>
  <c r="J247"/>
  <c r="K245"/>
  <c r="J245"/>
  <c r="K243"/>
  <c r="J243"/>
  <c r="K240"/>
  <c r="J240"/>
  <c r="K238"/>
  <c r="J238"/>
  <c r="K236"/>
  <c r="J236"/>
  <c r="K233"/>
  <c r="J233"/>
  <c r="K231"/>
  <c r="J231"/>
  <c r="K229"/>
  <c r="J229"/>
  <c r="K226"/>
  <c r="J226"/>
  <c r="K223"/>
  <c r="J223"/>
  <c r="K221"/>
  <c r="J221"/>
  <c r="K218"/>
  <c r="J218"/>
  <c r="K216"/>
  <c r="J216"/>
  <c r="K213"/>
  <c r="J213"/>
  <c r="K210"/>
  <c r="J210"/>
  <c r="K207"/>
  <c r="J207"/>
  <c r="K204"/>
  <c r="J204"/>
  <c r="K201"/>
  <c r="J201"/>
  <c r="K194"/>
  <c r="J194"/>
  <c r="K192"/>
  <c r="J192"/>
  <c r="K189"/>
  <c r="J189"/>
  <c r="K186"/>
  <c r="J186"/>
  <c r="K184"/>
  <c r="J184"/>
  <c r="K180"/>
  <c r="J180"/>
  <c r="K177"/>
  <c r="J177"/>
  <c r="K174"/>
  <c r="J174"/>
  <c r="K172"/>
  <c r="J172"/>
  <c r="K170"/>
  <c r="J170"/>
  <c r="K168"/>
  <c r="J168"/>
  <c r="K166"/>
  <c r="J166"/>
  <c r="K164"/>
  <c r="J164"/>
  <c r="K162"/>
  <c r="J162"/>
  <c r="K159"/>
  <c r="J159"/>
  <c r="K156"/>
  <c r="J156"/>
  <c r="K150"/>
  <c r="J150"/>
  <c r="K148"/>
  <c r="J148"/>
  <c r="K146"/>
  <c r="J146"/>
  <c r="K143"/>
  <c r="J143"/>
  <c r="K139"/>
  <c r="J139"/>
  <c r="K136"/>
  <c r="J136"/>
  <c r="K134"/>
  <c r="J134"/>
  <c r="K132"/>
  <c r="J132"/>
  <c r="K126"/>
  <c r="J126"/>
  <c r="K123"/>
  <c r="J123"/>
  <c r="K118"/>
  <c r="J118"/>
  <c r="K115"/>
  <c r="J115"/>
  <c r="K112"/>
  <c r="J112"/>
  <c r="K105"/>
  <c r="J105"/>
  <c r="K103"/>
  <c r="J103"/>
  <c r="K101"/>
  <c r="J101"/>
  <c r="K95"/>
  <c r="J95"/>
  <c r="K92"/>
  <c r="J92"/>
  <c r="K88"/>
  <c r="J88"/>
  <c r="K85"/>
  <c r="J85"/>
  <c r="K82"/>
  <c r="J82"/>
  <c r="K79"/>
  <c r="J79"/>
  <c r="K76"/>
  <c r="J76"/>
  <c r="K74"/>
  <c r="J74"/>
  <c r="K71"/>
  <c r="J71"/>
  <c r="K66"/>
  <c r="J66"/>
  <c r="K63"/>
  <c r="J63"/>
  <c r="K59"/>
  <c r="J59"/>
  <c r="K56"/>
  <c r="J56"/>
  <c r="K51"/>
  <c r="J51"/>
  <c r="K49"/>
  <c r="J49"/>
  <c r="K47"/>
  <c r="J47"/>
  <c r="K42"/>
  <c r="J42"/>
  <c r="K40"/>
  <c r="J40"/>
  <c r="K36"/>
  <c r="J36"/>
  <c r="K34"/>
  <c r="J34"/>
  <c r="K31"/>
  <c r="J31"/>
  <c r="K28"/>
  <c r="J28"/>
  <c r="K25"/>
  <c r="J25"/>
  <c r="K20"/>
  <c r="J20"/>
  <c r="K18"/>
  <c r="J18"/>
  <c r="H54" l="1"/>
  <c r="H307" s="1"/>
  <c r="I99"/>
  <c r="I307" s="1"/>
  <c r="H99"/>
  <c r="H141"/>
  <c r="K128"/>
  <c r="J121"/>
  <c r="K188" l="1"/>
  <c r="J188"/>
  <c r="J300" l="1"/>
  <c r="K293"/>
  <c r="K285"/>
  <c r="K282"/>
  <c r="J282"/>
  <c r="K271"/>
  <c r="J271"/>
  <c r="K268"/>
  <c r="J268"/>
  <c r="K263"/>
  <c r="K260"/>
  <c r="J260"/>
  <c r="K256"/>
  <c r="J256"/>
  <c r="J235"/>
  <c r="J220"/>
  <c r="K215"/>
  <c r="J215"/>
  <c r="K212"/>
  <c r="J212"/>
  <c r="K203"/>
  <c r="J203"/>
  <c r="K200"/>
  <c r="J200"/>
  <c r="J183"/>
  <c r="K179"/>
  <c r="J179"/>
  <c r="J161"/>
  <c r="K158"/>
  <c r="J158"/>
  <c r="K155"/>
  <c r="J155"/>
  <c r="K142"/>
  <c r="J142"/>
  <c r="K138"/>
  <c r="J138"/>
  <c r="K131"/>
  <c r="K120"/>
  <c r="J120"/>
  <c r="K117"/>
  <c r="J117"/>
  <c r="K114"/>
  <c r="J114"/>
  <c r="K111"/>
  <c r="J111"/>
  <c r="K94"/>
  <c r="J94"/>
  <c r="K84"/>
  <c r="K78"/>
  <c r="J78"/>
  <c r="K65"/>
  <c r="K58"/>
  <c r="J58"/>
  <c r="K55"/>
  <c r="J55"/>
  <c r="K46"/>
  <c r="J46"/>
  <c r="K39"/>
  <c r="K33"/>
  <c r="J33"/>
  <c r="K30"/>
  <c r="J30"/>
  <c r="K27"/>
  <c r="J27"/>
  <c r="K24"/>
  <c r="J24"/>
  <c r="K16"/>
  <c r="J16"/>
  <c r="J293" l="1"/>
  <c r="J191"/>
  <c r="J225"/>
  <c r="J91"/>
  <c r="J90" s="1"/>
  <c r="K161"/>
  <c r="K183"/>
  <c r="K220"/>
  <c r="K235"/>
  <c r="K300"/>
  <c r="K91"/>
  <c r="K90" s="1"/>
  <c r="K100"/>
  <c r="K242"/>
  <c r="K274"/>
  <c r="J39"/>
  <c r="J65"/>
  <c r="J84"/>
  <c r="J100"/>
  <c r="J131"/>
  <c r="J145"/>
  <c r="J242"/>
  <c r="J263"/>
  <c r="J274"/>
  <c r="J285"/>
  <c r="K145"/>
  <c r="K191"/>
  <c r="K225"/>
  <c r="K249"/>
  <c r="J249"/>
  <c r="J15"/>
  <c r="K15"/>
  <c r="K38"/>
  <c r="K54" l="1"/>
  <c r="K141"/>
  <c r="J141"/>
  <c r="J54"/>
  <c r="J38"/>
  <c r="K99"/>
  <c r="J99"/>
  <c r="K14"/>
  <c r="J14"/>
  <c r="K307" l="1"/>
  <c r="J307"/>
  <c r="G14" i="2" l="1"/>
  <c r="F14"/>
  <c r="F13" l="1"/>
  <c r="F17" s="1"/>
  <c r="G13"/>
  <c r="G17" s="1"/>
  <c r="F11" l="1"/>
  <c r="F15" s="1"/>
  <c r="F12"/>
  <c r="F16" s="1"/>
  <c r="G11"/>
  <c r="G15" s="1"/>
  <c r="G12"/>
  <c r="G16" s="1"/>
  <c r="E14" l="1"/>
  <c r="D14"/>
  <c r="E13" l="1"/>
  <c r="E17" s="1"/>
  <c r="D13"/>
  <c r="D17" s="1"/>
  <c r="E12" l="1"/>
  <c r="E16" s="1"/>
  <c r="D12"/>
  <c r="D16" s="1"/>
  <c r="D11"/>
  <c r="D15" s="1"/>
  <c r="E11" l="1"/>
  <c r="E15" s="1"/>
</calcChain>
</file>

<file path=xl/sharedStrings.xml><?xml version="1.0" encoding="utf-8"?>
<sst xmlns="http://schemas.openxmlformats.org/spreadsheetml/2006/main" count="1375" uniqueCount="214">
  <si>
    <t>Код глав-ного рас-поря-дителя бюджетных средств</t>
  </si>
  <si>
    <t>Наименование главного распорядителя средств  бюджета, раздела, подраздела, целевой статьи, вида расходов классификации расходов  бюджета</t>
  </si>
  <si>
    <t>Рз</t>
  </si>
  <si>
    <t>ПР</t>
  </si>
  <si>
    <t>ЦСР</t>
  </si>
  <si>
    <t>ВР</t>
  </si>
  <si>
    <t>Всего</t>
  </si>
  <si>
    <t xml:space="preserve">  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</si>
  <si>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</si>
  <si>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Непрограммные  направления расходов в сфере установленных функций органов государственной власти субъектов Российской Федерации  и органов местного самоуправления</t>
  </si>
  <si>
    <t>31 0 00 00000</t>
  </si>
  <si>
    <t xml:space="preserve">Расходы на выплаты персоналу государственных (муниципальных) органов </t>
  </si>
  <si>
    <t>Иные закупки товаров, работ и услуг для обеспечения государственных (муниципальных) нужд</t>
  </si>
  <si>
    <t>Уплата налогов, сборов и иных платежей</t>
  </si>
  <si>
    <t>Другие общегосударственные вопросы</t>
  </si>
  <si>
    <t>11 0 00 00000</t>
  </si>
  <si>
    <t>Дотации  на выравнивание бюджетной обеспеченности  субъектов Российской Федерации и муниципальных образований</t>
  </si>
  <si>
    <t>Непрограммные направления расходов в области межбюджетных трансфертов</t>
  </si>
  <si>
    <t xml:space="preserve">Дотации </t>
  </si>
  <si>
    <t>Иные межбюджетные трансферты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</si>
  <si>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</si>
  <si>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Социальные выплаты гражданам, кроме публичных нормативных социальных выплат</t>
  </si>
  <si>
    <t>03 0 00 00000</t>
  </si>
  <si>
    <t>Расходы на выплаты персоналу казённых учреждений</t>
  </si>
  <si>
    <t>Культура</t>
  </si>
  <si>
    <t>04 0 00 00000</t>
  </si>
  <si>
    <t>05 0 00 00000</t>
  </si>
  <si>
    <t>Другие вопросы в области социальной политики</t>
  </si>
  <si>
    <t>07 0 00 00000</t>
  </si>
  <si>
    <t>30 0 00 00000</t>
  </si>
  <si>
    <t xml:space="preserve">Физическая культура </t>
  </si>
  <si>
    <t>06 0 00 00000</t>
  </si>
  <si>
    <t>Непрограммные направления расходов местного бюджета в области социальной политики</t>
  </si>
  <si>
    <t>32 0 00 00000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</si>
  <si>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</si>
  <si>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Непрограммные  направления расходов местного бюджета в области общегосударственных вопросов</t>
  </si>
  <si>
    <t>Другие вопросы в области национальной безопасности и правоохранительной деятельности</t>
  </si>
  <si>
    <t>Другие вопросы в области национальной экономики</t>
  </si>
  <si>
    <t>Общее образование</t>
  </si>
  <si>
    <t>14 0 00 00000</t>
  </si>
  <si>
    <t>Администрация муниципального района Кинельский</t>
  </si>
  <si>
    <t>Функционирование высшего должностного лица субъекта Российской Федерации и муниципального образования</t>
  </si>
  <si>
    <t>16 0 00 00000</t>
  </si>
  <si>
    <t>Резервные фонды</t>
  </si>
  <si>
    <t>Резервные средства</t>
  </si>
  <si>
    <t>20 0 00 00000</t>
  </si>
  <si>
    <t>Субсидии бюджетным учреждениям</t>
  </si>
  <si>
    <t>21 0 00 00000</t>
  </si>
  <si>
    <t>22 0 00 00000</t>
  </si>
  <si>
    <t>25 0 00 00000</t>
  </si>
  <si>
    <t>33 0 00 00000</t>
  </si>
  <si>
    <t>Мобилизационная подготовка экономики</t>
  </si>
  <si>
    <t>Защита населения и территории от чрезвычайных ситуаций природного и техногенного характера, гражданская оборона</t>
  </si>
  <si>
    <t>10 0 00 00000</t>
  </si>
  <si>
    <t>Сельское хозяйство и рыболовство</t>
  </si>
  <si>
    <t>08 0 00 00000</t>
  </si>
  <si>
    <t>Транспорт</t>
  </si>
  <si>
    <t>15 0 00 00000</t>
  </si>
  <si>
    <t>01 0 00 00000</t>
  </si>
  <si>
    <t>Жилищное хозяйство</t>
  </si>
  <si>
    <t>17 0 00 00000</t>
  </si>
  <si>
    <t>Другие вопросы в области охраны окружающей среды</t>
  </si>
  <si>
    <t>13 0 00 00000</t>
  </si>
  <si>
    <t>18 0 00 00000</t>
  </si>
  <si>
    <t>24 0 00 00000</t>
  </si>
  <si>
    <t>Непрограммные направления расходов местного бюджета в области образования</t>
  </si>
  <si>
    <t>Дополнительное образование детей</t>
  </si>
  <si>
    <t>26 0 00 00000</t>
  </si>
  <si>
    <t>Социальное обеспечение населения</t>
  </si>
  <si>
    <t>02 0 00 00000</t>
  </si>
  <si>
    <t>Периодическая печать и издательства</t>
  </si>
  <si>
    <t>27 0 00 00000</t>
  </si>
  <si>
    <t>ИТОГО</t>
  </si>
  <si>
    <t>01</t>
  </si>
  <si>
    <t>06</t>
  </si>
  <si>
    <t xml:space="preserve"> </t>
  </si>
  <si>
    <t>120</t>
  </si>
  <si>
    <t>240</t>
  </si>
  <si>
    <t>850</t>
  </si>
  <si>
    <t>13</t>
  </si>
  <si>
    <t>14</t>
  </si>
  <si>
    <t>510</t>
  </si>
  <si>
    <t>03</t>
  </si>
  <si>
    <t>540</t>
  </si>
  <si>
    <t>320</t>
  </si>
  <si>
    <t>07</t>
  </si>
  <si>
    <t>110</t>
  </si>
  <si>
    <t>08</t>
  </si>
  <si>
    <t>10</t>
  </si>
  <si>
    <t>11</t>
  </si>
  <si>
    <t>04</t>
  </si>
  <si>
    <t>12</t>
  </si>
  <si>
    <t>02</t>
  </si>
  <si>
    <t>09</t>
  </si>
  <si>
    <t>870</t>
  </si>
  <si>
    <t>610</t>
  </si>
  <si>
    <t>05</t>
  </si>
  <si>
    <t>810</t>
  </si>
  <si>
    <t>630</t>
  </si>
  <si>
    <t>В том числе за счет безвозмезд-
ных поступлений</t>
  </si>
  <si>
    <t>Сумма,
  тыс.  рублей</t>
  </si>
  <si>
    <t>Уточнённая сумма,
 тыс.  рублей</t>
  </si>
  <si>
    <t xml:space="preserve">    </t>
  </si>
  <si>
    <t>КВСР</t>
  </si>
  <si>
    <t>ФКР</t>
  </si>
  <si>
    <t>КВР</t>
  </si>
  <si>
    <t>КБК</t>
  </si>
  <si>
    <t>КЦСР</t>
  </si>
  <si>
    <t>Уровень
бюджета</t>
  </si>
  <si>
    <t>3 = ИТОГ</t>
  </si>
  <si>
    <t>Приложение 4</t>
  </si>
  <si>
    <t>19 0 00 00000</t>
  </si>
  <si>
    <t>23 0 00 00000</t>
  </si>
  <si>
    <t>51 0 00 00000</t>
  </si>
  <si>
    <t>54 0 00 00000</t>
  </si>
  <si>
    <t>57 0 00 00000</t>
  </si>
  <si>
    <t>34 0 00 00000</t>
  </si>
  <si>
    <t>62 0 00 00000</t>
  </si>
  <si>
    <t>460</t>
  </si>
  <si>
    <t>Коммунальное хозяйство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</si>
  <si>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</si>
  <si>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>55 0 00 00000</t>
  </si>
  <si>
    <t>29 0 00 00000</t>
  </si>
  <si>
    <t>Благоустройство</t>
  </si>
  <si>
    <t>Бюджетные инвестиции</t>
  </si>
  <si>
    <t>410</t>
  </si>
  <si>
    <t>35 0 00 00000</t>
  </si>
  <si>
    <t>36 0 00 00000</t>
  </si>
  <si>
    <t>МП "Обеспечение жилыми помещениями отдельных категорий граждан в муниципальном районе Кинельский на 2018-2022 годы."</t>
  </si>
  <si>
    <t>МП "Обеспечение жилыми помещениями детей-сирот и детей, оставшихся без попечения родителей, лиц из числа детей-сирот и детей, оставшихся без попечения родителей" в муниципальном районе Кинельский на 2018-2022 годы.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</si>
  <si>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«Обеспечение безбарьерной среды жизнедеятельности и социальной интеграции инвалидов в муниципальном районе Кинельский на 2016-2021 годы»</t>
    </r>
  </si>
  <si>
    <t>МП «Повышение безопасности дорожного движения на территории муниципального района Кинельский Самарской  области на 2017-2023 гг.»</t>
  </si>
  <si>
    <t>МП "Развитие и улучшение материально-технического оснащения учреждений муниципального района Кинельский" на 2014-2021 годы.</t>
  </si>
  <si>
    <t>37 0 00 00000</t>
  </si>
  <si>
    <t xml:space="preserve">МП "Развитие муниципальной службы в органах местного самоуправления муниципального района Кинельский Самарской области" на 2012-2021 г </t>
  </si>
  <si>
    <t>28 0 00 00000</t>
  </si>
  <si>
    <t>Амбулаторная помощь</t>
  </si>
  <si>
    <t>Связь и информатика</t>
  </si>
  <si>
    <t>38 0 00 00000</t>
  </si>
  <si>
    <t>МП "Переселение граждан из аварийного жилищного фонда, признанного таковым до 01.01.2017 года" муниципального района Кинельский до 2021 года</t>
  </si>
  <si>
    <t>12 0 00 00000</t>
  </si>
  <si>
    <t>360</t>
  </si>
  <si>
    <t>Иные выплаты населению</t>
  </si>
  <si>
    <t>830</t>
  </si>
  <si>
    <t>Исполнение судебных актов</t>
  </si>
  <si>
    <t>40 0 00 00000</t>
  </si>
  <si>
    <t>МП "Поддержка социально ориентированных некоммерческих организаций, благотворительной и добровольческой деятельности в муниципальном районе Кинельский Самарской области на 2017-2022 годы"</t>
  </si>
  <si>
    <t>МП "Профилактика безнадзорности, правонарушений и защита прав несовершеннолетних в муниципальном районе Кинельский" на 2018-2021 гг.</t>
  </si>
  <si>
    <t>Дорожное хозяйство (дорожные фонды)</t>
  </si>
  <si>
    <t xml:space="preserve">Молодежная политика </t>
  </si>
  <si>
    <t>Охрана семьи и детства</t>
  </si>
  <si>
    <t>Прочие межбюджетные трансферты  общего характера</t>
  </si>
  <si>
    <t xml:space="preserve">Субсидии юридическим лицам (кроме некоммерческих организаций), индивидуальным предпринимателям, физическим лицам  - производителям товаров, работ, услуг </t>
  </si>
  <si>
    <t xml:space="preserve">Пенсионное обеспечение </t>
  </si>
  <si>
    <t>Судебная система</t>
  </si>
  <si>
    <t>Непрограммные направления расходов местного бюджета в области судебной системы</t>
  </si>
  <si>
    <t>91 0 00 00000</t>
  </si>
  <si>
    <t xml:space="preserve">МП "Комплексное развитие сельских территорий Кинельского района Самарской области на 2020 - 2025 годы" </t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</si>
  <si>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 и реконструкция зданий школ и детских садов, расположенных на территории муниципального района Кинельский» на 2014-2021 годы.</t>
    </r>
  </si>
  <si>
    <r>
      <t>МП</t>
    </r>
    <r>
      <rPr>
        <b/>
        <sz val="12"/>
        <color rgb="FF000000"/>
        <rFont val="Times New Roman"/>
        <family val="1"/>
        <charset val="204"/>
      </rPr>
      <t xml:space="preserve"> </t>
    </r>
    <r>
      <rPr>
        <sz val="12"/>
        <color rgb="FF000000"/>
        <rFont val="Times New Roman"/>
        <family val="1"/>
        <charset val="204"/>
      </rPr>
      <t>«Ремонт, строительство и реконструкция зданий школ и детских садов, расположенных на территории муниципального района Кинельский» на 2014-2021 годы.</t>
    </r>
  </si>
  <si>
    <t>Комитет по управлению муниципальным имуществом муниципального района Кинельский Самарской области</t>
  </si>
  <si>
    <t>Муниципальное казённое учреждение "Управление по вопросам семьи и демографического развития" муниципального района Кинельский Самарской области</t>
  </si>
  <si>
    <t>Муниципальное казённое учреждение "Управление культуры, спорта и молодежной политики" муниципального района Кинельский Самарской области</t>
  </si>
  <si>
    <t>Собрание представителей муниципального района Кинельский Самарской области</t>
  </si>
  <si>
    <t>Управление финансами администрации муниципального района Кинельский Самарской области</t>
  </si>
  <si>
    <t>МП "Благоустройство территории муниципального района Кинельский Самарской области на 2019 -2024 годы"</t>
  </si>
  <si>
    <t>52 0 00 00000</t>
  </si>
  <si>
    <t>Непрограммные направления расходов местного бюджета в области содержания муниципальных казённых учреждений</t>
  </si>
  <si>
    <t>41 0 00 00000</t>
  </si>
  <si>
    <t>МП "Укрепление общественного здоровья населения муниципального района Кинельский на 2020-2024 годы"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</si>
  <si>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</si>
  <si>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56 0 00 00000</t>
  </si>
  <si>
    <t>Непрограммные направления расходов местного бюджета в сфере обслуживания внутреннего государственного и муниципального долга</t>
  </si>
  <si>
    <t>730</t>
  </si>
  <si>
    <t xml:space="preserve">Обслуживание государственного (муниципального) внутреннего долга
</t>
  </si>
  <si>
    <t xml:space="preserve"> Обслуживание муниципального долга
</t>
  </si>
  <si>
    <t>к Решению Собрания представителей муниципального района Кинельский "О бюджете муниципального района Кинельский на 2021 год и на плановый период 2022 и 2023 годов"</t>
  </si>
  <si>
    <t xml:space="preserve">Ведомственная структура расходов
бюджета муниципального  района Кинельский на 2021 год.
</t>
  </si>
  <si>
    <t>42 0 00 00000</t>
  </si>
  <si>
    <t xml:space="preserve"> МП "Противодействие незаконному обороту наркотических средств, профилактике наркомании, лечению и реабилитации наркозависимой части населения муниципального района Кинельский" на 2014-2023 годы</t>
  </si>
  <si>
    <t>МП «Молодёжь муниципального района Кинельский» на 2014-2023 гг.</t>
  </si>
  <si>
    <t xml:space="preserve"> МП "Развитие библиотечного обслуживания муниципального района Кинельский" на 2020-2023 годы.</t>
  </si>
  <si>
    <t>МП "Организация досуга детей, подростков и молодёжи муниципального района Кинельский на 2017-2023 годы"</t>
  </si>
  <si>
    <t>МП «Развитие  культуры муниципального района Кинельский» на 2020-2023 гг.</t>
  </si>
  <si>
    <t>МП «Развитие  физической культуры и спорта муниципального района Кинельский» на 2020-2023 гг.</t>
  </si>
  <si>
    <t>МП "Управление муниципальным имуществом, земельными ресурсами и содержание имущества казны в муниципальном районе Кинельский Самарской области на 2018-2023 годы"</t>
  </si>
  <si>
    <t>МП «Противодействие экстремизму и профилактика терроризма на территории муниципального района Кинельский на 2014-2023 гг.»</t>
  </si>
  <si>
    <t>МП "Энергосбережение и повышение энергетической эффективности зданий  и учреждений, расположенных на территории муниципального района Кинельский, модернизация систем отопления на 2017-2023 годы"</t>
  </si>
  <si>
    <t>МП "Информационное освещение деятельности многофункционального центра предоставления государственных и муниципальных услуг на территории муниципального района Кинельский" на 2017-2023 годы.</t>
  </si>
  <si>
    <t>МП "Организация работы по строительству, реконструкции и ремонту объектов жилищно-коммунального и социально-культурного назначения на территории муниципального района Кинельский на 2017-2023 годы"</t>
  </si>
  <si>
    <t>МП «Развитие мобилизационной подготовки на территории муниципального района Кинельский на 2018-2023 годы»</t>
  </si>
  <si>
    <t>МП "Защита населения и территорий от чрезвычайных ситуаций природного и техногенного характера, обеспечение пожарной безопасности на территории муниципального района Кинельский на 2018-2023 года"</t>
  </si>
  <si>
    <t>МП развития  сельского  хозяйства и регулирования рынков  сельскохозяйственной продукции, сырья  и  продовольствия  муниципального  района   Кинельский  Самарской области на 2013-2023 гг.</t>
  </si>
  <si>
    <t>МП "Мероприятия по предотвращению негативного воздействия на окружающую среду муниципального района Кинельский Самарской области на 2017-2023 годы"</t>
  </si>
  <si>
    <t>МП "Охрана, защита и воспроизводству лесных насаждений, находящихся в ведении муниципального района Кинельский Самарской области на 2017-2023 годы"</t>
  </si>
  <si>
    <t>МП "Развитие печатного средства массовой информации в муниципальном районе Кинельский на 2017-2023 годы"</t>
  </si>
  <si>
    <t>«Информирование населения о социально-экономическом развитии муниципального района Кинельский и деятельности органов местного самоуправления  муниципального района Кинельский на 2017-2023 годы  через сетевое издание «Междуречье-Информ»</t>
  </si>
  <si>
    <t>МП "Организация деятельности по опеке и попечительству на территории муниципального района Кинельский Самарской области на 2018-2021 годы".</t>
  </si>
  <si>
    <t>МП "Формирование современной комфортной городской среды муниципального района Кинельский Самарской области на 2018 год -2024 годы"</t>
  </si>
  <si>
    <r>
      <t>МП</t>
    </r>
    <r>
      <rPr>
        <b/>
        <sz val="12"/>
        <color theme="1"/>
        <rFont val="Times New Roman"/>
        <family val="1"/>
        <charset val="204"/>
      </rPr>
      <t xml:space="preserve"> </t>
    </r>
    <r>
      <rPr>
        <sz val="12"/>
        <color theme="1"/>
        <rFont val="Times New Roman"/>
        <family val="1"/>
        <charset val="204"/>
      </rPr>
      <t>«Молодой семье – доступное жильё на 2015-2023 гг.»</t>
    </r>
  </si>
  <si>
    <t>МП «Развитие и поддержка малого и среднего предпринимательства в муниципальном районе Кинельский на 2015-2023 гг.»</t>
  </si>
  <si>
    <t>МП "Поддержка местных инициатив в муниципальном районе Кинельский Самарской области на 2021-2025 годы"</t>
  </si>
  <si>
    <t>МП "Предоставление государственных и муниципальных услуг в режиме "одного окна" на территории муниципального района Кинельский на 2017-2023 годы</t>
  </si>
  <si>
    <t>МП "Развитие дополнительного образования в муниципальном районе Кинельский" на период 2018-2023 гг.</t>
  </si>
  <si>
    <t>Уточненная сумма,
  тыс.  рублей</t>
  </si>
  <si>
    <t>МП природоохранных мероприятий на 2013-2023 гг.</t>
  </si>
  <si>
    <t>43 0 00 00000</t>
  </si>
  <si>
    <t>МП "По профилактике правонарушений и обеспечению общественной безопасности на территории муниципального района Кинельский на 2021-2025 гг."</t>
  </si>
  <si>
    <t>44 0 00 00000</t>
  </si>
  <si>
    <t>МП "Создание условий для оказания медицинской помощи населению муниципального района Кинельский Самарской области на 2021 - 2025 годы"</t>
  </si>
  <si>
    <t>350</t>
  </si>
  <si>
    <t>Премии и гранты</t>
  </si>
  <si>
    <t xml:space="preserve">Иные выплаты населению </t>
  </si>
  <si>
    <t>МП "Модернизация и развитие автомобильных дорог общего пользования местного значения муниципального района Кинельский на 2021-2023 гг."</t>
  </si>
</sst>
</file>

<file path=xl/styles.xml><?xml version="1.0" encoding="utf-8"?>
<styleSheet xmlns="http://schemas.openxmlformats.org/spreadsheetml/2006/main">
  <numFmts count="1">
    <numFmt numFmtId="164" formatCode="#,##0.0"/>
  </numFmts>
  <fonts count="10">
    <font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4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164" fontId="2" fillId="4" borderId="1" xfId="0" applyNumberFormat="1" applyFont="1" applyFill="1" applyBorder="1" applyAlignment="1">
      <alignment horizontal="center"/>
    </xf>
    <xf numFmtId="0" fontId="2" fillId="0" borderId="0" xfId="0" applyFont="1"/>
    <xf numFmtId="164" fontId="2" fillId="3" borderId="1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164" fontId="1" fillId="7" borderId="1" xfId="0" applyNumberFormat="1" applyFont="1" applyFill="1" applyBorder="1" applyAlignment="1">
      <alignment horizontal="center"/>
    </xf>
    <xf numFmtId="0" fontId="7" fillId="0" borderId="0" xfId="0" applyFont="1" applyFill="1" applyAlignment="1" applyProtection="1">
      <alignment wrapText="1"/>
      <protection hidden="1"/>
    </xf>
    <xf numFmtId="0" fontId="8" fillId="0" borderId="0" xfId="0" applyFont="1" applyFill="1" applyAlignment="1" applyProtection="1">
      <alignment wrapText="1"/>
      <protection hidden="1"/>
    </xf>
    <xf numFmtId="0" fontId="7" fillId="0" borderId="0" xfId="0" applyFont="1" applyFill="1" applyProtection="1">
      <protection hidden="1"/>
    </xf>
    <xf numFmtId="0" fontId="8" fillId="0" borderId="0" xfId="0" applyFont="1" applyFill="1" applyProtection="1">
      <protection hidden="1"/>
    </xf>
    <xf numFmtId="0" fontId="3" fillId="4" borderId="0" xfId="0" applyFont="1" applyFill="1" applyProtection="1">
      <protection hidden="1"/>
    </xf>
    <xf numFmtId="164" fontId="3" fillId="9" borderId="1" xfId="0" applyNumberFormat="1" applyFont="1" applyFill="1" applyBorder="1" applyAlignment="1" applyProtection="1">
      <alignment horizontal="right" vertical="top" wrapText="1"/>
      <protection hidden="1"/>
    </xf>
    <xf numFmtId="0" fontId="4" fillId="0" borderId="0" xfId="0" applyFont="1" applyFill="1" applyProtection="1">
      <protection hidden="1"/>
    </xf>
    <xf numFmtId="0" fontId="3" fillId="3" borderId="0" xfId="0" applyFont="1" applyFill="1" applyProtection="1">
      <protection hidden="1"/>
    </xf>
    <xf numFmtId="164" fontId="4" fillId="10" borderId="1" xfId="0" applyNumberFormat="1" applyFont="1" applyFill="1" applyBorder="1" applyAlignment="1" applyProtection="1">
      <alignment horizontal="right" vertical="top" wrapText="1"/>
      <protection hidden="1"/>
    </xf>
    <xf numFmtId="0" fontId="3" fillId="5" borderId="0" xfId="0" applyFont="1" applyFill="1" applyProtection="1">
      <protection hidden="1"/>
    </xf>
    <xf numFmtId="0" fontId="3" fillId="6" borderId="0" xfId="0" applyFont="1" applyFill="1" applyProtection="1">
      <protection hidden="1"/>
    </xf>
    <xf numFmtId="0" fontId="3" fillId="0" borderId="0" xfId="0" applyFont="1" applyFill="1" applyProtection="1">
      <protection hidden="1"/>
    </xf>
    <xf numFmtId="164" fontId="3" fillId="2" borderId="1" xfId="0" applyNumberFormat="1" applyFont="1" applyFill="1" applyBorder="1" applyAlignment="1" applyProtection="1">
      <alignment horizontal="right" vertical="top" wrapText="1"/>
      <protection hidden="1"/>
    </xf>
    <xf numFmtId="164" fontId="8" fillId="0" borderId="0" xfId="0" applyNumberFormat="1" applyFont="1" applyFill="1" applyProtection="1">
      <protection hidden="1"/>
    </xf>
    <xf numFmtId="164" fontId="4" fillId="0" borderId="1" xfId="0" applyNumberFormat="1" applyFont="1" applyFill="1" applyBorder="1" applyAlignment="1" applyProtection="1">
      <alignment horizontal="right" vertical="top" wrapText="1"/>
      <protection locked="0"/>
    </xf>
    <xf numFmtId="164" fontId="3" fillId="0" borderId="1" xfId="0" applyNumberFormat="1" applyFont="1" applyFill="1" applyBorder="1" applyAlignment="1" applyProtection="1">
      <alignment horizontal="right" vertical="top" wrapText="1"/>
      <protection locked="0"/>
    </xf>
    <xf numFmtId="0" fontId="3" fillId="9" borderId="1" xfId="0" applyFont="1" applyFill="1" applyBorder="1" applyAlignment="1" applyProtection="1">
      <alignment horizontal="center" vertical="top" wrapText="1"/>
      <protection locked="0"/>
    </xf>
    <xf numFmtId="0" fontId="3" fillId="9" borderId="1" xfId="0" applyFont="1" applyFill="1" applyBorder="1" applyAlignment="1" applyProtection="1">
      <alignment vertical="top" wrapText="1"/>
      <protection locked="0"/>
    </xf>
    <xf numFmtId="0" fontId="4" fillId="10" borderId="1" xfId="0" applyFont="1" applyFill="1" applyBorder="1" applyAlignment="1" applyProtection="1">
      <alignment horizontal="center" vertical="top" wrapText="1"/>
      <protection locked="0"/>
    </xf>
    <xf numFmtId="0" fontId="4" fillId="10" borderId="1" xfId="0" applyFont="1" applyFill="1" applyBorder="1" applyAlignment="1" applyProtection="1">
      <alignment vertical="top" wrapText="1"/>
      <protection locked="0"/>
    </xf>
    <xf numFmtId="49" fontId="4" fillId="10" borderId="1" xfId="0" applyNumberFormat="1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49" fontId="4" fillId="2" borderId="1" xfId="0" applyNumberFormat="1" applyFont="1" applyFill="1" applyBorder="1" applyAlignment="1" applyProtection="1">
      <alignment horizontal="center" vertical="top" wrapText="1"/>
      <protection locked="0"/>
    </xf>
    <xf numFmtId="49" fontId="3" fillId="9" borderId="1" xfId="0" applyNumberFormat="1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vertical="top" wrapText="1"/>
      <protection locked="0"/>
    </xf>
    <xf numFmtId="49" fontId="3" fillId="2" borderId="1" xfId="0" applyNumberFormat="1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horizontal="center" vertical="top" wrapText="1"/>
      <protection locked="0"/>
    </xf>
    <xf numFmtId="0" fontId="4" fillId="11" borderId="1" xfId="0" applyFont="1" applyFill="1" applyBorder="1" applyAlignment="1" applyProtection="1">
      <alignment vertical="top" wrapText="1"/>
      <protection locked="0"/>
    </xf>
    <xf numFmtId="49" fontId="4" fillId="11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11" borderId="1" xfId="0" applyNumberFormat="1" applyFont="1" applyFill="1" applyBorder="1" applyAlignment="1" applyProtection="1">
      <alignment horizontal="right" vertical="top" wrapText="1"/>
      <protection hidden="1"/>
    </xf>
    <xf numFmtId="0" fontId="5" fillId="11" borderId="1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 applyProtection="1">
      <alignment wrapText="1"/>
      <protection locked="0"/>
    </xf>
    <xf numFmtId="0" fontId="4" fillId="11" borderId="11" xfId="0" applyFont="1" applyFill="1" applyBorder="1" applyAlignment="1" applyProtection="1">
      <alignment horizontal="center" vertical="top" wrapText="1"/>
      <protection locked="0"/>
    </xf>
    <xf numFmtId="49" fontId="4" fillId="11" borderId="12" xfId="0" applyNumberFormat="1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4" xfId="0" applyFont="1" applyFill="1" applyBorder="1" applyAlignment="1" applyProtection="1">
      <alignment vertical="top" wrapText="1"/>
      <protection locked="0"/>
    </xf>
    <xf numFmtId="0" fontId="4" fillId="11" borderId="1" xfId="0" applyFont="1" applyFill="1" applyBorder="1" applyAlignment="1">
      <alignment vertical="top" wrapText="1"/>
    </xf>
    <xf numFmtId="0" fontId="4" fillId="10" borderId="2" xfId="0" applyFont="1" applyFill="1" applyBorder="1" applyAlignment="1" applyProtection="1">
      <alignment vertical="top" wrapText="1"/>
      <protection locked="0"/>
    </xf>
    <xf numFmtId="0" fontId="2" fillId="6" borderId="1" xfId="0" applyFont="1" applyFill="1" applyBorder="1" applyAlignment="1">
      <alignment horizontal="center" vertical="center"/>
    </xf>
    <xf numFmtId="164" fontId="2" fillId="6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4" fillId="11" borderId="1" xfId="0" applyFont="1" applyFill="1" applyBorder="1" applyAlignment="1" applyProtection="1">
      <alignment vertical="top" wrapText="1"/>
      <protection hidden="1"/>
    </xf>
    <xf numFmtId="49" fontId="4" fillId="11" borderId="1" xfId="0" applyNumberFormat="1" applyFont="1" applyFill="1" applyBorder="1" applyAlignment="1" applyProtection="1">
      <alignment horizontal="center" vertical="top" wrapText="1"/>
      <protection hidden="1"/>
    </xf>
    <xf numFmtId="0" fontId="9" fillId="0" borderId="0" xfId="0" applyFont="1" applyFill="1" applyAlignment="1" applyProtection="1">
      <alignment vertical="center" wrapText="1"/>
      <protection hidden="1"/>
    </xf>
    <xf numFmtId="0" fontId="4" fillId="10" borderId="1" xfId="0" applyFont="1" applyFill="1" applyBorder="1" applyAlignment="1" applyProtection="1">
      <alignment vertical="top" wrapText="1"/>
      <protection hidden="1"/>
    </xf>
    <xf numFmtId="0" fontId="4" fillId="10" borderId="0" xfId="0" applyFont="1" applyFill="1"/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locked="0"/>
    </xf>
    <xf numFmtId="0" fontId="7" fillId="0" borderId="6" xfId="0" applyFont="1" applyFill="1" applyBorder="1" applyAlignment="1" applyProtection="1">
      <alignment horizontal="center" vertical="center" wrapText="1"/>
      <protection locked="0"/>
    </xf>
    <xf numFmtId="0" fontId="7" fillId="0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8" xfId="0" applyFont="1" applyFill="1" applyBorder="1" applyAlignment="1" applyProtection="1">
      <alignment horizontal="center" vertical="center" wrapText="1"/>
      <protection locked="0"/>
    </xf>
    <xf numFmtId="0" fontId="7" fillId="0" borderId="2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Fill="1" applyBorder="1" applyAlignment="1" applyProtection="1">
      <alignment horizontal="center" vertical="center" wrapText="1"/>
      <protection hidden="1"/>
    </xf>
    <xf numFmtId="0" fontId="7" fillId="0" borderId="4" xfId="0" applyFont="1" applyFill="1" applyBorder="1" applyAlignment="1" applyProtection="1">
      <alignment horizontal="center" vertical="center" wrapText="1"/>
      <protection hidden="1"/>
    </xf>
    <xf numFmtId="0" fontId="7" fillId="0" borderId="1" xfId="0" applyFont="1" applyFill="1" applyBorder="1" applyAlignment="1" applyProtection="1">
      <alignment horizontal="center" vertical="center" wrapText="1"/>
      <protection hidden="1"/>
    </xf>
    <xf numFmtId="0" fontId="9" fillId="0" borderId="0" xfId="0" applyFont="1" applyFill="1" applyAlignment="1" applyProtection="1">
      <alignment horizontal="center" vertical="center" wrapText="1"/>
      <protection hidden="1"/>
    </xf>
    <xf numFmtId="0" fontId="3" fillId="0" borderId="0" xfId="0" applyFont="1" applyFill="1" applyAlignment="1" applyProtection="1">
      <alignment horizontal="center" vertical="center" wrapText="1"/>
      <protection hidden="1"/>
    </xf>
    <xf numFmtId="0" fontId="7" fillId="0" borderId="5" xfId="0" applyFont="1" applyFill="1" applyBorder="1" applyAlignment="1" applyProtection="1">
      <alignment horizontal="center" vertical="center" wrapText="1"/>
      <protection hidden="1"/>
    </xf>
    <xf numFmtId="0" fontId="7" fillId="0" borderId="6" xfId="0" applyFont="1" applyFill="1" applyBorder="1" applyAlignment="1" applyProtection="1">
      <alignment horizontal="center" vertical="center" wrapText="1"/>
      <protection hidden="1"/>
    </xf>
    <xf numFmtId="0" fontId="7" fillId="0" borderId="9" xfId="0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Fill="1" applyBorder="1" applyAlignment="1" applyProtection="1">
      <alignment horizontal="center" vertical="center" wrapText="1"/>
      <protection hidden="1"/>
    </xf>
    <xf numFmtId="0" fontId="7" fillId="0" borderId="7" xfId="0" applyFont="1" applyFill="1" applyBorder="1" applyAlignment="1" applyProtection="1">
      <alignment horizontal="center" vertical="center" wrapText="1"/>
      <protection hidden="1"/>
    </xf>
    <xf numFmtId="0" fontId="7" fillId="0" borderId="8" xfId="0" applyFont="1" applyFill="1" applyBorder="1" applyAlignment="1" applyProtection="1">
      <alignment horizontal="center" vertical="center" wrapText="1"/>
      <protection hidden="1"/>
    </xf>
    <xf numFmtId="0" fontId="2" fillId="8" borderId="2" xfId="0" applyFont="1" applyFill="1" applyBorder="1" applyAlignment="1">
      <alignment horizontal="center" vertical="center" wrapText="1"/>
    </xf>
    <xf numFmtId="0" fontId="2" fillId="8" borderId="3" xfId="0" applyFont="1" applyFill="1" applyBorder="1" applyAlignment="1">
      <alignment horizontal="center" vertical="center" wrapText="1"/>
    </xf>
    <xf numFmtId="0" fontId="2" fillId="8" borderId="4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311"/>
  <sheetViews>
    <sheetView tabSelected="1" topLeftCell="B1" zoomScale="85" zoomScaleNormal="85" workbookViewId="0">
      <selection activeCell="O241" sqref="O241"/>
    </sheetView>
  </sheetViews>
  <sheetFormatPr defaultColWidth="9.109375" defaultRowHeight="13.8"/>
  <cols>
    <col min="1" max="1" width="5" style="12" hidden="1" customWidth="1"/>
    <col min="2" max="2" width="8.6640625" style="13" customWidth="1"/>
    <col min="3" max="3" width="42.6640625" style="13" customWidth="1"/>
    <col min="4" max="4" width="5.44140625" style="13" customWidth="1"/>
    <col min="5" max="5" width="4.44140625" style="13" customWidth="1"/>
    <col min="6" max="6" width="15.5546875" style="13" customWidth="1"/>
    <col min="7" max="7" width="5.109375" style="13" customWidth="1"/>
    <col min="8" max="8" width="11.6640625" style="13" customWidth="1"/>
    <col min="9" max="9" width="13.44140625" style="13" customWidth="1"/>
    <col min="10" max="10" width="11.6640625" style="13" customWidth="1"/>
    <col min="11" max="11" width="13.44140625" style="13" customWidth="1"/>
    <col min="12" max="12" width="9.109375" style="13"/>
    <col min="13" max="13" width="18.77734375" style="13" customWidth="1"/>
    <col min="14" max="16384" width="9.109375" style="13"/>
  </cols>
  <sheetData>
    <row r="1" spans="1:11" s="11" customFormat="1" ht="34.5" customHeight="1">
      <c r="A1" s="10"/>
      <c r="H1" s="59"/>
      <c r="I1" s="59"/>
      <c r="J1" s="59" t="s">
        <v>110</v>
      </c>
      <c r="K1" s="59"/>
    </row>
    <row r="2" spans="1:11" ht="97.2" customHeight="1">
      <c r="F2" s="54"/>
      <c r="G2" s="54"/>
      <c r="H2" s="70" t="s">
        <v>176</v>
      </c>
      <c r="I2" s="70"/>
      <c r="J2" s="70"/>
      <c r="K2" s="70"/>
    </row>
    <row r="3" spans="1:11" ht="18.600000000000001" customHeight="1">
      <c r="F3" s="57"/>
      <c r="G3" s="57"/>
      <c r="H3" s="57"/>
      <c r="I3" s="57"/>
      <c r="J3" s="58"/>
      <c r="K3" s="58"/>
    </row>
    <row r="4" spans="1:11" s="12" customFormat="1" ht="34.5" customHeight="1">
      <c r="C4" s="71" t="s">
        <v>177</v>
      </c>
      <c r="D4" s="71"/>
      <c r="E4" s="71"/>
      <c r="F4" s="71"/>
      <c r="G4" s="71"/>
      <c r="H4" s="71"/>
      <c r="I4" s="71"/>
      <c r="J4" s="71"/>
    </row>
    <row r="6" spans="1:11" ht="15" customHeight="1">
      <c r="B6" s="66" t="s">
        <v>0</v>
      </c>
      <c r="C6" s="69" t="s">
        <v>1</v>
      </c>
      <c r="D6" s="69" t="s">
        <v>2</v>
      </c>
      <c r="E6" s="69" t="s">
        <v>3</v>
      </c>
      <c r="F6" s="69" t="s">
        <v>4</v>
      </c>
      <c r="G6" s="69" t="s">
        <v>5</v>
      </c>
      <c r="H6" s="72" t="s">
        <v>100</v>
      </c>
      <c r="I6" s="73"/>
      <c r="J6" s="60" t="s">
        <v>204</v>
      </c>
      <c r="K6" s="61"/>
    </row>
    <row r="7" spans="1:11">
      <c r="B7" s="67"/>
      <c r="C7" s="69"/>
      <c r="D7" s="69"/>
      <c r="E7" s="69"/>
      <c r="F7" s="69"/>
      <c r="G7" s="69"/>
      <c r="H7" s="74"/>
      <c r="I7" s="75"/>
      <c r="J7" s="62"/>
      <c r="K7" s="63"/>
    </row>
    <row r="8" spans="1:11">
      <c r="B8" s="67"/>
      <c r="C8" s="69"/>
      <c r="D8" s="69"/>
      <c r="E8" s="69"/>
      <c r="F8" s="69"/>
      <c r="G8" s="69"/>
      <c r="H8" s="74"/>
      <c r="I8" s="75"/>
      <c r="J8" s="62"/>
      <c r="K8" s="63"/>
    </row>
    <row r="9" spans="1:11">
      <c r="B9" s="67"/>
      <c r="C9" s="69"/>
      <c r="D9" s="69"/>
      <c r="E9" s="69"/>
      <c r="F9" s="69"/>
      <c r="G9" s="69"/>
      <c r="H9" s="76"/>
      <c r="I9" s="77"/>
      <c r="J9" s="64"/>
      <c r="K9" s="65"/>
    </row>
    <row r="10" spans="1:11" ht="15" customHeight="1">
      <c r="B10" s="67"/>
      <c r="C10" s="69"/>
      <c r="D10" s="69"/>
      <c r="E10" s="69"/>
      <c r="F10" s="69"/>
      <c r="G10" s="69"/>
      <c r="H10" s="66" t="s">
        <v>6</v>
      </c>
      <c r="I10" s="69" t="s">
        <v>99</v>
      </c>
      <c r="J10" s="66" t="s">
        <v>6</v>
      </c>
      <c r="K10" s="69" t="s">
        <v>99</v>
      </c>
    </row>
    <row r="11" spans="1:11">
      <c r="B11" s="67"/>
      <c r="C11" s="69"/>
      <c r="D11" s="69"/>
      <c r="E11" s="69"/>
      <c r="F11" s="69"/>
      <c r="G11" s="69"/>
      <c r="H11" s="67"/>
      <c r="I11" s="69"/>
      <c r="J11" s="67"/>
      <c r="K11" s="69"/>
    </row>
    <row r="12" spans="1:11">
      <c r="B12" s="67"/>
      <c r="C12" s="69"/>
      <c r="D12" s="69"/>
      <c r="E12" s="69"/>
      <c r="F12" s="69"/>
      <c r="G12" s="69"/>
      <c r="H12" s="67"/>
      <c r="I12" s="69"/>
      <c r="J12" s="67"/>
      <c r="K12" s="69"/>
    </row>
    <row r="13" spans="1:11">
      <c r="B13" s="68"/>
      <c r="C13" s="69"/>
      <c r="D13" s="69"/>
      <c r="E13" s="69"/>
      <c r="F13" s="69"/>
      <c r="G13" s="69"/>
      <c r="H13" s="68"/>
      <c r="I13" s="69"/>
      <c r="J13" s="68"/>
      <c r="K13" s="69"/>
    </row>
    <row r="14" spans="1:11" s="16" customFormat="1" ht="46.8">
      <c r="A14" s="14">
        <v>0</v>
      </c>
      <c r="B14" s="26">
        <v>920</v>
      </c>
      <c r="C14" s="27" t="s">
        <v>164</v>
      </c>
      <c r="D14" s="26"/>
      <c r="E14" s="26"/>
      <c r="F14" s="26" t="s">
        <v>7</v>
      </c>
      <c r="G14" s="26"/>
      <c r="H14" s="15">
        <f>SUMIFS(H15:H1061,$B15:$B1061,$B15)/3</f>
        <v>91859.599999999991</v>
      </c>
      <c r="I14" s="15">
        <f>SUMIFS(I15:I1061,$B15:$B1061,$B15)/3</f>
        <v>868</v>
      </c>
      <c r="J14" s="15">
        <f>SUMIFS(J15:J1061,$B15:$B1061,$B15)/3</f>
        <v>94234.900000000009</v>
      </c>
      <c r="K14" s="15">
        <f>SUMIFS(K15:K1061,$B15:$B1061,$B15)/3</f>
        <v>868</v>
      </c>
    </row>
    <row r="15" spans="1:11" s="16" customFormat="1" ht="62.4">
      <c r="A15" s="17">
        <v>1</v>
      </c>
      <c r="B15" s="28">
        <v>920</v>
      </c>
      <c r="C15" s="48" t="s">
        <v>8</v>
      </c>
      <c r="D15" s="30" t="s">
        <v>73</v>
      </c>
      <c r="E15" s="30" t="s">
        <v>74</v>
      </c>
      <c r="F15" s="30" t="s">
        <v>7</v>
      </c>
      <c r="G15" s="30" t="s">
        <v>102</v>
      </c>
      <c r="H15" s="18">
        <f>SUMIFS(H16:H1056,$B16:$B1056,$B16,$D16:$D1056,$D16,$E16:$E1056,$E16)/2</f>
        <v>12445.900000000001</v>
      </c>
      <c r="I15" s="18">
        <f>SUMIFS(I16:I1056,$B16:$B1056,$B16,$D16:$D1056,$D16,$E16:$E1056,$E16)/2</f>
        <v>0</v>
      </c>
      <c r="J15" s="18">
        <f>SUMIFS(J16:J1056,$B16:$B1056,$B16,$D16:$D1056,$D16,$E16:$E1056,$E16)/2</f>
        <v>12445.900000000001</v>
      </c>
      <c r="K15" s="18">
        <f>SUMIFS(K16:K1056,$B16:$B1056,$B16,$D16:$D1056,$D16,$E16:$E1056,$E16)/2</f>
        <v>0</v>
      </c>
    </row>
    <row r="16" spans="1:11" s="16" customFormat="1" ht="62.4">
      <c r="A16" s="19">
        <v>2</v>
      </c>
      <c r="B16" s="43">
        <v>920</v>
      </c>
      <c r="C16" s="47" t="s">
        <v>132</v>
      </c>
      <c r="D16" s="44" t="s">
        <v>73</v>
      </c>
      <c r="E16" s="39" t="s">
        <v>74</v>
      </c>
      <c r="F16" s="39" t="s">
        <v>15</v>
      </c>
      <c r="G16" s="39" t="s">
        <v>75</v>
      </c>
      <c r="H16" s="40">
        <f>SUMIFS(H17:H1056,$B17:$B1056,$B16,$D17:$D1056,$D17,$E17:$E1056,$E17,$F17:$F1056,$F17)</f>
        <v>35</v>
      </c>
      <c r="I16" s="40">
        <f>SUMIFS(I17:I1056,$B17:$B1056,$B16,$D17:$D1056,$D17,$E17:$E1056,$E17,$F17:$F1056,$F17)</f>
        <v>0</v>
      </c>
      <c r="J16" s="40">
        <f>SUMIFS(J17:J1056,$B17:$B1056,$B16,$D17:$D1056,$D17,$E17:$E1056,$E17,$F17:$F1056,$F17)</f>
        <v>35</v>
      </c>
      <c r="K16" s="40">
        <f>SUMIFS(K17:K1056,$B17:$B1056,$B16,$D17:$D1056,$D17,$E17:$E1056,$E17,$F17:$F1056,$F17)</f>
        <v>0</v>
      </c>
    </row>
    <row r="17" spans="1:11" s="16" customFormat="1" ht="46.8">
      <c r="A17" s="20">
        <v>3</v>
      </c>
      <c r="B17" s="31">
        <v>920</v>
      </c>
      <c r="C17" s="46" t="s">
        <v>12</v>
      </c>
      <c r="D17" s="33" t="s">
        <v>73</v>
      </c>
      <c r="E17" s="33" t="s">
        <v>74</v>
      </c>
      <c r="F17" s="33" t="s">
        <v>15</v>
      </c>
      <c r="G17" s="33" t="s">
        <v>77</v>
      </c>
      <c r="H17" s="24">
        <v>35</v>
      </c>
      <c r="I17" s="24"/>
      <c r="J17" s="24">
        <v>35</v>
      </c>
      <c r="K17" s="24"/>
    </row>
    <row r="18" spans="1:11" s="16" customFormat="1" ht="62.4">
      <c r="A18" s="19">
        <v>2</v>
      </c>
      <c r="B18" s="43">
        <v>920</v>
      </c>
      <c r="C18" s="47" t="s">
        <v>134</v>
      </c>
      <c r="D18" s="44" t="s">
        <v>73</v>
      </c>
      <c r="E18" s="39" t="s">
        <v>74</v>
      </c>
      <c r="F18" s="39" t="s">
        <v>42</v>
      </c>
      <c r="G18" s="39" t="s">
        <v>75</v>
      </c>
      <c r="H18" s="40">
        <f>SUMIFS(H19:H1058,$B19:$B1058,$B18,$D19:$D1058,$D19,$E19:$E1058,$E19,$F19:$F1058,$F19)</f>
        <v>13.3</v>
      </c>
      <c r="I18" s="40">
        <f>SUMIFS(I19:I1058,$B19:$B1058,$B18,$D19:$D1058,$D19,$E19:$E1058,$E19,$F19:$F1058,$F19)</f>
        <v>0</v>
      </c>
      <c r="J18" s="40">
        <f>SUMIFS(J19:J1058,$B19:$B1058,$B18,$D19:$D1058,$D19,$E19:$E1058,$E19,$F19:$F1058,$F19)</f>
        <v>13.3</v>
      </c>
      <c r="K18" s="40">
        <f>SUMIFS(K19:K1058,$B19:$B1058,$B18,$D19:$D1058,$D19,$E19:$E1058,$E19,$F19:$F1058,$F19)</f>
        <v>0</v>
      </c>
    </row>
    <row r="19" spans="1:11" s="16" customFormat="1" ht="46.8">
      <c r="A19" s="20">
        <v>3</v>
      </c>
      <c r="B19" s="31">
        <v>920</v>
      </c>
      <c r="C19" s="46" t="s">
        <v>12</v>
      </c>
      <c r="D19" s="33" t="s">
        <v>73</v>
      </c>
      <c r="E19" s="33" t="s">
        <v>74</v>
      </c>
      <c r="F19" s="33" t="s">
        <v>42</v>
      </c>
      <c r="G19" s="33" t="s">
        <v>77</v>
      </c>
      <c r="H19" s="24">
        <v>13.3</v>
      </c>
      <c r="I19" s="24"/>
      <c r="J19" s="24">
        <v>13.3</v>
      </c>
      <c r="K19" s="24"/>
    </row>
    <row r="20" spans="1:11" s="16" customFormat="1" ht="78">
      <c r="A20" s="19">
        <v>2</v>
      </c>
      <c r="B20" s="37">
        <v>920</v>
      </c>
      <c r="C20" s="38" t="s">
        <v>9</v>
      </c>
      <c r="D20" s="39" t="s">
        <v>73</v>
      </c>
      <c r="E20" s="39" t="s">
        <v>74</v>
      </c>
      <c r="F20" s="39" t="s">
        <v>113</v>
      </c>
      <c r="G20" s="39" t="s">
        <v>75</v>
      </c>
      <c r="H20" s="40">
        <f>SUMIFS(H21:H1060,$B21:$B1060,$B20,$D21:$D1060,$D21,$E21:$E1060,$E21,$F21:$F1060,$F21)</f>
        <v>12397.6</v>
      </c>
      <c r="I20" s="40">
        <f>SUMIFS(I21:I1060,$B21:$B1060,$B20,$D21:$D1060,$D21,$E21:$E1060,$E21,$F21:$F1060,$F21)</f>
        <v>0</v>
      </c>
      <c r="J20" s="40">
        <f>SUMIFS(J21:J1060,$B21:$B1060,$B20,$D21:$D1060,$D21,$E21:$E1060,$E21,$F21:$F1060,$F21)</f>
        <v>12397.6</v>
      </c>
      <c r="K20" s="40">
        <f>SUMIFS(K21:K1060,$B21:$B1060,$B20,$D21:$D1060,$D21,$E21:$E1060,$E21,$F21:$F1060,$F21)</f>
        <v>0</v>
      </c>
    </row>
    <row r="21" spans="1:11" s="16" customFormat="1" ht="38.4" customHeight="1">
      <c r="A21" s="20">
        <v>3</v>
      </c>
      <c r="B21" s="31">
        <v>920</v>
      </c>
      <c r="C21" s="32" t="s">
        <v>11</v>
      </c>
      <c r="D21" s="33" t="s">
        <v>73</v>
      </c>
      <c r="E21" s="33" t="s">
        <v>74</v>
      </c>
      <c r="F21" s="33" t="s">
        <v>113</v>
      </c>
      <c r="G21" s="33" t="s">
        <v>76</v>
      </c>
      <c r="H21" s="24">
        <v>11992.1</v>
      </c>
      <c r="I21" s="24"/>
      <c r="J21" s="24">
        <v>11992.1</v>
      </c>
      <c r="K21" s="24"/>
    </row>
    <row r="22" spans="1:11" s="16" customFormat="1" ht="46.8">
      <c r="A22" s="20">
        <v>3</v>
      </c>
      <c r="B22" s="31">
        <v>920</v>
      </c>
      <c r="C22" s="32" t="s">
        <v>12</v>
      </c>
      <c r="D22" s="33" t="s">
        <v>73</v>
      </c>
      <c r="E22" s="33" t="s">
        <v>74</v>
      </c>
      <c r="F22" s="33" t="s">
        <v>113</v>
      </c>
      <c r="G22" s="33" t="s">
        <v>77</v>
      </c>
      <c r="H22" s="24">
        <v>405.5</v>
      </c>
      <c r="I22" s="24"/>
      <c r="J22" s="24">
        <v>405.5</v>
      </c>
      <c r="K22" s="24"/>
    </row>
    <row r="23" spans="1:11" s="16" customFormat="1" ht="15.6">
      <c r="A23" s="20">
        <v>3</v>
      </c>
      <c r="B23" s="31">
        <v>920</v>
      </c>
      <c r="C23" s="32" t="s">
        <v>13</v>
      </c>
      <c r="D23" s="33" t="s">
        <v>73</v>
      </c>
      <c r="E23" s="33" t="s">
        <v>74</v>
      </c>
      <c r="F23" s="33" t="s">
        <v>113</v>
      </c>
      <c r="G23" s="33" t="s">
        <v>78</v>
      </c>
      <c r="H23" s="24"/>
      <c r="I23" s="24"/>
      <c r="J23" s="24"/>
      <c r="K23" s="24"/>
    </row>
    <row r="24" spans="1:11" s="16" customFormat="1" ht="15" customHeight="1">
      <c r="A24" s="17">
        <v>1</v>
      </c>
      <c r="B24" s="28">
        <v>920</v>
      </c>
      <c r="C24" s="29" t="s">
        <v>14</v>
      </c>
      <c r="D24" s="30" t="s">
        <v>73</v>
      </c>
      <c r="E24" s="30" t="s">
        <v>79</v>
      </c>
      <c r="F24" s="30"/>
      <c r="G24" s="30"/>
      <c r="H24" s="18">
        <f>SUMIFS(H25:H1065,$B25:$B1065,$B25,$D25:$D1065,$D25,$E25:$E1065,$E25)/2</f>
        <v>0</v>
      </c>
      <c r="I24" s="18">
        <f>SUMIFS(I25:I1065,$B25:$B1065,$B25,$D25:$D1065,$D25,$E25:$E1065,$E25)/2</f>
        <v>0</v>
      </c>
      <c r="J24" s="18">
        <f>SUMIFS(J25:J1065,$B25:$B1065,$B25,$D25:$D1065,$D25,$E25:$E1065,$E25)/2</f>
        <v>0</v>
      </c>
      <c r="K24" s="18">
        <f>SUMIFS(K25:K1065,$B25:$B1065,$B25,$D25:$D1065,$D25,$E25:$E1065,$E25)/2</f>
        <v>0</v>
      </c>
    </row>
    <row r="25" spans="1:11" s="16" customFormat="1" ht="46.8">
      <c r="A25" s="19">
        <v>2</v>
      </c>
      <c r="B25" s="37">
        <v>920</v>
      </c>
      <c r="C25" s="38" t="s">
        <v>35</v>
      </c>
      <c r="D25" s="39" t="s">
        <v>73</v>
      </c>
      <c r="E25" s="39" t="s">
        <v>79</v>
      </c>
      <c r="F25" s="39" t="s">
        <v>115</v>
      </c>
      <c r="G25" s="39" t="s">
        <v>75</v>
      </c>
      <c r="H25" s="40">
        <f>SUMIFS(H26:H1065,$B26:$B1065,$B25,$D26:$D1065,$D26,$E26:$E1065,$E26,$F26:$F1065,$F26)</f>
        <v>0</v>
      </c>
      <c r="I25" s="40">
        <f>SUMIFS(I26:I1065,$B26:$B1065,$B25,$D26:$D1065,$D26,$E26:$E1065,$E26,$F26:$F1065,$F26)</f>
        <v>0</v>
      </c>
      <c r="J25" s="40">
        <f>SUMIFS(J26:J1065,$B26:$B1065,$B25,$D26:$D1065,$D26,$E26:$E1065,$E26,$F26:$F1065,$F26)</f>
        <v>0</v>
      </c>
      <c r="K25" s="40">
        <f>SUMIFS(K26:K1065,$B26:$B1065,$B25,$D26:$D1065,$D26,$E26:$E1065,$E26,$F26:$F1065,$F26)</f>
        <v>0</v>
      </c>
    </row>
    <row r="26" spans="1:11" s="16" customFormat="1" ht="15.6">
      <c r="A26" s="20">
        <v>3</v>
      </c>
      <c r="B26" s="31">
        <v>920</v>
      </c>
      <c r="C26" s="32" t="s">
        <v>144</v>
      </c>
      <c r="D26" s="33" t="s">
        <v>73</v>
      </c>
      <c r="E26" s="33" t="s">
        <v>79</v>
      </c>
      <c r="F26" s="33" t="s">
        <v>115</v>
      </c>
      <c r="G26" s="33" t="s">
        <v>143</v>
      </c>
      <c r="H26" s="24"/>
      <c r="I26" s="24"/>
      <c r="J26" s="24"/>
      <c r="K26" s="24"/>
    </row>
    <row r="27" spans="1:11" s="16" customFormat="1" ht="30" customHeight="1">
      <c r="A27" s="17">
        <v>1</v>
      </c>
      <c r="B27" s="28">
        <v>920</v>
      </c>
      <c r="C27" s="29" t="s">
        <v>174</v>
      </c>
      <c r="D27" s="30" t="s">
        <v>79</v>
      </c>
      <c r="E27" s="30" t="s">
        <v>73</v>
      </c>
      <c r="F27" s="30"/>
      <c r="G27" s="30"/>
      <c r="H27" s="18">
        <f>SUMIFS(H28:H1068,$B28:$B1068,$B28,$D28:$D1068,$D28,$E28:$E1068,$E28)/2</f>
        <v>45</v>
      </c>
      <c r="I27" s="18">
        <f>SUMIFS(I28:I1068,$B28:$B1068,$B28,$D28:$D1068,$D28,$E28:$E1068,$E28)/2</f>
        <v>0</v>
      </c>
      <c r="J27" s="18">
        <f>SUMIFS(J28:J1068,$B28:$B1068,$B28,$D28:$D1068,$D28,$E28:$E1068,$E28)/2</f>
        <v>45</v>
      </c>
      <c r="K27" s="18">
        <f>SUMIFS(K28:K1068,$B28:$B1068,$B28,$D28:$D1068,$D28,$E28:$E1068,$E28)/2</f>
        <v>0</v>
      </c>
    </row>
    <row r="28" spans="1:11" s="16" customFormat="1" ht="62.4">
      <c r="A28" s="19">
        <v>2</v>
      </c>
      <c r="B28" s="37">
        <v>920</v>
      </c>
      <c r="C28" s="38" t="s">
        <v>172</v>
      </c>
      <c r="D28" s="39" t="s">
        <v>79</v>
      </c>
      <c r="E28" s="39" t="s">
        <v>73</v>
      </c>
      <c r="F28" s="39" t="s">
        <v>171</v>
      </c>
      <c r="G28" s="39" t="s">
        <v>75</v>
      </c>
      <c r="H28" s="40">
        <f>SUMIFS(H29:H1068,$B29:$B1068,$B28,$D29:$D1068,$D29,$E29:$E1068,$E29,$F29:$F1068,$F29)</f>
        <v>45</v>
      </c>
      <c r="I28" s="40">
        <f>SUMIFS(I29:I1068,$B29:$B1068,$B28,$D29:$D1068,$D29,$E29:$E1068,$E29,$F29:$F1068,$F29)</f>
        <v>0</v>
      </c>
      <c r="J28" s="40">
        <f>SUMIFS(J29:J1068,$B29:$B1068,$B28,$D29:$D1068,$D29,$E29:$E1068,$E29,$F29:$F1068,$F29)</f>
        <v>45</v>
      </c>
      <c r="K28" s="40">
        <f>SUMIFS(K29:K1068,$B29:$B1068,$B28,$D29:$D1068,$D29,$E29:$E1068,$E29,$F29:$F1068,$F29)</f>
        <v>0</v>
      </c>
    </row>
    <row r="29" spans="1:11" s="16" customFormat="1" ht="21.6" customHeight="1">
      <c r="A29" s="20">
        <v>3</v>
      </c>
      <c r="B29" s="31">
        <v>920</v>
      </c>
      <c r="C29" s="32" t="s">
        <v>175</v>
      </c>
      <c r="D29" s="33" t="s">
        <v>79</v>
      </c>
      <c r="E29" s="33" t="s">
        <v>73</v>
      </c>
      <c r="F29" s="33" t="s">
        <v>171</v>
      </c>
      <c r="G29" s="33" t="s">
        <v>173</v>
      </c>
      <c r="H29" s="24">
        <v>45</v>
      </c>
      <c r="I29" s="24"/>
      <c r="J29" s="24">
        <v>45</v>
      </c>
      <c r="K29" s="24"/>
    </row>
    <row r="30" spans="1:11" s="16" customFormat="1" ht="52.95" customHeight="1">
      <c r="A30" s="17">
        <v>1</v>
      </c>
      <c r="B30" s="28">
        <v>920</v>
      </c>
      <c r="C30" s="29" t="s">
        <v>16</v>
      </c>
      <c r="D30" s="30" t="s">
        <v>80</v>
      </c>
      <c r="E30" s="30" t="s">
        <v>73</v>
      </c>
      <c r="F30" s="30" t="s">
        <v>7</v>
      </c>
      <c r="G30" s="30" t="s">
        <v>75</v>
      </c>
      <c r="H30" s="18">
        <f>SUMIFS(H31:H1071,$B31:$B1071,$B31,$D31:$D1071,$D31,$E31:$E1071,$E31)/2</f>
        <v>21900</v>
      </c>
      <c r="I30" s="18">
        <f>SUMIFS(I31:I1071,$B31:$B1071,$B31,$D31:$D1071,$D31,$E31:$E1071,$E31)/2</f>
        <v>868</v>
      </c>
      <c r="J30" s="18">
        <f>SUMIFS(J31:J1071,$B31:$B1071,$B31,$D31:$D1071,$D31,$E31:$E1071,$E31)/2</f>
        <v>21900</v>
      </c>
      <c r="K30" s="18">
        <f>SUMIFS(K31:K1071,$B31:$B1071,$B31,$D31:$D1071,$D31,$E31:$E1071,$E31)/2</f>
        <v>868</v>
      </c>
    </row>
    <row r="31" spans="1:11" s="16" customFormat="1" ht="31.2">
      <c r="A31" s="19">
        <v>2</v>
      </c>
      <c r="B31" s="37">
        <v>920</v>
      </c>
      <c r="C31" s="38" t="s">
        <v>17</v>
      </c>
      <c r="D31" s="39" t="s">
        <v>80</v>
      </c>
      <c r="E31" s="39" t="s">
        <v>73</v>
      </c>
      <c r="F31" s="39" t="s">
        <v>114</v>
      </c>
      <c r="G31" s="39" t="s">
        <v>75</v>
      </c>
      <c r="H31" s="40">
        <f>SUMIFS(H32:H1071,$B32:$B1071,$B31,$D32:$D1071,$D32,$E32:$E1071,$E32,$F32:$F1071,$F32)</f>
        <v>21900</v>
      </c>
      <c r="I31" s="40">
        <f>SUMIFS(I32:I1071,$B32:$B1071,$B31,$D32:$D1071,$D32,$E32:$E1071,$E32,$F32:$F1071,$F32)</f>
        <v>868</v>
      </c>
      <c r="J31" s="40">
        <f>SUMIFS(J32:J1071,$B32:$B1071,$B31,$D32:$D1071,$D32,$E32:$E1071,$E32,$F32:$F1071,$F32)</f>
        <v>21900</v>
      </c>
      <c r="K31" s="40">
        <f>SUMIFS(K32:K1071,$B32:$B1071,$B31,$D32:$D1071,$D32,$E32:$E1071,$E32,$F32:$F1071,$F32)</f>
        <v>868</v>
      </c>
    </row>
    <row r="32" spans="1:11" s="16" customFormat="1" ht="15.6">
      <c r="A32" s="20">
        <v>3</v>
      </c>
      <c r="B32" s="31">
        <v>920</v>
      </c>
      <c r="C32" s="32" t="s">
        <v>18</v>
      </c>
      <c r="D32" s="33" t="s">
        <v>80</v>
      </c>
      <c r="E32" s="33" t="s">
        <v>73</v>
      </c>
      <c r="F32" s="33" t="s">
        <v>114</v>
      </c>
      <c r="G32" s="33" t="s">
        <v>81</v>
      </c>
      <c r="H32" s="24">
        <v>21900</v>
      </c>
      <c r="I32" s="24">
        <v>868</v>
      </c>
      <c r="J32" s="24">
        <v>21900</v>
      </c>
      <c r="K32" s="24">
        <v>868</v>
      </c>
    </row>
    <row r="33" spans="1:11" s="16" customFormat="1" ht="31.2">
      <c r="A33" s="17">
        <v>1</v>
      </c>
      <c r="B33" s="28">
        <v>920</v>
      </c>
      <c r="C33" s="55" t="s">
        <v>151</v>
      </c>
      <c r="D33" s="30" t="s">
        <v>80</v>
      </c>
      <c r="E33" s="30" t="s">
        <v>82</v>
      </c>
      <c r="F33" s="30"/>
      <c r="G33" s="30"/>
      <c r="H33" s="18">
        <f>SUMIFS(H34:H1074,$B34:$B1074,$B34,$D34:$D1074,$D34,$E34:$E1074,$E34)/2</f>
        <v>57468.7</v>
      </c>
      <c r="I33" s="18">
        <f>SUMIFS(I34:I1074,$B34:$B1074,$B34,$D34:$D1074,$D34,$E34:$E1074,$E34)/2</f>
        <v>0</v>
      </c>
      <c r="J33" s="18">
        <f>SUMIFS(J34:J1074,$B34:$B1074,$B34,$D34:$D1074,$D34,$E34:$E1074,$E34)/2</f>
        <v>59844</v>
      </c>
      <c r="K33" s="18">
        <f>SUMIFS(K34:K1074,$B34:$B1074,$B34,$D34:$D1074,$D34,$E34:$E1074,$E34)/2</f>
        <v>0</v>
      </c>
    </row>
    <row r="34" spans="1:11" s="16" customFormat="1" ht="46.8">
      <c r="A34" s="19">
        <v>2</v>
      </c>
      <c r="B34" s="37">
        <v>920</v>
      </c>
      <c r="C34" s="38" t="s">
        <v>201</v>
      </c>
      <c r="D34" s="39" t="s">
        <v>80</v>
      </c>
      <c r="E34" s="39" t="s">
        <v>82</v>
      </c>
      <c r="F34" s="39" t="s">
        <v>178</v>
      </c>
      <c r="G34" s="39" t="s">
        <v>75</v>
      </c>
      <c r="H34" s="40">
        <f>SUMIFS(H35:H1074,$B35:$B1074,$B34,$D35:$D1074,$D35,$E35:$E1074,$E35,$F35:$F1074,$F35)</f>
        <v>7588.5</v>
      </c>
      <c r="I34" s="40">
        <f>SUMIFS(I35:I1074,$B35:$B1074,$B34,$D35:$D1074,$D35,$E35:$E1074,$E35,$F35:$F1074,$F35)</f>
        <v>0</v>
      </c>
      <c r="J34" s="40">
        <f>SUMIFS(J35:J1074,$B35:$B1074,$B34,$D35:$D1074,$D35,$E35:$E1074,$E35,$F35:$F1074,$F35)</f>
        <v>7600.4</v>
      </c>
      <c r="K34" s="40">
        <f>SUMIFS(K35:K1074,$B35:$B1074,$B34,$D35:$D1074,$D35,$E35:$E1074,$E35,$F35:$F1074,$F35)</f>
        <v>0</v>
      </c>
    </row>
    <row r="35" spans="1:11" s="16" customFormat="1" ht="15.6">
      <c r="A35" s="20">
        <v>3</v>
      </c>
      <c r="B35" s="31">
        <v>920</v>
      </c>
      <c r="C35" s="32" t="s">
        <v>19</v>
      </c>
      <c r="D35" s="33" t="s">
        <v>80</v>
      </c>
      <c r="E35" s="33" t="s">
        <v>82</v>
      </c>
      <c r="F35" s="33" t="s">
        <v>178</v>
      </c>
      <c r="G35" s="33" t="s">
        <v>83</v>
      </c>
      <c r="H35" s="24">
        <v>7588.5</v>
      </c>
      <c r="I35" s="24"/>
      <c r="J35" s="24">
        <v>7600.4</v>
      </c>
      <c r="K35" s="24"/>
    </row>
    <row r="36" spans="1:11" s="16" customFormat="1" ht="31.2">
      <c r="A36" s="19">
        <v>2</v>
      </c>
      <c r="B36" s="37">
        <v>920</v>
      </c>
      <c r="C36" s="38" t="s">
        <v>17</v>
      </c>
      <c r="D36" s="39" t="s">
        <v>80</v>
      </c>
      <c r="E36" s="39" t="s">
        <v>82</v>
      </c>
      <c r="F36" s="39" t="s">
        <v>114</v>
      </c>
      <c r="G36" s="39"/>
      <c r="H36" s="40">
        <f>SUMIFS(H37:H1076,$B37:$B1076,$B36,$D37:$D1076,$D37,$E37:$E1076,$E37,$F37:$F1076,$F37)</f>
        <v>49880.2</v>
      </c>
      <c r="I36" s="40">
        <f>SUMIFS(I37:I1076,$B37:$B1076,$B36,$D37:$D1076,$D37,$E37:$E1076,$E37,$F37:$F1076,$F37)</f>
        <v>0</v>
      </c>
      <c r="J36" s="40">
        <f>SUMIFS(J37:J1076,$B37:$B1076,$B36,$D37:$D1076,$D37,$E37:$E1076,$E37,$F37:$F1076,$F37)</f>
        <v>52243.6</v>
      </c>
      <c r="K36" s="40">
        <f>SUMIFS(K37:K1076,$B37:$B1076,$B36,$D37:$D1076,$D37,$E37:$E1076,$E37,$F37:$F1076,$F37)</f>
        <v>0</v>
      </c>
    </row>
    <row r="37" spans="1:11" s="16" customFormat="1" ht="15.6">
      <c r="A37" s="20">
        <v>3</v>
      </c>
      <c r="B37" s="31">
        <v>920</v>
      </c>
      <c r="C37" s="32" t="s">
        <v>19</v>
      </c>
      <c r="D37" s="33" t="s">
        <v>80</v>
      </c>
      <c r="E37" s="33" t="s">
        <v>82</v>
      </c>
      <c r="F37" s="33" t="s">
        <v>114</v>
      </c>
      <c r="G37" s="33" t="s">
        <v>83</v>
      </c>
      <c r="H37" s="24">
        <v>49880.2</v>
      </c>
      <c r="I37" s="24"/>
      <c r="J37" s="24">
        <v>52243.6</v>
      </c>
      <c r="K37" s="24"/>
    </row>
    <row r="38" spans="1:11" s="16" customFormat="1" ht="46.8">
      <c r="A38" s="14">
        <v>0</v>
      </c>
      <c r="B38" s="26">
        <v>933</v>
      </c>
      <c r="C38" s="27" t="s">
        <v>163</v>
      </c>
      <c r="D38" s="34" t="s">
        <v>75</v>
      </c>
      <c r="E38" s="34" t="s">
        <v>75</v>
      </c>
      <c r="F38" s="34" t="s">
        <v>7</v>
      </c>
      <c r="G38" s="34" t="s">
        <v>75</v>
      </c>
      <c r="H38" s="15">
        <f>SUMIFS(H39:H1085,$B39:$B1085,$B39)/3</f>
        <v>2070.5</v>
      </c>
      <c r="I38" s="15">
        <f>SUMIFS(I39:I1085,$B39:$B1085,$B39)/3</f>
        <v>0</v>
      </c>
      <c r="J38" s="15">
        <f>SUMIFS(J39:J1085,$B39:$B1085,$B39)/3</f>
        <v>2070.5</v>
      </c>
      <c r="K38" s="15">
        <f>SUMIFS(K39:K1085,$B39:$B1085,$B39)/3</f>
        <v>0</v>
      </c>
    </row>
    <row r="39" spans="1:11" s="16" customFormat="1" ht="70.95" customHeight="1">
      <c r="A39" s="17">
        <v>1</v>
      </c>
      <c r="B39" s="28">
        <v>933</v>
      </c>
      <c r="C39" s="29" t="s">
        <v>20</v>
      </c>
      <c r="D39" s="30" t="s">
        <v>73</v>
      </c>
      <c r="E39" s="30" t="s">
        <v>82</v>
      </c>
      <c r="F39" s="30" t="s">
        <v>7</v>
      </c>
      <c r="G39" s="30" t="s">
        <v>75</v>
      </c>
      <c r="H39" s="18">
        <f>SUMIFS(H40:H1080,$B40:$B1080,$B40,$D40:$D1080,$D40,$E40:$E1080,$E40)/2</f>
        <v>738.1</v>
      </c>
      <c r="I39" s="18">
        <f>SUMIFS(I40:I1080,$B40:$B1080,$B40,$D40:$D1080,$D40,$E40:$E1080,$E40)/2</f>
        <v>0</v>
      </c>
      <c r="J39" s="18">
        <f>SUMIFS(J40:J1080,$B40:$B1080,$B40,$D40:$D1080,$D40,$E40:$E1080,$E40)/2</f>
        <v>738.1</v>
      </c>
      <c r="K39" s="18">
        <f>SUMIFS(K40:K1080,$B40:$B1080,$B40,$D40:$D1080,$D40,$E40:$E1080,$E40)/2</f>
        <v>0</v>
      </c>
    </row>
    <row r="40" spans="1:11" s="16" customFormat="1" ht="62.4">
      <c r="A40" s="19">
        <v>2</v>
      </c>
      <c r="B40" s="37">
        <v>933</v>
      </c>
      <c r="C40" s="47" t="s">
        <v>132</v>
      </c>
      <c r="D40" s="39" t="s">
        <v>73</v>
      </c>
      <c r="E40" s="39" t="s">
        <v>82</v>
      </c>
      <c r="F40" s="39" t="s">
        <v>15</v>
      </c>
      <c r="G40" s="39" t="s">
        <v>75</v>
      </c>
      <c r="H40" s="40">
        <f>SUMIFS(H41:H1080,$B41:$B1080,$B40,$D41:$D1080,$D41,$E41:$E1080,$E41,$F41:$F1080,$F41)</f>
        <v>0</v>
      </c>
      <c r="I40" s="40">
        <f>SUMIFS(I41:I1080,$B41:$B1080,$B40,$D41:$D1080,$D41,$E41:$E1080,$E41,$F41:$F1080,$F41)</f>
        <v>0</v>
      </c>
      <c r="J40" s="40">
        <f>SUMIFS(J41:J1080,$B41:$B1080,$B40,$D41:$D1080,$D41,$E41:$E1080,$E41,$F41:$F1080,$F41)</f>
        <v>0</v>
      </c>
      <c r="K40" s="40">
        <f>SUMIFS(K41:K1080,$B41:$B1080,$B40,$D41:$D1080,$D41,$E41:$E1080,$E41,$F41:$F1080,$F41)</f>
        <v>0</v>
      </c>
    </row>
    <row r="41" spans="1:11" s="16" customFormat="1" ht="51.6" customHeight="1">
      <c r="A41" s="20">
        <v>3</v>
      </c>
      <c r="B41" s="31">
        <v>933</v>
      </c>
      <c r="C41" s="32" t="s">
        <v>12</v>
      </c>
      <c r="D41" s="33" t="s">
        <v>73</v>
      </c>
      <c r="E41" s="33" t="s">
        <v>82</v>
      </c>
      <c r="F41" s="33" t="s">
        <v>15</v>
      </c>
      <c r="G41" s="33" t="s">
        <v>77</v>
      </c>
      <c r="H41" s="24"/>
      <c r="I41" s="24"/>
      <c r="J41" s="24"/>
      <c r="K41" s="24"/>
    </row>
    <row r="42" spans="1:11" s="16" customFormat="1" ht="78">
      <c r="A42" s="19">
        <v>2</v>
      </c>
      <c r="B42" s="37">
        <v>933</v>
      </c>
      <c r="C42" s="38" t="s">
        <v>9</v>
      </c>
      <c r="D42" s="39" t="s">
        <v>73</v>
      </c>
      <c r="E42" s="39" t="s">
        <v>82</v>
      </c>
      <c r="F42" s="39" t="s">
        <v>113</v>
      </c>
      <c r="G42" s="39" t="s">
        <v>75</v>
      </c>
      <c r="H42" s="40">
        <f>SUMIFS(H43:H1082,$B43:$B1082,$B42,$D43:$D1082,$D43,$E43:$E1082,$E43,$F43:$F1082,$F43)</f>
        <v>738.09999999999991</v>
      </c>
      <c r="I42" s="40">
        <f>SUMIFS(I43:I1082,$B43:$B1082,$B42,$D43:$D1082,$D43,$E43:$E1082,$E43,$F43:$F1082,$F43)</f>
        <v>0</v>
      </c>
      <c r="J42" s="40">
        <f>SUMIFS(J43:J1082,$B43:$B1082,$B42,$D43:$D1082,$D43,$E43:$E1082,$E43,$F43:$F1082,$F43)</f>
        <v>738.09999999999991</v>
      </c>
      <c r="K42" s="40">
        <f>SUMIFS(K43:K1082,$B43:$B1082,$B42,$D43:$D1082,$D43,$E43:$E1082,$E43,$F43:$F1082,$F43)</f>
        <v>0</v>
      </c>
    </row>
    <row r="43" spans="1:11" s="16" customFormat="1" ht="35.4" customHeight="1">
      <c r="A43" s="20">
        <v>3</v>
      </c>
      <c r="B43" s="31">
        <v>933</v>
      </c>
      <c r="C43" s="32" t="s">
        <v>11</v>
      </c>
      <c r="D43" s="33" t="s">
        <v>73</v>
      </c>
      <c r="E43" s="33" t="s">
        <v>82</v>
      </c>
      <c r="F43" s="33" t="s">
        <v>113</v>
      </c>
      <c r="G43" s="33" t="s">
        <v>76</v>
      </c>
      <c r="H43" s="24">
        <v>592.4</v>
      </c>
      <c r="I43" s="24"/>
      <c r="J43" s="24">
        <v>592.4</v>
      </c>
      <c r="K43" s="24"/>
    </row>
    <row r="44" spans="1:11" s="16" customFormat="1" ht="46.8">
      <c r="A44" s="20">
        <v>3</v>
      </c>
      <c r="B44" s="31">
        <v>933</v>
      </c>
      <c r="C44" s="32" t="s">
        <v>12</v>
      </c>
      <c r="D44" s="33" t="s">
        <v>73</v>
      </c>
      <c r="E44" s="33" t="s">
        <v>82</v>
      </c>
      <c r="F44" s="33" t="s">
        <v>113</v>
      </c>
      <c r="G44" s="33" t="s">
        <v>77</v>
      </c>
      <c r="H44" s="24">
        <v>145.69999999999999</v>
      </c>
      <c r="I44" s="24"/>
      <c r="J44" s="24">
        <v>145.69999999999999</v>
      </c>
      <c r="K44" s="24"/>
    </row>
    <row r="45" spans="1:11" s="16" customFormat="1" ht="15.6">
      <c r="A45" s="20">
        <v>3</v>
      </c>
      <c r="B45" s="31">
        <v>933</v>
      </c>
      <c r="C45" s="32" t="s">
        <v>13</v>
      </c>
      <c r="D45" s="33" t="s">
        <v>73</v>
      </c>
      <c r="E45" s="33" t="s">
        <v>82</v>
      </c>
      <c r="F45" s="33" t="s">
        <v>113</v>
      </c>
      <c r="G45" s="33" t="s">
        <v>78</v>
      </c>
      <c r="H45" s="24"/>
      <c r="I45" s="24"/>
      <c r="J45" s="24"/>
      <c r="K45" s="24"/>
    </row>
    <row r="46" spans="1:11" s="16" customFormat="1" ht="62.4">
      <c r="A46" s="17">
        <v>1</v>
      </c>
      <c r="B46" s="28">
        <v>933</v>
      </c>
      <c r="C46" s="29" t="s">
        <v>8</v>
      </c>
      <c r="D46" s="30" t="s">
        <v>73</v>
      </c>
      <c r="E46" s="30" t="s">
        <v>74</v>
      </c>
      <c r="F46" s="30" t="s">
        <v>7</v>
      </c>
      <c r="G46" s="30" t="s">
        <v>75</v>
      </c>
      <c r="H46" s="18">
        <f>SUMIFS(H47:H1087,$B47:$B1087,$B47,$D47:$D1087,$D47,$E47:$E1087,$E47)/2</f>
        <v>1332.4</v>
      </c>
      <c r="I46" s="18">
        <f>SUMIFS(I47:I1087,$B47:$B1087,$B47,$D47:$D1087,$D47,$E47:$E1087,$E47)/2</f>
        <v>0</v>
      </c>
      <c r="J46" s="18">
        <f>SUMIFS(J47:J1087,$B47:$B1087,$B47,$D47:$D1087,$D47,$E47:$E1087,$E47)/2</f>
        <v>1332.4</v>
      </c>
      <c r="K46" s="18">
        <f>SUMIFS(K47:K1087,$B47:$B1087,$B47,$D47:$D1087,$D47,$E47:$E1087,$E47)/2</f>
        <v>0</v>
      </c>
    </row>
    <row r="47" spans="1:11" s="16" customFormat="1" ht="62.4">
      <c r="A47" s="19">
        <v>2</v>
      </c>
      <c r="B47" s="37">
        <v>933</v>
      </c>
      <c r="C47" s="47" t="s">
        <v>132</v>
      </c>
      <c r="D47" s="39" t="s">
        <v>73</v>
      </c>
      <c r="E47" s="39" t="s">
        <v>74</v>
      </c>
      <c r="F47" s="39" t="s">
        <v>15</v>
      </c>
      <c r="G47" s="39" t="s">
        <v>75</v>
      </c>
      <c r="H47" s="40">
        <f>SUMIFS(H48:H1087,$B48:$B1087,$B47,$D48:$D1087,$D48,$E48:$E1087,$E48,$F48:$F1087,$F48)</f>
        <v>0</v>
      </c>
      <c r="I47" s="40">
        <f>SUMIFS(I48:I1087,$B48:$B1087,$B47,$D48:$D1087,$D48,$E48:$E1087,$E48,$F48:$F1087,$F48)</f>
        <v>0</v>
      </c>
      <c r="J47" s="40">
        <f>SUMIFS(J48:J1087,$B48:$B1087,$B47,$D48:$D1087,$D48,$E48:$E1087,$E48,$F48:$F1087,$F48)</f>
        <v>0</v>
      </c>
      <c r="K47" s="40">
        <f>SUMIFS(K48:K1087,$B48:$B1087,$B47,$D48:$D1087,$D48,$E48:$E1087,$E48,$F48:$F1087,$F48)</f>
        <v>0</v>
      </c>
    </row>
    <row r="48" spans="1:11" s="16" customFormat="1" ht="51.6" customHeight="1">
      <c r="A48" s="20">
        <v>3</v>
      </c>
      <c r="B48" s="31">
        <v>933</v>
      </c>
      <c r="C48" s="32" t="s">
        <v>12</v>
      </c>
      <c r="D48" s="33" t="s">
        <v>73</v>
      </c>
      <c r="E48" s="33" t="s">
        <v>74</v>
      </c>
      <c r="F48" s="33" t="s">
        <v>15</v>
      </c>
      <c r="G48" s="33" t="s">
        <v>77</v>
      </c>
      <c r="H48" s="24"/>
      <c r="I48" s="24"/>
      <c r="J48" s="24"/>
      <c r="K48" s="24"/>
    </row>
    <row r="49" spans="1:11" s="16" customFormat="1" ht="62.4">
      <c r="A49" s="19">
        <v>2</v>
      </c>
      <c r="B49" s="37">
        <v>933</v>
      </c>
      <c r="C49" s="47" t="s">
        <v>134</v>
      </c>
      <c r="D49" s="39" t="s">
        <v>73</v>
      </c>
      <c r="E49" s="39" t="s">
        <v>74</v>
      </c>
      <c r="F49" s="39" t="s">
        <v>42</v>
      </c>
      <c r="G49" s="39" t="s">
        <v>75</v>
      </c>
      <c r="H49" s="40">
        <f>SUMIFS(H50:H1089,$B50:$B1089,$B49,$D50:$D1089,$D50,$E50:$E1089,$E50,$F50:$F1089,$F50)</f>
        <v>5.5</v>
      </c>
      <c r="I49" s="40">
        <f>SUMIFS(I50:I1089,$B50:$B1089,$B49,$D50:$D1089,$D50,$E50:$E1089,$E50,$F50:$F1089,$F50)</f>
        <v>0</v>
      </c>
      <c r="J49" s="40">
        <f>SUMIFS(J50:J1089,$B50:$B1089,$B49,$D50:$D1089,$D50,$E50:$E1089,$E50,$F50:$F1089,$F50)</f>
        <v>5.5</v>
      </c>
      <c r="K49" s="40">
        <f>SUMIFS(K50:K1089,$B50:$B1089,$B49,$D50:$D1089,$D50,$E50:$E1089,$E50,$F50:$F1089,$F50)</f>
        <v>0</v>
      </c>
    </row>
    <row r="50" spans="1:11" s="16" customFormat="1" ht="51.6" customHeight="1">
      <c r="A50" s="20">
        <v>3</v>
      </c>
      <c r="B50" s="31">
        <v>933</v>
      </c>
      <c r="C50" s="32" t="s">
        <v>12</v>
      </c>
      <c r="D50" s="33" t="s">
        <v>73</v>
      </c>
      <c r="E50" s="33" t="s">
        <v>74</v>
      </c>
      <c r="F50" s="33" t="s">
        <v>42</v>
      </c>
      <c r="G50" s="33" t="s">
        <v>77</v>
      </c>
      <c r="H50" s="24">
        <v>5.5</v>
      </c>
      <c r="I50" s="24"/>
      <c r="J50" s="24">
        <v>5.5</v>
      </c>
      <c r="K50" s="24"/>
    </row>
    <row r="51" spans="1:11" s="16" customFormat="1" ht="78">
      <c r="A51" s="19">
        <v>2</v>
      </c>
      <c r="B51" s="37">
        <v>933</v>
      </c>
      <c r="C51" s="38" t="s">
        <v>9</v>
      </c>
      <c r="D51" s="39" t="s">
        <v>73</v>
      </c>
      <c r="E51" s="39" t="s">
        <v>74</v>
      </c>
      <c r="F51" s="39" t="s">
        <v>113</v>
      </c>
      <c r="G51" s="39" t="s">
        <v>75</v>
      </c>
      <c r="H51" s="40">
        <f>SUMIFS(H52:H1091,$B52:$B1091,$B51,$D52:$D1091,$D52,$E52:$E1091,$E52,$F52:$F1091,$F52)</f>
        <v>1326.9</v>
      </c>
      <c r="I51" s="40">
        <f>SUMIFS(I52:I1091,$B52:$B1091,$B51,$D52:$D1091,$D52,$E52:$E1091,$E52,$F52:$F1091,$F52)</f>
        <v>0</v>
      </c>
      <c r="J51" s="40">
        <f>SUMIFS(J52:J1091,$B52:$B1091,$B51,$D52:$D1091,$D52,$E52:$E1091,$E52,$F52:$F1091,$F52)</f>
        <v>1326.9</v>
      </c>
      <c r="K51" s="40">
        <f>SUMIFS(K52:K1091,$B52:$B1091,$B51,$D52:$D1091,$D52,$E52:$E1091,$E52,$F52:$F1091,$F52)</f>
        <v>0</v>
      </c>
    </row>
    <row r="52" spans="1:11" s="16" customFormat="1" ht="46.8">
      <c r="A52" s="20">
        <v>3</v>
      </c>
      <c r="B52" s="31">
        <v>933</v>
      </c>
      <c r="C52" s="32" t="s">
        <v>11</v>
      </c>
      <c r="D52" s="33" t="s">
        <v>73</v>
      </c>
      <c r="E52" s="33" t="s">
        <v>74</v>
      </c>
      <c r="F52" s="33" t="s">
        <v>113</v>
      </c>
      <c r="G52" s="33" t="s">
        <v>76</v>
      </c>
      <c r="H52" s="24">
        <v>1287.7</v>
      </c>
      <c r="I52" s="24"/>
      <c r="J52" s="24">
        <v>1287.7</v>
      </c>
      <c r="K52" s="24"/>
    </row>
    <row r="53" spans="1:11" s="16" customFormat="1" ht="46.8">
      <c r="A53" s="20">
        <v>3</v>
      </c>
      <c r="B53" s="31">
        <v>933</v>
      </c>
      <c r="C53" s="32" t="s">
        <v>12</v>
      </c>
      <c r="D53" s="33" t="s">
        <v>73</v>
      </c>
      <c r="E53" s="33" t="s">
        <v>74</v>
      </c>
      <c r="F53" s="33" t="s">
        <v>113</v>
      </c>
      <c r="G53" s="33" t="s">
        <v>77</v>
      </c>
      <c r="H53" s="24">
        <v>39.200000000000003</v>
      </c>
      <c r="I53" s="24"/>
      <c r="J53" s="24">
        <v>39.200000000000003</v>
      </c>
      <c r="K53" s="24"/>
    </row>
    <row r="54" spans="1:11" s="16" customFormat="1" ht="78">
      <c r="A54" s="14">
        <v>0</v>
      </c>
      <c r="B54" s="26">
        <v>935</v>
      </c>
      <c r="C54" s="27" t="s">
        <v>162</v>
      </c>
      <c r="D54" s="34" t="s">
        <v>75</v>
      </c>
      <c r="E54" s="34" t="s">
        <v>75</v>
      </c>
      <c r="F54" s="34" t="s">
        <v>7</v>
      </c>
      <c r="G54" s="34" t="s">
        <v>75</v>
      </c>
      <c r="H54" s="15">
        <f>SUMIFS(H55:H1101,$B55:$B1101,$B55)/3</f>
        <v>44437</v>
      </c>
      <c r="I54" s="15">
        <f>SUMIFS(I55:I1101,$B55:$B1101,$B55)/3</f>
        <v>1169.8</v>
      </c>
      <c r="J54" s="15">
        <f>SUMIFS(J55:J1101,$B55:$B1101,$B55)/3</f>
        <v>45258.30000000001</v>
      </c>
      <c r="K54" s="15">
        <f>SUMIFS(K55:K1101,$B55:$B1101,$B55)/3</f>
        <v>1169.8</v>
      </c>
    </row>
    <row r="55" spans="1:11" s="16" customFormat="1" ht="46.8">
      <c r="A55" s="17">
        <v>1</v>
      </c>
      <c r="B55" s="28">
        <v>935</v>
      </c>
      <c r="C55" s="29" t="s">
        <v>36</v>
      </c>
      <c r="D55" s="30" t="s">
        <v>82</v>
      </c>
      <c r="E55" s="30" t="s">
        <v>80</v>
      </c>
      <c r="F55" s="30"/>
      <c r="G55" s="30"/>
      <c r="H55" s="18">
        <f>SUMIFS(H56:H1096,$B56:$B1096,$B56,$D56:$D1096,$D56,$E56:$E1096,$E56)/2</f>
        <v>503.5</v>
      </c>
      <c r="I55" s="18">
        <f>SUMIFS(I56:I1096,$B56:$B1096,$B56,$D56:$D1096,$D56,$E56:$E1096,$E56)/2</f>
        <v>0</v>
      </c>
      <c r="J55" s="18">
        <f>SUMIFS(J56:J1096,$B56:$B1096,$B56,$D56:$D1096,$D56,$E56:$E1096,$E56)/2</f>
        <v>503.5</v>
      </c>
      <c r="K55" s="18">
        <f>SUMIFS(K56:K1096,$B56:$B1096,$B56,$D56:$D1096,$D56,$E56:$E1096,$E56)/2</f>
        <v>0</v>
      </c>
    </row>
    <row r="56" spans="1:11" s="16" customFormat="1" ht="93.6">
      <c r="A56" s="19">
        <v>2</v>
      </c>
      <c r="B56" s="37">
        <v>935</v>
      </c>
      <c r="C56" s="38" t="s">
        <v>179</v>
      </c>
      <c r="D56" s="39" t="s">
        <v>82</v>
      </c>
      <c r="E56" s="39" t="s">
        <v>80</v>
      </c>
      <c r="F56" s="39" t="s">
        <v>53</v>
      </c>
      <c r="G56" s="39"/>
      <c r="H56" s="40">
        <f>SUMIFS(H57:H1096,$B57:$B1096,$B56,$D57:$D1096,$D57,$E57:$E1096,$E57,$F57:$F1096,$F57)</f>
        <v>503.5</v>
      </c>
      <c r="I56" s="40">
        <f>SUMIFS(I57:I1096,$B57:$B1096,$B56,$D57:$D1096,$D57,$E57:$E1096,$E57,$F57:$F1096,$F57)</f>
        <v>0</v>
      </c>
      <c r="J56" s="40">
        <f>SUMIFS(J57:J1096,$B57:$B1096,$B56,$D57:$D1096,$D57,$E57:$E1096,$E57,$F57:$F1096,$F57)</f>
        <v>503.5</v>
      </c>
      <c r="K56" s="40">
        <f>SUMIFS(K57:K1096,$B57:$B1096,$B56,$D57:$D1096,$D57,$E57:$E1096,$E57,$F57:$F1096,$F57)</f>
        <v>0</v>
      </c>
    </row>
    <row r="57" spans="1:11" s="16" customFormat="1" ht="15.6">
      <c r="A57" s="20">
        <v>3</v>
      </c>
      <c r="B57" s="31">
        <v>935</v>
      </c>
      <c r="C57" s="32" t="s">
        <v>46</v>
      </c>
      <c r="D57" s="33" t="s">
        <v>82</v>
      </c>
      <c r="E57" s="33" t="s">
        <v>80</v>
      </c>
      <c r="F57" s="33" t="s">
        <v>53</v>
      </c>
      <c r="G57" s="33" t="s">
        <v>95</v>
      </c>
      <c r="H57" s="24">
        <v>503.5</v>
      </c>
      <c r="I57" s="24"/>
      <c r="J57" s="24">
        <v>503.5</v>
      </c>
      <c r="K57" s="24"/>
    </row>
    <row r="58" spans="1:11" s="16" customFormat="1" ht="15.6">
      <c r="A58" s="17">
        <v>1</v>
      </c>
      <c r="B58" s="28">
        <v>935</v>
      </c>
      <c r="C58" s="29" t="s">
        <v>149</v>
      </c>
      <c r="D58" s="30" t="s">
        <v>85</v>
      </c>
      <c r="E58" s="30" t="s">
        <v>85</v>
      </c>
      <c r="F58" s="30" t="s">
        <v>7</v>
      </c>
      <c r="G58" s="30" t="s">
        <v>75</v>
      </c>
      <c r="H58" s="18">
        <f>SUMIFS(H59:H1099,$B59:$B1099,$B59,$D59:$D1099,$D59,$E59:$E1099,$E59)/2</f>
        <v>7058.2</v>
      </c>
      <c r="I58" s="18">
        <f>SUMIFS(I59:I1099,$B59:$B1099,$B59,$D59:$D1099,$D59,$E59:$E1099,$E59)/2</f>
        <v>247</v>
      </c>
      <c r="J58" s="18">
        <f>SUMIFS(J59:J1099,$B59:$B1099,$B59,$D59:$D1099,$D59,$E59:$E1099,$E59)/2</f>
        <v>7058.2</v>
      </c>
      <c r="K58" s="18">
        <f>SUMIFS(K59:K1099,$B59:$B1099,$B59,$D59:$D1099,$D59,$E59:$E1099,$E59)/2</f>
        <v>247</v>
      </c>
    </row>
    <row r="59" spans="1:11" s="16" customFormat="1" ht="31.2">
      <c r="A59" s="19">
        <v>2</v>
      </c>
      <c r="B59" s="37">
        <v>935</v>
      </c>
      <c r="C59" s="38" t="s">
        <v>180</v>
      </c>
      <c r="D59" s="39" t="s">
        <v>85</v>
      </c>
      <c r="E59" s="39" t="s">
        <v>85</v>
      </c>
      <c r="F59" s="39" t="s">
        <v>22</v>
      </c>
      <c r="G59" s="39"/>
      <c r="H59" s="40">
        <f>SUMIFS(H60:H1099,$B60:$B1099,$B59,$D60:$D1099,$D60,$E60:$E1099,$E60,$F60:$F1099,$F60)</f>
        <v>5598.8</v>
      </c>
      <c r="I59" s="40">
        <f>SUMIFS(I60:I1099,$B60:$B1099,$B59,$D60:$D1099,$D60,$E60:$E1099,$E60,$F60:$F1099,$F60)</f>
        <v>247</v>
      </c>
      <c r="J59" s="40">
        <f>SUMIFS(J60:J1099,$B60:$B1099,$B59,$D60:$D1099,$D60,$E60:$E1099,$E60,$F60:$F1099,$F60)</f>
        <v>5598.8</v>
      </c>
      <c r="K59" s="40">
        <f>SUMIFS(K60:K1099,$B60:$B1099,$B59,$D60:$D1099,$D60,$E60:$E1099,$E60,$F60:$F1099,$F60)</f>
        <v>247</v>
      </c>
    </row>
    <row r="60" spans="1:11" s="16" customFormat="1" ht="31.2">
      <c r="A60" s="20">
        <v>3</v>
      </c>
      <c r="B60" s="31">
        <v>935</v>
      </c>
      <c r="C60" s="32" t="s">
        <v>23</v>
      </c>
      <c r="D60" s="33" t="s">
        <v>85</v>
      </c>
      <c r="E60" s="33" t="s">
        <v>85</v>
      </c>
      <c r="F60" s="33" t="s">
        <v>22</v>
      </c>
      <c r="G60" s="33" t="s">
        <v>86</v>
      </c>
      <c r="H60" s="24"/>
      <c r="I60" s="24"/>
      <c r="J60" s="24"/>
      <c r="K60" s="24"/>
    </row>
    <row r="61" spans="1:11" s="16" customFormat="1" ht="46.8">
      <c r="A61" s="20">
        <v>3</v>
      </c>
      <c r="B61" s="31">
        <v>935</v>
      </c>
      <c r="C61" s="32" t="s">
        <v>12</v>
      </c>
      <c r="D61" s="33" t="s">
        <v>85</v>
      </c>
      <c r="E61" s="33" t="s">
        <v>85</v>
      </c>
      <c r="F61" s="33" t="s">
        <v>22</v>
      </c>
      <c r="G61" s="33" t="s">
        <v>77</v>
      </c>
      <c r="H61" s="24"/>
      <c r="I61" s="24"/>
      <c r="J61" s="24"/>
      <c r="K61" s="24"/>
    </row>
    <row r="62" spans="1:11" s="16" customFormat="1" ht="15.6">
      <c r="A62" s="20">
        <v>3</v>
      </c>
      <c r="B62" s="31">
        <v>935</v>
      </c>
      <c r="C62" s="32" t="s">
        <v>46</v>
      </c>
      <c r="D62" s="33" t="s">
        <v>85</v>
      </c>
      <c r="E62" s="33" t="s">
        <v>85</v>
      </c>
      <c r="F62" s="33" t="s">
        <v>22</v>
      </c>
      <c r="G62" s="33" t="s">
        <v>95</v>
      </c>
      <c r="H62" s="24">
        <v>5598.8</v>
      </c>
      <c r="I62" s="24">
        <v>247</v>
      </c>
      <c r="J62" s="24">
        <v>5598.8</v>
      </c>
      <c r="K62" s="24">
        <v>247</v>
      </c>
    </row>
    <row r="63" spans="1:11" s="16" customFormat="1" ht="46.8">
      <c r="A63" s="19">
        <v>2</v>
      </c>
      <c r="B63" s="37">
        <v>935</v>
      </c>
      <c r="C63" s="42" t="s">
        <v>182</v>
      </c>
      <c r="D63" s="39" t="s">
        <v>85</v>
      </c>
      <c r="E63" s="39" t="s">
        <v>85</v>
      </c>
      <c r="F63" s="39" t="s">
        <v>67</v>
      </c>
      <c r="G63" s="39"/>
      <c r="H63" s="40">
        <f>SUMIFS(H64:H1103,$B64:$B1103,$B63,$D64:$D1103,$D64,$E64:$E1103,$E64,$F64:$F1103,$F64)</f>
        <v>1459.4</v>
      </c>
      <c r="I63" s="40">
        <f>SUMIFS(I64:I1103,$B64:$B1103,$B63,$D64:$D1103,$D64,$E64:$E1103,$E64,$F64:$F1103,$F64)</f>
        <v>0</v>
      </c>
      <c r="J63" s="40">
        <f>SUMIFS(J64:J1103,$B64:$B1103,$B63,$D64:$D1103,$D64,$E64:$E1103,$E64,$F64:$F1103,$F64)</f>
        <v>1459.4</v>
      </c>
      <c r="K63" s="40">
        <f>SUMIFS(K64:K1103,$B64:$B1103,$B63,$D64:$D1103,$D64,$E64:$E1103,$E64,$F64:$F1103,$F64)</f>
        <v>0</v>
      </c>
    </row>
    <row r="64" spans="1:11" s="16" customFormat="1" ht="15.6">
      <c r="A64" s="20">
        <v>3</v>
      </c>
      <c r="B64" s="31">
        <v>935</v>
      </c>
      <c r="C64" s="32" t="s">
        <v>46</v>
      </c>
      <c r="D64" s="33" t="s">
        <v>85</v>
      </c>
      <c r="E64" s="33" t="s">
        <v>85</v>
      </c>
      <c r="F64" s="33" t="s">
        <v>67</v>
      </c>
      <c r="G64" s="33" t="s">
        <v>95</v>
      </c>
      <c r="H64" s="24">
        <v>1459.4</v>
      </c>
      <c r="I64" s="24"/>
      <c r="J64" s="24">
        <v>1459.4</v>
      </c>
      <c r="K64" s="24"/>
    </row>
    <row r="65" spans="1:11" s="16" customFormat="1" ht="15.6">
      <c r="A65" s="17">
        <v>1</v>
      </c>
      <c r="B65" s="28">
        <v>935</v>
      </c>
      <c r="C65" s="29" t="s">
        <v>24</v>
      </c>
      <c r="D65" s="30" t="s">
        <v>87</v>
      </c>
      <c r="E65" s="30" t="s">
        <v>73</v>
      </c>
      <c r="F65" s="30" t="s">
        <v>7</v>
      </c>
      <c r="G65" s="30" t="s">
        <v>75</v>
      </c>
      <c r="H65" s="18">
        <f>SUMIFS(H66:H1106,$B66:$B1106,$B66,$D66:$D1106,$D66,$E66:$E1106,$E66)/2</f>
        <v>32379.599999999999</v>
      </c>
      <c r="I65" s="18">
        <f>SUMIFS(I66:I1106,$B66:$B1106,$B66,$D66:$D1106,$D66,$E66:$E1106,$E66)/2</f>
        <v>351.7</v>
      </c>
      <c r="J65" s="18">
        <f>SUMIFS(J66:J1106,$B66:$B1106,$B66,$D66:$D1106,$D66,$E66:$E1106,$E66)/2</f>
        <v>33132.800000000003</v>
      </c>
      <c r="K65" s="18">
        <f>SUMIFS(K66:K1106,$B66:$B1106,$B66,$D66:$D1106,$D66,$E66:$E1106,$E66)/2</f>
        <v>351.7</v>
      </c>
    </row>
    <row r="66" spans="1:11" s="16" customFormat="1" ht="39" customHeight="1">
      <c r="A66" s="19">
        <v>2</v>
      </c>
      <c r="B66" s="37">
        <v>935</v>
      </c>
      <c r="C66" s="38" t="s">
        <v>183</v>
      </c>
      <c r="D66" s="39" t="s">
        <v>87</v>
      </c>
      <c r="E66" s="39" t="s">
        <v>73</v>
      </c>
      <c r="F66" s="39" t="s">
        <v>25</v>
      </c>
      <c r="G66" s="39"/>
      <c r="H66" s="40">
        <f>SUMIFS(H67:H1106,$B67:$B1106,$B66,$D67:$D1106,$D67,$E67:$E1106,$E67,$F67:$F1106,$F67)</f>
        <v>25890.899999999998</v>
      </c>
      <c r="I66" s="40">
        <f>SUMIFS(I67:I1106,$B67:$B1106,$B66,$D67:$D1106,$D67,$E67:$E1106,$E67,$F67:$F1106,$F67)</f>
        <v>100</v>
      </c>
      <c r="J66" s="40">
        <f>SUMIFS(J67:J1106,$B67:$B1106,$B66,$D67:$D1106,$D67,$E67:$E1106,$E67,$F67:$F1106,$F67)</f>
        <v>25996.699999999997</v>
      </c>
      <c r="K66" s="40">
        <f>SUMIFS(K67:K1106,$B67:$B1106,$B66,$D67:$D1106,$D67,$E67:$E1106,$E67,$F67:$F1106,$F67)</f>
        <v>100</v>
      </c>
    </row>
    <row r="67" spans="1:11" s="16" customFormat="1" ht="31.2">
      <c r="A67" s="20">
        <v>3</v>
      </c>
      <c r="B67" s="31">
        <v>935</v>
      </c>
      <c r="C67" s="32" t="s">
        <v>23</v>
      </c>
      <c r="D67" s="33" t="s">
        <v>87</v>
      </c>
      <c r="E67" s="33" t="s">
        <v>73</v>
      </c>
      <c r="F67" s="33" t="s">
        <v>25</v>
      </c>
      <c r="G67" s="33" t="s">
        <v>86</v>
      </c>
      <c r="H67" s="24">
        <v>21791.1</v>
      </c>
      <c r="I67" s="24">
        <v>0</v>
      </c>
      <c r="J67" s="24">
        <v>21806.6</v>
      </c>
      <c r="K67" s="24">
        <v>0</v>
      </c>
    </row>
    <row r="68" spans="1:11" s="16" customFormat="1" ht="46.8">
      <c r="A68" s="20">
        <v>3</v>
      </c>
      <c r="B68" s="31">
        <v>935</v>
      </c>
      <c r="C68" s="32" t="s">
        <v>12</v>
      </c>
      <c r="D68" s="33" t="s">
        <v>87</v>
      </c>
      <c r="E68" s="33" t="s">
        <v>73</v>
      </c>
      <c r="F68" s="33" t="s">
        <v>25</v>
      </c>
      <c r="G68" s="33" t="s">
        <v>77</v>
      </c>
      <c r="H68" s="24">
        <v>3979.5</v>
      </c>
      <c r="I68" s="24"/>
      <c r="J68" s="24">
        <v>4069.8</v>
      </c>
      <c r="K68" s="24"/>
    </row>
    <row r="69" spans="1:11" s="16" customFormat="1" ht="15.6">
      <c r="A69" s="20">
        <v>3</v>
      </c>
      <c r="B69" s="31">
        <v>935</v>
      </c>
      <c r="C69" s="32" t="s">
        <v>211</v>
      </c>
      <c r="D69" s="33" t="s">
        <v>87</v>
      </c>
      <c r="E69" s="33" t="s">
        <v>73</v>
      </c>
      <c r="F69" s="33" t="s">
        <v>25</v>
      </c>
      <c r="G69" s="33" t="s">
        <v>210</v>
      </c>
      <c r="H69" s="24">
        <v>100</v>
      </c>
      <c r="I69" s="24">
        <v>100</v>
      </c>
      <c r="J69" s="24">
        <v>100</v>
      </c>
      <c r="K69" s="24">
        <v>100</v>
      </c>
    </row>
    <row r="70" spans="1:11" s="16" customFormat="1" ht="15.6">
      <c r="A70" s="20">
        <v>3</v>
      </c>
      <c r="B70" s="31">
        <v>935</v>
      </c>
      <c r="C70" s="32" t="s">
        <v>13</v>
      </c>
      <c r="D70" s="33" t="s">
        <v>87</v>
      </c>
      <c r="E70" s="33" t="s">
        <v>73</v>
      </c>
      <c r="F70" s="33" t="s">
        <v>25</v>
      </c>
      <c r="G70" s="33" t="s">
        <v>78</v>
      </c>
      <c r="H70" s="24">
        <v>20.3</v>
      </c>
      <c r="I70" s="24"/>
      <c r="J70" s="24">
        <v>20.3</v>
      </c>
      <c r="K70" s="24"/>
    </row>
    <row r="71" spans="1:11" s="16" customFormat="1" ht="46.8">
      <c r="A71" s="19">
        <v>2</v>
      </c>
      <c r="B71" s="37">
        <v>935</v>
      </c>
      <c r="C71" s="38" t="s">
        <v>181</v>
      </c>
      <c r="D71" s="39" t="s">
        <v>87</v>
      </c>
      <c r="E71" s="39" t="s">
        <v>73</v>
      </c>
      <c r="F71" s="39" t="s">
        <v>26</v>
      </c>
      <c r="G71" s="39"/>
      <c r="H71" s="40">
        <f>SUMIFS(H72:H1111,$B72:$B1111,$B71,$D72:$D1111,$D72,$E72:$E1111,$E72,$F72:$F1111,$F72)</f>
        <v>6408.7000000000007</v>
      </c>
      <c r="I71" s="40">
        <f>SUMIFS(I72:I1111,$B72:$B1111,$B71,$D72:$D1111,$D72,$E72:$E1111,$E72,$F72:$F1111,$F72)</f>
        <v>251.7</v>
      </c>
      <c r="J71" s="40">
        <f>SUMIFS(J72:J1111,$B72:$B1111,$B71,$D72:$D1111,$D72,$E72:$E1111,$E72,$F72:$F1111,$F72)</f>
        <v>7056.1</v>
      </c>
      <c r="K71" s="40">
        <f>SUMIFS(K72:K1111,$B72:$B1111,$B71,$D72:$D1111,$D72,$E72:$E1111,$E72,$F72:$F1111,$F72)</f>
        <v>251.7</v>
      </c>
    </row>
    <row r="72" spans="1:11" s="16" customFormat="1" ht="31.2">
      <c r="A72" s="20">
        <v>3</v>
      </c>
      <c r="B72" s="31">
        <v>935</v>
      </c>
      <c r="C72" s="32" t="s">
        <v>23</v>
      </c>
      <c r="D72" s="33" t="s">
        <v>87</v>
      </c>
      <c r="E72" s="33" t="s">
        <v>73</v>
      </c>
      <c r="F72" s="33" t="s">
        <v>26</v>
      </c>
      <c r="G72" s="33" t="s">
        <v>86</v>
      </c>
      <c r="H72" s="24">
        <v>5571.6</v>
      </c>
      <c r="I72" s="24"/>
      <c r="J72" s="24">
        <v>6219</v>
      </c>
      <c r="K72" s="24"/>
    </row>
    <row r="73" spans="1:11" s="16" customFormat="1" ht="46.8">
      <c r="A73" s="20">
        <v>3</v>
      </c>
      <c r="B73" s="31">
        <v>935</v>
      </c>
      <c r="C73" s="32" t="s">
        <v>12</v>
      </c>
      <c r="D73" s="33" t="s">
        <v>87</v>
      </c>
      <c r="E73" s="33" t="s">
        <v>73</v>
      </c>
      <c r="F73" s="33" t="s">
        <v>26</v>
      </c>
      <c r="G73" s="33" t="s">
        <v>77</v>
      </c>
      <c r="H73" s="24">
        <v>837.1</v>
      </c>
      <c r="I73" s="24">
        <v>251.7</v>
      </c>
      <c r="J73" s="24">
        <v>837.1</v>
      </c>
      <c r="K73" s="24">
        <v>251.7</v>
      </c>
    </row>
    <row r="74" spans="1:11" s="16" customFormat="1" ht="66" customHeight="1">
      <c r="A74" s="19">
        <v>2</v>
      </c>
      <c r="B74" s="37">
        <v>935</v>
      </c>
      <c r="C74" s="38" t="s">
        <v>131</v>
      </c>
      <c r="D74" s="39" t="s">
        <v>87</v>
      </c>
      <c r="E74" s="39" t="s">
        <v>73</v>
      </c>
      <c r="F74" s="39" t="s">
        <v>133</v>
      </c>
      <c r="G74" s="39"/>
      <c r="H74" s="40">
        <f>SUMIFS(H75:H1114,$B75:$B1114,$B74,$D75:$D1114,$D75,$E75:$E1114,$E75,$F75:$F1114,$F75)</f>
        <v>50</v>
      </c>
      <c r="I74" s="40">
        <f>SUMIFS(I75:I1114,$B75:$B1114,$B74,$D75:$D1114,$D75,$E75:$E1114,$E75,$F75:$F1114,$F75)</f>
        <v>0</v>
      </c>
      <c r="J74" s="40">
        <f>SUMIFS(J75:J1114,$B75:$B1114,$B74,$D75:$D1114,$D75,$E75:$E1114,$E75,$F75:$F1114,$F75)</f>
        <v>50</v>
      </c>
      <c r="K74" s="40">
        <f>SUMIFS(K75:K1114,$B75:$B1114,$B74,$D75:$D1114,$D75,$E75:$E1114,$E75,$F75:$F1114,$F75)</f>
        <v>0</v>
      </c>
    </row>
    <row r="75" spans="1:11" s="16" customFormat="1" ht="46.8">
      <c r="A75" s="20">
        <v>3</v>
      </c>
      <c r="B75" s="31">
        <v>935</v>
      </c>
      <c r="C75" s="32" t="s">
        <v>12</v>
      </c>
      <c r="D75" s="33" t="s">
        <v>87</v>
      </c>
      <c r="E75" s="33" t="s">
        <v>73</v>
      </c>
      <c r="F75" s="33" t="s">
        <v>133</v>
      </c>
      <c r="G75" s="33" t="s">
        <v>77</v>
      </c>
      <c r="H75" s="24">
        <v>50</v>
      </c>
      <c r="I75" s="24"/>
      <c r="J75" s="24">
        <v>50</v>
      </c>
      <c r="K75" s="24"/>
    </row>
    <row r="76" spans="1:11" s="16" customFormat="1" ht="68.400000000000006" customHeight="1">
      <c r="A76" s="19">
        <v>2</v>
      </c>
      <c r="B76" s="37">
        <v>935</v>
      </c>
      <c r="C76" s="38" t="s">
        <v>209</v>
      </c>
      <c r="D76" s="39" t="s">
        <v>87</v>
      </c>
      <c r="E76" s="39" t="s">
        <v>73</v>
      </c>
      <c r="F76" s="39" t="s">
        <v>208</v>
      </c>
      <c r="G76" s="39"/>
      <c r="H76" s="40">
        <f>SUMIFS(H77:H1116,$B77:$B1116,$B76,$D77:$D1116,$D77,$E77:$E1116,$E77,$F77:$F1116,$F77)</f>
        <v>30</v>
      </c>
      <c r="I76" s="40">
        <f>SUMIFS(I77:I1116,$B77:$B1116,$B76,$D77:$D1116,$D77,$E77:$E1116,$E77,$F77:$F1116,$F77)</f>
        <v>0</v>
      </c>
      <c r="J76" s="40">
        <f>SUMIFS(J77:J1116,$B77:$B1116,$B76,$D77:$D1116,$D77,$E77:$E1116,$E77,$F77:$F1116,$F77)</f>
        <v>30</v>
      </c>
      <c r="K76" s="40">
        <f>SUMIFS(K77:K1116,$B77:$B1116,$B76,$D77:$D1116,$D77,$E77:$E1116,$E77,$F77:$F1116,$F77)</f>
        <v>0</v>
      </c>
    </row>
    <row r="77" spans="1:11" s="16" customFormat="1" ht="46.8">
      <c r="A77" s="20">
        <v>3</v>
      </c>
      <c r="B77" s="31">
        <v>935</v>
      </c>
      <c r="C77" s="32" t="s">
        <v>12</v>
      </c>
      <c r="D77" s="33" t="s">
        <v>87</v>
      </c>
      <c r="E77" s="33" t="s">
        <v>73</v>
      </c>
      <c r="F77" s="33" t="s">
        <v>208</v>
      </c>
      <c r="G77" s="33" t="s">
        <v>77</v>
      </c>
      <c r="H77" s="24">
        <v>30</v>
      </c>
      <c r="I77" s="24"/>
      <c r="J77" s="24">
        <v>30</v>
      </c>
      <c r="K77" s="24"/>
    </row>
    <row r="78" spans="1:11" s="16" customFormat="1" ht="31.2">
      <c r="A78" s="17">
        <v>1</v>
      </c>
      <c r="B78" s="28">
        <v>935</v>
      </c>
      <c r="C78" s="29" t="s">
        <v>27</v>
      </c>
      <c r="D78" s="30" t="s">
        <v>88</v>
      </c>
      <c r="E78" s="30" t="s">
        <v>74</v>
      </c>
      <c r="F78" s="30"/>
      <c r="G78" s="30"/>
      <c r="H78" s="18">
        <f>SUMIFS(H79:H1119,$B79:$B1119,$B79,$D79:$D1119,$D79,$E79:$E1119,$E79)/2</f>
        <v>1073.7</v>
      </c>
      <c r="I78" s="18">
        <f>SUMIFS(I79:I1119,$B79:$B1119,$B79,$D79:$D1119,$D79,$E79:$E1119,$E79)/2</f>
        <v>571.1</v>
      </c>
      <c r="J78" s="18">
        <f>SUMIFS(J79:J1119,$B79:$B1119,$B79,$D79:$D1119,$D79,$E79:$E1119,$E79)/2</f>
        <v>1073.7</v>
      </c>
      <c r="K78" s="18">
        <f>SUMIFS(K79:K1119,$B79:$B1119,$B79,$D79:$D1119,$D79,$E79:$E1119,$E79)/2</f>
        <v>571.1</v>
      </c>
    </row>
    <row r="79" spans="1:11" s="16" customFormat="1" ht="62.4">
      <c r="A79" s="19">
        <v>2</v>
      </c>
      <c r="B79" s="37">
        <v>935</v>
      </c>
      <c r="C79" s="38" t="s">
        <v>130</v>
      </c>
      <c r="D79" s="39" t="s">
        <v>88</v>
      </c>
      <c r="E79" s="39" t="s">
        <v>74</v>
      </c>
      <c r="F79" s="39" t="s">
        <v>28</v>
      </c>
      <c r="G79" s="39"/>
      <c r="H79" s="40">
        <f>SUMIFS(H80:H1119,$B80:$B1119,$B79,$D80:$D1119,$D80,$E80:$E1119,$E80,$F80:$F1119,$F80)</f>
        <v>60</v>
      </c>
      <c r="I79" s="40">
        <f>SUMIFS(I80:I1119,$B80:$B1119,$B79,$D80:$D1119,$D80,$E80:$E1119,$E80,$F80:$F1119,$F80)</f>
        <v>0</v>
      </c>
      <c r="J79" s="40">
        <f>SUMIFS(J80:J1119,$B80:$B1119,$B79,$D80:$D1119,$D80,$E80:$E1119,$E80,$F80:$F1119,$F80)</f>
        <v>60</v>
      </c>
      <c r="K79" s="40">
        <f>SUMIFS(K80:K1119,$B80:$B1119,$B79,$D80:$D1119,$D80,$E80:$E1119,$E80,$F80:$F1119,$F80)</f>
        <v>0</v>
      </c>
    </row>
    <row r="80" spans="1:11" s="16" customFormat="1" ht="46.8">
      <c r="A80" s="20">
        <v>3</v>
      </c>
      <c r="B80" s="31">
        <v>935</v>
      </c>
      <c r="C80" s="32" t="s">
        <v>12</v>
      </c>
      <c r="D80" s="33" t="s">
        <v>88</v>
      </c>
      <c r="E80" s="33" t="s">
        <v>74</v>
      </c>
      <c r="F80" s="33" t="s">
        <v>28</v>
      </c>
      <c r="G80" s="33" t="s">
        <v>77</v>
      </c>
      <c r="H80" s="24">
        <v>60</v>
      </c>
      <c r="I80" s="25"/>
      <c r="J80" s="24">
        <v>60</v>
      </c>
      <c r="K80" s="25"/>
    </row>
    <row r="81" spans="1:11" s="16" customFormat="1" ht="15.6">
      <c r="A81" s="20">
        <v>3</v>
      </c>
      <c r="B81" s="31">
        <v>935</v>
      </c>
      <c r="C81" s="32" t="s">
        <v>46</v>
      </c>
      <c r="D81" s="33" t="s">
        <v>88</v>
      </c>
      <c r="E81" s="33" t="s">
        <v>74</v>
      </c>
      <c r="F81" s="33" t="s">
        <v>28</v>
      </c>
      <c r="G81" s="33" t="s">
        <v>95</v>
      </c>
      <c r="H81" s="24"/>
      <c r="I81" s="25"/>
      <c r="J81" s="24"/>
      <c r="K81" s="25"/>
    </row>
    <row r="82" spans="1:11" s="16" customFormat="1" ht="93.6">
      <c r="A82" s="19">
        <v>2</v>
      </c>
      <c r="B82" s="37">
        <v>935</v>
      </c>
      <c r="C82" s="38" t="s">
        <v>146</v>
      </c>
      <c r="D82" s="39" t="s">
        <v>88</v>
      </c>
      <c r="E82" s="39" t="s">
        <v>74</v>
      </c>
      <c r="F82" s="39" t="s">
        <v>29</v>
      </c>
      <c r="G82" s="39"/>
      <c r="H82" s="40">
        <f>SUMIFS(H83:H1122,$B83:$B1122,$B82,$D83:$D1122,$D83,$E83:$E1122,$E83,$F83:$F1122,$F83)</f>
        <v>1013.7</v>
      </c>
      <c r="I82" s="40">
        <f>SUMIFS(I83:I1122,$B83:$B1122,$B82,$D83:$D1122,$D83,$E83:$E1122,$E83,$F83:$F1122,$F83)</f>
        <v>571.1</v>
      </c>
      <c r="J82" s="40">
        <f>SUMIFS(J83:J1122,$B83:$B1122,$B82,$D83:$D1122,$D83,$E83:$E1122,$E83,$F83:$F1122,$F83)</f>
        <v>1013.7</v>
      </c>
      <c r="K82" s="40">
        <f>SUMIFS(K83:K1122,$B83:$B1122,$B82,$D83:$D1122,$D83,$E83:$E1122,$E83,$F83:$F1122,$F83)</f>
        <v>571.1</v>
      </c>
    </row>
    <row r="83" spans="1:11" s="16" customFormat="1" ht="78">
      <c r="A83" s="20">
        <v>3</v>
      </c>
      <c r="B83" s="31">
        <v>935</v>
      </c>
      <c r="C83" s="32" t="s">
        <v>170</v>
      </c>
      <c r="D83" s="33" t="s">
        <v>88</v>
      </c>
      <c r="E83" s="33" t="s">
        <v>74</v>
      </c>
      <c r="F83" s="33" t="s">
        <v>29</v>
      </c>
      <c r="G83" s="33" t="s">
        <v>98</v>
      </c>
      <c r="H83" s="24">
        <v>1013.7</v>
      </c>
      <c r="I83" s="24">
        <v>571.1</v>
      </c>
      <c r="J83" s="24">
        <v>1013.7</v>
      </c>
      <c r="K83" s="24">
        <v>571.1</v>
      </c>
    </row>
    <row r="84" spans="1:11" s="16" customFormat="1" ht="15.6">
      <c r="A84" s="17">
        <v>1</v>
      </c>
      <c r="B84" s="28">
        <v>935</v>
      </c>
      <c r="C84" s="29" t="s">
        <v>30</v>
      </c>
      <c r="D84" s="30" t="s">
        <v>89</v>
      </c>
      <c r="E84" s="30" t="s">
        <v>73</v>
      </c>
      <c r="F84" s="30" t="s">
        <v>7</v>
      </c>
      <c r="G84" s="30" t="s">
        <v>75</v>
      </c>
      <c r="H84" s="18">
        <f>SUMIFS(H85:H1125,$B85:$B1125,$B85,$D85:$D1125,$D85,$E85:$E1125,$E85)/2</f>
        <v>3422</v>
      </c>
      <c r="I84" s="18">
        <f>SUMIFS(I85:I1125,$B85:$B1125,$B85,$D85:$D1125,$D85,$E85:$E1125,$E85)/2</f>
        <v>0</v>
      </c>
      <c r="J84" s="18">
        <f>SUMIFS(J85:J1125,$B85:$B1125,$B85,$D85:$D1125,$D85,$E85:$E1125,$E85)/2</f>
        <v>3490.1000000000004</v>
      </c>
      <c r="K84" s="18">
        <f>SUMIFS(K85:K1125,$B85:$B1125,$B85,$D85:$D1125,$D85,$E85:$E1125,$E85)/2</f>
        <v>0</v>
      </c>
    </row>
    <row r="85" spans="1:11" s="16" customFormat="1" ht="46.8">
      <c r="A85" s="19">
        <v>2</v>
      </c>
      <c r="B85" s="37">
        <v>935</v>
      </c>
      <c r="C85" s="38" t="s">
        <v>184</v>
      </c>
      <c r="D85" s="39" t="s">
        <v>89</v>
      </c>
      <c r="E85" s="39" t="s">
        <v>73</v>
      </c>
      <c r="F85" s="39" t="s">
        <v>31</v>
      </c>
      <c r="G85" s="39"/>
      <c r="H85" s="40">
        <f>SUMIFS(H86:H1125,$B86:$B1125,$B85,$D86:$D1125,$D86,$E86:$E1125,$E86,$F86:$F1125,$F86)</f>
        <v>3412</v>
      </c>
      <c r="I85" s="40">
        <f>SUMIFS(I86:I1125,$B86:$B1125,$B85,$D86:$D1125,$D86,$E86:$E1125,$E86,$F86:$F1125,$F86)</f>
        <v>0</v>
      </c>
      <c r="J85" s="40">
        <f>SUMIFS(J86:J1125,$B86:$B1125,$B85,$D86:$D1125,$D86,$E86:$E1125,$E86,$F86:$F1125,$F86)</f>
        <v>3412</v>
      </c>
      <c r="K85" s="40">
        <f>SUMIFS(K86:K1125,$B86:$B1125,$B85,$D86:$D1125,$D86,$E86:$E1125,$E86,$F86:$F1125,$F86)</f>
        <v>0</v>
      </c>
    </row>
    <row r="86" spans="1:11" s="16" customFormat="1" ht="31.2">
      <c r="A86" s="20">
        <v>3</v>
      </c>
      <c r="B86" s="31">
        <v>935</v>
      </c>
      <c r="C86" s="32" t="s">
        <v>23</v>
      </c>
      <c r="D86" s="33" t="s">
        <v>89</v>
      </c>
      <c r="E86" s="33" t="s">
        <v>73</v>
      </c>
      <c r="F86" s="33" t="s">
        <v>31</v>
      </c>
      <c r="G86" s="33" t="s">
        <v>86</v>
      </c>
      <c r="H86" s="24"/>
      <c r="I86" s="25"/>
      <c r="J86" s="24"/>
      <c r="K86" s="25"/>
    </row>
    <row r="87" spans="1:11" s="16" customFormat="1" ht="15.6">
      <c r="A87" s="20">
        <v>3</v>
      </c>
      <c r="B87" s="31">
        <v>935</v>
      </c>
      <c r="C87" s="32" t="s">
        <v>46</v>
      </c>
      <c r="D87" s="33" t="s">
        <v>89</v>
      </c>
      <c r="E87" s="33" t="s">
        <v>73</v>
      </c>
      <c r="F87" s="33" t="s">
        <v>31</v>
      </c>
      <c r="G87" s="33" t="s">
        <v>95</v>
      </c>
      <c r="H87" s="24">
        <v>3412</v>
      </c>
      <c r="I87" s="25"/>
      <c r="J87" s="24">
        <v>3412</v>
      </c>
      <c r="K87" s="25"/>
    </row>
    <row r="88" spans="1:11" s="16" customFormat="1" ht="46.8">
      <c r="A88" s="19">
        <v>2</v>
      </c>
      <c r="B88" s="37">
        <v>935</v>
      </c>
      <c r="C88" s="38" t="s">
        <v>169</v>
      </c>
      <c r="D88" s="39" t="s">
        <v>89</v>
      </c>
      <c r="E88" s="39" t="s">
        <v>73</v>
      </c>
      <c r="F88" s="39" t="s">
        <v>168</v>
      </c>
      <c r="G88" s="39"/>
      <c r="H88" s="40">
        <f>SUMIFS(H89:H1128,$B89:$B1128,$B88,$D89:$D1128,$D89,$E89:$E1128,$E89,$F89:$F1128,$F89)</f>
        <v>10</v>
      </c>
      <c r="I88" s="40">
        <f>SUMIFS(I89:I1128,$B89:$B1128,$B88,$D89:$D1128,$D89,$E89:$E1128,$E89,$F89:$F1128,$F89)</f>
        <v>0</v>
      </c>
      <c r="J88" s="40">
        <f>SUMIFS(J89:J1128,$B89:$B1128,$B88,$D89:$D1128,$D89,$E89:$E1128,$E89,$F89:$F1128,$F89)</f>
        <v>78.099999999999994</v>
      </c>
      <c r="K88" s="40">
        <f>SUMIFS(K89:K1128,$B89:$B1128,$B88,$D89:$D1128,$D89,$E89:$E1128,$E89,$F89:$F1128,$F89)</f>
        <v>0</v>
      </c>
    </row>
    <row r="89" spans="1:11" s="16" customFormat="1" ht="15.6">
      <c r="A89" s="20">
        <v>3</v>
      </c>
      <c r="B89" s="31">
        <v>935</v>
      </c>
      <c r="C89" s="32" t="s">
        <v>46</v>
      </c>
      <c r="D89" s="33" t="s">
        <v>89</v>
      </c>
      <c r="E89" s="33" t="s">
        <v>73</v>
      </c>
      <c r="F89" s="33" t="s">
        <v>168</v>
      </c>
      <c r="G89" s="33" t="s">
        <v>95</v>
      </c>
      <c r="H89" s="24">
        <v>10</v>
      </c>
      <c r="I89" s="25"/>
      <c r="J89" s="24">
        <v>78.099999999999994</v>
      </c>
      <c r="K89" s="25"/>
    </row>
    <row r="90" spans="1:11" s="16" customFormat="1" ht="78" customHeight="1">
      <c r="A90" s="14">
        <v>0</v>
      </c>
      <c r="B90" s="26">
        <v>943</v>
      </c>
      <c r="C90" s="27" t="s">
        <v>161</v>
      </c>
      <c r="D90" s="34"/>
      <c r="E90" s="34"/>
      <c r="F90" s="34"/>
      <c r="G90" s="34"/>
      <c r="H90" s="15">
        <f>SUMIFS(H91:H1137,$B91:$B1137,$B91)/3</f>
        <v>8624.5</v>
      </c>
      <c r="I90" s="15">
        <f>SUMIFS(I91:I1137,$B91:$B1137,$B91)/3</f>
        <v>8615.5</v>
      </c>
      <c r="J90" s="15">
        <f>SUMIFS(J91:J1137,$B91:$B1137,$B91)/3</f>
        <v>8615.5</v>
      </c>
      <c r="K90" s="15">
        <f>SUMIFS(K91:K1137,$B91:$B1137,$B91)/3</f>
        <v>8615.5</v>
      </c>
    </row>
    <row r="91" spans="1:11" s="16" customFormat="1" ht="15.6">
      <c r="A91" s="17">
        <v>1</v>
      </c>
      <c r="B91" s="28">
        <v>943</v>
      </c>
      <c r="C91" s="29" t="s">
        <v>150</v>
      </c>
      <c r="D91" s="30" t="s">
        <v>88</v>
      </c>
      <c r="E91" s="30" t="s">
        <v>90</v>
      </c>
      <c r="F91" s="30" t="s">
        <v>7</v>
      </c>
      <c r="G91" s="30" t="s">
        <v>75</v>
      </c>
      <c r="H91" s="18">
        <f>SUMIFS(H92:H1132,$B92:$B1132,$B92,$D92:$D1132,$D92,$E92:$E1132,$E92)/2</f>
        <v>6427</v>
      </c>
      <c r="I91" s="18">
        <f>SUMIFS(I92:I1132,$B92:$B1132,$B92,$D92:$D1132,$D92,$E92:$E1132,$E92)/2</f>
        <v>6427</v>
      </c>
      <c r="J91" s="18">
        <f>SUMIFS(J92:J1132,$B92:$B1132,$B92,$D92:$D1132,$D92,$E92:$E1132,$E92)/2</f>
        <v>6427</v>
      </c>
      <c r="K91" s="18">
        <f>SUMIFS(K92:K1132,$B92:$B1132,$B92,$D92:$D1132,$D92,$E92:$E1132,$E92)/2</f>
        <v>6427</v>
      </c>
    </row>
    <row r="92" spans="1:11" s="16" customFormat="1" ht="62.4">
      <c r="A92" s="19">
        <v>2</v>
      </c>
      <c r="B92" s="37">
        <v>943</v>
      </c>
      <c r="C92" s="38" t="s">
        <v>197</v>
      </c>
      <c r="D92" s="39" t="s">
        <v>88</v>
      </c>
      <c r="E92" s="39" t="s">
        <v>90</v>
      </c>
      <c r="F92" s="39" t="s">
        <v>10</v>
      </c>
      <c r="G92" s="39"/>
      <c r="H92" s="40">
        <f>SUMIFS(H93:H1132,$B93:$B1132,$B92,$D93:$D1132,$D93,$E93:$E1132,$E93,$F93:$F1132,$F93)</f>
        <v>6427</v>
      </c>
      <c r="I92" s="40">
        <f>SUMIFS(I93:I1132,$B93:$B1132,$B92,$D93:$D1132,$D93,$E93:$E1132,$E93,$F93:$F1132,$F93)</f>
        <v>6427</v>
      </c>
      <c r="J92" s="40">
        <f>SUMIFS(J93:J1132,$B93:$B1132,$B92,$D93:$D1132,$D93,$E93:$E1132,$E93,$F93:$F1132,$F93)</f>
        <v>6427</v>
      </c>
      <c r="K92" s="40">
        <f>SUMIFS(K93:K1132,$B93:$B1132,$B92,$D93:$D1132,$D93,$E93:$E1132,$E93,$F93:$F1132,$F93)</f>
        <v>6427</v>
      </c>
    </row>
    <row r="93" spans="1:11" s="16" customFormat="1" ht="33.6" customHeight="1">
      <c r="A93" s="20">
        <v>3</v>
      </c>
      <c r="B93" s="31">
        <v>943</v>
      </c>
      <c r="C93" s="32" t="s">
        <v>21</v>
      </c>
      <c r="D93" s="33" t="s">
        <v>88</v>
      </c>
      <c r="E93" s="33" t="s">
        <v>90</v>
      </c>
      <c r="F93" s="33" t="s">
        <v>10</v>
      </c>
      <c r="G93" s="33" t="s">
        <v>84</v>
      </c>
      <c r="H93" s="24">
        <v>6427</v>
      </c>
      <c r="I93" s="24">
        <v>6427</v>
      </c>
      <c r="J93" s="24">
        <v>6427</v>
      </c>
      <c r="K93" s="24">
        <v>6427</v>
      </c>
    </row>
    <row r="94" spans="1:11" s="16" customFormat="1" ht="31.2">
      <c r="A94" s="17">
        <v>1</v>
      </c>
      <c r="B94" s="28">
        <v>943</v>
      </c>
      <c r="C94" s="29" t="s">
        <v>27</v>
      </c>
      <c r="D94" s="30" t="s">
        <v>88</v>
      </c>
      <c r="E94" s="30" t="s">
        <v>74</v>
      </c>
      <c r="F94" s="30"/>
      <c r="G94" s="30"/>
      <c r="H94" s="18">
        <f>SUMIFS(H95:H1135,$B95:$B1135,$B95,$D95:$D1135,$D95,$E95:$E1135,$E95)/2</f>
        <v>2197.5</v>
      </c>
      <c r="I94" s="18">
        <f>SUMIFS(I95:I1135,$B95:$B1135,$B95,$D95:$D1135,$D95,$E95:$E1135,$E95)/2</f>
        <v>2188.5</v>
      </c>
      <c r="J94" s="18">
        <f>SUMIFS(J95:J1135,$B95:$B1135,$B95,$D95:$D1135,$D95,$E95:$E1135,$E95)/2</f>
        <v>2188.5</v>
      </c>
      <c r="K94" s="18">
        <f>SUMIFS(K95:K1135,$B95:$B1135,$B95,$D95:$D1135,$D95,$E95:$E1135,$E95)/2</f>
        <v>2188.5</v>
      </c>
    </row>
    <row r="95" spans="1:11" s="16" customFormat="1" ht="62.4">
      <c r="A95" s="19">
        <v>2</v>
      </c>
      <c r="B95" s="37">
        <v>943</v>
      </c>
      <c r="C95" s="38" t="s">
        <v>197</v>
      </c>
      <c r="D95" s="39" t="s">
        <v>88</v>
      </c>
      <c r="E95" s="39" t="s">
        <v>74</v>
      </c>
      <c r="F95" s="39" t="s">
        <v>10</v>
      </c>
      <c r="G95" s="39"/>
      <c r="H95" s="40">
        <f>SUMIFS(H96:H1135,$B96:$B1135,$B95,$D96:$D1135,$D96,$E96:$E1135,$E96,$F96:$F1135,$F96)</f>
        <v>2197.5</v>
      </c>
      <c r="I95" s="40">
        <f>SUMIFS(I96:I1135,$B96:$B1135,$B95,$D96:$D1135,$D96,$E96:$E1135,$E96,$F96:$F1135,$F96)</f>
        <v>2188.5</v>
      </c>
      <c r="J95" s="40">
        <f>SUMIFS(J96:J1135,$B96:$B1135,$B95,$D96:$D1135,$D96,$E96:$E1135,$E96,$F96:$F1135,$F96)</f>
        <v>2188.5</v>
      </c>
      <c r="K95" s="40">
        <f>SUMIFS(K96:K1135,$B96:$B1135,$B95,$D96:$D1135,$D96,$E96:$E1135,$E96,$F96:$F1135,$F96)</f>
        <v>2188.5</v>
      </c>
    </row>
    <row r="96" spans="1:11" s="16" customFormat="1" ht="31.2">
      <c r="A96" s="20">
        <v>3</v>
      </c>
      <c r="B96" s="31">
        <v>943</v>
      </c>
      <c r="C96" s="32" t="s">
        <v>23</v>
      </c>
      <c r="D96" s="33" t="s">
        <v>88</v>
      </c>
      <c r="E96" s="33" t="s">
        <v>74</v>
      </c>
      <c r="F96" s="33" t="s">
        <v>10</v>
      </c>
      <c r="G96" s="33" t="s">
        <v>86</v>
      </c>
      <c r="H96" s="24">
        <v>1917.9</v>
      </c>
      <c r="I96" s="24">
        <v>1917.9</v>
      </c>
      <c r="J96" s="24">
        <v>1917.9</v>
      </c>
      <c r="K96" s="24">
        <v>1917.9</v>
      </c>
    </row>
    <row r="97" spans="1:11" s="16" customFormat="1" ht="46.8">
      <c r="A97" s="20">
        <v>3</v>
      </c>
      <c r="B97" s="31">
        <v>943</v>
      </c>
      <c r="C97" s="32" t="s">
        <v>12</v>
      </c>
      <c r="D97" s="33" t="s">
        <v>88</v>
      </c>
      <c r="E97" s="33" t="s">
        <v>74</v>
      </c>
      <c r="F97" s="33" t="s">
        <v>10</v>
      </c>
      <c r="G97" s="33" t="s">
        <v>77</v>
      </c>
      <c r="H97" s="24">
        <v>279.60000000000002</v>
      </c>
      <c r="I97" s="24">
        <v>270.60000000000002</v>
      </c>
      <c r="J97" s="24">
        <v>270.60000000000002</v>
      </c>
      <c r="K97" s="24">
        <v>270.60000000000002</v>
      </c>
    </row>
    <row r="98" spans="1:11" s="16" customFormat="1" ht="15.6">
      <c r="A98" s="20">
        <v>3</v>
      </c>
      <c r="B98" s="31">
        <v>943</v>
      </c>
      <c r="C98" s="32" t="s">
        <v>13</v>
      </c>
      <c r="D98" s="33" t="s">
        <v>88</v>
      </c>
      <c r="E98" s="33" t="s">
        <v>74</v>
      </c>
      <c r="F98" s="33" t="s">
        <v>10</v>
      </c>
      <c r="G98" s="33" t="s">
        <v>78</v>
      </c>
      <c r="H98" s="24"/>
      <c r="I98" s="24"/>
      <c r="J98" s="24"/>
      <c r="K98" s="24"/>
    </row>
    <row r="99" spans="1:11" s="16" customFormat="1" ht="62.4">
      <c r="A99" s="14">
        <v>0</v>
      </c>
      <c r="B99" s="26">
        <v>950</v>
      </c>
      <c r="C99" s="27" t="s">
        <v>160</v>
      </c>
      <c r="D99" s="34"/>
      <c r="E99" s="34"/>
      <c r="F99" s="34"/>
      <c r="G99" s="34"/>
      <c r="H99" s="15">
        <f>SUMIFS(H100:H1146,$B100:$B1146,$B100)/3</f>
        <v>64393.899999999994</v>
      </c>
      <c r="I99" s="15">
        <f>SUMIFS(I100:I1146,$B100:$B1146,$B100)/3</f>
        <v>28961</v>
      </c>
      <c r="J99" s="15">
        <f>SUMIFS(J100:J1146,$B100:$B1146,$B100)/3</f>
        <v>64423.899999999994</v>
      </c>
      <c r="K99" s="15">
        <f>SUMIFS(K100:K1146,$B100:$B1146,$B100)/3</f>
        <v>28961</v>
      </c>
    </row>
    <row r="100" spans="1:11" s="16" customFormat="1" ht="78">
      <c r="A100" s="17">
        <v>1</v>
      </c>
      <c r="B100" s="28">
        <v>950</v>
      </c>
      <c r="C100" s="29" t="s">
        <v>34</v>
      </c>
      <c r="D100" s="30" t="s">
        <v>73</v>
      </c>
      <c r="E100" s="30" t="s">
        <v>90</v>
      </c>
      <c r="F100" s="30" t="s">
        <v>7</v>
      </c>
      <c r="G100" s="30" t="s">
        <v>75</v>
      </c>
      <c r="H100" s="18">
        <f>SUMIFS(H101:H1141,$B101:$B1141,$B101,$D101:$D1141,$D101,$E101:$E1141,$E101)/2</f>
        <v>6105.1</v>
      </c>
      <c r="I100" s="18">
        <f>SUMIFS(I101:I1141,$B101:$B1141,$B101,$D101:$D1141,$D101,$E101:$E1141,$E101)/2</f>
        <v>0</v>
      </c>
      <c r="J100" s="18">
        <f>SUMIFS(J101:J1141,$B101:$B1141,$B101,$D101:$D1141,$D101,$E101:$E1141,$E101)/2</f>
        <v>6105.1</v>
      </c>
      <c r="K100" s="18">
        <f>SUMIFS(K101:K1141,$B101:$B1141,$B101,$D101:$D1141,$D101,$E101:$E1141,$E101)/2</f>
        <v>0</v>
      </c>
    </row>
    <row r="101" spans="1:11" s="16" customFormat="1" ht="62.4">
      <c r="A101" s="19">
        <v>2</v>
      </c>
      <c r="B101" s="37">
        <v>950</v>
      </c>
      <c r="C101" s="47" t="s">
        <v>132</v>
      </c>
      <c r="D101" s="39" t="s">
        <v>73</v>
      </c>
      <c r="E101" s="39" t="s">
        <v>90</v>
      </c>
      <c r="F101" s="39" t="s">
        <v>15</v>
      </c>
      <c r="G101" s="39" t="s">
        <v>75</v>
      </c>
      <c r="H101" s="40">
        <f>SUMIFS(H102:H1141,$B102:$B1141,$B101,$D102:$D1141,$D102,$E102:$E1141,$E102,$F102:$F1141,$F102)</f>
        <v>145</v>
      </c>
      <c r="I101" s="40">
        <f>SUMIFS(I102:I1141,$B102:$B1141,$B101,$D102:$D1141,$D102,$E102:$E1141,$E102,$F102:$F1141,$F102)</f>
        <v>0</v>
      </c>
      <c r="J101" s="40">
        <f>SUMIFS(J102:J1141,$B102:$B1141,$B101,$D102:$D1141,$D102,$E102:$E1141,$E102,$F102:$F1141,$F102)</f>
        <v>145</v>
      </c>
      <c r="K101" s="40">
        <f>SUMIFS(K102:K1141,$B102:$B1141,$B101,$D102:$D1141,$D102,$E102:$E1141,$E102,$F102:$F1141,$F102)</f>
        <v>0</v>
      </c>
    </row>
    <row r="102" spans="1:11" s="16" customFormat="1" ht="46.8">
      <c r="A102" s="20">
        <v>3</v>
      </c>
      <c r="B102" s="31">
        <v>950</v>
      </c>
      <c r="C102" s="32" t="s">
        <v>12</v>
      </c>
      <c r="D102" s="33" t="s">
        <v>73</v>
      </c>
      <c r="E102" s="33" t="s">
        <v>90</v>
      </c>
      <c r="F102" s="33" t="s">
        <v>15</v>
      </c>
      <c r="G102" s="33" t="s">
        <v>77</v>
      </c>
      <c r="H102" s="24">
        <v>145</v>
      </c>
      <c r="I102" s="24"/>
      <c r="J102" s="24">
        <v>145</v>
      </c>
      <c r="K102" s="24"/>
    </row>
    <row r="103" spans="1:11" s="16" customFormat="1" ht="62.4">
      <c r="A103" s="19">
        <v>2</v>
      </c>
      <c r="B103" s="37">
        <v>950</v>
      </c>
      <c r="C103" s="47" t="s">
        <v>134</v>
      </c>
      <c r="D103" s="39" t="s">
        <v>73</v>
      </c>
      <c r="E103" s="39" t="s">
        <v>90</v>
      </c>
      <c r="F103" s="39" t="s">
        <v>42</v>
      </c>
      <c r="G103" s="39" t="s">
        <v>75</v>
      </c>
      <c r="H103" s="40">
        <f>SUMIFS(H104:H1143,$B104:$B1143,$B103,$D104:$D1143,$D104,$E104:$E1143,$E104,$F104:$F1143,$F104)</f>
        <v>18.600000000000001</v>
      </c>
      <c r="I103" s="40">
        <f>SUMIFS(I104:I1143,$B104:$B1143,$B103,$D104:$D1143,$D104,$E104:$E1143,$E104,$F104:$F1143,$F104)</f>
        <v>0</v>
      </c>
      <c r="J103" s="40">
        <f>SUMIFS(J104:J1143,$B104:$B1143,$B103,$D104:$D1143,$D104,$E104:$E1143,$E104,$F104:$F1143,$F104)</f>
        <v>18.600000000000001</v>
      </c>
      <c r="K103" s="40">
        <f>SUMIFS(K104:K1143,$B104:$B1143,$B103,$D104:$D1143,$D104,$E104:$E1143,$E104,$F104:$F1143,$F104)</f>
        <v>0</v>
      </c>
    </row>
    <row r="104" spans="1:11" s="16" customFormat="1" ht="46.8">
      <c r="A104" s="20">
        <v>3</v>
      </c>
      <c r="B104" s="31">
        <v>950</v>
      </c>
      <c r="C104" s="32" t="s">
        <v>12</v>
      </c>
      <c r="D104" s="33" t="s">
        <v>73</v>
      </c>
      <c r="E104" s="33" t="s">
        <v>90</v>
      </c>
      <c r="F104" s="33" t="s">
        <v>42</v>
      </c>
      <c r="G104" s="33" t="s">
        <v>77</v>
      </c>
      <c r="H104" s="24">
        <v>18.600000000000001</v>
      </c>
      <c r="I104" s="24"/>
      <c r="J104" s="24">
        <v>18.600000000000001</v>
      </c>
      <c r="K104" s="24"/>
    </row>
    <row r="105" spans="1:11" s="16" customFormat="1" ht="78">
      <c r="A105" s="19">
        <v>2</v>
      </c>
      <c r="B105" s="37">
        <v>950</v>
      </c>
      <c r="C105" s="38" t="s">
        <v>9</v>
      </c>
      <c r="D105" s="39" t="s">
        <v>73</v>
      </c>
      <c r="E105" s="39" t="s">
        <v>90</v>
      </c>
      <c r="F105" s="39" t="s">
        <v>113</v>
      </c>
      <c r="G105" s="39" t="s">
        <v>75</v>
      </c>
      <c r="H105" s="40">
        <f>SUMIFS(H106:H1145,$B106:$B1145,$B105,$D106:$D1145,$D106,$E106:$E1145,$E106,$F106:$F1145,$F106)</f>
        <v>5941.5</v>
      </c>
      <c r="I105" s="40">
        <f>SUMIFS(I106:I1145,$B106:$B1145,$B105,$D106:$D1145,$D106,$E106:$E1145,$E106,$F106:$F1145,$F106)</f>
        <v>0</v>
      </c>
      <c r="J105" s="40">
        <f>SUMIFS(J106:J1145,$B106:$B1145,$B105,$D106:$D1145,$D106,$E106:$E1145,$E106,$F106:$F1145,$F106)</f>
        <v>5941.5</v>
      </c>
      <c r="K105" s="40">
        <f>SUMIFS(K106:K1145,$B106:$B1145,$B105,$D106:$D1145,$D106,$E106:$E1145,$E106,$F106:$F1145,$F106)</f>
        <v>0</v>
      </c>
    </row>
    <row r="106" spans="1:11" s="16" customFormat="1" ht="46.8">
      <c r="A106" s="20">
        <v>3</v>
      </c>
      <c r="B106" s="31">
        <v>950</v>
      </c>
      <c r="C106" s="32" t="s">
        <v>11</v>
      </c>
      <c r="D106" s="33" t="s">
        <v>73</v>
      </c>
      <c r="E106" s="33" t="s">
        <v>90</v>
      </c>
      <c r="F106" s="33" t="s">
        <v>113</v>
      </c>
      <c r="G106" s="33" t="s">
        <v>76</v>
      </c>
      <c r="H106" s="24">
        <v>5537.5</v>
      </c>
      <c r="I106" s="24"/>
      <c r="J106" s="24">
        <v>5537.5</v>
      </c>
      <c r="K106" s="24"/>
    </row>
    <row r="107" spans="1:11" s="16" customFormat="1" ht="46.8">
      <c r="A107" s="20">
        <v>3</v>
      </c>
      <c r="B107" s="31">
        <v>950</v>
      </c>
      <c r="C107" s="32" t="s">
        <v>12</v>
      </c>
      <c r="D107" s="33" t="s">
        <v>73</v>
      </c>
      <c r="E107" s="33" t="s">
        <v>90</v>
      </c>
      <c r="F107" s="33" t="s">
        <v>113</v>
      </c>
      <c r="G107" s="33" t="s">
        <v>77</v>
      </c>
      <c r="H107" s="24">
        <v>402.5</v>
      </c>
      <c r="I107" s="24"/>
      <c r="J107" s="24">
        <v>402.5</v>
      </c>
      <c r="K107" s="24"/>
    </row>
    <row r="108" spans="1:11" s="16" customFormat="1" ht="39" customHeight="1">
      <c r="A108" s="20">
        <v>3</v>
      </c>
      <c r="B108" s="31">
        <v>950</v>
      </c>
      <c r="C108" s="32" t="s">
        <v>21</v>
      </c>
      <c r="D108" s="33" t="s">
        <v>73</v>
      </c>
      <c r="E108" s="33" t="s">
        <v>90</v>
      </c>
      <c r="F108" s="33" t="s">
        <v>113</v>
      </c>
      <c r="G108" s="33" t="s">
        <v>84</v>
      </c>
      <c r="H108" s="24"/>
      <c r="I108" s="24"/>
      <c r="J108" s="24"/>
      <c r="K108" s="24"/>
    </row>
    <row r="109" spans="1:11" s="16" customFormat="1" ht="15.6">
      <c r="A109" s="20">
        <v>3</v>
      </c>
      <c r="B109" s="31">
        <v>950</v>
      </c>
      <c r="C109" s="32" t="s">
        <v>144</v>
      </c>
      <c r="D109" s="33" t="s">
        <v>73</v>
      </c>
      <c r="E109" s="33" t="s">
        <v>90</v>
      </c>
      <c r="F109" s="33" t="s">
        <v>113</v>
      </c>
      <c r="G109" s="33" t="s">
        <v>143</v>
      </c>
      <c r="H109" s="24"/>
      <c r="I109" s="24"/>
      <c r="J109" s="24"/>
      <c r="K109" s="24"/>
    </row>
    <row r="110" spans="1:11" s="16" customFormat="1" ht="21" customHeight="1">
      <c r="A110" s="20">
        <v>3</v>
      </c>
      <c r="B110" s="31">
        <v>950</v>
      </c>
      <c r="C110" s="32" t="s">
        <v>13</v>
      </c>
      <c r="D110" s="33" t="s">
        <v>73</v>
      </c>
      <c r="E110" s="33" t="s">
        <v>90</v>
      </c>
      <c r="F110" s="33" t="s">
        <v>113</v>
      </c>
      <c r="G110" s="33" t="s">
        <v>78</v>
      </c>
      <c r="H110" s="24">
        <v>1.5</v>
      </c>
      <c r="I110" s="25"/>
      <c r="J110" s="24">
        <v>1.5</v>
      </c>
      <c r="K110" s="25"/>
    </row>
    <row r="111" spans="1:11" s="16" customFormat="1" ht="15" customHeight="1">
      <c r="A111" s="17">
        <v>1</v>
      </c>
      <c r="B111" s="28">
        <v>950</v>
      </c>
      <c r="C111" s="29" t="s">
        <v>14</v>
      </c>
      <c r="D111" s="30" t="s">
        <v>73</v>
      </c>
      <c r="E111" s="30" t="s">
        <v>79</v>
      </c>
      <c r="F111" s="30"/>
      <c r="G111" s="30"/>
      <c r="H111" s="18">
        <f>SUMIFS(H112:H1152,$B112:$B1152,$B112,$D112:$D1152,$D112,$E112:$E1152,$E112)/2</f>
        <v>660</v>
      </c>
      <c r="I111" s="18">
        <f>SUMIFS(I112:I1152,$B112:$B1152,$B112,$D112:$D1152,$D112,$E112:$E1152,$E112)/2</f>
        <v>0</v>
      </c>
      <c r="J111" s="18">
        <f>SUMIFS(J112:J1152,$B112:$B1152,$B112,$D112:$D1152,$D112,$E112:$E1152,$E112)/2</f>
        <v>660</v>
      </c>
      <c r="K111" s="18">
        <f>SUMIFS(K112:K1152,$B112:$B1152,$B112,$D112:$D1152,$D112,$E112:$E1152,$E112)/2</f>
        <v>0</v>
      </c>
    </row>
    <row r="112" spans="1:11" s="16" customFormat="1" ht="78">
      <c r="A112" s="19">
        <v>2</v>
      </c>
      <c r="B112" s="37">
        <v>950</v>
      </c>
      <c r="C112" s="38" t="s">
        <v>185</v>
      </c>
      <c r="D112" s="39" t="s">
        <v>73</v>
      </c>
      <c r="E112" s="39" t="s">
        <v>79</v>
      </c>
      <c r="F112" s="39" t="s">
        <v>50</v>
      </c>
      <c r="G112" s="39" t="s">
        <v>75</v>
      </c>
      <c r="H112" s="40">
        <f>SUMIFS(H113:H1152,$B113:$B1152,$B112,$D113:$D1152,$D113,$E113:$E1152,$E113,$F113:$F1152,$F113)</f>
        <v>660</v>
      </c>
      <c r="I112" s="40">
        <f>SUMIFS(I113:I1152,$B113:$B1152,$B112,$D113:$D1152,$D113,$E113:$E1152,$E113,$F113:$F1152,$F113)</f>
        <v>0</v>
      </c>
      <c r="J112" s="40">
        <f>SUMIFS(J113:J1152,$B113:$B1152,$B112,$D113:$D1152,$D113,$E113:$E1152,$E113,$F113:$F1152,$F113)</f>
        <v>660</v>
      </c>
      <c r="K112" s="40">
        <f>SUMIFS(K113:K1152,$B113:$B1152,$B112,$D113:$D1152,$D113,$E113:$E1152,$E113,$F113:$F1152,$F113)</f>
        <v>0</v>
      </c>
    </row>
    <row r="113" spans="1:11" s="16" customFormat="1" ht="46.8">
      <c r="A113" s="20">
        <v>3</v>
      </c>
      <c r="B113" s="31">
        <v>950</v>
      </c>
      <c r="C113" s="32" t="s">
        <v>12</v>
      </c>
      <c r="D113" s="33" t="s">
        <v>73</v>
      </c>
      <c r="E113" s="33" t="s">
        <v>79</v>
      </c>
      <c r="F113" s="33" t="s">
        <v>50</v>
      </c>
      <c r="G113" s="33" t="s">
        <v>77</v>
      </c>
      <c r="H113" s="24">
        <v>660</v>
      </c>
      <c r="I113" s="24"/>
      <c r="J113" s="24">
        <v>660</v>
      </c>
      <c r="K113" s="24"/>
    </row>
    <row r="114" spans="1:11" s="16" customFormat="1" ht="46.8">
      <c r="A114" s="17">
        <v>1</v>
      </c>
      <c r="B114" s="28">
        <v>950</v>
      </c>
      <c r="C114" s="29" t="s">
        <v>36</v>
      </c>
      <c r="D114" s="30" t="s">
        <v>82</v>
      </c>
      <c r="E114" s="30" t="s">
        <v>80</v>
      </c>
      <c r="F114" s="30"/>
      <c r="G114" s="30"/>
      <c r="H114" s="18">
        <f>SUMIFS(H115:H1155,$B115:$B1155,$B115,$D115:$D1155,$D115,$E115:$E1155,$E115)/2</f>
        <v>383</v>
      </c>
      <c r="I114" s="18">
        <f>SUMIFS(I115:I1155,$B115:$B1155,$B115,$D115:$D1155,$D115,$E115:$E1155,$E115)/2</f>
        <v>0</v>
      </c>
      <c r="J114" s="18">
        <f>SUMIFS(J115:J1155,$B115:$B1155,$B115,$D115:$D1155,$D115,$E115:$E1155,$E115)/2</f>
        <v>383</v>
      </c>
      <c r="K114" s="18">
        <f>SUMIFS(K115:K1155,$B115:$B1155,$B115,$D115:$D1155,$D115,$E115:$E1155,$E115)/2</f>
        <v>0</v>
      </c>
    </row>
    <row r="115" spans="1:11" s="16" customFormat="1" ht="62.4">
      <c r="A115" s="19">
        <v>2</v>
      </c>
      <c r="B115" s="37">
        <v>950</v>
      </c>
      <c r="C115" s="38" t="s">
        <v>186</v>
      </c>
      <c r="D115" s="39" t="s">
        <v>82</v>
      </c>
      <c r="E115" s="39" t="s">
        <v>80</v>
      </c>
      <c r="F115" s="39" t="s">
        <v>140</v>
      </c>
      <c r="G115" s="39"/>
      <c r="H115" s="40">
        <f>SUMIFS(H116:H1155,$B116:$B1155,$B115,$D116:$D1155,$D116,$E116:$E1155,$E116,$F116:$F1155,$F116)</f>
        <v>383</v>
      </c>
      <c r="I115" s="40">
        <f>SUMIFS(I116:I1155,$B116:$B1155,$B115,$D116:$D1155,$D116,$E116:$E1155,$E116,$F116:$F1155,$F116)</f>
        <v>0</v>
      </c>
      <c r="J115" s="40">
        <f>SUMIFS(J116:J1155,$B116:$B1155,$B115,$D116:$D1155,$D116,$E116:$E1155,$E116,$F116:$F1155,$F116)</f>
        <v>383</v>
      </c>
      <c r="K115" s="40">
        <f>SUMIFS(K116:K1155,$B116:$B1155,$B115,$D116:$D1155,$D116,$E116:$E1155,$E116,$F116:$F1155,$F116)</f>
        <v>0</v>
      </c>
    </row>
    <row r="116" spans="1:11" s="16" customFormat="1" ht="46.8">
      <c r="A116" s="20">
        <v>3</v>
      </c>
      <c r="B116" s="31">
        <v>950</v>
      </c>
      <c r="C116" s="32" t="s">
        <v>12</v>
      </c>
      <c r="D116" s="33" t="s">
        <v>82</v>
      </c>
      <c r="E116" s="33" t="s">
        <v>80</v>
      </c>
      <c r="F116" s="33" t="s">
        <v>140</v>
      </c>
      <c r="G116" s="33" t="s">
        <v>77</v>
      </c>
      <c r="H116" s="24">
        <v>383</v>
      </c>
      <c r="I116" s="24"/>
      <c r="J116" s="24">
        <v>383</v>
      </c>
      <c r="K116" s="24"/>
    </row>
    <row r="117" spans="1:11" s="16" customFormat="1" ht="31.2">
      <c r="A117" s="17">
        <v>1</v>
      </c>
      <c r="B117" s="28">
        <v>950</v>
      </c>
      <c r="C117" s="29" t="s">
        <v>37</v>
      </c>
      <c r="D117" s="30" t="s">
        <v>90</v>
      </c>
      <c r="E117" s="30" t="s">
        <v>91</v>
      </c>
      <c r="F117" s="30"/>
      <c r="G117" s="30"/>
      <c r="H117" s="18">
        <f>SUMIFS(H118:H1158,$B118:$B1158,$B118,$D118:$D1158,$D118,$E118:$E1158,$E118)/2</f>
        <v>0</v>
      </c>
      <c r="I117" s="18">
        <f>SUMIFS(I118:I1158,$B118:$B1158,$B118,$D118:$D1158,$D118,$E118:$E1158,$E118)/2</f>
        <v>0</v>
      </c>
      <c r="J117" s="18">
        <f>SUMIFS(J118:J1158,$B118:$B1158,$B118,$D118:$D1158,$D118,$E118:$E1158,$E118)/2</f>
        <v>0</v>
      </c>
      <c r="K117" s="18">
        <f>SUMIFS(K118:K1158,$B118:$B1158,$B118,$D118:$D1158,$D118,$E118:$E1158,$E118)/2</f>
        <v>0</v>
      </c>
    </row>
    <row r="118" spans="1:11" s="16" customFormat="1" ht="78">
      <c r="A118" s="19">
        <v>2</v>
      </c>
      <c r="B118" s="37">
        <v>950</v>
      </c>
      <c r="C118" s="38" t="s">
        <v>185</v>
      </c>
      <c r="D118" s="39" t="s">
        <v>90</v>
      </c>
      <c r="E118" s="39" t="s">
        <v>91</v>
      </c>
      <c r="F118" s="39" t="s">
        <v>50</v>
      </c>
      <c r="G118" s="39"/>
      <c r="H118" s="40">
        <f>SUMIFS(H119:H1158,$B119:$B1158,$B118,$D119:$D1158,$D119,$E119:$E1158,$E119,$F119:$F1158,$F119)</f>
        <v>0</v>
      </c>
      <c r="I118" s="40">
        <f>SUMIFS(I119:I1158,$B119:$B1158,$B118,$D119:$D1158,$D119,$E119:$E1158,$E119,$F119:$F1158,$F119)</f>
        <v>0</v>
      </c>
      <c r="J118" s="40">
        <f>SUMIFS(J119:J1158,$B119:$B1158,$B118,$D119:$D1158,$D119,$E119:$E1158,$E119,$F119:$F1158,$F119)</f>
        <v>0</v>
      </c>
      <c r="K118" s="40">
        <f>SUMIFS(K119:K1158,$B119:$B1158,$B118,$D119:$D1158,$D119,$E119:$E1158,$E119,$F119:$F1158,$F119)</f>
        <v>0</v>
      </c>
    </row>
    <row r="119" spans="1:11" s="16" customFormat="1" ht="46.8">
      <c r="A119" s="20">
        <v>3</v>
      </c>
      <c r="B119" s="31">
        <v>950</v>
      </c>
      <c r="C119" s="32" t="s">
        <v>12</v>
      </c>
      <c r="D119" s="33" t="s">
        <v>90</v>
      </c>
      <c r="E119" s="33" t="s">
        <v>91</v>
      </c>
      <c r="F119" s="33" t="s">
        <v>50</v>
      </c>
      <c r="G119" s="33" t="s">
        <v>77</v>
      </c>
      <c r="H119" s="24"/>
      <c r="I119" s="24"/>
      <c r="J119" s="24"/>
      <c r="K119" s="24"/>
    </row>
    <row r="120" spans="1:11" s="16" customFormat="1" ht="15.6">
      <c r="A120" s="17">
        <v>1</v>
      </c>
      <c r="B120" s="28">
        <v>950</v>
      </c>
      <c r="C120" s="29" t="s">
        <v>59</v>
      </c>
      <c r="D120" s="30" t="s">
        <v>96</v>
      </c>
      <c r="E120" s="30" t="s">
        <v>73</v>
      </c>
      <c r="F120" s="30"/>
      <c r="G120" s="30"/>
      <c r="H120" s="18">
        <f>SUMIFS(H121:H1161,$B121:$B1161,$B121,$D121:$D1161,$D121,$E121:$E1161,$E121)/2</f>
        <v>18496.3</v>
      </c>
      <c r="I120" s="18">
        <f>SUMIFS(I121:I1161,$B121:$B1161,$B121,$D121:$D1161,$D121,$E121:$E1161,$E121)/2</f>
        <v>17011</v>
      </c>
      <c r="J120" s="18">
        <f>SUMIFS(J121:J1161,$B121:$B1161,$B121,$D121:$D1161,$D121,$E121:$E1161,$E121)/2</f>
        <v>18496.3</v>
      </c>
      <c r="K120" s="18">
        <f>SUMIFS(K121:K1161,$B121:$B1161,$B121,$D121:$D1161,$D121,$E121:$E1161,$E121)/2</f>
        <v>17011</v>
      </c>
    </row>
    <row r="121" spans="1:11" s="16" customFormat="1" ht="78">
      <c r="A121" s="19">
        <v>2</v>
      </c>
      <c r="B121" s="37">
        <v>950</v>
      </c>
      <c r="C121" s="38" t="s">
        <v>185</v>
      </c>
      <c r="D121" s="39" t="s">
        <v>96</v>
      </c>
      <c r="E121" s="39" t="s">
        <v>73</v>
      </c>
      <c r="F121" s="39" t="s">
        <v>50</v>
      </c>
      <c r="G121" s="39"/>
      <c r="H121" s="40">
        <f>SUMIFS(H122:H1161,$B122:$B1161,$B121,$D122:$D1161,$D122,$E122:$E1161,$E122,$F122:$F1161,$F122)</f>
        <v>560</v>
      </c>
      <c r="I121" s="40">
        <f>SUMIFS(I122:I1161,$B122:$B1161,$B121,$D122:$D1161,$D122,$E122:$E1161,$E122,$F122:$F1161,$F122)</f>
        <v>0</v>
      </c>
      <c r="J121" s="40">
        <f>SUMIFS(J122:J1161,$B122:$B1161,$B121,$D122:$D1161,$D122,$E122:$E1161,$E122,$F122:$F1161,$F122)</f>
        <v>560</v>
      </c>
      <c r="K121" s="40">
        <f>SUMIFS(K122:K1161,$B122:$B1161,$B121,$D122:$D1161,$D122,$E122:$E1161,$E122,$F122:$F1161,$F122)</f>
        <v>0</v>
      </c>
    </row>
    <row r="122" spans="1:11" s="16" customFormat="1" ht="46.8">
      <c r="A122" s="20">
        <v>3</v>
      </c>
      <c r="B122" s="31">
        <v>950</v>
      </c>
      <c r="C122" s="32" t="s">
        <v>12</v>
      </c>
      <c r="D122" s="33" t="s">
        <v>96</v>
      </c>
      <c r="E122" s="33" t="s">
        <v>73</v>
      </c>
      <c r="F122" s="33" t="s">
        <v>50</v>
      </c>
      <c r="G122" s="33" t="s">
        <v>77</v>
      </c>
      <c r="H122" s="24">
        <v>560</v>
      </c>
      <c r="I122" s="24"/>
      <c r="J122" s="24">
        <v>560</v>
      </c>
      <c r="K122" s="24"/>
    </row>
    <row r="123" spans="1:11" s="16" customFormat="1" ht="66" customHeight="1">
      <c r="A123" s="19">
        <v>2</v>
      </c>
      <c r="B123" s="37">
        <v>950</v>
      </c>
      <c r="C123" s="42" t="s">
        <v>139</v>
      </c>
      <c r="D123" s="39" t="s">
        <v>96</v>
      </c>
      <c r="E123" s="39" t="s">
        <v>73</v>
      </c>
      <c r="F123" s="39" t="s">
        <v>138</v>
      </c>
      <c r="G123" s="39" t="s">
        <v>75</v>
      </c>
      <c r="H123" s="40">
        <f>SUMIFS(H124:H1163,$B124:$B1163,$B123,$D124:$D1163,$D124,$E124:$E1163,$E124,$F124:$F1163,$F124)</f>
        <v>17906.3</v>
      </c>
      <c r="I123" s="40">
        <f>SUMIFS(I124:I1163,$B124:$B1163,$B123,$D124:$D1163,$D124,$E124:$E1163,$E124,$F124:$F1163,$F124)</f>
        <v>17011</v>
      </c>
      <c r="J123" s="40">
        <f>SUMIFS(J124:J1163,$B124:$B1163,$B123,$D124:$D1163,$D124,$E124:$E1163,$E124,$F124:$F1163,$F124)</f>
        <v>17906.3</v>
      </c>
      <c r="K123" s="40">
        <f>SUMIFS(K124:K1163,$B124:$B1163,$B123,$D124:$D1163,$D124,$E124:$E1163,$E124,$F124:$F1163,$F124)</f>
        <v>17011</v>
      </c>
    </row>
    <row r="124" spans="1:11" s="16" customFormat="1" ht="15.6">
      <c r="A124" s="20">
        <v>3</v>
      </c>
      <c r="B124" s="31">
        <v>950</v>
      </c>
      <c r="C124" s="32" t="s">
        <v>142</v>
      </c>
      <c r="D124" s="33" t="s">
        <v>96</v>
      </c>
      <c r="E124" s="33" t="s">
        <v>73</v>
      </c>
      <c r="F124" s="33" t="s">
        <v>138</v>
      </c>
      <c r="G124" s="33" t="s">
        <v>141</v>
      </c>
      <c r="H124" s="24">
        <v>2568.8000000000002</v>
      </c>
      <c r="I124" s="24">
        <v>2440.4</v>
      </c>
      <c r="J124" s="24">
        <v>2568.8000000000002</v>
      </c>
      <c r="K124" s="24">
        <v>2440.4</v>
      </c>
    </row>
    <row r="125" spans="1:11" s="16" customFormat="1" ht="24" customHeight="1">
      <c r="A125" s="20">
        <v>3</v>
      </c>
      <c r="B125" s="31">
        <v>950</v>
      </c>
      <c r="C125" s="32" t="s">
        <v>124</v>
      </c>
      <c r="D125" s="33" t="s">
        <v>96</v>
      </c>
      <c r="E125" s="33" t="s">
        <v>73</v>
      </c>
      <c r="F125" s="33" t="s">
        <v>138</v>
      </c>
      <c r="G125" s="33" t="s">
        <v>125</v>
      </c>
      <c r="H125" s="24">
        <v>15337.5</v>
      </c>
      <c r="I125" s="24">
        <v>14570.6</v>
      </c>
      <c r="J125" s="24">
        <v>15337.5</v>
      </c>
      <c r="K125" s="24">
        <v>14570.6</v>
      </c>
    </row>
    <row r="126" spans="1:11" s="16" customFormat="1" ht="62.4">
      <c r="A126" s="19">
        <v>2</v>
      </c>
      <c r="B126" s="37">
        <v>950</v>
      </c>
      <c r="C126" s="38" t="s">
        <v>209</v>
      </c>
      <c r="D126" s="39" t="s">
        <v>96</v>
      </c>
      <c r="E126" s="39" t="s">
        <v>73</v>
      </c>
      <c r="F126" s="39" t="s">
        <v>208</v>
      </c>
      <c r="G126" s="39"/>
      <c r="H126" s="40">
        <f>SUMIFS(H127:H1166,$B127:$B1166,$B126,$D127:$D1166,$D127,$E127:$E1166,$E127,$F127:$F1166,$F127)</f>
        <v>30</v>
      </c>
      <c r="I126" s="40">
        <f>SUMIFS(I127:I1166,$B127:$B1166,$B126,$D127:$D1166,$D127,$E127:$E1166,$E127,$F127:$F1166,$F127)</f>
        <v>0</v>
      </c>
      <c r="J126" s="40">
        <f>SUMIFS(J127:J1166,$B127:$B1166,$B126,$D127:$D1166,$D127,$E127:$E1166,$E127,$F127:$F1166,$F127)</f>
        <v>30</v>
      </c>
      <c r="K126" s="40">
        <f>SUMIFS(K127:K1166,$B127:$B1166,$B126,$D127:$D1166,$D127,$E127:$E1166,$E127,$F127:$F1166,$F127)</f>
        <v>0</v>
      </c>
    </row>
    <row r="127" spans="1:11" s="16" customFormat="1" ht="46.8">
      <c r="A127" s="20">
        <v>3</v>
      </c>
      <c r="B127" s="31">
        <v>950</v>
      </c>
      <c r="C127" s="32" t="s">
        <v>12</v>
      </c>
      <c r="D127" s="33" t="s">
        <v>96</v>
      </c>
      <c r="E127" s="33" t="s">
        <v>73</v>
      </c>
      <c r="F127" s="33" t="s">
        <v>208</v>
      </c>
      <c r="G127" s="33" t="s">
        <v>77</v>
      </c>
      <c r="H127" s="24">
        <v>30</v>
      </c>
      <c r="I127" s="24"/>
      <c r="J127" s="24">
        <v>30</v>
      </c>
      <c r="K127" s="24"/>
    </row>
    <row r="128" spans="1:11" s="16" customFormat="1" ht="15.6">
      <c r="A128" s="17">
        <v>1</v>
      </c>
      <c r="B128" s="28">
        <v>950</v>
      </c>
      <c r="C128" s="29" t="s">
        <v>119</v>
      </c>
      <c r="D128" s="30" t="s">
        <v>96</v>
      </c>
      <c r="E128" s="30" t="s">
        <v>92</v>
      </c>
      <c r="F128" s="30"/>
      <c r="G128" s="30"/>
      <c r="H128" s="18">
        <f>SUMIFS(H129:H1169,$B129:$B1169,$B129,$D129:$D1169,$D129,$E129:$E1169,$E129)/2</f>
        <v>11.4</v>
      </c>
      <c r="I128" s="18">
        <f>SUMIFS(I129:I1169,$B129:$B1169,$B129,$D129:$D1169,$D129,$E129:$E1169,$E129)/2</f>
        <v>0</v>
      </c>
      <c r="J128" s="18">
        <f>SUMIFS(J129:J1169,$B129:$B1169,$B129,$D129:$D1169,$D129,$E129:$E1169,$E129)/2</f>
        <v>11.4</v>
      </c>
      <c r="K128" s="18">
        <f>SUMIFS(K129:K1169,$B129:$B1169,$B129,$D129:$D1169,$D129,$E129:$E1169,$E129)/2</f>
        <v>0</v>
      </c>
    </row>
    <row r="129" spans="1:11" s="16" customFormat="1" ht="78">
      <c r="A129" s="19">
        <v>2</v>
      </c>
      <c r="B129" s="37">
        <v>950</v>
      </c>
      <c r="C129" s="38" t="s">
        <v>185</v>
      </c>
      <c r="D129" s="39" t="s">
        <v>96</v>
      </c>
      <c r="E129" s="39" t="s">
        <v>92</v>
      </c>
      <c r="F129" s="39" t="s">
        <v>50</v>
      </c>
      <c r="G129" s="39"/>
      <c r="H129" s="40">
        <f>SUMIFS(H130:H1169,$B130:$B1169,$B129,$D130:$D1169,$D130,$E130:$E1169,$E130,$F130:$F1169,$F130)</f>
        <v>11.4</v>
      </c>
      <c r="I129" s="40">
        <f>SUMIFS(I130:I1169,$B130:$B1169,$B129,$D130:$D1169,$D130,$E130:$E1169,$E130,$F130:$F1169,$F130)</f>
        <v>0</v>
      </c>
      <c r="J129" s="40">
        <f>SUMIFS(J130:J1169,$B130:$B1169,$B129,$D130:$D1169,$D130,$E130:$E1169,$E130,$F130:$F1169,$F130)</f>
        <v>11.4</v>
      </c>
      <c r="K129" s="40">
        <f>SUMIFS(K130:K1169,$B130:$B1169,$B129,$D130:$D1169,$D130,$E130:$E1169,$E130,$F130:$F1169,$F130)</f>
        <v>0</v>
      </c>
    </row>
    <row r="130" spans="1:11" s="16" customFormat="1" ht="46.8">
      <c r="A130" s="20">
        <v>3</v>
      </c>
      <c r="B130" s="31">
        <v>950</v>
      </c>
      <c r="C130" s="32" t="s">
        <v>12</v>
      </c>
      <c r="D130" s="33" t="s">
        <v>96</v>
      </c>
      <c r="E130" s="33" t="s">
        <v>92</v>
      </c>
      <c r="F130" s="33" t="s">
        <v>50</v>
      </c>
      <c r="G130" s="33" t="s">
        <v>77</v>
      </c>
      <c r="H130" s="24">
        <v>11.4</v>
      </c>
      <c r="I130" s="24"/>
      <c r="J130" s="24">
        <v>11.4</v>
      </c>
      <c r="K130" s="24"/>
    </row>
    <row r="131" spans="1:11" s="16" customFormat="1" ht="15.6">
      <c r="A131" s="17">
        <v>1</v>
      </c>
      <c r="B131" s="28">
        <v>950</v>
      </c>
      <c r="C131" s="29" t="s">
        <v>38</v>
      </c>
      <c r="D131" s="30" t="s">
        <v>85</v>
      </c>
      <c r="E131" s="30" t="s">
        <v>92</v>
      </c>
      <c r="F131" s="30"/>
      <c r="G131" s="30"/>
      <c r="H131" s="18">
        <f>SUMIFS(H132:H1169,$B132:$B1169,$B132,$D132:$D1169,$D132,$E132:$E1169,$E132)/2</f>
        <v>26788.1</v>
      </c>
      <c r="I131" s="18">
        <f>SUMIFS(I132:I1169,$B132:$B1169,$B132,$D132:$D1169,$D132,$E132:$E1169,$E132)/2</f>
        <v>0</v>
      </c>
      <c r="J131" s="18">
        <f>SUMIFS(J132:J1169,$B132:$B1169,$B132,$D132:$D1169,$D132,$E132:$E1169,$E132)/2</f>
        <v>26818.1</v>
      </c>
      <c r="K131" s="18">
        <f>SUMIFS(K132:K1169,$B132:$B1169,$B132,$D132:$D1169,$D132,$E132:$E1169,$E132)/2</f>
        <v>0</v>
      </c>
    </row>
    <row r="132" spans="1:11" s="16" customFormat="1" ht="78">
      <c r="A132" s="19">
        <v>2</v>
      </c>
      <c r="B132" s="37">
        <v>950</v>
      </c>
      <c r="C132" s="41" t="s">
        <v>159</v>
      </c>
      <c r="D132" s="39" t="s">
        <v>85</v>
      </c>
      <c r="E132" s="39" t="s">
        <v>92</v>
      </c>
      <c r="F132" s="39" t="s">
        <v>39</v>
      </c>
      <c r="G132" s="39"/>
      <c r="H132" s="40">
        <f>SUMIFS(H133:H1169,$B133:$B1169,$B132,$D133:$D1169,$D133,$E133:$E1169,$E133,$F133:$F1169,$F133)</f>
        <v>1751.8</v>
      </c>
      <c r="I132" s="40">
        <f>SUMIFS(I133:I1169,$B133:$B1169,$B132,$D133:$D1169,$D133,$E133:$E1169,$E133,$F133:$F1169,$F133)</f>
        <v>0</v>
      </c>
      <c r="J132" s="40">
        <f>SUMIFS(J133:J1169,$B133:$B1169,$B132,$D133:$D1169,$D133,$E133:$E1169,$E133,$F133:$F1169,$F133)</f>
        <v>1751.8</v>
      </c>
      <c r="K132" s="40">
        <f>SUMIFS(K133:K1169,$B133:$B1169,$B132,$D133:$D1169,$D133,$E133:$E1169,$E133,$F133:$F1169,$F133)</f>
        <v>0</v>
      </c>
    </row>
    <row r="133" spans="1:11" s="16" customFormat="1" ht="46.8">
      <c r="A133" s="20">
        <v>3</v>
      </c>
      <c r="B133" s="31">
        <v>950</v>
      </c>
      <c r="C133" s="32" t="s">
        <v>12</v>
      </c>
      <c r="D133" s="33" t="s">
        <v>85</v>
      </c>
      <c r="E133" s="33" t="s">
        <v>92</v>
      </c>
      <c r="F133" s="33" t="s">
        <v>39</v>
      </c>
      <c r="G133" s="33" t="s">
        <v>77</v>
      </c>
      <c r="H133" s="24">
        <v>1751.8</v>
      </c>
      <c r="I133" s="24"/>
      <c r="J133" s="24">
        <v>1751.8</v>
      </c>
      <c r="K133" s="24"/>
    </row>
    <row r="134" spans="1:11" s="16" customFormat="1" ht="78">
      <c r="A134" s="19">
        <v>2</v>
      </c>
      <c r="B134" s="37">
        <v>950</v>
      </c>
      <c r="C134" s="38" t="s">
        <v>185</v>
      </c>
      <c r="D134" s="39" t="s">
        <v>85</v>
      </c>
      <c r="E134" s="39" t="s">
        <v>92</v>
      </c>
      <c r="F134" s="39" t="s">
        <v>50</v>
      </c>
      <c r="G134" s="39"/>
      <c r="H134" s="40">
        <f>SUMIFS(H135:H1171,$B135:$B1171,$B134,$D135:$D1171,$D135,$E135:$E1171,$E135,$F135:$F1171,$F135)</f>
        <v>24188.3</v>
      </c>
      <c r="I134" s="40">
        <f>SUMIFS(I135:I1171,$B135:$B1171,$B134,$D135:$D1171,$D135,$E135:$E1171,$E135,$F135:$F1171,$F135)</f>
        <v>0</v>
      </c>
      <c r="J134" s="40">
        <f>SUMIFS(J135:J1171,$B135:$B1171,$B134,$D135:$D1171,$D135,$E135:$E1171,$E135,$F135:$F1171,$F135)</f>
        <v>24218.3</v>
      </c>
      <c r="K134" s="40">
        <f>SUMIFS(K135:K1171,$B135:$B1171,$B134,$D135:$D1171,$D135,$E135:$E1171,$E135,$F135:$F1171,$F135)</f>
        <v>0</v>
      </c>
    </row>
    <row r="135" spans="1:11" s="16" customFormat="1" ht="46.8">
      <c r="A135" s="20">
        <v>3</v>
      </c>
      <c r="B135" s="31">
        <v>950</v>
      </c>
      <c r="C135" s="32" t="s">
        <v>12</v>
      </c>
      <c r="D135" s="33" t="s">
        <v>85</v>
      </c>
      <c r="E135" s="33" t="s">
        <v>92</v>
      </c>
      <c r="F135" s="33" t="s">
        <v>50</v>
      </c>
      <c r="G135" s="33" t="s">
        <v>77</v>
      </c>
      <c r="H135" s="24">
        <v>24188.3</v>
      </c>
      <c r="I135" s="24"/>
      <c r="J135" s="24">
        <v>24218.3</v>
      </c>
      <c r="K135" s="24"/>
    </row>
    <row r="136" spans="1:11" s="16" customFormat="1" ht="46.8">
      <c r="A136" s="19">
        <v>2</v>
      </c>
      <c r="B136" s="37">
        <v>950</v>
      </c>
      <c r="C136" s="38" t="s">
        <v>201</v>
      </c>
      <c r="D136" s="39" t="s">
        <v>85</v>
      </c>
      <c r="E136" s="39" t="s">
        <v>92</v>
      </c>
      <c r="F136" s="39" t="s">
        <v>178</v>
      </c>
      <c r="G136" s="39"/>
      <c r="H136" s="40">
        <f>SUMIFS(H137:H1173,$B137:$B1173,$B136,$D137:$D1173,$D137,$E137:$E1173,$E137,$F137:$F1173,$F137)</f>
        <v>848</v>
      </c>
      <c r="I136" s="40">
        <f>SUMIFS(I137:I1173,$B137:$B1173,$B136,$D137:$D1173,$D137,$E137:$E1173,$E137,$F137:$F1173,$F137)</f>
        <v>0</v>
      </c>
      <c r="J136" s="40">
        <f>SUMIFS(J137:J1173,$B137:$B1173,$B136,$D137:$D1173,$D137,$E137:$E1173,$E137,$F137:$F1173,$F137)</f>
        <v>848</v>
      </c>
      <c r="K136" s="40">
        <f>SUMIFS(K137:K1173,$B137:$B1173,$B136,$D137:$D1173,$D137,$E137:$E1173,$E137,$F137:$F1173,$F137)</f>
        <v>0</v>
      </c>
    </row>
    <row r="137" spans="1:11" s="16" customFormat="1" ht="46.8">
      <c r="A137" s="20">
        <v>3</v>
      </c>
      <c r="B137" s="31">
        <v>950</v>
      </c>
      <c r="C137" s="32" t="s">
        <v>12</v>
      </c>
      <c r="D137" s="33" t="s">
        <v>85</v>
      </c>
      <c r="E137" s="33" t="s">
        <v>92</v>
      </c>
      <c r="F137" s="33" t="s">
        <v>178</v>
      </c>
      <c r="G137" s="33" t="s">
        <v>77</v>
      </c>
      <c r="H137" s="24">
        <v>848</v>
      </c>
      <c r="I137" s="24"/>
      <c r="J137" s="24">
        <v>848</v>
      </c>
      <c r="K137" s="24"/>
    </row>
    <row r="138" spans="1:11" s="16" customFormat="1" ht="15.6">
      <c r="A138" s="17">
        <v>1</v>
      </c>
      <c r="B138" s="28">
        <v>950</v>
      </c>
      <c r="C138" s="29" t="s">
        <v>150</v>
      </c>
      <c r="D138" s="30" t="s">
        <v>88</v>
      </c>
      <c r="E138" s="30" t="s">
        <v>90</v>
      </c>
      <c r="F138" s="30"/>
      <c r="G138" s="30"/>
      <c r="H138" s="18">
        <f>SUMIFS(H139:H1176,$B139:$B1176,$B139,$D139:$D1176,$D139,$E139:$E1176,$E139)/2</f>
        <v>11950</v>
      </c>
      <c r="I138" s="18">
        <f>SUMIFS(I139:I1176,$B139:$B1176,$B139,$D139:$D1176,$D139,$E139:$E1176,$E139)/2</f>
        <v>11950</v>
      </c>
      <c r="J138" s="18">
        <f>SUMIFS(J139:J1176,$B139:$B1176,$B139,$D139:$D1176,$D139,$E139:$E1176,$E139)/2</f>
        <v>11950</v>
      </c>
      <c r="K138" s="18">
        <f>SUMIFS(K139:K1176,$B139:$B1176,$B139,$D139:$D1176,$D139,$E139:$E1176,$E139)/2</f>
        <v>11950</v>
      </c>
    </row>
    <row r="139" spans="1:11" s="16" customFormat="1" ht="104.25" customHeight="1">
      <c r="A139" s="19">
        <v>2</v>
      </c>
      <c r="B139" s="37">
        <v>950</v>
      </c>
      <c r="C139" s="38" t="s">
        <v>129</v>
      </c>
      <c r="D139" s="39" t="s">
        <v>88</v>
      </c>
      <c r="E139" s="39" t="s">
        <v>90</v>
      </c>
      <c r="F139" s="39" t="s">
        <v>126</v>
      </c>
      <c r="G139" s="39"/>
      <c r="H139" s="40">
        <f>SUMIFS(H140:H1176,$B140:$B1176,$B139,$D140:$D1176,$D140,$E140:$E1176,$E140,$F140:$F1176,$F140)</f>
        <v>11950</v>
      </c>
      <c r="I139" s="40">
        <f>SUMIFS(I140:I1176,$B140:$B1176,$B139,$D140:$D1176,$D140,$E140:$E1176,$E140,$F140:$F1176,$F140)</f>
        <v>11950</v>
      </c>
      <c r="J139" s="40">
        <f>SUMIFS(J140:J1176,$B140:$B1176,$B139,$D140:$D1176,$D140,$E140:$E1176,$E140,$F140:$F1176,$F140)</f>
        <v>11950</v>
      </c>
      <c r="K139" s="40">
        <f>SUMIFS(K140:K1176,$B140:$B1176,$B139,$D140:$D1176,$D140,$E140:$E1176,$E140,$F140:$F1176,$F140)</f>
        <v>11950</v>
      </c>
    </row>
    <row r="140" spans="1:11" s="16" customFormat="1" ht="15.6">
      <c r="A140" s="20">
        <v>3</v>
      </c>
      <c r="B140" s="31">
        <v>950</v>
      </c>
      <c r="C140" s="32" t="s">
        <v>124</v>
      </c>
      <c r="D140" s="33" t="s">
        <v>88</v>
      </c>
      <c r="E140" s="33" t="s">
        <v>90</v>
      </c>
      <c r="F140" s="33" t="s">
        <v>126</v>
      </c>
      <c r="G140" s="33" t="s">
        <v>125</v>
      </c>
      <c r="H140" s="24">
        <v>11950</v>
      </c>
      <c r="I140" s="24">
        <v>11950</v>
      </c>
      <c r="J140" s="24">
        <v>11950</v>
      </c>
      <c r="K140" s="24">
        <v>11950</v>
      </c>
    </row>
    <row r="141" spans="1:11" s="16" customFormat="1" ht="31.2">
      <c r="A141" s="14">
        <v>0</v>
      </c>
      <c r="B141" s="26">
        <v>955</v>
      </c>
      <c r="C141" s="27" t="s">
        <v>40</v>
      </c>
      <c r="D141" s="34" t="s">
        <v>75</v>
      </c>
      <c r="E141" s="34" t="s">
        <v>75</v>
      </c>
      <c r="F141" s="34" t="s">
        <v>7</v>
      </c>
      <c r="G141" s="34" t="s">
        <v>75</v>
      </c>
      <c r="H141" s="15">
        <f>SUMIFS(H142:H1185,$B142:$B1185,$B142)/3</f>
        <v>397898.59999999992</v>
      </c>
      <c r="I141" s="15">
        <f>SUMIFS(I142:I1185,$B142:$B1185,$B142)/3</f>
        <v>168330.69999999995</v>
      </c>
      <c r="J141" s="15">
        <f>SUMIFS(J142:J1185,$B142:$B1185,$B142)/3</f>
        <v>401450.8</v>
      </c>
      <c r="K141" s="15">
        <f>SUMIFS(K142:K1185,$B142:$B1185,$B142)/3</f>
        <v>171283.49999999994</v>
      </c>
    </row>
    <row r="142" spans="1:11" s="16" customFormat="1" ht="62.4">
      <c r="A142" s="17">
        <v>1</v>
      </c>
      <c r="B142" s="28">
        <v>955</v>
      </c>
      <c r="C142" s="29" t="s">
        <v>41</v>
      </c>
      <c r="D142" s="30" t="s">
        <v>73</v>
      </c>
      <c r="E142" s="30" t="s">
        <v>92</v>
      </c>
      <c r="F142" s="30" t="s">
        <v>7</v>
      </c>
      <c r="G142" s="30" t="s">
        <v>75</v>
      </c>
      <c r="H142" s="18">
        <f>SUMIFS(H143:H1180,$B143:$B1180,$B143,$D143:$D1180,$D143,$E143:$E1180,$E143)/2</f>
        <v>2624</v>
      </c>
      <c r="I142" s="18">
        <f>SUMIFS(I143:I1180,$B143:$B1180,$B143,$D143:$D1180,$D143,$E143:$E1180,$E143)/2</f>
        <v>0</v>
      </c>
      <c r="J142" s="18">
        <f>SUMIFS(J143:J1180,$B143:$B1180,$B143,$D143:$D1180,$D143,$E143:$E1180,$E143)/2</f>
        <v>2624</v>
      </c>
      <c r="K142" s="18">
        <f>SUMIFS(K143:K1180,$B143:$B1180,$B143,$D143:$D1180,$D143,$E143:$E1180,$E143)/2</f>
        <v>0</v>
      </c>
    </row>
    <row r="143" spans="1:11" s="16" customFormat="1" ht="78">
      <c r="A143" s="19">
        <v>2</v>
      </c>
      <c r="B143" s="37">
        <v>955</v>
      </c>
      <c r="C143" s="38" t="s">
        <v>9</v>
      </c>
      <c r="D143" s="39" t="s">
        <v>73</v>
      </c>
      <c r="E143" s="39" t="s">
        <v>92</v>
      </c>
      <c r="F143" s="39" t="s">
        <v>113</v>
      </c>
      <c r="G143" s="39" t="s">
        <v>75</v>
      </c>
      <c r="H143" s="40">
        <f>SUMIFS(H144:H1180,$B144:$B1180,$B143,$D144:$D1180,$D144,$E144:$E1180,$E144,$F144:$F1180,$F144)</f>
        <v>2624</v>
      </c>
      <c r="I143" s="40">
        <f>SUMIFS(I144:I1180,$B144:$B1180,$B143,$D144:$D1180,$D144,$E144:$E1180,$E144,$F144:$F1180,$F144)</f>
        <v>0</v>
      </c>
      <c r="J143" s="40">
        <f>SUMIFS(J144:J1180,$B144:$B1180,$B143,$D144:$D1180,$D144,$E144:$E1180,$E144,$F144:$F1180,$F144)</f>
        <v>2624</v>
      </c>
      <c r="K143" s="40">
        <f>SUMIFS(K144:K1180,$B144:$B1180,$B143,$D144:$D1180,$D144,$E144:$E1180,$E144,$F144:$F1180,$F144)</f>
        <v>0</v>
      </c>
    </row>
    <row r="144" spans="1:11" s="16" customFormat="1" ht="46.8">
      <c r="A144" s="20">
        <v>3</v>
      </c>
      <c r="B144" s="31">
        <v>955</v>
      </c>
      <c r="C144" s="32" t="s">
        <v>11</v>
      </c>
      <c r="D144" s="33" t="s">
        <v>73</v>
      </c>
      <c r="E144" s="33" t="s">
        <v>92</v>
      </c>
      <c r="F144" s="33" t="s">
        <v>113</v>
      </c>
      <c r="G144" s="33" t="s">
        <v>76</v>
      </c>
      <c r="H144" s="24">
        <v>2624</v>
      </c>
      <c r="I144" s="24"/>
      <c r="J144" s="24">
        <v>2624</v>
      </c>
      <c r="K144" s="24"/>
    </row>
    <row r="145" spans="1:11" s="16" customFormat="1" ht="78">
      <c r="A145" s="17">
        <v>1</v>
      </c>
      <c r="B145" s="28">
        <v>955</v>
      </c>
      <c r="C145" s="29" t="s">
        <v>34</v>
      </c>
      <c r="D145" s="30" t="s">
        <v>73</v>
      </c>
      <c r="E145" s="30" t="s">
        <v>90</v>
      </c>
      <c r="F145" s="30" t="s">
        <v>7</v>
      </c>
      <c r="G145" s="30" t="s">
        <v>75</v>
      </c>
      <c r="H145" s="18">
        <f>SUMIFS(H146:H1183,$B146:$B1183,$B146,$D146:$D1183,$D146,$E146:$E1183,$E146)/2</f>
        <v>25060.100000000002</v>
      </c>
      <c r="I145" s="18">
        <f>SUMIFS(I146:I1183,$B146:$B1183,$B146,$D146:$D1183,$D146,$E146:$E1183,$E146)/2</f>
        <v>2202.1999999999998</v>
      </c>
      <c r="J145" s="18">
        <f>SUMIFS(J146:J1183,$B146:$B1183,$B146,$D146:$D1183,$D146,$E146:$E1183,$E146)/2</f>
        <v>25060.100000000002</v>
      </c>
      <c r="K145" s="18">
        <f>SUMIFS(K146:K1183,$B146:$B1183,$B146,$D146:$D1183,$D146,$E146:$E1183,$E146)/2</f>
        <v>2202.1999999999998</v>
      </c>
    </row>
    <row r="146" spans="1:11" s="16" customFormat="1" ht="62.4">
      <c r="A146" s="19">
        <v>2</v>
      </c>
      <c r="B146" s="37">
        <v>955</v>
      </c>
      <c r="C146" s="47" t="s">
        <v>132</v>
      </c>
      <c r="D146" s="39" t="s">
        <v>73</v>
      </c>
      <c r="E146" s="39" t="s">
        <v>90</v>
      </c>
      <c r="F146" s="39" t="s">
        <v>15</v>
      </c>
      <c r="G146" s="39" t="s">
        <v>75</v>
      </c>
      <c r="H146" s="40">
        <f>SUMIFS(H147:H1183,$B147:$B1183,$B146,$D147:$D1183,$D147,$E147:$E1183,$E147,$F147:$F1183,$F147)</f>
        <v>377.3</v>
      </c>
      <c r="I146" s="40">
        <f>SUMIFS(I147:I1183,$B147:$B1183,$B146,$D147:$D1183,$D147,$E147:$E1183,$E147,$F147:$F1183,$F147)</f>
        <v>0</v>
      </c>
      <c r="J146" s="40">
        <f>SUMIFS(J147:J1183,$B147:$B1183,$B146,$D147:$D1183,$D147,$E147:$E1183,$E147,$F147:$F1183,$F147)</f>
        <v>377.3</v>
      </c>
      <c r="K146" s="40">
        <f>SUMIFS(K147:K1183,$B147:$B1183,$B146,$D147:$D1183,$D147,$E147:$E1183,$E147,$F147:$F1183,$F147)</f>
        <v>0</v>
      </c>
    </row>
    <row r="147" spans="1:11" s="16" customFormat="1" ht="46.8">
      <c r="A147" s="20">
        <v>3</v>
      </c>
      <c r="B147" s="31">
        <v>955</v>
      </c>
      <c r="C147" s="45" t="s">
        <v>12</v>
      </c>
      <c r="D147" s="33" t="s">
        <v>73</v>
      </c>
      <c r="E147" s="33" t="s">
        <v>90</v>
      </c>
      <c r="F147" s="33" t="s">
        <v>15</v>
      </c>
      <c r="G147" s="33" t="s">
        <v>77</v>
      </c>
      <c r="H147" s="24">
        <v>377.3</v>
      </c>
      <c r="I147" s="24"/>
      <c r="J147" s="24">
        <v>377.3</v>
      </c>
      <c r="K147" s="24"/>
    </row>
    <row r="148" spans="1:11" s="16" customFormat="1" ht="62.4">
      <c r="A148" s="19">
        <v>2</v>
      </c>
      <c r="B148" s="43">
        <v>955</v>
      </c>
      <c r="C148" s="47" t="s">
        <v>134</v>
      </c>
      <c r="D148" s="44" t="s">
        <v>73</v>
      </c>
      <c r="E148" s="39" t="s">
        <v>90</v>
      </c>
      <c r="F148" s="39" t="s">
        <v>42</v>
      </c>
      <c r="G148" s="39" t="s">
        <v>75</v>
      </c>
      <c r="H148" s="40">
        <f>SUMIFS(H149:H1185,$B149:$B1185,$B148,$D149:$D1185,$D149,$E149:$E1185,$E149,$F149:$F1185,$F149)</f>
        <v>81.599999999999994</v>
      </c>
      <c r="I148" s="40">
        <f>SUMIFS(I149:I1185,$B149:$B1185,$B148,$D149:$D1185,$D149,$E149:$E1185,$E149,$F149:$F1185,$F149)</f>
        <v>0</v>
      </c>
      <c r="J148" s="40">
        <f>SUMIFS(J149:J1185,$B149:$B1185,$B148,$D149:$D1185,$D149,$E149:$E1185,$E149,$F149:$F1185,$F149)</f>
        <v>81.599999999999994</v>
      </c>
      <c r="K148" s="40">
        <f>SUMIFS(K149:K1185,$B149:$B1185,$B148,$D149:$D1185,$D149,$E149:$E1185,$E149,$F149:$F1185,$F149)</f>
        <v>0</v>
      </c>
    </row>
    <row r="149" spans="1:11" s="16" customFormat="1" ht="46.8">
      <c r="A149" s="20">
        <v>3</v>
      </c>
      <c r="B149" s="31">
        <v>955</v>
      </c>
      <c r="C149" s="46" t="s">
        <v>12</v>
      </c>
      <c r="D149" s="33" t="s">
        <v>73</v>
      </c>
      <c r="E149" s="33" t="s">
        <v>90</v>
      </c>
      <c r="F149" s="33" t="s">
        <v>42</v>
      </c>
      <c r="G149" s="33" t="s">
        <v>77</v>
      </c>
      <c r="H149" s="24">
        <v>81.599999999999994</v>
      </c>
      <c r="I149" s="24"/>
      <c r="J149" s="24">
        <v>81.599999999999994</v>
      </c>
      <c r="K149" s="24"/>
    </row>
    <row r="150" spans="1:11" s="16" customFormat="1" ht="78">
      <c r="A150" s="19">
        <v>2</v>
      </c>
      <c r="B150" s="37">
        <v>955</v>
      </c>
      <c r="C150" s="38" t="s">
        <v>9</v>
      </c>
      <c r="D150" s="39" t="s">
        <v>73</v>
      </c>
      <c r="E150" s="39" t="s">
        <v>90</v>
      </c>
      <c r="F150" s="39" t="s">
        <v>113</v>
      </c>
      <c r="G150" s="39" t="s">
        <v>75</v>
      </c>
      <c r="H150" s="40">
        <f>SUMIFS(H151:H1187,$B151:$B1187,$B150,$D151:$D1187,$D151,$E151:$E1187,$E151,$F151:$F1187,$F151)</f>
        <v>24601.200000000001</v>
      </c>
      <c r="I150" s="40">
        <f>SUMIFS(I151:I1187,$B151:$B1187,$B150,$D151:$D1187,$D151,$E151:$E1187,$E151,$F151:$F1187,$F151)</f>
        <v>2202.1999999999998</v>
      </c>
      <c r="J150" s="40">
        <f>SUMIFS(J151:J1187,$B151:$B1187,$B150,$D151:$D1187,$D151,$E151:$E1187,$E151,$F151:$F1187,$F151)</f>
        <v>24601.200000000001</v>
      </c>
      <c r="K150" s="40">
        <f>SUMIFS(K151:K1187,$B151:$B1187,$B150,$D151:$D1187,$D151,$E151:$E1187,$E151,$F151:$F1187,$F151)</f>
        <v>2202.1999999999998</v>
      </c>
    </row>
    <row r="151" spans="1:11" s="16" customFormat="1" ht="46.8">
      <c r="A151" s="20">
        <v>3</v>
      </c>
      <c r="B151" s="31">
        <v>955</v>
      </c>
      <c r="C151" s="32" t="s">
        <v>11</v>
      </c>
      <c r="D151" s="33" t="s">
        <v>73</v>
      </c>
      <c r="E151" s="33" t="s">
        <v>90</v>
      </c>
      <c r="F151" s="33" t="s">
        <v>113</v>
      </c>
      <c r="G151" s="33" t="s">
        <v>76</v>
      </c>
      <c r="H151" s="24">
        <v>22576.799999999999</v>
      </c>
      <c r="I151" s="24">
        <v>1930.3</v>
      </c>
      <c r="J151" s="24">
        <v>22576.799999999999</v>
      </c>
      <c r="K151" s="24">
        <v>1930.3</v>
      </c>
    </row>
    <row r="152" spans="1:11" s="16" customFormat="1" ht="46.8">
      <c r="A152" s="20">
        <v>3</v>
      </c>
      <c r="B152" s="31">
        <v>955</v>
      </c>
      <c r="C152" s="32" t="s">
        <v>12</v>
      </c>
      <c r="D152" s="33" t="s">
        <v>73</v>
      </c>
      <c r="E152" s="33" t="s">
        <v>90</v>
      </c>
      <c r="F152" s="33" t="s">
        <v>113</v>
      </c>
      <c r="G152" s="33" t="s">
        <v>77</v>
      </c>
      <c r="H152" s="24">
        <v>1964.4</v>
      </c>
      <c r="I152" s="24">
        <v>271.89999999999998</v>
      </c>
      <c r="J152" s="24">
        <v>1964.4</v>
      </c>
      <c r="K152" s="24">
        <v>271.89999999999998</v>
      </c>
    </row>
    <row r="153" spans="1:11" s="16" customFormat="1" ht="15.6">
      <c r="A153" s="20">
        <v>3</v>
      </c>
      <c r="B153" s="31">
        <v>955</v>
      </c>
      <c r="C153" s="32" t="s">
        <v>144</v>
      </c>
      <c r="D153" s="33" t="s">
        <v>73</v>
      </c>
      <c r="E153" s="33" t="s">
        <v>90</v>
      </c>
      <c r="F153" s="33" t="s">
        <v>113</v>
      </c>
      <c r="G153" s="33" t="s">
        <v>143</v>
      </c>
      <c r="H153" s="24"/>
      <c r="I153" s="24"/>
      <c r="J153" s="24"/>
      <c r="K153" s="24"/>
    </row>
    <row r="154" spans="1:11" s="16" customFormat="1" ht="15.6">
      <c r="A154" s="20">
        <v>3</v>
      </c>
      <c r="B154" s="31">
        <v>955</v>
      </c>
      <c r="C154" s="32" t="s">
        <v>13</v>
      </c>
      <c r="D154" s="33" t="s">
        <v>73</v>
      </c>
      <c r="E154" s="33" t="s">
        <v>90</v>
      </c>
      <c r="F154" s="33" t="s">
        <v>113</v>
      </c>
      <c r="G154" s="33" t="s">
        <v>78</v>
      </c>
      <c r="H154" s="24">
        <v>60</v>
      </c>
      <c r="I154" s="24"/>
      <c r="J154" s="24">
        <v>60</v>
      </c>
      <c r="K154" s="24"/>
    </row>
    <row r="155" spans="1:11" s="16" customFormat="1" ht="15.6">
      <c r="A155" s="17">
        <v>1</v>
      </c>
      <c r="B155" s="28">
        <v>955</v>
      </c>
      <c r="C155" s="29" t="s">
        <v>154</v>
      </c>
      <c r="D155" s="30" t="s">
        <v>73</v>
      </c>
      <c r="E155" s="30" t="s">
        <v>96</v>
      </c>
      <c r="F155" s="30" t="s">
        <v>7</v>
      </c>
      <c r="G155" s="30" t="s">
        <v>75</v>
      </c>
      <c r="H155" s="18">
        <f>SUMIFS(H156:H1193,$B156:$B1193,$B156,$D156:$D1193,$D156,$E156:$E1193,$E156)/2</f>
        <v>11.7</v>
      </c>
      <c r="I155" s="18">
        <f>SUMIFS(I156:I1193,$B156:$B1193,$B156,$D156:$D1193,$D156,$E156:$E1193,$E156)/2</f>
        <v>11.7</v>
      </c>
      <c r="J155" s="18">
        <f>SUMIFS(J156:J1193,$B156:$B1193,$B156,$D156:$D1193,$D156,$E156:$E1193,$E156)/2</f>
        <v>11.7</v>
      </c>
      <c r="K155" s="18">
        <f>SUMIFS(K156:K1193,$B156:$B1193,$B156,$D156:$D1193,$D156,$E156:$E1193,$E156)/2</f>
        <v>11.7</v>
      </c>
    </row>
    <row r="156" spans="1:11" s="16" customFormat="1" ht="46.8">
      <c r="A156" s="19">
        <v>2</v>
      </c>
      <c r="B156" s="37">
        <v>955</v>
      </c>
      <c r="C156" s="47" t="s">
        <v>155</v>
      </c>
      <c r="D156" s="39" t="s">
        <v>73</v>
      </c>
      <c r="E156" s="39" t="s">
        <v>96</v>
      </c>
      <c r="F156" s="39" t="s">
        <v>156</v>
      </c>
      <c r="G156" s="39" t="s">
        <v>75</v>
      </c>
      <c r="H156" s="40">
        <f>SUMIFS(H157:H1193,$B157:$B1193,$B156,$D157:$D1193,$D157,$E157:$E1193,$E157,$F157:$F1193,$F157)</f>
        <v>11.7</v>
      </c>
      <c r="I156" s="40">
        <f>SUMIFS(I157:I1193,$B157:$B1193,$B156,$D157:$D1193,$D157,$E157:$E1193,$E157,$F157:$F1193,$F157)</f>
        <v>11.7</v>
      </c>
      <c r="J156" s="40">
        <f>SUMIFS(J157:J1193,$B157:$B1193,$B156,$D157:$D1193,$D157,$E157:$E1193,$E157,$F157:$F1193,$F157)</f>
        <v>11.7</v>
      </c>
      <c r="K156" s="40">
        <f>SUMIFS(K157:K1193,$B157:$B1193,$B156,$D157:$D1193,$D157,$E157:$E1193,$E157,$F157:$F1193,$F157)</f>
        <v>11.7</v>
      </c>
    </row>
    <row r="157" spans="1:11" s="16" customFormat="1" ht="46.8">
      <c r="A157" s="20">
        <v>3</v>
      </c>
      <c r="B157" s="31">
        <v>955</v>
      </c>
      <c r="C157" s="45" t="s">
        <v>12</v>
      </c>
      <c r="D157" s="33" t="s">
        <v>73</v>
      </c>
      <c r="E157" s="33" t="s">
        <v>96</v>
      </c>
      <c r="F157" s="33" t="s">
        <v>156</v>
      </c>
      <c r="G157" s="33" t="s">
        <v>77</v>
      </c>
      <c r="H157" s="24">
        <v>11.7</v>
      </c>
      <c r="I157" s="24">
        <v>11.7</v>
      </c>
      <c r="J157" s="24">
        <v>11.7</v>
      </c>
      <c r="K157" s="24">
        <v>11.7</v>
      </c>
    </row>
    <row r="158" spans="1:11" s="16" customFormat="1" ht="15.6">
      <c r="A158" s="17">
        <v>1</v>
      </c>
      <c r="B158" s="28">
        <v>955</v>
      </c>
      <c r="C158" s="29" t="s">
        <v>43</v>
      </c>
      <c r="D158" s="30" t="s">
        <v>73</v>
      </c>
      <c r="E158" s="30" t="s">
        <v>89</v>
      </c>
      <c r="F158" s="30" t="s">
        <v>7</v>
      </c>
      <c r="G158" s="30" t="s">
        <v>75</v>
      </c>
      <c r="H158" s="18">
        <f>SUMIFS(H159:H1196,$B159:$B1196,$B159,$D159:$D1196,$D159,$E159:$E1196,$E159)/2</f>
        <v>1413.2</v>
      </c>
      <c r="I158" s="18">
        <f>SUMIFS(I159:I1196,$B159:$B1196,$B159,$D159:$D1196,$D159,$E159:$E1196,$E159)/2</f>
        <v>0</v>
      </c>
      <c r="J158" s="18">
        <f>SUMIFS(J159:J1196,$B159:$B1196,$B159,$D159:$D1196,$D159,$E159:$E1196,$E159)/2</f>
        <v>1413.2</v>
      </c>
      <c r="K158" s="18">
        <f>SUMIFS(K159:K1196,$B159:$B1196,$B159,$D159:$D1196,$D159,$E159:$E1196,$E159)/2</f>
        <v>0</v>
      </c>
    </row>
    <row r="159" spans="1:11" s="16" customFormat="1" ht="46.8">
      <c r="A159" s="19">
        <v>2</v>
      </c>
      <c r="B159" s="37">
        <v>955</v>
      </c>
      <c r="C159" s="38" t="s">
        <v>35</v>
      </c>
      <c r="D159" s="39" t="s">
        <v>73</v>
      </c>
      <c r="E159" s="39" t="s">
        <v>89</v>
      </c>
      <c r="F159" s="39" t="s">
        <v>115</v>
      </c>
      <c r="G159" s="39" t="s">
        <v>75</v>
      </c>
      <c r="H159" s="40">
        <f>SUMIFS(H160:H1196,$B160:$B1196,$B159,$D160:$D1196,$D160,$E160:$E1196,$E160,$F160:$F1196,$F160)</f>
        <v>1413.2</v>
      </c>
      <c r="I159" s="40">
        <f>SUMIFS(I160:I1196,$B160:$B1196,$B159,$D160:$D1196,$D160,$E160:$E1196,$E160,$F160:$F1196,$F160)</f>
        <v>0</v>
      </c>
      <c r="J159" s="40">
        <f>SUMIFS(J160:J1196,$B160:$B1196,$B159,$D160:$D1196,$D160,$E160:$E1196,$E160,$F160:$F1196,$F160)</f>
        <v>1413.2</v>
      </c>
      <c r="K159" s="40">
        <f>SUMIFS(K160:K1196,$B160:$B1196,$B159,$D160:$D1196,$D160,$E160:$E1196,$E160,$F160:$F1196,$F160)</f>
        <v>0</v>
      </c>
    </row>
    <row r="160" spans="1:11" s="16" customFormat="1" ht="15.6">
      <c r="A160" s="20">
        <v>3</v>
      </c>
      <c r="B160" s="31">
        <v>955</v>
      </c>
      <c r="C160" s="32" t="s">
        <v>44</v>
      </c>
      <c r="D160" s="33" t="s">
        <v>73</v>
      </c>
      <c r="E160" s="33" t="s">
        <v>89</v>
      </c>
      <c r="F160" s="33" t="s">
        <v>115</v>
      </c>
      <c r="G160" s="33" t="s">
        <v>94</v>
      </c>
      <c r="H160" s="24">
        <v>1413.2</v>
      </c>
      <c r="I160" s="24"/>
      <c r="J160" s="24">
        <v>1413.2</v>
      </c>
      <c r="K160" s="24"/>
    </row>
    <row r="161" spans="1:11" s="16" customFormat="1" ht="15.6">
      <c r="A161" s="17">
        <v>1</v>
      </c>
      <c r="B161" s="28">
        <v>955</v>
      </c>
      <c r="C161" s="29" t="s">
        <v>14</v>
      </c>
      <c r="D161" s="30" t="s">
        <v>73</v>
      </c>
      <c r="E161" s="30" t="s">
        <v>79</v>
      </c>
      <c r="F161" s="30"/>
      <c r="G161" s="30"/>
      <c r="H161" s="18">
        <f>SUMIFS(H162:H1199,$B162:$B1199,$B162,$D162:$D1199,$D162,$E162:$E1199,$E162)/2</f>
        <v>59840.499999999993</v>
      </c>
      <c r="I161" s="18">
        <f>SUMIFS(I162:I1199,$B162:$B1199,$B162,$D162:$D1199,$D162,$E162:$E1199,$E162)/2</f>
        <v>675.40000000000009</v>
      </c>
      <c r="J161" s="18">
        <f>SUMIFS(J162:J1199,$B162:$B1199,$B162,$D162:$D1199,$D162,$E162:$E1199,$E162)/2</f>
        <v>59898.2</v>
      </c>
      <c r="K161" s="18">
        <f>SUMIFS(K162:K1199,$B162:$B1199,$B162,$D162:$D1199,$D162,$E162:$E1199,$E162)/2</f>
        <v>675.40000000000009</v>
      </c>
    </row>
    <row r="162" spans="1:11" s="16" customFormat="1" ht="93.6">
      <c r="A162" s="19">
        <v>2</v>
      </c>
      <c r="B162" s="37">
        <v>955</v>
      </c>
      <c r="C162" s="38" t="s">
        <v>187</v>
      </c>
      <c r="D162" s="39" t="s">
        <v>73</v>
      </c>
      <c r="E162" s="39" t="s">
        <v>79</v>
      </c>
      <c r="F162" s="39" t="s">
        <v>45</v>
      </c>
      <c r="G162" s="39"/>
      <c r="H162" s="40">
        <f>SUMIFS(H163:H1199,$B163:$B1199,$B162,$D163:$D1199,$D163,$E163:$E1199,$E163,$F163:$F1199,$F163)</f>
        <v>28426.1</v>
      </c>
      <c r="I162" s="40">
        <f>SUMIFS(I163:I1199,$B163:$B1199,$B162,$D163:$D1199,$D163,$E163:$E1199,$E163,$F163:$F1199,$F163)</f>
        <v>0</v>
      </c>
      <c r="J162" s="40">
        <f>SUMIFS(J163:J1199,$B163:$B1199,$B162,$D163:$D1199,$D163,$E163:$E1199,$E163,$F163:$F1199,$F163)</f>
        <v>28426.1</v>
      </c>
      <c r="K162" s="40">
        <f>SUMIFS(K163:K1199,$B163:$B1199,$B162,$D163:$D1199,$D163,$E163:$E1199,$E163,$F163:$F1199,$F163)</f>
        <v>0</v>
      </c>
    </row>
    <row r="163" spans="1:11" s="16" customFormat="1" ht="15.6">
      <c r="A163" s="20">
        <v>3</v>
      </c>
      <c r="B163" s="31">
        <v>955</v>
      </c>
      <c r="C163" s="32" t="s">
        <v>46</v>
      </c>
      <c r="D163" s="33" t="s">
        <v>73</v>
      </c>
      <c r="E163" s="33" t="s">
        <v>79</v>
      </c>
      <c r="F163" s="33" t="s">
        <v>45</v>
      </c>
      <c r="G163" s="33" t="s">
        <v>95</v>
      </c>
      <c r="H163" s="24">
        <v>28426.1</v>
      </c>
      <c r="I163" s="24"/>
      <c r="J163" s="24">
        <v>28426.1</v>
      </c>
      <c r="K163" s="24"/>
    </row>
    <row r="164" spans="1:11" s="16" customFormat="1" ht="62.4">
      <c r="A164" s="19">
        <v>2</v>
      </c>
      <c r="B164" s="37">
        <v>955</v>
      </c>
      <c r="C164" s="42" t="s">
        <v>202</v>
      </c>
      <c r="D164" s="39" t="s">
        <v>73</v>
      </c>
      <c r="E164" s="39" t="s">
        <v>79</v>
      </c>
      <c r="F164" s="39" t="s">
        <v>47</v>
      </c>
      <c r="G164" s="39"/>
      <c r="H164" s="40">
        <f>SUMIFS(H165:H1201,$B165:$B1201,$B164,$D165:$D1201,$D165,$E165:$E1201,$E165,$F165:$F1201,$F165)</f>
        <v>8183.7</v>
      </c>
      <c r="I164" s="40">
        <f>SUMIFS(I165:I1201,$B165:$B1201,$B164,$D165:$D1201,$D165,$E165:$E1201,$E165,$F165:$F1201,$F165)</f>
        <v>304.3</v>
      </c>
      <c r="J164" s="40">
        <f>SUMIFS(J165:J1201,$B165:$B1201,$B164,$D165:$D1201,$D165,$E165:$E1201,$E165,$F165:$F1201,$F165)</f>
        <v>8241.4</v>
      </c>
      <c r="K164" s="40">
        <f>SUMIFS(K165:K1201,$B165:$B1201,$B164,$D165:$D1201,$D165,$E165:$E1201,$E165,$F165:$F1201,$F165)</f>
        <v>304.3</v>
      </c>
    </row>
    <row r="165" spans="1:11" s="16" customFormat="1" ht="15.6">
      <c r="A165" s="20">
        <v>3</v>
      </c>
      <c r="B165" s="31">
        <v>955</v>
      </c>
      <c r="C165" s="32" t="s">
        <v>46</v>
      </c>
      <c r="D165" s="33" t="s">
        <v>73</v>
      </c>
      <c r="E165" s="33" t="s">
        <v>79</v>
      </c>
      <c r="F165" s="33" t="s">
        <v>47</v>
      </c>
      <c r="G165" s="33" t="s">
        <v>95</v>
      </c>
      <c r="H165" s="24">
        <v>8183.7</v>
      </c>
      <c r="I165" s="24">
        <v>304.3</v>
      </c>
      <c r="J165" s="24">
        <v>8241.4</v>
      </c>
      <c r="K165" s="24">
        <v>304.3</v>
      </c>
    </row>
    <row r="166" spans="1:11" s="16" customFormat="1" ht="93.6">
      <c r="A166" s="19">
        <v>2</v>
      </c>
      <c r="B166" s="37">
        <v>955</v>
      </c>
      <c r="C166" s="38" t="s">
        <v>188</v>
      </c>
      <c r="D166" s="39" t="s">
        <v>73</v>
      </c>
      <c r="E166" s="39" t="s">
        <v>79</v>
      </c>
      <c r="F166" s="39" t="s">
        <v>48</v>
      </c>
      <c r="G166" s="39"/>
      <c r="H166" s="40">
        <f>SUMIFS(H167:H1203,$B167:$B1203,$B166,$D167:$D1203,$D167,$E167:$E1203,$E167,$F167:$F1203,$F167)</f>
        <v>2621</v>
      </c>
      <c r="I166" s="40">
        <f>SUMIFS(I167:I1203,$B167:$B1203,$B166,$D167:$D1203,$D167,$E167:$E1203,$E167,$F167:$F1203,$F167)</f>
        <v>0</v>
      </c>
      <c r="J166" s="40">
        <f>SUMIFS(J167:J1203,$B167:$B1203,$B166,$D167:$D1203,$D167,$E167:$E1203,$E167,$F167:$F1203,$F167)</f>
        <v>2621</v>
      </c>
      <c r="K166" s="40">
        <f>SUMIFS(K167:K1203,$B167:$B1203,$B166,$D167:$D1203,$D167,$E167:$E1203,$E167,$F167:$F1203,$F167)</f>
        <v>0</v>
      </c>
    </row>
    <row r="167" spans="1:11" s="16" customFormat="1" ht="15.6">
      <c r="A167" s="20">
        <v>3</v>
      </c>
      <c r="B167" s="31">
        <v>955</v>
      </c>
      <c r="C167" s="32" t="s">
        <v>46</v>
      </c>
      <c r="D167" s="33" t="s">
        <v>73</v>
      </c>
      <c r="E167" s="33" t="s">
        <v>79</v>
      </c>
      <c r="F167" s="33" t="s">
        <v>48</v>
      </c>
      <c r="G167" s="33" t="s">
        <v>95</v>
      </c>
      <c r="H167" s="24">
        <v>2621</v>
      </c>
      <c r="I167" s="24"/>
      <c r="J167" s="24">
        <v>2621</v>
      </c>
      <c r="K167" s="24"/>
    </row>
    <row r="168" spans="1:11" s="16" customFormat="1" ht="79.95" customHeight="1">
      <c r="A168" s="19">
        <v>2</v>
      </c>
      <c r="B168" s="37">
        <v>955</v>
      </c>
      <c r="C168" s="42" t="s">
        <v>189</v>
      </c>
      <c r="D168" s="39" t="s">
        <v>73</v>
      </c>
      <c r="E168" s="39" t="s">
        <v>79</v>
      </c>
      <c r="F168" s="39" t="s">
        <v>49</v>
      </c>
      <c r="G168" s="39" t="s">
        <v>75</v>
      </c>
      <c r="H168" s="40">
        <f>SUMIFS(H169:H1205,$B169:$B1205,$B168,$D169:$D1205,$D169,$E169:$E1205,$E169,$F169:$F1205,$F169)</f>
        <v>10079.9</v>
      </c>
      <c r="I168" s="40">
        <f>SUMIFS(I169:I1205,$B169:$B1205,$B168,$D169:$D1205,$D169,$E169:$E1205,$E169,$F169:$F1205,$F169)</f>
        <v>0</v>
      </c>
      <c r="J168" s="40">
        <f>SUMIFS(J169:J1205,$B169:$B1205,$B168,$D169:$D1205,$D169,$E169:$E1205,$E169,$F169:$F1205,$F169)</f>
        <v>10079.9</v>
      </c>
      <c r="K168" s="40">
        <f>SUMIFS(K169:K1205,$B169:$B1205,$B168,$D169:$D1205,$D169,$E169:$E1205,$E169,$F169:$F1205,$F169)</f>
        <v>0</v>
      </c>
    </row>
    <row r="169" spans="1:11" s="16" customFormat="1" ht="15.6">
      <c r="A169" s="20">
        <v>3</v>
      </c>
      <c r="B169" s="31">
        <v>955</v>
      </c>
      <c r="C169" s="32" t="s">
        <v>46</v>
      </c>
      <c r="D169" s="33" t="s">
        <v>73</v>
      </c>
      <c r="E169" s="33" t="s">
        <v>79</v>
      </c>
      <c r="F169" s="33" t="s">
        <v>49</v>
      </c>
      <c r="G169" s="33" t="s">
        <v>95</v>
      </c>
      <c r="H169" s="24">
        <v>10079.9</v>
      </c>
      <c r="I169" s="24"/>
      <c r="J169" s="24">
        <v>10079.9</v>
      </c>
      <c r="K169" s="24"/>
    </row>
    <row r="170" spans="1:11" s="16" customFormat="1" ht="78">
      <c r="A170" s="19">
        <v>2</v>
      </c>
      <c r="B170" s="37">
        <v>955</v>
      </c>
      <c r="C170" s="38" t="s">
        <v>185</v>
      </c>
      <c r="D170" s="39" t="s">
        <v>73</v>
      </c>
      <c r="E170" s="39" t="s">
        <v>79</v>
      </c>
      <c r="F170" s="39" t="s">
        <v>50</v>
      </c>
      <c r="G170" s="39" t="s">
        <v>75</v>
      </c>
      <c r="H170" s="40">
        <f>SUMIFS(H171:H1207,$B171:$B1207,$B170,$D171:$D1207,$D171,$E171:$E1207,$E171,$F171:$F1207,$F171)</f>
        <v>2864.2</v>
      </c>
      <c r="I170" s="40">
        <f>SUMIFS(I171:I1207,$B171:$B1207,$B170,$D171:$D1207,$D171,$E171:$E1207,$E171,$F171:$F1207,$F171)</f>
        <v>0</v>
      </c>
      <c r="J170" s="40">
        <f>SUMIFS(J171:J1207,$B171:$B1207,$B170,$D171:$D1207,$D171,$E171:$E1207,$E171,$F171:$F1207,$F171)</f>
        <v>2864.2</v>
      </c>
      <c r="K170" s="40">
        <f>SUMIFS(K171:K1207,$B171:$B1207,$B170,$D171:$D1207,$D171,$E171:$E1207,$E171,$F171:$F1207,$F171)</f>
        <v>0</v>
      </c>
    </row>
    <row r="171" spans="1:11" s="16" customFormat="1" ht="15.6">
      <c r="A171" s="20">
        <v>3</v>
      </c>
      <c r="B171" s="31">
        <v>955</v>
      </c>
      <c r="C171" s="32" t="s">
        <v>46</v>
      </c>
      <c r="D171" s="33" t="s">
        <v>73</v>
      </c>
      <c r="E171" s="33" t="s">
        <v>79</v>
      </c>
      <c r="F171" s="33" t="s">
        <v>50</v>
      </c>
      <c r="G171" s="33" t="s">
        <v>95</v>
      </c>
      <c r="H171" s="24">
        <v>2864.2</v>
      </c>
      <c r="I171" s="24"/>
      <c r="J171" s="24">
        <v>2864.2</v>
      </c>
      <c r="K171" s="24"/>
    </row>
    <row r="172" spans="1:11" s="16" customFormat="1" ht="46.8">
      <c r="A172" s="19">
        <v>2</v>
      </c>
      <c r="B172" s="37">
        <v>955</v>
      </c>
      <c r="C172" s="38" t="s">
        <v>165</v>
      </c>
      <c r="D172" s="39" t="s">
        <v>73</v>
      </c>
      <c r="E172" s="39" t="s">
        <v>79</v>
      </c>
      <c r="F172" s="39" t="s">
        <v>145</v>
      </c>
      <c r="G172" s="39"/>
      <c r="H172" s="40">
        <f>SUMIFS(H173:H1209,$B173:$B1209,$B172,$D173:$D1209,$D173,$E173:$E1209,$E173,$F173:$F1209,$F173)</f>
        <v>0</v>
      </c>
      <c r="I172" s="40">
        <f>SUMIFS(I173:I1209,$B173:$B1209,$B172,$D173:$D1209,$D173,$E173:$E1209,$E173,$F173:$F1209,$F173)</f>
        <v>0</v>
      </c>
      <c r="J172" s="40">
        <f>SUMIFS(J173:J1209,$B173:$B1209,$B172,$D173:$D1209,$D173,$E173:$E1209,$E173,$F173:$F1209,$F173)</f>
        <v>0</v>
      </c>
      <c r="K172" s="40">
        <f>SUMIFS(K173:K1209,$B173:$B1209,$B172,$D173:$D1209,$D173,$E173:$E1209,$E173,$F173:$F1209,$F173)</f>
        <v>0</v>
      </c>
    </row>
    <row r="173" spans="1:11" s="16" customFormat="1" ht="15.6">
      <c r="A173" s="20">
        <v>3</v>
      </c>
      <c r="B173" s="31">
        <v>955</v>
      </c>
      <c r="C173" s="32" t="s">
        <v>46</v>
      </c>
      <c r="D173" s="33" t="s">
        <v>73</v>
      </c>
      <c r="E173" s="33" t="s">
        <v>79</v>
      </c>
      <c r="F173" s="33" t="s">
        <v>145</v>
      </c>
      <c r="G173" s="33" t="s">
        <v>95</v>
      </c>
      <c r="H173" s="24"/>
      <c r="I173" s="24"/>
      <c r="J173" s="24"/>
      <c r="K173" s="24"/>
    </row>
    <row r="174" spans="1:11" s="16" customFormat="1" ht="46.8">
      <c r="A174" s="19">
        <v>2</v>
      </c>
      <c r="B174" s="37">
        <v>955</v>
      </c>
      <c r="C174" s="38" t="s">
        <v>167</v>
      </c>
      <c r="D174" s="39" t="s">
        <v>73</v>
      </c>
      <c r="E174" s="39" t="s">
        <v>79</v>
      </c>
      <c r="F174" s="39" t="s">
        <v>166</v>
      </c>
      <c r="G174" s="39"/>
      <c r="H174" s="40">
        <f>SUMIFS(H175:H1211,$B175:$B1211,$B174,$D175:$D1211,$D175,$E175:$E1211,$E175,$F175:$F1211,$F175)</f>
        <v>7665.6</v>
      </c>
      <c r="I174" s="40">
        <f>SUMIFS(I175:I1211,$B175:$B1211,$B174,$D175:$D1211,$D175,$E175:$E1211,$E175,$F175:$F1211,$F175)</f>
        <v>371.1</v>
      </c>
      <c r="J174" s="40">
        <f>SUMIFS(J175:J1211,$B175:$B1211,$B174,$D175:$D1211,$D175,$E175:$E1211,$E175,$F175:$F1211,$F175)</f>
        <v>7665.6</v>
      </c>
      <c r="K174" s="40">
        <f>SUMIFS(K175:K1211,$B175:$B1211,$B174,$D175:$D1211,$D175,$E175:$E1211,$E175,$F175:$F1211,$F175)</f>
        <v>371.1</v>
      </c>
    </row>
    <row r="175" spans="1:11" s="16" customFormat="1" ht="31.2">
      <c r="A175" s="20">
        <v>3</v>
      </c>
      <c r="B175" s="31">
        <v>955</v>
      </c>
      <c r="C175" s="32" t="s">
        <v>23</v>
      </c>
      <c r="D175" s="33" t="s">
        <v>73</v>
      </c>
      <c r="E175" s="33" t="s">
        <v>79</v>
      </c>
      <c r="F175" s="33" t="s">
        <v>166</v>
      </c>
      <c r="G175" s="33" t="s">
        <v>86</v>
      </c>
      <c r="H175" s="24">
        <v>7173.6</v>
      </c>
      <c r="I175" s="24">
        <v>371.1</v>
      </c>
      <c r="J175" s="24">
        <v>7173.6</v>
      </c>
      <c r="K175" s="24">
        <v>371.1</v>
      </c>
    </row>
    <row r="176" spans="1:11" s="16" customFormat="1" ht="46.8">
      <c r="A176" s="20">
        <v>3</v>
      </c>
      <c r="B176" s="31">
        <v>955</v>
      </c>
      <c r="C176" s="32" t="s">
        <v>12</v>
      </c>
      <c r="D176" s="33" t="s">
        <v>73</v>
      </c>
      <c r="E176" s="33" t="s">
        <v>79</v>
      </c>
      <c r="F176" s="33" t="s">
        <v>166</v>
      </c>
      <c r="G176" s="33" t="s">
        <v>77</v>
      </c>
      <c r="H176" s="24">
        <v>492</v>
      </c>
      <c r="I176" s="24">
        <v>0</v>
      </c>
      <c r="J176" s="24">
        <v>492</v>
      </c>
      <c r="K176" s="24">
        <v>0</v>
      </c>
    </row>
    <row r="177" spans="1:11" s="16" customFormat="1" ht="46.8">
      <c r="A177" s="19">
        <v>2</v>
      </c>
      <c r="B177" s="37">
        <v>955</v>
      </c>
      <c r="C177" s="38" t="s">
        <v>35</v>
      </c>
      <c r="D177" s="39" t="s">
        <v>73</v>
      </c>
      <c r="E177" s="39" t="s">
        <v>79</v>
      </c>
      <c r="F177" s="39" t="s">
        <v>115</v>
      </c>
      <c r="G177" s="39"/>
      <c r="H177" s="40">
        <f>SUMIFS(H178:H1214,$B178:$B1214,$B177,$D178:$D1214,$D178,$E178:$E1214,$E178,$F178:$F1214,$F178)</f>
        <v>0</v>
      </c>
      <c r="I177" s="40">
        <f>SUMIFS(I178:I1214,$B178:$B1214,$B177,$D178:$D1214,$D178,$E178:$E1214,$E178,$F178:$F1214,$F178)</f>
        <v>0</v>
      </c>
      <c r="J177" s="40">
        <f>SUMIFS(J178:J1214,$B178:$B1214,$B177,$D178:$D1214,$D178,$E178:$E1214,$E178,$F178:$F1214,$F178)</f>
        <v>0</v>
      </c>
      <c r="K177" s="40">
        <f>SUMIFS(K178:K1214,$B178:$B1214,$B177,$D178:$D1214,$D178,$E178:$E1214,$E178,$F178:$F1214,$F178)</f>
        <v>0</v>
      </c>
    </row>
    <row r="178" spans="1:11" s="16" customFormat="1" ht="46.8">
      <c r="A178" s="20">
        <v>3</v>
      </c>
      <c r="B178" s="31">
        <v>955</v>
      </c>
      <c r="C178" s="32" t="s">
        <v>12</v>
      </c>
      <c r="D178" s="33" t="s">
        <v>73</v>
      </c>
      <c r="E178" s="33" t="s">
        <v>79</v>
      </c>
      <c r="F178" s="33" t="s">
        <v>115</v>
      </c>
      <c r="G178" s="33" t="s">
        <v>77</v>
      </c>
      <c r="H178" s="24"/>
      <c r="I178" s="24"/>
      <c r="J178" s="24"/>
      <c r="K178" s="24"/>
    </row>
    <row r="179" spans="1:11" s="16" customFormat="1" ht="15.6">
      <c r="A179" s="17">
        <v>1</v>
      </c>
      <c r="B179" s="28">
        <v>955</v>
      </c>
      <c r="C179" s="29" t="s">
        <v>51</v>
      </c>
      <c r="D179" s="30" t="s">
        <v>92</v>
      </c>
      <c r="E179" s="30" t="s">
        <v>90</v>
      </c>
      <c r="F179" s="30" t="s">
        <v>7</v>
      </c>
      <c r="G179" s="30" t="s">
        <v>75</v>
      </c>
      <c r="H179" s="18">
        <f>SUMIFS(H180:H1217,$B180:$B1217,$B180,$D180:$D1217,$D180,$E180:$E1217,$E180)/2</f>
        <v>374.2</v>
      </c>
      <c r="I179" s="18">
        <f>SUMIFS(I180:I1217,$B180:$B1217,$B180,$D180:$D1217,$D180,$E180:$E1217,$E180)/2</f>
        <v>0</v>
      </c>
      <c r="J179" s="18">
        <f>SUMIFS(J180:J1217,$B180:$B1217,$B180,$D180:$D1217,$D180,$E180:$E1217,$E180)/2</f>
        <v>374.2</v>
      </c>
      <c r="K179" s="18">
        <f>SUMIFS(K180:K1217,$B180:$B1217,$B180,$D180:$D1217,$D180,$E180:$E1217,$E180)/2</f>
        <v>0</v>
      </c>
    </row>
    <row r="180" spans="1:11" s="16" customFormat="1" ht="54" customHeight="1">
      <c r="A180" s="19">
        <v>2</v>
      </c>
      <c r="B180" s="37">
        <v>955</v>
      </c>
      <c r="C180" s="38" t="s">
        <v>190</v>
      </c>
      <c r="D180" s="39" t="s">
        <v>92</v>
      </c>
      <c r="E180" s="39" t="s">
        <v>90</v>
      </c>
      <c r="F180" s="39" t="s">
        <v>111</v>
      </c>
      <c r="G180" s="39" t="s">
        <v>75</v>
      </c>
      <c r="H180" s="40">
        <f>SUMIFS(H181:H1217,$B181:$B1217,$B180,$D181:$D1217,$D181,$E181:$E1217,$E181,$F181:$F1217,$F181)</f>
        <v>374.20000000000005</v>
      </c>
      <c r="I180" s="40">
        <f>SUMIFS(I181:I1217,$B181:$B1217,$B180,$D181:$D1217,$D181,$E181:$E1217,$E181,$F181:$F1217,$F181)</f>
        <v>0</v>
      </c>
      <c r="J180" s="40">
        <f>SUMIFS(J181:J1217,$B181:$B1217,$B180,$D181:$D1217,$D181,$E181:$E1217,$E181,$F181:$F1217,$F181)</f>
        <v>374.20000000000005</v>
      </c>
      <c r="K180" s="40">
        <f>SUMIFS(K181:K1217,$B181:$B1217,$B180,$D181:$D1217,$D181,$E181:$E1217,$E181,$F181:$F1217,$F181)</f>
        <v>0</v>
      </c>
    </row>
    <row r="181" spans="1:11" s="16" customFormat="1" ht="46.8">
      <c r="A181" s="20">
        <v>3</v>
      </c>
      <c r="B181" s="31">
        <v>955</v>
      </c>
      <c r="C181" s="32" t="s">
        <v>12</v>
      </c>
      <c r="D181" s="33" t="s">
        <v>92</v>
      </c>
      <c r="E181" s="33" t="s">
        <v>90</v>
      </c>
      <c r="F181" s="33" t="s">
        <v>111</v>
      </c>
      <c r="G181" s="33" t="s">
        <v>77</v>
      </c>
      <c r="H181" s="24">
        <v>212.3</v>
      </c>
      <c r="I181" s="24"/>
      <c r="J181" s="24">
        <v>212.3</v>
      </c>
      <c r="K181" s="24"/>
    </row>
    <row r="182" spans="1:11" s="16" customFormat="1" ht="15.6">
      <c r="A182" s="20">
        <v>3</v>
      </c>
      <c r="B182" s="31">
        <v>955</v>
      </c>
      <c r="C182" s="32" t="s">
        <v>46</v>
      </c>
      <c r="D182" s="33" t="s">
        <v>92</v>
      </c>
      <c r="E182" s="33" t="s">
        <v>90</v>
      </c>
      <c r="F182" s="33" t="s">
        <v>111</v>
      </c>
      <c r="G182" s="33" t="s">
        <v>95</v>
      </c>
      <c r="H182" s="24">
        <v>161.9</v>
      </c>
      <c r="I182" s="24"/>
      <c r="J182" s="24">
        <v>161.9</v>
      </c>
      <c r="K182" s="24"/>
    </row>
    <row r="183" spans="1:11" s="16" customFormat="1" ht="62.4">
      <c r="A183" s="17">
        <v>1</v>
      </c>
      <c r="B183" s="28">
        <v>955</v>
      </c>
      <c r="C183" s="29" t="s">
        <v>52</v>
      </c>
      <c r="D183" s="30" t="s">
        <v>82</v>
      </c>
      <c r="E183" s="30" t="s">
        <v>93</v>
      </c>
      <c r="F183" s="30" t="s">
        <v>7</v>
      </c>
      <c r="G183" s="30" t="s">
        <v>75</v>
      </c>
      <c r="H183" s="18">
        <f>SUMIFS(H184:H1221,$B184:$B1221,$B184,$D184:$D1221,$D184,$E184:$E1221,$E184)/2</f>
        <v>1600</v>
      </c>
      <c r="I183" s="18">
        <f>SUMIFS(I184:I1221,$B184:$B1221,$B184,$D184:$D1221,$D184,$E184:$E1221,$E184)/2</f>
        <v>0</v>
      </c>
      <c r="J183" s="18">
        <f>SUMIFS(J184:J1221,$B184:$B1221,$B184,$D184:$D1221,$D184,$E184:$E1221,$E184)/2</f>
        <v>1600</v>
      </c>
      <c r="K183" s="18">
        <f>SUMIFS(K184:K1221,$B184:$B1221,$B184,$D184:$D1221,$D184,$E184:$E1221,$E184)/2</f>
        <v>0</v>
      </c>
    </row>
    <row r="184" spans="1:11" s="16" customFormat="1" ht="93.6">
      <c r="A184" s="19">
        <v>2</v>
      </c>
      <c r="B184" s="37">
        <v>955</v>
      </c>
      <c r="C184" s="38" t="s">
        <v>187</v>
      </c>
      <c r="D184" s="39" t="s">
        <v>82</v>
      </c>
      <c r="E184" s="39" t="s">
        <v>93</v>
      </c>
      <c r="F184" s="39" t="s">
        <v>45</v>
      </c>
      <c r="G184" s="39"/>
      <c r="H184" s="40">
        <f>SUMIFS(H185:H1221,$B185:$B1221,$B184,$D185:$D1221,$D185,$E185:$E1221,$E185,$F185:$F1221,$F185)</f>
        <v>1524</v>
      </c>
      <c r="I184" s="40">
        <f>SUMIFS(I185:I1221,$B185:$B1221,$B184,$D185:$D1221,$D185,$E185:$E1221,$E185,$F185:$F1221,$F185)</f>
        <v>0</v>
      </c>
      <c r="J184" s="40">
        <f>SUMIFS(J185:J1221,$B185:$B1221,$B184,$D185:$D1221,$D185,$E185:$E1221,$E185,$F185:$F1221,$F185)</f>
        <v>1524</v>
      </c>
      <c r="K184" s="40">
        <f>SUMIFS(K185:K1221,$B185:$B1221,$B184,$D185:$D1221,$D185,$E185:$E1221,$E185,$F185:$F1221,$F185)</f>
        <v>0</v>
      </c>
    </row>
    <row r="185" spans="1:11" s="16" customFormat="1" ht="15.6">
      <c r="A185" s="20">
        <v>3</v>
      </c>
      <c r="B185" s="31">
        <v>955</v>
      </c>
      <c r="C185" s="32" t="s">
        <v>46</v>
      </c>
      <c r="D185" s="33" t="s">
        <v>82</v>
      </c>
      <c r="E185" s="33" t="s">
        <v>93</v>
      </c>
      <c r="F185" s="33" t="s">
        <v>45</v>
      </c>
      <c r="G185" s="33" t="s">
        <v>95</v>
      </c>
      <c r="H185" s="24">
        <v>1524</v>
      </c>
      <c r="I185" s="24"/>
      <c r="J185" s="24">
        <v>1524</v>
      </c>
      <c r="K185" s="24"/>
    </row>
    <row r="186" spans="1:11" s="16" customFormat="1" ht="93.6">
      <c r="A186" s="19">
        <v>2</v>
      </c>
      <c r="B186" s="37">
        <v>955</v>
      </c>
      <c r="C186" s="38" t="s">
        <v>191</v>
      </c>
      <c r="D186" s="39" t="s">
        <v>82</v>
      </c>
      <c r="E186" s="39" t="s">
        <v>93</v>
      </c>
      <c r="F186" s="39" t="s">
        <v>112</v>
      </c>
      <c r="G186" s="39" t="s">
        <v>75</v>
      </c>
      <c r="H186" s="40">
        <f>SUMIFS(H187:H1223,$B187:$B1223,$B186,$D187:$D1223,$D187,$E187:$E1223,$E187,$F187:$F1223,$F187)</f>
        <v>76</v>
      </c>
      <c r="I186" s="40">
        <f>SUMIFS(I187:I1223,$B187:$B1223,$B186,$D187:$D1223,$D187,$E187:$E1223,$E187,$F187:$F1223,$F187)</f>
        <v>0</v>
      </c>
      <c r="J186" s="40">
        <f>SUMIFS(J187:J1223,$B187:$B1223,$B186,$D187:$D1223,$D187,$E187:$E1223,$E187,$F187:$F1223,$F187)</f>
        <v>76</v>
      </c>
      <c r="K186" s="40">
        <f>SUMIFS(K187:K1223,$B187:$B1223,$B186,$D187:$D1223,$D187,$E187:$E1223,$E187,$F187:$F1223,$F187)</f>
        <v>0</v>
      </c>
    </row>
    <row r="187" spans="1:11" s="16" customFormat="1" ht="46.8">
      <c r="A187" s="20">
        <v>3</v>
      </c>
      <c r="B187" s="31">
        <v>955</v>
      </c>
      <c r="C187" s="32" t="s">
        <v>12</v>
      </c>
      <c r="D187" s="33" t="s">
        <v>82</v>
      </c>
      <c r="E187" s="33" t="s">
        <v>93</v>
      </c>
      <c r="F187" s="33" t="s">
        <v>112</v>
      </c>
      <c r="G187" s="33" t="s">
        <v>77</v>
      </c>
      <c r="H187" s="24">
        <v>76</v>
      </c>
      <c r="I187" s="24"/>
      <c r="J187" s="24">
        <v>76</v>
      </c>
      <c r="K187" s="24"/>
    </row>
    <row r="188" spans="1:11" s="16" customFormat="1" ht="46.8">
      <c r="A188" s="17">
        <v>1</v>
      </c>
      <c r="B188" s="28">
        <v>955</v>
      </c>
      <c r="C188" s="29" t="s">
        <v>36</v>
      </c>
      <c r="D188" s="30" t="s">
        <v>82</v>
      </c>
      <c r="E188" s="30" t="s">
        <v>80</v>
      </c>
      <c r="F188" s="30"/>
      <c r="G188" s="30"/>
      <c r="H188" s="18">
        <f>SUMIFS(H189:H1226,$B189:$B1226,$B189,$D189:$D1226,$D189,$E189:$E1226,$E189)/2</f>
        <v>621.5</v>
      </c>
      <c r="I188" s="18">
        <f>SUMIFS(I189:I1226,$B189:$B1226,$B189,$D189:$D1226,$D189,$E189:$E1226,$E189)/2</f>
        <v>0</v>
      </c>
      <c r="J188" s="18">
        <f>SUMIFS(J189:J1226,$B189:$B1226,$B189,$D189:$D1226,$D189,$E189:$E1226,$E189)/2</f>
        <v>621.5</v>
      </c>
      <c r="K188" s="18">
        <f>SUMIFS(K189:K1226,$B189:$B1226,$B189,$D189:$D1226,$D189,$E189:$E1226,$E189)/2</f>
        <v>0</v>
      </c>
    </row>
    <row r="189" spans="1:11" s="16" customFormat="1" ht="62.4">
      <c r="A189" s="19">
        <v>2</v>
      </c>
      <c r="B189" s="37">
        <v>955</v>
      </c>
      <c r="C189" s="38" t="s">
        <v>207</v>
      </c>
      <c r="D189" s="39" t="s">
        <v>82</v>
      </c>
      <c r="E189" s="39" t="s">
        <v>80</v>
      </c>
      <c r="F189" s="39" t="s">
        <v>206</v>
      </c>
      <c r="G189" s="39"/>
      <c r="H189" s="40">
        <f>SUMIFS(H190:H1226,$B190:$B1226,$B189,$D190:$D1226,$D190,$E190:$E1226,$E190,$F190:$F1226,$F190)</f>
        <v>621.5</v>
      </c>
      <c r="I189" s="40">
        <f>SUMIFS(I190:I1226,$B190:$B1226,$B189,$D190:$D1226,$D190,$E190:$E1226,$E190,$F190:$F1226,$F190)</f>
        <v>0</v>
      </c>
      <c r="J189" s="40">
        <f>SUMIFS(J190:J1226,$B190:$B1226,$B189,$D190:$D1226,$D190,$E190:$E1226,$E190,$F190:$F1226,$F190)</f>
        <v>621.5</v>
      </c>
      <c r="K189" s="40">
        <f>SUMIFS(K190:K1226,$B190:$B1226,$B189,$D190:$D1226,$D190,$E190:$E1226,$E190,$F190:$F1226,$F190)</f>
        <v>0</v>
      </c>
    </row>
    <row r="190" spans="1:11" s="16" customFormat="1" ht="78">
      <c r="A190" s="20">
        <v>3</v>
      </c>
      <c r="B190" s="31">
        <v>955</v>
      </c>
      <c r="C190" s="32" t="s">
        <v>170</v>
      </c>
      <c r="D190" s="33" t="s">
        <v>82</v>
      </c>
      <c r="E190" s="33" t="s">
        <v>80</v>
      </c>
      <c r="F190" s="33" t="s">
        <v>206</v>
      </c>
      <c r="G190" s="33" t="s">
        <v>98</v>
      </c>
      <c r="H190" s="24">
        <v>621.5</v>
      </c>
      <c r="I190" s="24"/>
      <c r="J190" s="24">
        <v>621.5</v>
      </c>
      <c r="K190" s="24"/>
    </row>
    <row r="191" spans="1:11" s="16" customFormat="1" ht="15.6">
      <c r="A191" s="17">
        <v>1</v>
      </c>
      <c r="B191" s="28">
        <v>955</v>
      </c>
      <c r="C191" s="29" t="s">
        <v>54</v>
      </c>
      <c r="D191" s="30" t="s">
        <v>90</v>
      </c>
      <c r="E191" s="30" t="s">
        <v>96</v>
      </c>
      <c r="F191" s="30"/>
      <c r="G191" s="30"/>
      <c r="H191" s="18">
        <f>SUMIFS(H192:H1229,$B192:$B1229,$B192,$D192:$D1229,$D192,$E192:$E1229,$E192)/2</f>
        <v>41247.100000000006</v>
      </c>
      <c r="I191" s="18">
        <f>SUMIFS(I192:I1229,$B192:$B1229,$B192,$D192:$D1229,$D192,$E192:$E1229,$E192)/2</f>
        <v>35658.100000000006</v>
      </c>
      <c r="J191" s="18">
        <f>SUMIFS(J192:J1229,$B192:$B1229,$B192,$D192:$D1229,$D192,$E192:$E1229,$E192)/2</f>
        <v>41247.100000000006</v>
      </c>
      <c r="K191" s="18">
        <f>SUMIFS(K192:K1229,$B192:$B1229,$B192,$D192:$D1229,$D192,$E192:$E1229,$E192)/2</f>
        <v>35658.1</v>
      </c>
    </row>
    <row r="192" spans="1:11" s="16" customFormat="1" ht="62.4">
      <c r="A192" s="19">
        <v>2</v>
      </c>
      <c r="B192" s="37">
        <v>955</v>
      </c>
      <c r="C192" s="47" t="s">
        <v>132</v>
      </c>
      <c r="D192" s="39" t="s">
        <v>90</v>
      </c>
      <c r="E192" s="39" t="s">
        <v>96</v>
      </c>
      <c r="F192" s="39" t="s">
        <v>15</v>
      </c>
      <c r="G192" s="39" t="s">
        <v>75</v>
      </c>
      <c r="H192" s="40">
        <f>SUMIFS(H193:H1229,$B193:$B1229,$B192,$D193:$D1229,$D193,$E193:$E1229,$E193,$F193:$F1229,$F193)</f>
        <v>0</v>
      </c>
      <c r="I192" s="40">
        <f>SUMIFS(I193:I1229,$B193:$B1229,$B192,$D193:$D1229,$D193,$E193:$E1229,$E193,$F193:$F1229,$F193)</f>
        <v>0</v>
      </c>
      <c r="J192" s="40">
        <f>SUMIFS(J193:J1229,$B193:$B1229,$B192,$D193:$D1229,$D193,$E193:$E1229,$E193,$F193:$F1229,$F193)</f>
        <v>0</v>
      </c>
      <c r="K192" s="40">
        <f>SUMIFS(K193:K1229,$B193:$B1229,$B192,$D193:$D1229,$D193,$E193:$E1229,$E193,$F193:$F1229,$F193)</f>
        <v>0</v>
      </c>
    </row>
    <row r="193" spans="1:11" s="16" customFormat="1" ht="46.8">
      <c r="A193" s="20">
        <v>3</v>
      </c>
      <c r="B193" s="31">
        <v>955</v>
      </c>
      <c r="C193" s="45" t="s">
        <v>12</v>
      </c>
      <c r="D193" s="33" t="s">
        <v>90</v>
      </c>
      <c r="E193" s="33" t="s">
        <v>96</v>
      </c>
      <c r="F193" s="33" t="s">
        <v>15</v>
      </c>
      <c r="G193" s="33" t="s">
        <v>77</v>
      </c>
      <c r="H193" s="24"/>
      <c r="I193" s="24"/>
      <c r="J193" s="24"/>
      <c r="K193" s="24"/>
    </row>
    <row r="194" spans="1:11" s="16" customFormat="1" ht="93.6">
      <c r="A194" s="19">
        <v>2</v>
      </c>
      <c r="B194" s="37">
        <v>955</v>
      </c>
      <c r="C194" s="38" t="s">
        <v>192</v>
      </c>
      <c r="D194" s="39" t="s">
        <v>90</v>
      </c>
      <c r="E194" s="39" t="s">
        <v>96</v>
      </c>
      <c r="F194" s="39" t="s">
        <v>55</v>
      </c>
      <c r="G194" s="39"/>
      <c r="H194" s="40">
        <f>SUMIFS(H195:H1231,$B195:$B1231,$B194,$D195:$D1231,$D195,$E195:$E1231,$E195,$F195:$F1231,$F195)</f>
        <v>41247.100000000006</v>
      </c>
      <c r="I194" s="40">
        <f>SUMIFS(I195:I1231,$B195:$B1231,$B194,$D195:$D1231,$D195,$E195:$E1231,$E195,$F195:$F1231,$F195)</f>
        <v>35658.1</v>
      </c>
      <c r="J194" s="40">
        <f>SUMIFS(J195:J1231,$B195:$B1231,$B194,$D195:$D1231,$D195,$E195:$E1231,$E195,$F195:$F1231,$F195)</f>
        <v>41247.100000000006</v>
      </c>
      <c r="K194" s="40">
        <f>SUMIFS(K195:K1231,$B195:$B1231,$B194,$D195:$D1231,$D195,$E195:$E1231,$E195,$F195:$F1231,$F195)</f>
        <v>35658.1</v>
      </c>
    </row>
    <row r="195" spans="1:11" s="16" customFormat="1" ht="31.2">
      <c r="A195" s="20">
        <v>3</v>
      </c>
      <c r="B195" s="31">
        <v>955</v>
      </c>
      <c r="C195" s="32" t="s">
        <v>23</v>
      </c>
      <c r="D195" s="33" t="s">
        <v>90</v>
      </c>
      <c r="E195" s="33" t="s">
        <v>96</v>
      </c>
      <c r="F195" s="33" t="s">
        <v>55</v>
      </c>
      <c r="G195" s="33" t="s">
        <v>86</v>
      </c>
      <c r="H195" s="24">
        <v>4881.5</v>
      </c>
      <c r="I195" s="24">
        <v>3725.3</v>
      </c>
      <c r="J195" s="24">
        <v>5001.3999999999996</v>
      </c>
      <c r="K195" s="24">
        <v>3845.1</v>
      </c>
    </row>
    <row r="196" spans="1:11" s="16" customFormat="1" ht="46.8">
      <c r="A196" s="20">
        <v>3</v>
      </c>
      <c r="B196" s="31">
        <v>955</v>
      </c>
      <c r="C196" s="32" t="s">
        <v>12</v>
      </c>
      <c r="D196" s="33" t="s">
        <v>90</v>
      </c>
      <c r="E196" s="33" t="s">
        <v>96</v>
      </c>
      <c r="F196" s="33" t="s">
        <v>55</v>
      </c>
      <c r="G196" s="33" t="s">
        <v>77</v>
      </c>
      <c r="H196" s="24">
        <v>1521.5</v>
      </c>
      <c r="I196" s="24">
        <v>440.8</v>
      </c>
      <c r="J196" s="24">
        <v>1401.6</v>
      </c>
      <c r="K196" s="24">
        <v>321</v>
      </c>
    </row>
    <row r="197" spans="1:11" s="16" customFormat="1" ht="15.6">
      <c r="A197" s="20">
        <v>3</v>
      </c>
      <c r="B197" s="31">
        <v>955</v>
      </c>
      <c r="C197" s="32" t="s">
        <v>46</v>
      </c>
      <c r="D197" s="33" t="s">
        <v>90</v>
      </c>
      <c r="E197" s="33" t="s">
        <v>96</v>
      </c>
      <c r="F197" s="33" t="s">
        <v>55</v>
      </c>
      <c r="G197" s="33" t="s">
        <v>95</v>
      </c>
      <c r="H197" s="24">
        <v>802.8</v>
      </c>
      <c r="I197" s="24"/>
      <c r="J197" s="24">
        <v>802.8</v>
      </c>
      <c r="K197" s="24"/>
    </row>
    <row r="198" spans="1:11" s="16" customFormat="1" ht="78">
      <c r="A198" s="20">
        <v>3</v>
      </c>
      <c r="B198" s="31">
        <v>955</v>
      </c>
      <c r="C198" s="32" t="s">
        <v>152</v>
      </c>
      <c r="D198" s="33" t="s">
        <v>90</v>
      </c>
      <c r="E198" s="33" t="s">
        <v>96</v>
      </c>
      <c r="F198" s="33" t="s">
        <v>55</v>
      </c>
      <c r="G198" s="33" t="s">
        <v>97</v>
      </c>
      <c r="H198" s="24">
        <v>34041.300000000003</v>
      </c>
      <c r="I198" s="24">
        <v>31492</v>
      </c>
      <c r="J198" s="24">
        <v>34041.300000000003</v>
      </c>
      <c r="K198" s="24">
        <v>31492</v>
      </c>
    </row>
    <row r="199" spans="1:11" s="16" customFormat="1" ht="21" customHeight="1">
      <c r="A199" s="20">
        <v>3</v>
      </c>
      <c r="B199" s="31">
        <v>955</v>
      </c>
      <c r="C199" s="32" t="s">
        <v>13</v>
      </c>
      <c r="D199" s="33" t="s">
        <v>90</v>
      </c>
      <c r="E199" s="33" t="s">
        <v>96</v>
      </c>
      <c r="F199" s="33" t="s">
        <v>55</v>
      </c>
      <c r="G199" s="33" t="s">
        <v>78</v>
      </c>
      <c r="H199" s="24"/>
      <c r="I199" s="24"/>
      <c r="J199" s="24"/>
      <c r="K199" s="24"/>
    </row>
    <row r="200" spans="1:11" s="16" customFormat="1" ht="15.6">
      <c r="A200" s="17">
        <v>1</v>
      </c>
      <c r="B200" s="28">
        <v>955</v>
      </c>
      <c r="C200" s="29" t="s">
        <v>56</v>
      </c>
      <c r="D200" s="30" t="s">
        <v>90</v>
      </c>
      <c r="E200" s="30" t="s">
        <v>87</v>
      </c>
      <c r="F200" s="30" t="s">
        <v>7</v>
      </c>
      <c r="G200" s="30" t="s">
        <v>75</v>
      </c>
      <c r="H200" s="18">
        <f>SUMIFS(H201:H1238,$B201:$B1238,$B201,$D201:$D1238,$D201,$E201:$E1238,$E201)/2</f>
        <v>1974</v>
      </c>
      <c r="I200" s="18">
        <f>SUMIFS(I201:I1238,$B201:$B1238,$B201,$D201:$D1238,$D201,$E201:$E1238,$E201)/2</f>
        <v>0</v>
      </c>
      <c r="J200" s="18">
        <f>SUMIFS(J201:J1238,$B201:$B1238,$B201,$D201:$D1238,$D201,$E201:$E1238,$E201)/2</f>
        <v>1974</v>
      </c>
      <c r="K200" s="18">
        <f>SUMIFS(K201:K1238,$B201:$B1238,$B201,$D201:$D1238,$D201,$E201:$E1238,$E201)/2</f>
        <v>0</v>
      </c>
    </row>
    <row r="201" spans="1:11" s="16" customFormat="1" ht="62.4">
      <c r="A201" s="19">
        <v>2</v>
      </c>
      <c r="B201" s="37">
        <v>955</v>
      </c>
      <c r="C201" s="38" t="s">
        <v>131</v>
      </c>
      <c r="D201" s="39" t="s">
        <v>90</v>
      </c>
      <c r="E201" s="39" t="s">
        <v>87</v>
      </c>
      <c r="F201" s="39" t="s">
        <v>133</v>
      </c>
      <c r="G201" s="39"/>
      <c r="H201" s="40">
        <f>SUMIFS(H202:H1238,$B202:$B1238,$B201,$D202:$D1238,$D202,$E202:$E1238,$E202,$F202:$F1238,$F202)</f>
        <v>1974</v>
      </c>
      <c r="I201" s="40">
        <f>SUMIFS(I202:I1238,$B202:$B1238,$B201,$D202:$D1238,$D202,$E202:$E1238,$E202,$F202:$F1238,$F202)</f>
        <v>0</v>
      </c>
      <c r="J201" s="40">
        <f>SUMIFS(J202:J1238,$B202:$B1238,$B201,$D202:$D1238,$D202,$E202:$E1238,$E202,$F202:$F1238,$F202)</f>
        <v>1974</v>
      </c>
      <c r="K201" s="40">
        <f>SUMIFS(K202:K1238,$B202:$B1238,$B201,$D202:$D1238,$D202,$E202:$E1238,$E202,$F202:$F1238,$F202)</f>
        <v>0</v>
      </c>
    </row>
    <row r="202" spans="1:11" s="16" customFormat="1" ht="78">
      <c r="A202" s="20">
        <v>3</v>
      </c>
      <c r="B202" s="31">
        <v>955</v>
      </c>
      <c r="C202" s="32" t="s">
        <v>152</v>
      </c>
      <c r="D202" s="33" t="s">
        <v>90</v>
      </c>
      <c r="E202" s="33" t="s">
        <v>87</v>
      </c>
      <c r="F202" s="33" t="s">
        <v>133</v>
      </c>
      <c r="G202" s="33" t="s">
        <v>97</v>
      </c>
      <c r="H202" s="24">
        <v>1974</v>
      </c>
      <c r="I202" s="24"/>
      <c r="J202" s="24">
        <v>1974</v>
      </c>
      <c r="K202" s="24"/>
    </row>
    <row r="203" spans="1:11" s="16" customFormat="1" ht="15.6">
      <c r="A203" s="17">
        <v>1</v>
      </c>
      <c r="B203" s="28">
        <v>955</v>
      </c>
      <c r="C203" s="29" t="s">
        <v>148</v>
      </c>
      <c r="D203" s="30" t="s">
        <v>90</v>
      </c>
      <c r="E203" s="30" t="s">
        <v>93</v>
      </c>
      <c r="F203" s="30"/>
      <c r="G203" s="30"/>
      <c r="H203" s="18">
        <f>SUMIFS(H204:H1241,$B204:$B1241,$B204,$D204:$D1241,$D204,$E204:$E1241,$E204)/2</f>
        <v>99240.099999999991</v>
      </c>
      <c r="I203" s="18">
        <f>SUMIFS(I204:I1241,$B204:$B1241,$B204,$D204:$D1241,$D204,$E204:$E1241,$E204)/2</f>
        <v>84299.1</v>
      </c>
      <c r="J203" s="18">
        <f>SUMIFS(J204:J1241,$B204:$B1241,$B204,$D204:$D1241,$D204,$E204:$E1241,$E204)/2</f>
        <v>99302.1</v>
      </c>
      <c r="K203" s="18">
        <f>SUMIFS(K204:K1241,$B204:$B1241,$B204,$D204:$D1241,$D204,$E204:$E1241,$E204)/2</f>
        <v>84299.1</v>
      </c>
    </row>
    <row r="204" spans="1:11" s="16" customFormat="1" ht="62.4">
      <c r="A204" s="19">
        <v>2</v>
      </c>
      <c r="B204" s="37">
        <v>955</v>
      </c>
      <c r="C204" s="38" t="s">
        <v>213</v>
      </c>
      <c r="D204" s="39" t="s">
        <v>90</v>
      </c>
      <c r="E204" s="39" t="s">
        <v>93</v>
      </c>
      <c r="F204" s="39" t="s">
        <v>57</v>
      </c>
      <c r="G204" s="39"/>
      <c r="H204" s="40">
        <f>SUMIFS(H205:H1241,$B205:$B1241,$B204,$D205:$D1241,$D205,$E205:$E1241,$E205,$F205:$F1241,$F205)</f>
        <v>44095.6</v>
      </c>
      <c r="I204" s="40">
        <f>SUMIFS(I205:I1241,$B205:$B1241,$B204,$D205:$D1241,$D205,$E205:$E1241,$E205,$F205:$F1241,$F205)</f>
        <v>41000</v>
      </c>
      <c r="J204" s="40">
        <f>SUMIFS(J205:J1241,$B205:$B1241,$B204,$D205:$D1241,$D205,$E205:$E1241,$E205,$F205:$F1241,$F205)</f>
        <v>44169.5</v>
      </c>
      <c r="K204" s="40">
        <f>SUMIFS(K205:K1241,$B205:$B1241,$B204,$D205:$D1241,$D205,$E205:$E1241,$E205,$F205:$F1241,$F205)</f>
        <v>41000</v>
      </c>
    </row>
    <row r="205" spans="1:11" s="16" customFormat="1" ht="15.6">
      <c r="A205" s="20">
        <v>3</v>
      </c>
      <c r="B205" s="31">
        <v>955</v>
      </c>
      <c r="C205" s="32" t="s">
        <v>46</v>
      </c>
      <c r="D205" s="33" t="s">
        <v>90</v>
      </c>
      <c r="E205" s="33" t="s">
        <v>93</v>
      </c>
      <c r="F205" s="33" t="s">
        <v>57</v>
      </c>
      <c r="G205" s="33" t="s">
        <v>95</v>
      </c>
      <c r="H205" s="24">
        <v>44095.6</v>
      </c>
      <c r="I205" s="24">
        <v>41000</v>
      </c>
      <c r="J205" s="24">
        <v>44169.5</v>
      </c>
      <c r="K205" s="24">
        <v>41000</v>
      </c>
    </row>
    <row r="206" spans="1:11" s="16" customFormat="1" ht="144" customHeight="1">
      <c r="A206" s="20">
        <v>3</v>
      </c>
      <c r="B206" s="31">
        <v>955</v>
      </c>
      <c r="C206" s="32" t="s">
        <v>120</v>
      </c>
      <c r="D206" s="33" t="s">
        <v>90</v>
      </c>
      <c r="E206" s="33" t="s">
        <v>93</v>
      </c>
      <c r="F206" s="33" t="s">
        <v>57</v>
      </c>
      <c r="G206" s="33" t="s">
        <v>118</v>
      </c>
      <c r="H206" s="24"/>
      <c r="I206" s="24"/>
      <c r="J206" s="24"/>
      <c r="K206" s="24"/>
    </row>
    <row r="207" spans="1:11" s="16" customFormat="1" ht="46.8">
      <c r="A207" s="19">
        <v>2</v>
      </c>
      <c r="B207" s="37">
        <v>955</v>
      </c>
      <c r="C207" s="38" t="s">
        <v>157</v>
      </c>
      <c r="D207" s="39" t="s">
        <v>90</v>
      </c>
      <c r="E207" s="39" t="s">
        <v>93</v>
      </c>
      <c r="F207" s="39" t="s">
        <v>60</v>
      </c>
      <c r="G207" s="39"/>
      <c r="H207" s="40">
        <f>SUMIFS(H208:H1244,$B208:$B1244,$B207,$D208:$D1244,$D208,$E208:$E1244,$E208,$F208:$F1244,$F208)</f>
        <v>46638.6</v>
      </c>
      <c r="I207" s="40">
        <f>SUMIFS(I208:I1244,$B208:$B1244,$B207,$D208:$D1244,$D208,$E208:$E1244,$E208,$F208:$F1244,$F208)</f>
        <v>43299.1</v>
      </c>
      <c r="J207" s="40">
        <f>SUMIFS(J208:J1244,$B208:$B1244,$B207,$D208:$D1244,$D208,$E208:$E1244,$E208,$F208:$F1244,$F208)</f>
        <v>46638.6</v>
      </c>
      <c r="K207" s="40">
        <f>SUMIFS(K208:K1244,$B208:$B1244,$B207,$D208:$D1244,$D208,$E208:$E1244,$E208,$F208:$F1244,$F208)</f>
        <v>43299.1</v>
      </c>
    </row>
    <row r="208" spans="1:11" s="16" customFormat="1" ht="145.19999999999999" customHeight="1">
      <c r="A208" s="20">
        <v>3</v>
      </c>
      <c r="B208" s="31">
        <v>955</v>
      </c>
      <c r="C208" s="32" t="s">
        <v>120</v>
      </c>
      <c r="D208" s="33" t="s">
        <v>90</v>
      </c>
      <c r="E208" s="33" t="s">
        <v>93</v>
      </c>
      <c r="F208" s="33" t="s">
        <v>60</v>
      </c>
      <c r="G208" s="33" t="s">
        <v>118</v>
      </c>
      <c r="H208" s="24">
        <v>46388.6</v>
      </c>
      <c r="I208" s="24">
        <v>43299.1</v>
      </c>
      <c r="J208" s="24">
        <v>46388.6</v>
      </c>
      <c r="K208" s="24">
        <v>43299.1</v>
      </c>
    </row>
    <row r="209" spans="1:11" s="16" customFormat="1" ht="15.6">
      <c r="A209" s="20">
        <v>3</v>
      </c>
      <c r="B209" s="31">
        <v>955</v>
      </c>
      <c r="C209" s="32" t="s">
        <v>46</v>
      </c>
      <c r="D209" s="33" t="s">
        <v>90</v>
      </c>
      <c r="E209" s="33" t="s">
        <v>93</v>
      </c>
      <c r="F209" s="33" t="s">
        <v>60</v>
      </c>
      <c r="G209" s="33" t="s">
        <v>95</v>
      </c>
      <c r="H209" s="24">
        <v>250</v>
      </c>
      <c r="I209" s="24"/>
      <c r="J209" s="24">
        <v>250</v>
      </c>
      <c r="K209" s="24"/>
    </row>
    <row r="210" spans="1:11" s="16" customFormat="1" ht="46.8">
      <c r="A210" s="19">
        <v>2</v>
      </c>
      <c r="B210" s="37">
        <v>955</v>
      </c>
      <c r="C210" s="38" t="s">
        <v>201</v>
      </c>
      <c r="D210" s="39" t="s">
        <v>90</v>
      </c>
      <c r="E210" s="39" t="s">
        <v>93</v>
      </c>
      <c r="F210" s="39" t="s">
        <v>178</v>
      </c>
      <c r="G210" s="39"/>
      <c r="H210" s="40">
        <f>SUMIFS(H211:H1247,$B211:$B1247,$B210,$D211:$D1247,$D211,$E211:$E1247,$E211,$F211:$F1247,$F211)</f>
        <v>8505.9</v>
      </c>
      <c r="I210" s="40">
        <f>SUMIFS(I211:I1247,$B211:$B1247,$B210,$D211:$D1247,$D211,$E211:$E1247,$E211,$F211:$F1247,$F211)</f>
        <v>0</v>
      </c>
      <c r="J210" s="40">
        <f>SUMIFS(J211:J1247,$B211:$B1247,$B210,$D211:$D1247,$D211,$E211:$E1247,$E211,$F211:$F1247,$F211)</f>
        <v>8494</v>
      </c>
      <c r="K210" s="40">
        <f>SUMIFS(K211:K1247,$B211:$B1247,$B210,$D211:$D1247,$D211,$E211:$E1247,$E211,$F211:$F1247,$F211)</f>
        <v>0</v>
      </c>
    </row>
    <row r="211" spans="1:11" s="16" customFormat="1" ht="145.19999999999999" customHeight="1">
      <c r="A211" s="20">
        <v>3</v>
      </c>
      <c r="B211" s="31">
        <v>955</v>
      </c>
      <c r="C211" s="32" t="s">
        <v>120</v>
      </c>
      <c r="D211" s="33" t="s">
        <v>90</v>
      </c>
      <c r="E211" s="33" t="s">
        <v>93</v>
      </c>
      <c r="F211" s="33" t="s">
        <v>178</v>
      </c>
      <c r="G211" s="33" t="s">
        <v>118</v>
      </c>
      <c r="H211" s="24">
        <v>8505.9</v>
      </c>
      <c r="I211" s="24"/>
      <c r="J211" s="24">
        <v>8494</v>
      </c>
      <c r="K211" s="24"/>
    </row>
    <row r="212" spans="1:11" s="16" customFormat="1" ht="15.6">
      <c r="A212" s="17">
        <v>1</v>
      </c>
      <c r="B212" s="28">
        <v>955</v>
      </c>
      <c r="C212" s="29" t="s">
        <v>137</v>
      </c>
      <c r="D212" s="30" t="s">
        <v>90</v>
      </c>
      <c r="E212" s="30" t="s">
        <v>88</v>
      </c>
      <c r="F212" s="30" t="s">
        <v>7</v>
      </c>
      <c r="G212" s="30" t="s">
        <v>75</v>
      </c>
      <c r="H212" s="18">
        <f>SUMIFS(H213:H1250,$B213:$B1250,$B213,$D213:$D1250,$D213,$E213:$E1250,$E213)/2</f>
        <v>0</v>
      </c>
      <c r="I212" s="18">
        <f>SUMIFS(I213:I1250,$B213:$B1250,$B213,$D213:$D1250,$D213,$E213:$E1250,$E213)/2</f>
        <v>0</v>
      </c>
      <c r="J212" s="18">
        <f>SUMIFS(J213:J1250,$B213:$B1250,$B213,$D213:$D1250,$D213,$E213:$E1250,$E213)/2</f>
        <v>0</v>
      </c>
      <c r="K212" s="18">
        <f>SUMIFS(K213:K1250,$B213:$B1250,$B213,$D213:$D1250,$D213,$E213:$E1250,$E213)/2</f>
        <v>0</v>
      </c>
    </row>
    <row r="213" spans="1:11" s="16" customFormat="1" ht="78">
      <c r="A213" s="19">
        <v>2</v>
      </c>
      <c r="B213" s="37">
        <v>955</v>
      </c>
      <c r="C213" s="38" t="s">
        <v>185</v>
      </c>
      <c r="D213" s="39" t="s">
        <v>90</v>
      </c>
      <c r="E213" s="39" t="s">
        <v>88</v>
      </c>
      <c r="F213" s="39" t="s">
        <v>50</v>
      </c>
      <c r="G213" s="39"/>
      <c r="H213" s="40">
        <f>SUMIFS(H214:H1250,$B214:$B1250,$B213,$D214:$D1250,$D214,$E214:$E1250,$E214,$F214:$F1250,$F214)</f>
        <v>0</v>
      </c>
      <c r="I213" s="40">
        <f>SUMIFS(I214:I1250,$B214:$B1250,$B213,$D214:$D1250,$D214,$E214:$E1250,$E214,$F214:$F1250,$F214)</f>
        <v>0</v>
      </c>
      <c r="J213" s="40">
        <f>SUMIFS(J214:J1250,$B214:$B1250,$B213,$D214:$D1250,$D214,$E214:$E1250,$E214,$F214:$F1250,$F214)</f>
        <v>0</v>
      </c>
      <c r="K213" s="40">
        <f>SUMIFS(K214:K1250,$B214:$B1250,$B213,$D214:$D1250,$D214,$E214:$E1250,$E214,$F214:$F1250,$F214)</f>
        <v>0</v>
      </c>
    </row>
    <row r="214" spans="1:11" s="16" customFormat="1" ht="15.6">
      <c r="A214" s="20">
        <v>3</v>
      </c>
      <c r="B214" s="31">
        <v>955</v>
      </c>
      <c r="C214" s="32" t="s">
        <v>46</v>
      </c>
      <c r="D214" s="33" t="s">
        <v>90</v>
      </c>
      <c r="E214" s="33" t="s">
        <v>88</v>
      </c>
      <c r="F214" s="33" t="s">
        <v>50</v>
      </c>
      <c r="G214" s="33" t="s">
        <v>95</v>
      </c>
      <c r="H214" s="24"/>
      <c r="I214" s="24"/>
      <c r="J214" s="24"/>
      <c r="K214" s="24"/>
    </row>
    <row r="215" spans="1:11" s="16" customFormat="1" ht="31.2">
      <c r="A215" s="17">
        <v>1</v>
      </c>
      <c r="B215" s="28">
        <v>955</v>
      </c>
      <c r="C215" s="29" t="s">
        <v>37</v>
      </c>
      <c r="D215" s="30" t="s">
        <v>90</v>
      </c>
      <c r="E215" s="30" t="s">
        <v>91</v>
      </c>
      <c r="F215" s="30"/>
      <c r="G215" s="30"/>
      <c r="H215" s="18">
        <f>SUMIFS(H216:H1253,$B216:$B1253,$B216,$D216:$D1253,$D216,$E216:$E1253,$E216)/2</f>
        <v>4948.2000000000007</v>
      </c>
      <c r="I215" s="18">
        <f>SUMIFS(I216:I1253,$B216:$B1253,$B216,$D216:$D1253,$D216,$E216:$E1253,$E216)/2</f>
        <v>515.1</v>
      </c>
      <c r="J215" s="18">
        <f>SUMIFS(J216:J1253,$B216:$B1253,$B216,$D216:$D1253,$D216,$E216:$E1253,$E216)/2</f>
        <v>4948.2000000000007</v>
      </c>
      <c r="K215" s="18">
        <f>SUMIFS(K216:K1253,$B216:$B1253,$B216,$D216:$D1253,$D216,$E216:$E1253,$E216)/2</f>
        <v>515.1</v>
      </c>
    </row>
    <row r="216" spans="1:11" s="16" customFormat="1" ht="71.400000000000006" customHeight="1">
      <c r="A216" s="19">
        <v>2</v>
      </c>
      <c r="B216" s="37">
        <v>955</v>
      </c>
      <c r="C216" s="38" t="s">
        <v>200</v>
      </c>
      <c r="D216" s="39" t="s">
        <v>90</v>
      </c>
      <c r="E216" s="39" t="s">
        <v>91</v>
      </c>
      <c r="F216" s="39" t="s">
        <v>58</v>
      </c>
      <c r="G216" s="39"/>
      <c r="H216" s="40">
        <f>SUMIFS(H217:H1253,$B217:$B1253,$B216,$D217:$D1253,$D217,$E217:$E1253,$E217,$F217:$F1253,$F217)</f>
        <v>4433.1000000000004</v>
      </c>
      <c r="I216" s="40">
        <f>SUMIFS(I217:I1253,$B217:$B1253,$B216,$D217:$D1253,$D217,$E217:$E1253,$E217,$F217:$F1253,$F217)</f>
        <v>0</v>
      </c>
      <c r="J216" s="40">
        <f>SUMIFS(J217:J1253,$B217:$B1253,$B216,$D217:$D1253,$D217,$E217:$E1253,$E217,$F217:$F1253,$F217)</f>
        <v>4433.1000000000004</v>
      </c>
      <c r="K216" s="40">
        <f>SUMIFS(K217:K1253,$B217:$B1253,$B216,$D217:$D1253,$D217,$E217:$E1253,$E217,$F217:$F1253,$F217)</f>
        <v>0</v>
      </c>
    </row>
    <row r="217" spans="1:11" s="16" customFormat="1" ht="78">
      <c r="A217" s="20">
        <v>3</v>
      </c>
      <c r="B217" s="31">
        <v>955</v>
      </c>
      <c r="C217" s="32" t="s">
        <v>170</v>
      </c>
      <c r="D217" s="33" t="s">
        <v>90</v>
      </c>
      <c r="E217" s="33" t="s">
        <v>91</v>
      </c>
      <c r="F217" s="33" t="s">
        <v>58</v>
      </c>
      <c r="G217" s="33" t="s">
        <v>98</v>
      </c>
      <c r="H217" s="24">
        <v>4433.1000000000004</v>
      </c>
      <c r="I217" s="24"/>
      <c r="J217" s="24">
        <v>4433.1000000000004</v>
      </c>
      <c r="K217" s="24"/>
    </row>
    <row r="218" spans="1:11" s="16" customFormat="1" ht="50.4" customHeight="1">
      <c r="A218" s="19">
        <v>2</v>
      </c>
      <c r="B218" s="37">
        <v>955</v>
      </c>
      <c r="C218" s="38" t="s">
        <v>35</v>
      </c>
      <c r="D218" s="39" t="s">
        <v>90</v>
      </c>
      <c r="E218" s="39" t="s">
        <v>91</v>
      </c>
      <c r="F218" s="39" t="s">
        <v>115</v>
      </c>
      <c r="G218" s="39"/>
      <c r="H218" s="40">
        <f>SUMIFS(H219:H1255,$B219:$B1255,$B218,$D219:$D1255,$D219,$E219:$E1255,$E219,$F219:$F1255,$F219)</f>
        <v>515.1</v>
      </c>
      <c r="I218" s="40">
        <f>SUMIFS(I219:I1255,$B219:$B1255,$B218,$D219:$D1255,$D219,$E219:$E1255,$E219,$F219:$F1255,$F219)</f>
        <v>515.1</v>
      </c>
      <c r="J218" s="40">
        <f>SUMIFS(J219:J1255,$B219:$B1255,$B218,$D219:$D1255,$D219,$E219:$E1255,$E219,$F219:$F1255,$F219)</f>
        <v>515.1</v>
      </c>
      <c r="K218" s="40">
        <f>SUMIFS(K219:K1255,$B219:$B1255,$B218,$D219:$D1255,$D219,$E219:$E1255,$E219,$F219:$F1255,$F219)</f>
        <v>515.1</v>
      </c>
    </row>
    <row r="219" spans="1:11" s="16" customFormat="1" ht="46.8">
      <c r="A219" s="20">
        <v>3</v>
      </c>
      <c r="B219" s="31">
        <v>955</v>
      </c>
      <c r="C219" s="32" t="s">
        <v>12</v>
      </c>
      <c r="D219" s="33" t="s">
        <v>90</v>
      </c>
      <c r="E219" s="33" t="s">
        <v>91</v>
      </c>
      <c r="F219" s="33" t="s">
        <v>115</v>
      </c>
      <c r="G219" s="33" t="s">
        <v>77</v>
      </c>
      <c r="H219" s="24">
        <v>515.1</v>
      </c>
      <c r="I219" s="24">
        <v>515.1</v>
      </c>
      <c r="J219" s="24">
        <v>515.1</v>
      </c>
      <c r="K219" s="24">
        <v>515.1</v>
      </c>
    </row>
    <row r="220" spans="1:11" s="16" customFormat="1" ht="15.6">
      <c r="A220" s="17">
        <v>1</v>
      </c>
      <c r="B220" s="28">
        <v>955</v>
      </c>
      <c r="C220" s="29" t="s">
        <v>59</v>
      </c>
      <c r="D220" s="30" t="s">
        <v>96</v>
      </c>
      <c r="E220" s="30" t="s">
        <v>73</v>
      </c>
      <c r="F220" s="30"/>
      <c r="G220" s="30"/>
      <c r="H220" s="18">
        <f>SUMIFS(H221:H1258,$B221:$B1258,$B221,$D221:$D1258,$D221,$E221:$E1258,$E221)/2</f>
        <v>3130.3</v>
      </c>
      <c r="I220" s="18">
        <f>SUMIFS(I221:I1258,$B221:$B1258,$B221,$D221:$D1258,$D221,$E221:$E1258,$E221)/2</f>
        <v>0</v>
      </c>
      <c r="J220" s="18">
        <f>SUMIFS(J221:J1258,$B221:$B1258,$B221,$D221:$D1258,$D221,$E221:$E1258,$E221)/2</f>
        <v>3130.3</v>
      </c>
      <c r="K220" s="18">
        <f>SUMIFS(K221:K1258,$B221:$B1258,$B221,$D221:$D1258,$D221,$E221:$E1258,$E221)/2</f>
        <v>0</v>
      </c>
    </row>
    <row r="221" spans="1:11" s="16" customFormat="1" ht="82.2" customHeight="1">
      <c r="A221" s="19">
        <v>2</v>
      </c>
      <c r="B221" s="37">
        <v>955</v>
      </c>
      <c r="C221" s="42" t="s">
        <v>189</v>
      </c>
      <c r="D221" s="39" t="s">
        <v>96</v>
      </c>
      <c r="E221" s="39" t="s">
        <v>73</v>
      </c>
      <c r="F221" s="39" t="s">
        <v>49</v>
      </c>
      <c r="G221" s="39" t="s">
        <v>75</v>
      </c>
      <c r="H221" s="40">
        <f>SUMIFS(H222:H1258,$B222:$B1258,$B221,$D222:$D1258,$D222,$E222:$E1258,$E222,$F222:$F1258,$F222)</f>
        <v>3130.3</v>
      </c>
      <c r="I221" s="40">
        <f>SUMIFS(I222:I1258,$B222:$B1258,$B221,$D222:$D1258,$D222,$E222:$E1258,$E222,$F222:$F1258,$F222)</f>
        <v>0</v>
      </c>
      <c r="J221" s="40">
        <f>SUMIFS(J222:J1258,$B222:$B1258,$B221,$D222:$D1258,$D222,$E222:$E1258,$E222,$F222:$F1258,$F222)</f>
        <v>3130.3</v>
      </c>
      <c r="K221" s="40">
        <f>SUMIFS(K222:K1258,$B222:$B1258,$B221,$D222:$D1258,$D222,$E222:$E1258,$E222,$F222:$F1258,$F222)</f>
        <v>0</v>
      </c>
    </row>
    <row r="222" spans="1:11" s="16" customFormat="1" ht="15.6">
      <c r="A222" s="20">
        <v>3</v>
      </c>
      <c r="B222" s="31">
        <v>955</v>
      </c>
      <c r="C222" s="32" t="s">
        <v>46</v>
      </c>
      <c r="D222" s="33" t="s">
        <v>96</v>
      </c>
      <c r="E222" s="33" t="s">
        <v>73</v>
      </c>
      <c r="F222" s="33" t="s">
        <v>49</v>
      </c>
      <c r="G222" s="33" t="s">
        <v>95</v>
      </c>
      <c r="H222" s="24">
        <v>3130.3</v>
      </c>
      <c r="I222" s="24"/>
      <c r="J222" s="24">
        <v>3130.3</v>
      </c>
      <c r="K222" s="24"/>
    </row>
    <row r="223" spans="1:11" s="16" customFormat="1" ht="82.2" customHeight="1">
      <c r="A223" s="19">
        <v>2</v>
      </c>
      <c r="B223" s="37">
        <v>955</v>
      </c>
      <c r="C223" s="38" t="s">
        <v>185</v>
      </c>
      <c r="D223" s="39" t="s">
        <v>96</v>
      </c>
      <c r="E223" s="39" t="s">
        <v>73</v>
      </c>
      <c r="F223" s="39" t="s">
        <v>50</v>
      </c>
      <c r="G223" s="39" t="s">
        <v>75</v>
      </c>
      <c r="H223" s="40">
        <f>SUMIFS(H224:H1260,$B224:$B1260,$B223,$D224:$D1260,$D224,$E224:$E1260,$E224,$F224:$F1260,$F224)</f>
        <v>0</v>
      </c>
      <c r="I223" s="40">
        <f>SUMIFS(I224:I1260,$B224:$B1260,$B223,$D224:$D1260,$D224,$E224:$E1260,$E224,$F224:$F1260,$F224)</f>
        <v>0</v>
      </c>
      <c r="J223" s="40">
        <f>SUMIFS(J224:J1260,$B224:$B1260,$B223,$D224:$D1260,$D224,$E224:$E1260,$E224,$F224:$F1260,$F224)</f>
        <v>0</v>
      </c>
      <c r="K223" s="40">
        <f>SUMIFS(K224:K1260,$B224:$B1260,$B223,$D224:$D1260,$D224,$E224:$E1260,$E224,$F224:$F1260,$F224)</f>
        <v>0</v>
      </c>
    </row>
    <row r="224" spans="1:11" s="16" customFormat="1" ht="15.6">
      <c r="A224" s="20">
        <v>3</v>
      </c>
      <c r="B224" s="31">
        <v>955</v>
      </c>
      <c r="C224" s="32" t="s">
        <v>46</v>
      </c>
      <c r="D224" s="33" t="s">
        <v>96</v>
      </c>
      <c r="E224" s="33" t="s">
        <v>73</v>
      </c>
      <c r="F224" s="33" t="s">
        <v>50</v>
      </c>
      <c r="G224" s="33" t="s">
        <v>95</v>
      </c>
      <c r="H224" s="24"/>
      <c r="I224" s="24"/>
      <c r="J224" s="24"/>
      <c r="K224" s="24"/>
    </row>
    <row r="225" spans="1:11" s="16" customFormat="1" ht="15.6">
      <c r="A225" s="17">
        <v>1</v>
      </c>
      <c r="B225" s="28">
        <v>955</v>
      </c>
      <c r="C225" s="29" t="s">
        <v>119</v>
      </c>
      <c r="D225" s="30" t="s">
        <v>96</v>
      </c>
      <c r="E225" s="30" t="s">
        <v>92</v>
      </c>
      <c r="F225" s="30" t="s">
        <v>7</v>
      </c>
      <c r="G225" s="30" t="s">
        <v>75</v>
      </c>
      <c r="H225" s="18">
        <f>SUMIFS(H226:H1263,$B226:$B1263,$B226,$D226:$D1263,$D226,$E226:$E1263,$E226)/2</f>
        <v>3874.2</v>
      </c>
      <c r="I225" s="18">
        <f>SUMIFS(I226:I1263,$B226:$B1263,$B226,$D226:$D1263,$D226,$E226:$E1263,$E226)/2</f>
        <v>0</v>
      </c>
      <c r="J225" s="18">
        <f>SUMIFS(J226:J1263,$B226:$B1263,$B226,$D226:$D1263,$D226,$E226:$E1263,$E226)/2</f>
        <v>3874.2</v>
      </c>
      <c r="K225" s="18">
        <f>SUMIFS(K226:K1263,$B226:$B1263,$B226,$D226:$D1263,$D226,$E226:$E1263,$E226)/2</f>
        <v>0</v>
      </c>
    </row>
    <row r="226" spans="1:11" s="16" customFormat="1" ht="46.8">
      <c r="A226" s="19">
        <v>2</v>
      </c>
      <c r="B226" s="37">
        <v>955</v>
      </c>
      <c r="C226" s="38" t="s">
        <v>157</v>
      </c>
      <c r="D226" s="39" t="s">
        <v>96</v>
      </c>
      <c r="E226" s="39" t="s">
        <v>92</v>
      </c>
      <c r="F226" s="39" t="s">
        <v>60</v>
      </c>
      <c r="G226" s="39" t="s">
        <v>75</v>
      </c>
      <c r="H226" s="40">
        <f>SUMIFS(H227:H1263,$B227:$B1263,$B226,$D227:$D1263,$D227,$E227:$E1263,$E227,$F227:$F1263,$F227)</f>
        <v>0</v>
      </c>
      <c r="I226" s="40">
        <f>SUMIFS(I227:I1263,$B227:$B1263,$B226,$D227:$D1263,$D227,$E227:$E1263,$E227,$F227:$F1263,$F227)</f>
        <v>0</v>
      </c>
      <c r="J226" s="40">
        <f>SUMIFS(J227:J1263,$B227:$B1263,$B226,$D227:$D1263,$D227,$E227:$E1263,$E227,$F227:$F1263,$F227)</f>
        <v>0</v>
      </c>
      <c r="K226" s="40">
        <f>SUMIFS(K227:K1263,$B227:$B1263,$B226,$D227:$D1263,$D227,$E227:$E1263,$E227,$F227:$F1263,$F227)</f>
        <v>0</v>
      </c>
    </row>
    <row r="227" spans="1:11" s="16" customFormat="1" ht="151.19999999999999" customHeight="1">
      <c r="A227" s="20">
        <v>3</v>
      </c>
      <c r="B227" s="31">
        <v>955</v>
      </c>
      <c r="C227" s="32" t="s">
        <v>120</v>
      </c>
      <c r="D227" s="33" t="s">
        <v>96</v>
      </c>
      <c r="E227" s="33" t="s">
        <v>92</v>
      </c>
      <c r="F227" s="33" t="s">
        <v>60</v>
      </c>
      <c r="G227" s="33" t="s">
        <v>118</v>
      </c>
      <c r="H227" s="24"/>
      <c r="I227" s="24"/>
      <c r="J227" s="24"/>
      <c r="K227" s="24"/>
    </row>
    <row r="228" spans="1:11" s="16" customFormat="1" ht="24.6" customHeight="1">
      <c r="A228" s="20">
        <v>3</v>
      </c>
      <c r="B228" s="31">
        <v>955</v>
      </c>
      <c r="C228" s="32" t="s">
        <v>46</v>
      </c>
      <c r="D228" s="33" t="s">
        <v>96</v>
      </c>
      <c r="E228" s="33" t="s">
        <v>92</v>
      </c>
      <c r="F228" s="33" t="s">
        <v>60</v>
      </c>
      <c r="G228" s="33" t="s">
        <v>95</v>
      </c>
      <c r="H228" s="24">
        <v>0</v>
      </c>
      <c r="I228" s="24"/>
      <c r="J228" s="24">
        <v>0</v>
      </c>
      <c r="K228" s="24"/>
    </row>
    <row r="229" spans="1:11" s="16" customFormat="1" ht="93.6">
      <c r="A229" s="19">
        <v>2</v>
      </c>
      <c r="B229" s="37">
        <v>955</v>
      </c>
      <c r="C229" s="38" t="s">
        <v>187</v>
      </c>
      <c r="D229" s="39" t="s">
        <v>96</v>
      </c>
      <c r="E229" s="39" t="s">
        <v>92</v>
      </c>
      <c r="F229" s="39" t="s">
        <v>45</v>
      </c>
      <c r="G229" s="39" t="s">
        <v>75</v>
      </c>
      <c r="H229" s="40">
        <f>SUMIFS(H230:H1266,$B230:$B1266,$B229,$D230:$D1266,$D230,$E230:$E1266,$E230,$F230:$F1266,$F230)</f>
        <v>3596.2</v>
      </c>
      <c r="I229" s="40">
        <f>SUMIFS(I230:I1266,$B230:$B1266,$B229,$D230:$D1266,$D230,$E230:$E1266,$E230,$F230:$F1266,$F230)</f>
        <v>0</v>
      </c>
      <c r="J229" s="40">
        <f>SUMIFS(J230:J1266,$B230:$B1266,$B229,$D230:$D1266,$D230,$E230:$E1266,$E230,$F230:$F1266,$F230)</f>
        <v>3596.2</v>
      </c>
      <c r="K229" s="40">
        <f>SUMIFS(K230:K1266,$B230:$B1266,$B229,$D230:$D1266,$D230,$E230:$E1266,$E230,$F230:$F1266,$F230)</f>
        <v>0</v>
      </c>
    </row>
    <row r="230" spans="1:11" s="16" customFormat="1" ht="82.8" customHeight="1">
      <c r="A230" s="20">
        <v>3</v>
      </c>
      <c r="B230" s="31">
        <v>955</v>
      </c>
      <c r="C230" s="32" t="s">
        <v>152</v>
      </c>
      <c r="D230" s="33" t="s">
        <v>96</v>
      </c>
      <c r="E230" s="33" t="s">
        <v>92</v>
      </c>
      <c r="F230" s="33" t="s">
        <v>45</v>
      </c>
      <c r="G230" s="33" t="s">
        <v>97</v>
      </c>
      <c r="H230" s="24">
        <v>3596.2</v>
      </c>
      <c r="I230" s="24"/>
      <c r="J230" s="24">
        <v>3596.2</v>
      </c>
      <c r="K230" s="24"/>
    </row>
    <row r="231" spans="1:11" s="16" customFormat="1" ht="93.6">
      <c r="A231" s="19">
        <v>2</v>
      </c>
      <c r="B231" s="37">
        <v>955</v>
      </c>
      <c r="C231" s="38" t="s">
        <v>191</v>
      </c>
      <c r="D231" s="39" t="s">
        <v>96</v>
      </c>
      <c r="E231" s="39" t="s">
        <v>92</v>
      </c>
      <c r="F231" s="39" t="s">
        <v>112</v>
      </c>
      <c r="G231" s="39" t="s">
        <v>75</v>
      </c>
      <c r="H231" s="40">
        <f>SUMIFS(H232:H1268,$B232:$B1268,$B231,$D232:$D1268,$D232,$E232:$E1268,$E232,$F232:$F1268,$F232)</f>
        <v>0</v>
      </c>
      <c r="I231" s="40">
        <f>SUMIFS(I232:I1268,$B232:$B1268,$B231,$D232:$D1268,$D232,$E232:$E1268,$E232,$F232:$F1268,$F232)</f>
        <v>0</v>
      </c>
      <c r="J231" s="40">
        <f>SUMIFS(J232:J1268,$B232:$B1268,$B231,$D232:$D1268,$D232,$E232:$E1268,$E232,$F232:$F1268,$F232)</f>
        <v>0</v>
      </c>
      <c r="K231" s="40">
        <f>SUMIFS(K232:K1268,$B232:$B1268,$B231,$D232:$D1268,$D232,$E232:$E1268,$E232,$F232:$F1268,$F232)</f>
        <v>0</v>
      </c>
    </row>
    <row r="232" spans="1:11" s="16" customFormat="1" ht="15.6">
      <c r="A232" s="20">
        <v>3</v>
      </c>
      <c r="B232" s="31">
        <v>955</v>
      </c>
      <c r="C232" s="32" t="s">
        <v>46</v>
      </c>
      <c r="D232" s="33" t="s">
        <v>96</v>
      </c>
      <c r="E232" s="33" t="s">
        <v>92</v>
      </c>
      <c r="F232" s="33" t="s">
        <v>112</v>
      </c>
      <c r="G232" s="33" t="s">
        <v>95</v>
      </c>
      <c r="H232" s="24"/>
      <c r="I232" s="24"/>
      <c r="J232" s="24"/>
      <c r="K232" s="24"/>
    </row>
    <row r="233" spans="1:11" s="16" customFormat="1" ht="78">
      <c r="A233" s="19">
        <v>2</v>
      </c>
      <c r="B233" s="37">
        <v>955</v>
      </c>
      <c r="C233" s="38" t="s">
        <v>185</v>
      </c>
      <c r="D233" s="39" t="s">
        <v>96</v>
      </c>
      <c r="E233" s="39" t="s">
        <v>92</v>
      </c>
      <c r="F233" s="39" t="s">
        <v>50</v>
      </c>
      <c r="G233" s="39" t="s">
        <v>75</v>
      </c>
      <c r="H233" s="40">
        <f>SUMIFS(H234:H1270,$B234:$B1270,$B233,$D234:$D1270,$D234,$E234:$E1270,$E234,$F234:$F1270,$F234)</f>
        <v>278</v>
      </c>
      <c r="I233" s="40">
        <f>SUMIFS(I234:I1270,$B234:$B1270,$B233,$D234:$D1270,$D234,$E234:$E1270,$E234,$F234:$F1270,$F234)</f>
        <v>0</v>
      </c>
      <c r="J233" s="40">
        <f>SUMIFS(J234:J1270,$B234:$B1270,$B233,$D234:$D1270,$D234,$E234:$E1270,$E234,$F234:$F1270,$F234)</f>
        <v>278</v>
      </c>
      <c r="K233" s="40">
        <f>SUMIFS(K234:K1270,$B234:$B1270,$B233,$D234:$D1270,$D234,$E234:$E1270,$E234,$F234:$F1270,$F234)</f>
        <v>0</v>
      </c>
    </row>
    <row r="234" spans="1:11" s="16" customFormat="1" ht="18" customHeight="1">
      <c r="A234" s="20">
        <v>3</v>
      </c>
      <c r="B234" s="31">
        <v>955</v>
      </c>
      <c r="C234" s="32" t="s">
        <v>46</v>
      </c>
      <c r="D234" s="33" t="s">
        <v>96</v>
      </c>
      <c r="E234" s="33" t="s">
        <v>92</v>
      </c>
      <c r="F234" s="33" t="s">
        <v>50</v>
      </c>
      <c r="G234" s="33" t="s">
        <v>95</v>
      </c>
      <c r="H234" s="24">
        <v>278</v>
      </c>
      <c r="I234" s="24"/>
      <c r="J234" s="24">
        <v>278</v>
      </c>
      <c r="K234" s="24"/>
    </row>
    <row r="235" spans="1:11" s="16" customFormat="1" ht="15.6">
      <c r="A235" s="17">
        <v>1</v>
      </c>
      <c r="B235" s="28">
        <v>955</v>
      </c>
      <c r="C235" s="29" t="s">
        <v>123</v>
      </c>
      <c r="D235" s="30" t="s">
        <v>96</v>
      </c>
      <c r="E235" s="30" t="s">
        <v>82</v>
      </c>
      <c r="F235" s="30" t="s">
        <v>7</v>
      </c>
      <c r="G235" s="30" t="s">
        <v>75</v>
      </c>
      <c r="H235" s="18">
        <f>SUMIFS(H236:H1273,$B236:$B1273,$B236,$D236:$D1273,$D236,$E236:$E1273,$E236)/2</f>
        <v>32751.599999999999</v>
      </c>
      <c r="I235" s="18">
        <f>SUMIFS(I236:I1273,$B236:$B1273,$B236,$D236:$D1273,$D236,$E236:$E1273,$E236)/2</f>
        <v>24874.199999999997</v>
      </c>
      <c r="J235" s="18">
        <f>SUMIFS(J236:J1273,$B236:$B1273,$B236,$D236:$D1273,$D236,$E236:$E1273,$E236)/2</f>
        <v>32935.299999999996</v>
      </c>
      <c r="K235" s="18">
        <f>SUMIFS(K236:K1273,$B236:$B1273,$B236,$D236:$D1273,$D236,$E236:$E1273,$E236)/2</f>
        <v>24874.199999999997</v>
      </c>
    </row>
    <row r="236" spans="1:11" s="16" customFormat="1" ht="52.8" customHeight="1">
      <c r="A236" s="19">
        <v>2</v>
      </c>
      <c r="B236" s="37">
        <v>955</v>
      </c>
      <c r="C236" s="38" t="s">
        <v>157</v>
      </c>
      <c r="D236" s="39" t="s">
        <v>96</v>
      </c>
      <c r="E236" s="39" t="s">
        <v>82</v>
      </c>
      <c r="F236" s="39" t="s">
        <v>60</v>
      </c>
      <c r="G236" s="39" t="s">
        <v>75</v>
      </c>
      <c r="H236" s="40">
        <f>SUMIFS(H237:H1273,$B237:$B1273,$B236,$D237:$D1273,$D237,$E237:$E1273,$E237,$F237:$F1273,$F237)</f>
        <v>17160.400000000001</v>
      </c>
      <c r="I236" s="40">
        <f>SUMIFS(I237:I1273,$B237:$B1273,$B236,$D237:$D1273,$D237,$E237:$E1273,$E237,$F237:$F1273,$F237)</f>
        <v>11392</v>
      </c>
      <c r="J236" s="40">
        <f>SUMIFS(J237:J1273,$B237:$B1273,$B236,$D237:$D1273,$D237,$E237:$E1273,$E237,$F237:$F1273,$F237)</f>
        <v>17344.099999999999</v>
      </c>
      <c r="K236" s="40">
        <f>SUMIFS(K237:K1273,$B237:$B1273,$B236,$D237:$D1273,$D237,$E237:$E1273,$E237,$F237:$F1273,$F237)</f>
        <v>11392</v>
      </c>
    </row>
    <row r="237" spans="1:11" s="16" customFormat="1" ht="15.6">
      <c r="A237" s="20">
        <v>3</v>
      </c>
      <c r="B237" s="31">
        <v>955</v>
      </c>
      <c r="C237" s="32" t="s">
        <v>46</v>
      </c>
      <c r="D237" s="33" t="s">
        <v>96</v>
      </c>
      <c r="E237" s="33" t="s">
        <v>82</v>
      </c>
      <c r="F237" s="33" t="s">
        <v>60</v>
      </c>
      <c r="G237" s="33" t="s">
        <v>95</v>
      </c>
      <c r="H237" s="24">
        <v>17160.400000000001</v>
      </c>
      <c r="I237" s="24">
        <v>11392</v>
      </c>
      <c r="J237" s="24">
        <v>17344.099999999999</v>
      </c>
      <c r="K237" s="24">
        <v>11392</v>
      </c>
    </row>
    <row r="238" spans="1:11" s="16" customFormat="1" ht="72.599999999999994" customHeight="1">
      <c r="A238" s="19">
        <v>2</v>
      </c>
      <c r="B238" s="37">
        <v>955</v>
      </c>
      <c r="C238" s="38" t="s">
        <v>198</v>
      </c>
      <c r="D238" s="39" t="s">
        <v>96</v>
      </c>
      <c r="E238" s="39" t="s">
        <v>82</v>
      </c>
      <c r="F238" s="39" t="s">
        <v>122</v>
      </c>
      <c r="G238" s="39" t="s">
        <v>75</v>
      </c>
      <c r="H238" s="40">
        <f>SUMIFS(H239:H1275,$B239:$B1275,$B238,$D239:$D1275,$D239,$E239:$E1275,$E239,$F239:$F1275,$F239)</f>
        <v>15591.2</v>
      </c>
      <c r="I238" s="40">
        <f>SUMIFS(I239:I1275,$B239:$B1275,$B238,$D239:$D1275,$D239,$E239:$E1275,$E239,$F239:$F1275,$F239)</f>
        <v>13482.2</v>
      </c>
      <c r="J238" s="40">
        <f>SUMIFS(J239:J1275,$B239:$B1275,$B238,$D239:$D1275,$D239,$E239:$E1275,$E239,$F239:$F1275,$F239)</f>
        <v>15591.2</v>
      </c>
      <c r="K238" s="40">
        <f>SUMIFS(K239:K1275,$B239:$B1275,$B238,$D239:$D1275,$D239,$E239:$E1275,$E239,$F239:$F1275,$F239)</f>
        <v>13482.2</v>
      </c>
    </row>
    <row r="239" spans="1:11" s="16" customFormat="1" ht="15.6">
      <c r="A239" s="20">
        <v>3</v>
      </c>
      <c r="B239" s="31">
        <v>955</v>
      </c>
      <c r="C239" s="32" t="s">
        <v>46</v>
      </c>
      <c r="D239" s="33" t="s">
        <v>96</v>
      </c>
      <c r="E239" s="33" t="s">
        <v>82</v>
      </c>
      <c r="F239" s="33" t="s">
        <v>122</v>
      </c>
      <c r="G239" s="33" t="s">
        <v>95</v>
      </c>
      <c r="H239" s="24">
        <v>15591.2</v>
      </c>
      <c r="I239" s="24">
        <v>13482.2</v>
      </c>
      <c r="J239" s="24">
        <v>15591.2</v>
      </c>
      <c r="K239" s="24">
        <v>13482.2</v>
      </c>
    </row>
    <row r="240" spans="1:11" s="16" customFormat="1" ht="55.2" customHeight="1">
      <c r="A240" s="19">
        <v>2</v>
      </c>
      <c r="B240" s="37">
        <v>955</v>
      </c>
      <c r="C240" s="38" t="s">
        <v>201</v>
      </c>
      <c r="D240" s="39" t="s">
        <v>96</v>
      </c>
      <c r="E240" s="39" t="s">
        <v>82</v>
      </c>
      <c r="F240" s="39" t="s">
        <v>178</v>
      </c>
      <c r="G240" s="39" t="s">
        <v>75</v>
      </c>
      <c r="H240" s="40">
        <f>SUMIFS(H241:H1277,$B241:$B1277,$B240,$D241:$D1277,$D241,$E241:$E1277,$E241,$F241:$F1277,$F241)</f>
        <v>0</v>
      </c>
      <c r="I240" s="40">
        <f>SUMIFS(I241:I1277,$B241:$B1277,$B240,$D241:$D1277,$D241,$E241:$E1277,$E241,$F241:$F1277,$F241)</f>
        <v>0</v>
      </c>
      <c r="J240" s="40">
        <f>SUMIFS(J241:J1277,$B241:$B1277,$B240,$D241:$D1277,$D241,$E241:$E1277,$E241,$F241:$F1277,$F241)</f>
        <v>0</v>
      </c>
      <c r="K240" s="40">
        <f>SUMIFS(K241:K1277,$B241:$B1277,$B240,$D241:$D1277,$D241,$E241:$E1277,$E241,$F241:$F1277,$F241)</f>
        <v>0</v>
      </c>
    </row>
    <row r="241" spans="1:11" s="16" customFormat="1" ht="15.6">
      <c r="A241" s="20">
        <v>3</v>
      </c>
      <c r="B241" s="31">
        <v>955</v>
      </c>
      <c r="C241" s="32" t="s">
        <v>46</v>
      </c>
      <c r="D241" s="33" t="s">
        <v>96</v>
      </c>
      <c r="E241" s="33" t="s">
        <v>82</v>
      </c>
      <c r="F241" s="33" t="s">
        <v>178</v>
      </c>
      <c r="G241" s="33" t="s">
        <v>95</v>
      </c>
      <c r="H241" s="24"/>
      <c r="I241" s="24"/>
      <c r="J241" s="24"/>
      <c r="K241" s="24"/>
    </row>
    <row r="242" spans="1:11" s="16" customFormat="1" ht="31.2">
      <c r="A242" s="17">
        <v>1</v>
      </c>
      <c r="B242" s="28">
        <v>955</v>
      </c>
      <c r="C242" s="29" t="s">
        <v>61</v>
      </c>
      <c r="D242" s="30" t="s">
        <v>74</v>
      </c>
      <c r="E242" s="30" t="s">
        <v>96</v>
      </c>
      <c r="F242" s="30" t="s">
        <v>75</v>
      </c>
      <c r="G242" s="30" t="s">
        <v>75</v>
      </c>
      <c r="H242" s="18">
        <f>SUMIFS(H243:H1280,$B243:$B1280,$B243,$D243:$D1280,$D243,$E243:$E1280,$E243)/2</f>
        <v>6862.7000000000007</v>
      </c>
      <c r="I242" s="18">
        <f>SUMIFS(I243:I1280,$B243:$B1280,$B243,$D243:$D1280,$D243,$E243:$E1280,$E243)/2</f>
        <v>215.3</v>
      </c>
      <c r="J242" s="18">
        <f>SUMIFS(J243:J1280,$B243:$B1280,$B243,$D243:$D1280,$D243,$E243:$E1280,$E243)/2</f>
        <v>7108.7000000000007</v>
      </c>
      <c r="K242" s="18">
        <f>SUMIFS(K243:K1280,$B243:$B1280,$B243,$D243:$D1280,$D243,$E243:$E1280,$E243)/2</f>
        <v>215.3</v>
      </c>
    </row>
    <row r="243" spans="1:11" s="16" customFormat="1" ht="31.2">
      <c r="A243" s="19">
        <v>2</v>
      </c>
      <c r="B243" s="37">
        <v>955</v>
      </c>
      <c r="C243" s="38" t="s">
        <v>205</v>
      </c>
      <c r="D243" s="39" t="s">
        <v>74</v>
      </c>
      <c r="E243" s="39" t="s">
        <v>96</v>
      </c>
      <c r="F243" s="39" t="s">
        <v>62</v>
      </c>
      <c r="G243" s="39"/>
      <c r="H243" s="40">
        <f>SUMIFS(H244:H1280,$B244:$B1280,$B243,$D244:$D1280,$D244,$E244:$E1280,$E244,$F244:$F1280,$F244)</f>
        <v>968.9</v>
      </c>
      <c r="I243" s="40">
        <f>SUMIFS(I244:I1280,$B244:$B1280,$B243,$D244:$D1280,$D244,$E244:$E1280,$E244,$F244:$F1280,$F244)</f>
        <v>215.3</v>
      </c>
      <c r="J243" s="40">
        <f>SUMIFS(J244:J1280,$B244:$B1280,$B243,$D244:$D1280,$D244,$E244:$E1280,$E244,$F244:$F1280,$F244)</f>
        <v>968.9</v>
      </c>
      <c r="K243" s="40">
        <f>SUMIFS(K244:K1280,$B244:$B1280,$B243,$D244:$D1280,$D244,$E244:$E1280,$E244,$F244:$F1280,$F244)</f>
        <v>215.3</v>
      </c>
    </row>
    <row r="244" spans="1:11" s="16" customFormat="1" ht="15.6">
      <c r="A244" s="20">
        <v>3</v>
      </c>
      <c r="B244" s="31">
        <v>955</v>
      </c>
      <c r="C244" s="32" t="s">
        <v>46</v>
      </c>
      <c r="D244" s="33" t="s">
        <v>74</v>
      </c>
      <c r="E244" s="33" t="s">
        <v>96</v>
      </c>
      <c r="F244" s="33" t="s">
        <v>62</v>
      </c>
      <c r="G244" s="33" t="s">
        <v>95</v>
      </c>
      <c r="H244" s="24">
        <v>968.9</v>
      </c>
      <c r="I244" s="24">
        <v>215.3</v>
      </c>
      <c r="J244" s="24">
        <v>968.9</v>
      </c>
      <c r="K244" s="24">
        <v>215.3</v>
      </c>
    </row>
    <row r="245" spans="1:11" s="16" customFormat="1" ht="67.2" customHeight="1">
      <c r="A245" s="19">
        <v>2</v>
      </c>
      <c r="B245" s="37">
        <v>955</v>
      </c>
      <c r="C245" s="38" t="s">
        <v>193</v>
      </c>
      <c r="D245" s="39" t="s">
        <v>74</v>
      </c>
      <c r="E245" s="39" t="s">
        <v>96</v>
      </c>
      <c r="F245" s="39" t="s">
        <v>63</v>
      </c>
      <c r="G245" s="39"/>
      <c r="H245" s="40">
        <f>SUMIFS(H246:H1282,$B246:$B1282,$B245,$D246:$D1282,$D246,$E246:$E1282,$E246,$F246:$F1282,$F246)</f>
        <v>3237.7</v>
      </c>
      <c r="I245" s="40">
        <f>SUMIFS(I246:I1282,$B246:$B1282,$B245,$D246:$D1282,$D246,$E246:$E1282,$E246,$F246:$F1282,$F246)</f>
        <v>0</v>
      </c>
      <c r="J245" s="40">
        <f>SUMIFS(J246:J1282,$B246:$B1282,$B245,$D246:$D1282,$D246,$E246:$E1282,$E246,$F246:$F1282,$F246)</f>
        <v>3483.7</v>
      </c>
      <c r="K245" s="40">
        <f>SUMIFS(K246:K1282,$B246:$B1282,$B245,$D246:$D1282,$D246,$E246:$E1282,$E246,$F246:$F1282,$F246)</f>
        <v>0</v>
      </c>
    </row>
    <row r="246" spans="1:11" s="16" customFormat="1" ht="15.6">
      <c r="A246" s="20">
        <v>3</v>
      </c>
      <c r="B246" s="31">
        <v>955</v>
      </c>
      <c r="C246" s="32" t="s">
        <v>46</v>
      </c>
      <c r="D246" s="33" t="s">
        <v>74</v>
      </c>
      <c r="E246" s="33" t="s">
        <v>96</v>
      </c>
      <c r="F246" s="33" t="s">
        <v>63</v>
      </c>
      <c r="G246" s="33" t="s">
        <v>95</v>
      </c>
      <c r="H246" s="24">
        <v>3237.7</v>
      </c>
      <c r="I246" s="24"/>
      <c r="J246" s="24">
        <v>3483.7</v>
      </c>
      <c r="K246" s="24"/>
    </row>
    <row r="247" spans="1:11" s="16" customFormat="1" ht="63.6" customHeight="1">
      <c r="A247" s="19">
        <v>2</v>
      </c>
      <c r="B247" s="37">
        <v>955</v>
      </c>
      <c r="C247" s="42" t="s">
        <v>194</v>
      </c>
      <c r="D247" s="39" t="s">
        <v>74</v>
      </c>
      <c r="E247" s="39" t="s">
        <v>96</v>
      </c>
      <c r="F247" s="39" t="s">
        <v>64</v>
      </c>
      <c r="G247" s="39"/>
      <c r="H247" s="40">
        <f>SUMIFS(H248:H1284,$B248:$B1284,$B247,$D248:$D1284,$D248,$E248:$E1284,$E248,$F248:$F1284,$F248)</f>
        <v>2656.1</v>
      </c>
      <c r="I247" s="40">
        <f>SUMIFS(I248:I1284,$B248:$B1284,$B247,$D248:$D1284,$D248,$E248:$E1284,$E248,$F248:$F1284,$F248)</f>
        <v>0</v>
      </c>
      <c r="J247" s="40">
        <f>SUMIFS(J248:J1284,$B248:$B1284,$B247,$D248:$D1284,$D248,$E248:$E1284,$E248,$F248:$F1284,$F248)</f>
        <v>2656.1</v>
      </c>
      <c r="K247" s="40">
        <f>SUMIFS(K248:K1284,$B248:$B1284,$B247,$D248:$D1284,$D248,$E248:$E1284,$E248,$F248:$F1284,$F248)</f>
        <v>0</v>
      </c>
    </row>
    <row r="248" spans="1:11" s="16" customFormat="1" ht="15.6">
      <c r="A248" s="20">
        <v>3</v>
      </c>
      <c r="B248" s="31">
        <v>955</v>
      </c>
      <c r="C248" s="32" t="s">
        <v>46</v>
      </c>
      <c r="D248" s="33" t="s">
        <v>74</v>
      </c>
      <c r="E248" s="33" t="s">
        <v>96</v>
      </c>
      <c r="F248" s="33" t="s">
        <v>64</v>
      </c>
      <c r="G248" s="33" t="s">
        <v>95</v>
      </c>
      <c r="H248" s="24">
        <v>2656.1</v>
      </c>
      <c r="I248" s="24"/>
      <c r="J248" s="24">
        <v>2656.1</v>
      </c>
      <c r="K248" s="24"/>
    </row>
    <row r="249" spans="1:11" s="16" customFormat="1" ht="15.6">
      <c r="A249" s="17">
        <v>1</v>
      </c>
      <c r="B249" s="28">
        <v>955</v>
      </c>
      <c r="C249" s="29" t="s">
        <v>38</v>
      </c>
      <c r="D249" s="30" t="s">
        <v>85</v>
      </c>
      <c r="E249" s="30" t="s">
        <v>92</v>
      </c>
      <c r="F249" s="30"/>
      <c r="G249" s="30"/>
      <c r="H249" s="18">
        <f>SUMIFS(H250:H1287,$B250:$B1287,$B250,$D250:$D1287,$D250,$E250:$E1287,$E250)/2</f>
        <v>74290.799999999988</v>
      </c>
      <c r="I249" s="18">
        <f>SUMIFS(I250:I1287,$B250:$B1287,$B250,$D250:$D1287,$D250,$E250:$E1287,$E250)/2</f>
        <v>12123.1</v>
      </c>
      <c r="J249" s="18">
        <f>SUMIFS(J250:J1287,$B250:$B1287,$B250,$D250:$D1287,$D250,$E250:$E1287,$E250)/2</f>
        <v>74290.799999999988</v>
      </c>
      <c r="K249" s="18">
        <f>SUMIFS(K250:K1287,$B250:$B1287,$B250,$D250:$D1287,$D250,$E250:$E1287,$E250)/2</f>
        <v>12123.1</v>
      </c>
    </row>
    <row r="250" spans="1:11" s="16" customFormat="1" ht="78">
      <c r="A250" s="19">
        <v>2</v>
      </c>
      <c r="B250" s="37">
        <v>955</v>
      </c>
      <c r="C250" s="41" t="s">
        <v>158</v>
      </c>
      <c r="D250" s="39" t="s">
        <v>85</v>
      </c>
      <c r="E250" s="39" t="s">
        <v>92</v>
      </c>
      <c r="F250" s="39" t="s">
        <v>39</v>
      </c>
      <c r="G250" s="39"/>
      <c r="H250" s="40">
        <f>SUMIFS(H251:H1287,$B251:$B1287,$B250,$D251:$D1287,$D251,$E251:$E1287,$E251,$F251:$F1287,$F251)</f>
        <v>29633.599999999999</v>
      </c>
      <c r="I250" s="40">
        <f>SUMIFS(I251:I1287,$B251:$B1287,$B250,$D251:$D1287,$D251,$E251:$E1287,$E251,$F251:$F1287,$F251)</f>
        <v>12123.1</v>
      </c>
      <c r="J250" s="40">
        <f>SUMIFS(J251:J1287,$B251:$B1287,$B250,$D251:$D1287,$D251,$E251:$E1287,$E251,$F251:$F1287,$F251)</f>
        <v>29633.599999999999</v>
      </c>
      <c r="K250" s="40">
        <f>SUMIFS(K251:K1287,$B251:$B1287,$B250,$D251:$D1287,$D251,$E251:$E1287,$E251,$F251:$F1287,$F251)</f>
        <v>12123.1</v>
      </c>
    </row>
    <row r="251" spans="1:11" s="16" customFormat="1" ht="15.6">
      <c r="A251" s="20">
        <v>3</v>
      </c>
      <c r="B251" s="31">
        <v>955</v>
      </c>
      <c r="C251" s="32" t="s">
        <v>46</v>
      </c>
      <c r="D251" s="33" t="s">
        <v>85</v>
      </c>
      <c r="E251" s="33" t="s">
        <v>92</v>
      </c>
      <c r="F251" s="33" t="s">
        <v>39</v>
      </c>
      <c r="G251" s="33" t="s">
        <v>95</v>
      </c>
      <c r="H251" s="24">
        <v>29633.599999999999</v>
      </c>
      <c r="I251" s="24">
        <v>12123.1</v>
      </c>
      <c r="J251" s="24">
        <v>29633.599999999999</v>
      </c>
      <c r="K251" s="24">
        <v>12123.1</v>
      </c>
    </row>
    <row r="252" spans="1:11" s="16" customFormat="1" ht="93.6">
      <c r="A252" s="19">
        <v>2</v>
      </c>
      <c r="B252" s="37">
        <v>955</v>
      </c>
      <c r="C252" s="38" t="s">
        <v>187</v>
      </c>
      <c r="D252" s="39" t="s">
        <v>85</v>
      </c>
      <c r="E252" s="39" t="s">
        <v>92</v>
      </c>
      <c r="F252" s="39" t="s">
        <v>45</v>
      </c>
      <c r="G252" s="39"/>
      <c r="H252" s="40">
        <f>SUMIFS(H253:H1289,$B253:$B1289,$B252,$D253:$D1289,$D253,$E253:$E1289,$E253,$F253:$F1289,$F253)</f>
        <v>44657.2</v>
      </c>
      <c r="I252" s="40">
        <f>SUMIFS(I253:I1289,$B253:$B1289,$B252,$D253:$D1289,$D253,$E253:$E1289,$E253,$F253:$F1289,$F253)</f>
        <v>0</v>
      </c>
      <c r="J252" s="40">
        <f>SUMIFS(J253:J1289,$B253:$B1289,$B252,$D253:$D1289,$D253,$E253:$E1289,$E253,$F253:$F1289,$F253)</f>
        <v>44657.2</v>
      </c>
      <c r="K252" s="40">
        <f>SUMIFS(K253:K1289,$B253:$B1289,$B252,$D253:$D1289,$D253,$E253:$E1289,$E253,$F253:$F1289,$F253)</f>
        <v>0</v>
      </c>
    </row>
    <row r="253" spans="1:11" s="16" customFormat="1" ht="15.6">
      <c r="A253" s="20">
        <v>3</v>
      </c>
      <c r="B253" s="31">
        <v>955</v>
      </c>
      <c r="C253" s="32" t="s">
        <v>46</v>
      </c>
      <c r="D253" s="33" t="s">
        <v>85</v>
      </c>
      <c r="E253" s="33" t="s">
        <v>92</v>
      </c>
      <c r="F253" s="33" t="s">
        <v>45</v>
      </c>
      <c r="G253" s="33" t="s">
        <v>95</v>
      </c>
      <c r="H253" s="24">
        <v>44657.2</v>
      </c>
      <c r="I253" s="24"/>
      <c r="J253" s="24">
        <v>44657.2</v>
      </c>
      <c r="K253" s="24"/>
    </row>
    <row r="254" spans="1:11" s="16" customFormat="1" ht="46.8">
      <c r="A254" s="19">
        <v>2</v>
      </c>
      <c r="B254" s="37">
        <v>955</v>
      </c>
      <c r="C254" s="38" t="s">
        <v>201</v>
      </c>
      <c r="D254" s="39" t="s">
        <v>85</v>
      </c>
      <c r="E254" s="39" t="s">
        <v>92</v>
      </c>
      <c r="F254" s="39" t="s">
        <v>178</v>
      </c>
      <c r="G254" s="39"/>
      <c r="H254" s="40">
        <f>SUMIFS(H255:H1291,$B255:$B1291,$B254,$D255:$D1291,$D255,$E255:$E1291,$E255,$F255:$F1291,$F255)</f>
        <v>0</v>
      </c>
      <c r="I254" s="40">
        <f>SUMIFS(I255:I1291,$B255:$B1291,$B254,$D255:$D1291,$D255,$E255:$E1291,$E255,$F255:$F1291,$F255)</f>
        <v>0</v>
      </c>
      <c r="J254" s="40">
        <f>SUMIFS(J255:J1291,$B255:$B1291,$B254,$D255:$D1291,$D255,$E255:$E1291,$E255,$F255:$F1291,$F255)</f>
        <v>0</v>
      </c>
      <c r="K254" s="40">
        <f>SUMIFS(K255:K1291,$B255:$B1291,$B254,$D255:$D1291,$D255,$E255:$E1291,$E255,$F255:$F1291,$F255)</f>
        <v>0</v>
      </c>
    </row>
    <row r="255" spans="1:11" s="16" customFormat="1" ht="15.6">
      <c r="A255" s="20">
        <v>3</v>
      </c>
      <c r="B255" s="31">
        <v>955</v>
      </c>
      <c r="C255" s="32" t="s">
        <v>46</v>
      </c>
      <c r="D255" s="33" t="s">
        <v>85</v>
      </c>
      <c r="E255" s="33" t="s">
        <v>92</v>
      </c>
      <c r="F255" s="33" t="s">
        <v>178</v>
      </c>
      <c r="G255" s="33" t="s">
        <v>95</v>
      </c>
      <c r="H255" s="24">
        <v>0</v>
      </c>
      <c r="I255" s="24"/>
      <c r="J255" s="24">
        <v>0</v>
      </c>
      <c r="K255" s="24"/>
    </row>
    <row r="256" spans="1:11" s="16" customFormat="1" ht="15.6">
      <c r="A256" s="17">
        <v>1</v>
      </c>
      <c r="B256" s="28">
        <v>955</v>
      </c>
      <c r="C256" s="29" t="s">
        <v>66</v>
      </c>
      <c r="D256" s="30" t="s">
        <v>85</v>
      </c>
      <c r="E256" s="30" t="s">
        <v>82</v>
      </c>
      <c r="F256" s="30"/>
      <c r="G256" s="30"/>
      <c r="H256" s="18">
        <f>SUMIFS(H257:H1294,$B257:$B1294,$B257,$D257:$D1294,$D257,$E257:$E1294,$E257)/2</f>
        <v>8978</v>
      </c>
      <c r="I256" s="18">
        <f>SUMIFS(I257:I1294,$B257:$B1294,$B257,$D257:$D1294,$D257,$E257:$E1294,$E257)/2</f>
        <v>0</v>
      </c>
      <c r="J256" s="18">
        <f>SUMIFS(J257:J1294,$B257:$B1294,$B257,$D257:$D1294,$D257,$E257:$E1294,$E257)/2</f>
        <v>8978</v>
      </c>
      <c r="K256" s="18">
        <f>SUMIFS(K257:K1294,$B257:$B1294,$B257,$D257:$D1294,$D257,$E257:$E1294,$E257)/2</f>
        <v>0</v>
      </c>
    </row>
    <row r="257" spans="1:11" s="16" customFormat="1" ht="49.8" customHeight="1">
      <c r="A257" s="19">
        <v>2</v>
      </c>
      <c r="B257" s="37">
        <v>955</v>
      </c>
      <c r="C257" s="38" t="s">
        <v>203</v>
      </c>
      <c r="D257" s="39" t="s">
        <v>85</v>
      </c>
      <c r="E257" s="39" t="s">
        <v>82</v>
      </c>
      <c r="F257" s="39" t="s">
        <v>116</v>
      </c>
      <c r="G257" s="39"/>
      <c r="H257" s="40">
        <f>SUMIFS(H258:H1294,$B258:$B1294,$B257,$D258:$D1294,$D258,$E258:$E1294,$E258,$F258:$F1294,$F258)</f>
        <v>8978</v>
      </c>
      <c r="I257" s="40">
        <f>SUMIFS(I258:I1294,$B258:$B1294,$B257,$D258:$D1294,$D258,$E258:$E1294,$E258,$F258:$F1294,$F258)</f>
        <v>0</v>
      </c>
      <c r="J257" s="40">
        <f>SUMIFS(J258:J1294,$B258:$B1294,$B257,$D258:$D1294,$D258,$E258:$E1294,$E258,$F258:$F1294,$F258)</f>
        <v>8978</v>
      </c>
      <c r="K257" s="40">
        <f>SUMIFS(K258:K1294,$B258:$B1294,$B257,$D258:$D1294,$D258,$E258:$E1294,$E258,$F258:$F1294,$F258)</f>
        <v>0</v>
      </c>
    </row>
    <row r="258" spans="1:11" s="16" customFormat="1" ht="15.6">
      <c r="A258" s="20">
        <v>3</v>
      </c>
      <c r="B258" s="31">
        <v>955</v>
      </c>
      <c r="C258" s="32" t="s">
        <v>46</v>
      </c>
      <c r="D258" s="33" t="s">
        <v>85</v>
      </c>
      <c r="E258" s="33" t="s">
        <v>82</v>
      </c>
      <c r="F258" s="33" t="s">
        <v>116</v>
      </c>
      <c r="G258" s="33" t="s">
        <v>95</v>
      </c>
      <c r="H258" s="24">
        <v>8978</v>
      </c>
      <c r="I258" s="24"/>
      <c r="J258" s="24">
        <v>8978</v>
      </c>
      <c r="K258" s="24"/>
    </row>
    <row r="259" spans="1:11" s="16" customFormat="1" ht="151.19999999999999" customHeight="1">
      <c r="A259" s="20">
        <v>3</v>
      </c>
      <c r="B259" s="31">
        <v>955</v>
      </c>
      <c r="C259" s="32" t="s">
        <v>120</v>
      </c>
      <c r="D259" s="33" t="s">
        <v>85</v>
      </c>
      <c r="E259" s="33" t="s">
        <v>82</v>
      </c>
      <c r="F259" s="33" t="s">
        <v>116</v>
      </c>
      <c r="G259" s="33" t="s">
        <v>118</v>
      </c>
      <c r="H259" s="24"/>
      <c r="I259" s="24"/>
      <c r="J259" s="24"/>
      <c r="K259" s="24"/>
    </row>
    <row r="260" spans="1:11" s="16" customFormat="1" ht="15.6">
      <c r="A260" s="17">
        <v>1</v>
      </c>
      <c r="B260" s="28">
        <v>955</v>
      </c>
      <c r="C260" s="29" t="s">
        <v>149</v>
      </c>
      <c r="D260" s="30" t="s">
        <v>85</v>
      </c>
      <c r="E260" s="30" t="s">
        <v>85</v>
      </c>
      <c r="F260" s="30"/>
      <c r="G260" s="30"/>
      <c r="H260" s="18">
        <f>SUMIFS(H261:H1298,$B261:$B1298,$B261,$D261:$D1298,$D261,$E261:$E1298,$E261)/2</f>
        <v>1779</v>
      </c>
      <c r="I260" s="18">
        <f>SUMIFS(I261:I1298,$B261:$B1298,$B261,$D261:$D1298,$D261,$E261:$E1298,$E261)/2</f>
        <v>1779</v>
      </c>
      <c r="J260" s="18">
        <f>SUMIFS(J261:J1298,$B261:$B1298,$B261,$D261:$D1298,$D261,$E261:$E1298,$E261)/2</f>
        <v>1779</v>
      </c>
      <c r="K260" s="18">
        <f>SUMIFS(K261:K1298,$B261:$B1298,$B261,$D261:$D1298,$D261,$E261:$E1298,$E261)/2</f>
        <v>1779</v>
      </c>
    </row>
    <row r="261" spans="1:11" s="16" customFormat="1" ht="31.2">
      <c r="A261" s="19">
        <v>2</v>
      </c>
      <c r="B261" s="37">
        <v>955</v>
      </c>
      <c r="C261" s="38" t="s">
        <v>65</v>
      </c>
      <c r="D261" s="39" t="s">
        <v>85</v>
      </c>
      <c r="E261" s="39" t="s">
        <v>85</v>
      </c>
      <c r="F261" s="39" t="s">
        <v>117</v>
      </c>
      <c r="G261" s="39"/>
      <c r="H261" s="40">
        <f>SUMIFS(H262:H1298,$B262:$B1298,$B261,$D262:$D1298,$D262,$E262:$E1298,$E262,$F262:$F1298,$F262)</f>
        <v>1779</v>
      </c>
      <c r="I261" s="40">
        <f>SUMIFS(I262:I1298,$B262:$B1298,$B261,$D262:$D1298,$D262,$E262:$E1298,$E262,$F262:$F1298,$F262)</f>
        <v>1779</v>
      </c>
      <c r="J261" s="40">
        <f>SUMIFS(J262:J1298,$B262:$B1298,$B261,$D262:$D1298,$D262,$E262:$E1298,$E262,$F262:$F1298,$F262)</f>
        <v>1779</v>
      </c>
      <c r="K261" s="40">
        <f>SUMIFS(K262:K1298,$B262:$B1298,$B261,$D262:$D1298,$D262,$E262:$E1298,$E262,$F262:$F1298,$F262)</f>
        <v>1779</v>
      </c>
    </row>
    <row r="262" spans="1:11" s="16" customFormat="1" ht="46.8">
      <c r="A262" s="20">
        <v>3</v>
      </c>
      <c r="B262" s="31">
        <v>955</v>
      </c>
      <c r="C262" s="32" t="s">
        <v>12</v>
      </c>
      <c r="D262" s="33" t="s">
        <v>85</v>
      </c>
      <c r="E262" s="33" t="s">
        <v>85</v>
      </c>
      <c r="F262" s="33" t="s">
        <v>117</v>
      </c>
      <c r="G262" s="33" t="s">
        <v>77</v>
      </c>
      <c r="H262" s="24">
        <v>1779</v>
      </c>
      <c r="I262" s="24">
        <v>1779</v>
      </c>
      <c r="J262" s="24">
        <v>1779</v>
      </c>
      <c r="K262" s="24">
        <v>1779</v>
      </c>
    </row>
    <row r="263" spans="1:11" s="16" customFormat="1" ht="15.6">
      <c r="A263" s="17">
        <v>1</v>
      </c>
      <c r="B263" s="28">
        <v>955</v>
      </c>
      <c r="C263" s="29" t="s">
        <v>24</v>
      </c>
      <c r="D263" s="30" t="s">
        <v>87</v>
      </c>
      <c r="E263" s="30" t="s">
        <v>73</v>
      </c>
      <c r="F263" s="30" t="s">
        <v>7</v>
      </c>
      <c r="G263" s="30" t="s">
        <v>75</v>
      </c>
      <c r="H263" s="18">
        <f>SUMIFS(H264:H1301,$B264:$B1301,$B264,$D264:$D1301,$D264,$E264:$E1301,$E264)/2</f>
        <v>7659.3</v>
      </c>
      <c r="I263" s="18">
        <f>SUMIFS(I264:I1301,$B264:$B1301,$B264,$D264:$D1301,$D264,$E264:$E1301,$E264)/2</f>
        <v>0</v>
      </c>
      <c r="J263" s="18">
        <f>SUMIFS(J264:J1301,$B264:$B1301,$B264,$D264:$D1301,$D264,$E264:$E1301,$E264)/2</f>
        <v>7659.3</v>
      </c>
      <c r="K263" s="18">
        <f>SUMIFS(K264:K1301,$B264:$B1301,$B264,$D264:$D1301,$D264,$E264:$E1301,$E264)/2</f>
        <v>0</v>
      </c>
    </row>
    <row r="264" spans="1:11" s="16" customFormat="1" ht="39" customHeight="1">
      <c r="A264" s="19">
        <v>2</v>
      </c>
      <c r="B264" s="37">
        <v>955</v>
      </c>
      <c r="C264" s="38" t="s">
        <v>183</v>
      </c>
      <c r="D264" s="39" t="s">
        <v>87</v>
      </c>
      <c r="E264" s="39" t="s">
        <v>73</v>
      </c>
      <c r="F264" s="39" t="s">
        <v>25</v>
      </c>
      <c r="G264" s="39"/>
      <c r="H264" s="40">
        <f>SUMIFS(H265:H1301,$B265:$B1301,$B264,$D265:$D1301,$D265,$E265:$E1301,$E265,$F265:$F1301,$F265)</f>
        <v>370</v>
      </c>
      <c r="I264" s="40">
        <f>SUMIFS(I265:I1301,$B265:$B1301,$B264,$D265:$D1301,$D265,$E265:$E1301,$E265,$F265:$F1301,$F265)</f>
        <v>0</v>
      </c>
      <c r="J264" s="40">
        <f>SUMIFS(J265:J1301,$B265:$B1301,$B264,$D265:$D1301,$D265,$E265:$E1301,$E265,$F265:$F1301,$F265)</f>
        <v>370</v>
      </c>
      <c r="K264" s="40">
        <f>SUMIFS(K265:K1301,$B265:$B1301,$B264,$D265:$D1301,$D265,$E265:$E1301,$E265,$F265:$F1301,$F265)</f>
        <v>0</v>
      </c>
    </row>
    <row r="265" spans="1:11" s="16" customFormat="1" ht="15.6">
      <c r="A265" s="20">
        <v>3</v>
      </c>
      <c r="B265" s="31">
        <v>955</v>
      </c>
      <c r="C265" s="32" t="s">
        <v>46</v>
      </c>
      <c r="D265" s="33" t="s">
        <v>87</v>
      </c>
      <c r="E265" s="33" t="s">
        <v>73</v>
      </c>
      <c r="F265" s="33" t="s">
        <v>25</v>
      </c>
      <c r="G265" s="33" t="s">
        <v>95</v>
      </c>
      <c r="H265" s="24">
        <v>370</v>
      </c>
      <c r="I265" s="24"/>
      <c r="J265" s="24">
        <v>370</v>
      </c>
      <c r="K265" s="24"/>
    </row>
    <row r="266" spans="1:11" s="16" customFormat="1" ht="93.6">
      <c r="A266" s="19">
        <v>2</v>
      </c>
      <c r="B266" s="37">
        <v>955</v>
      </c>
      <c r="C266" s="38" t="s">
        <v>187</v>
      </c>
      <c r="D266" s="39" t="s">
        <v>87</v>
      </c>
      <c r="E266" s="39" t="s">
        <v>73</v>
      </c>
      <c r="F266" s="39" t="s">
        <v>45</v>
      </c>
      <c r="G266" s="39" t="s">
        <v>75</v>
      </c>
      <c r="H266" s="40">
        <f>SUMIFS(H267:H1303,$B267:$B1303,$B266,$D267:$D1303,$D267,$E267:$E1303,$E267,$F267:$F1303,$F267)</f>
        <v>7289.3</v>
      </c>
      <c r="I266" s="40">
        <f>SUMIFS(I267:I1303,$B267:$B1303,$B266,$D267:$D1303,$D267,$E267:$E1303,$E267,$F267:$F1303,$F267)</f>
        <v>0</v>
      </c>
      <c r="J266" s="40">
        <f>SUMIFS(J267:J1303,$B267:$B1303,$B266,$D267:$D1303,$D267,$E267:$E1303,$E267,$F267:$F1303,$F267)</f>
        <v>7289.3</v>
      </c>
      <c r="K266" s="40">
        <f>SUMIFS(K267:K1303,$B267:$B1303,$B266,$D267:$D1303,$D267,$E267:$E1303,$E267,$F267:$F1303,$F267)</f>
        <v>0</v>
      </c>
    </row>
    <row r="267" spans="1:11" s="16" customFormat="1" ht="15.6">
      <c r="A267" s="20">
        <v>3</v>
      </c>
      <c r="B267" s="31">
        <v>955</v>
      </c>
      <c r="C267" s="32" t="s">
        <v>46</v>
      </c>
      <c r="D267" s="33" t="s">
        <v>87</v>
      </c>
      <c r="E267" s="33" t="s">
        <v>73</v>
      </c>
      <c r="F267" s="33" t="s">
        <v>45</v>
      </c>
      <c r="G267" s="33" t="s">
        <v>95</v>
      </c>
      <c r="H267" s="24">
        <v>7289.3</v>
      </c>
      <c r="I267" s="24"/>
      <c r="J267" s="24">
        <v>7289.3</v>
      </c>
      <c r="K267" s="24"/>
    </row>
    <row r="268" spans="1:11" s="16" customFormat="1" ht="15.6">
      <c r="A268" s="17">
        <v>1</v>
      </c>
      <c r="B268" s="28">
        <v>955</v>
      </c>
      <c r="C268" s="29" t="s">
        <v>136</v>
      </c>
      <c r="D268" s="30" t="s">
        <v>93</v>
      </c>
      <c r="E268" s="30" t="s">
        <v>92</v>
      </c>
      <c r="F268" s="30"/>
      <c r="G268" s="30"/>
      <c r="H268" s="18">
        <f>SUMIFS(H269:H1306,$B269:$B1306,$B269,$D269:$D1306,$D269,$E269:$E1306,$E269)/2</f>
        <v>130</v>
      </c>
      <c r="I268" s="18">
        <f>SUMIFS(I269:I1306,$B269:$B1306,$B269,$D269:$D1306,$D269,$E269:$E1306,$E269)/2</f>
        <v>0</v>
      </c>
      <c r="J268" s="18">
        <f>SUMIFS(J269:J1306,$B269:$B1306,$B269,$D269:$D1306,$D269,$E269:$E1306,$E269)/2</f>
        <v>180</v>
      </c>
      <c r="K268" s="18">
        <f>SUMIFS(K269:K1306,$B269:$B1306,$B269,$D269:$D1306,$D269,$E269:$E1306,$E269)/2</f>
        <v>0</v>
      </c>
    </row>
    <row r="269" spans="1:11" s="16" customFormat="1" ht="51.6" customHeight="1">
      <c r="A269" s="19">
        <v>2</v>
      </c>
      <c r="B269" s="37">
        <v>955</v>
      </c>
      <c r="C269" s="38" t="s">
        <v>157</v>
      </c>
      <c r="D269" s="39" t="s">
        <v>93</v>
      </c>
      <c r="E269" s="39" t="s">
        <v>92</v>
      </c>
      <c r="F269" s="39" t="s">
        <v>60</v>
      </c>
      <c r="G269" s="39"/>
      <c r="H269" s="40">
        <f>SUMIFS(H270:H1306,$B270:$B1306,$B269,$D270:$D1306,$D270,$E270:$E1306,$E270,$F270:$F1306,$F270)</f>
        <v>130</v>
      </c>
      <c r="I269" s="40">
        <f>SUMIFS(I270:I1306,$B270:$B1306,$B269,$D270:$D1306,$D270,$E270:$E1306,$E270,$F270:$F1306,$F270)</f>
        <v>0</v>
      </c>
      <c r="J269" s="40">
        <f>SUMIFS(J270:J1306,$B270:$B1306,$B269,$D270:$D1306,$D270,$E270:$E1306,$E270,$F270:$F1306,$F270)</f>
        <v>180</v>
      </c>
      <c r="K269" s="40">
        <f>SUMIFS(K270:K1306,$B270:$B1306,$B269,$D270:$D1306,$D270,$E270:$E1306,$E270,$F270:$F1306,$F270)</f>
        <v>0</v>
      </c>
    </row>
    <row r="270" spans="1:11" s="16" customFormat="1" ht="15.6">
      <c r="A270" s="20">
        <v>3</v>
      </c>
      <c r="B270" s="31">
        <v>955</v>
      </c>
      <c r="C270" s="32" t="s">
        <v>46</v>
      </c>
      <c r="D270" s="33" t="s">
        <v>93</v>
      </c>
      <c r="E270" s="33" t="s">
        <v>92</v>
      </c>
      <c r="F270" s="33" t="s">
        <v>60</v>
      </c>
      <c r="G270" s="33" t="s">
        <v>95</v>
      </c>
      <c r="H270" s="24">
        <v>130</v>
      </c>
      <c r="I270" s="25"/>
      <c r="J270" s="24">
        <v>180</v>
      </c>
      <c r="K270" s="25"/>
    </row>
    <row r="271" spans="1:11" s="16" customFormat="1" ht="15.6">
      <c r="A271" s="17">
        <v>1</v>
      </c>
      <c r="B271" s="28">
        <v>955</v>
      </c>
      <c r="C271" s="56" t="s">
        <v>153</v>
      </c>
      <c r="D271" s="30" t="s">
        <v>88</v>
      </c>
      <c r="E271" s="30" t="s">
        <v>73</v>
      </c>
      <c r="F271" s="30" t="s">
        <v>7</v>
      </c>
      <c r="G271" s="30" t="s">
        <v>75</v>
      </c>
      <c r="H271" s="18">
        <f>SUMIFS(H272:H1309,$B272:$B1309,$B272,$D272:$D1309,$D272,$E272:$E1309,$E272)/2</f>
        <v>1560.8</v>
      </c>
      <c r="I271" s="18">
        <f>SUMIFS(I272:I1309,$B272:$B1309,$B272,$D272:$D1309,$D272,$E272:$E1309,$E272)/2</f>
        <v>0</v>
      </c>
      <c r="J271" s="18">
        <f>SUMIFS(J272:J1309,$B272:$B1309,$B272,$D272:$D1309,$D272,$E272:$E1309,$E272)/2</f>
        <v>1560.8</v>
      </c>
      <c r="K271" s="18">
        <f>SUMIFS(K272:K1309,$B272:$B1309,$B272,$D272:$D1309,$D272,$E272:$E1309,$E272)/2</f>
        <v>0</v>
      </c>
    </row>
    <row r="272" spans="1:11" s="16" customFormat="1" ht="46.8">
      <c r="A272" s="19">
        <v>2</v>
      </c>
      <c r="B272" s="37">
        <v>955</v>
      </c>
      <c r="C272" s="52" t="s">
        <v>32</v>
      </c>
      <c r="D272" s="39" t="s">
        <v>88</v>
      </c>
      <c r="E272" s="39" t="s">
        <v>73</v>
      </c>
      <c r="F272" s="53" t="s">
        <v>121</v>
      </c>
      <c r="G272" s="39"/>
      <c r="H272" s="40">
        <f>SUMIFS(H273:H1309,$B273:$B1309,$B272,$D273:$D1309,$D273,$E273:$E1309,$E273,$F273:$F1309,$F273)</f>
        <v>1560.8</v>
      </c>
      <c r="I272" s="40">
        <f>SUMIFS(I273:I1309,$B273:$B1309,$B272,$D273:$D1309,$D273,$E273:$E1309,$E273,$F273:$F1309,$F273)</f>
        <v>0</v>
      </c>
      <c r="J272" s="40">
        <f>SUMIFS(J273:J1309,$B273:$B1309,$B272,$D273:$D1309,$D273,$E273:$E1309,$E273,$F273:$F1309,$F273)</f>
        <v>1560.8</v>
      </c>
      <c r="K272" s="40">
        <f>SUMIFS(K273:K1309,$B273:$B1309,$B272,$D273:$D1309,$D273,$E273:$E1309,$E273,$F273:$F1309,$F273)</f>
        <v>0</v>
      </c>
    </row>
    <row r="273" spans="1:11" s="16" customFormat="1" ht="37.950000000000003" customHeight="1">
      <c r="A273" s="20">
        <v>3</v>
      </c>
      <c r="B273" s="31">
        <v>955</v>
      </c>
      <c r="C273" s="32" t="s">
        <v>21</v>
      </c>
      <c r="D273" s="33" t="s">
        <v>88</v>
      </c>
      <c r="E273" s="33" t="s">
        <v>73</v>
      </c>
      <c r="F273" s="33" t="s">
        <v>121</v>
      </c>
      <c r="G273" s="33" t="s">
        <v>84</v>
      </c>
      <c r="H273" s="24">
        <v>1560.8</v>
      </c>
      <c r="I273" s="24"/>
      <c r="J273" s="24">
        <v>1560.8</v>
      </c>
      <c r="K273" s="24"/>
    </row>
    <row r="274" spans="1:11" s="16" customFormat="1" ht="15.6">
      <c r="A274" s="17">
        <v>1</v>
      </c>
      <c r="B274" s="28">
        <v>955</v>
      </c>
      <c r="C274" s="29" t="s">
        <v>68</v>
      </c>
      <c r="D274" s="30" t="s">
        <v>88</v>
      </c>
      <c r="E274" s="30" t="s">
        <v>82</v>
      </c>
      <c r="F274" s="30" t="s">
        <v>7</v>
      </c>
      <c r="G274" s="30" t="s">
        <v>75</v>
      </c>
      <c r="H274" s="18">
        <f>SUMIFS(H275:H1312,$B275:$B1312,$B275,$D275:$D1312,$D275,$E275:$E1312,$E275)/2</f>
        <v>2549</v>
      </c>
      <c r="I274" s="18">
        <f>SUMIFS(I275:I1312,$B275:$B1312,$B275,$D275:$D1312,$D275,$E275:$E1312,$E275)/2</f>
        <v>1799</v>
      </c>
      <c r="J274" s="18">
        <f>SUMIFS(J275:J1312,$B275:$B1312,$B275,$D275:$D1312,$D275,$E275:$E1312,$E275)/2</f>
        <v>2549</v>
      </c>
      <c r="K274" s="18">
        <f>SUMIFS(K275:K1312,$B275:$B1312,$B275,$D275:$D1312,$D275,$E275:$E1312,$E275)/2</f>
        <v>1799</v>
      </c>
    </row>
    <row r="275" spans="1:11" s="16" customFormat="1" ht="46.8">
      <c r="A275" s="19">
        <v>2</v>
      </c>
      <c r="B275" s="37">
        <v>955</v>
      </c>
      <c r="C275" s="38" t="s">
        <v>157</v>
      </c>
      <c r="D275" s="39" t="s">
        <v>88</v>
      </c>
      <c r="E275" s="39" t="s">
        <v>82</v>
      </c>
      <c r="F275" s="39" t="s">
        <v>60</v>
      </c>
      <c r="G275" s="39"/>
      <c r="H275" s="40">
        <f>SUMIFS(H276:H1312,$B276:$B1312,$B275,$D276:$D1312,$D276,$E276:$E1312,$E276,$F276:$F1312,$F276)</f>
        <v>2299</v>
      </c>
      <c r="I275" s="40">
        <f>SUMIFS(I276:I1312,$B276:$B1312,$B275,$D276:$D1312,$D276,$E276:$E1312,$E276,$F276:$F1312,$F276)</f>
        <v>1799</v>
      </c>
      <c r="J275" s="40">
        <f>SUMIFS(J276:J1312,$B276:$B1312,$B275,$D276:$D1312,$D276,$E276:$E1312,$E276,$F276:$F1312,$F276)</f>
        <v>2299</v>
      </c>
      <c r="K275" s="40">
        <f>SUMIFS(K276:K1312,$B276:$B1312,$B275,$D276:$D1312,$D276,$E276:$E1312,$E276,$F276:$F1312,$F276)</f>
        <v>1799</v>
      </c>
    </row>
    <row r="276" spans="1:11" s="16" customFormat="1" ht="39.6" customHeight="1">
      <c r="A276" s="20">
        <v>3</v>
      </c>
      <c r="B276" s="31">
        <v>955</v>
      </c>
      <c r="C276" s="32" t="s">
        <v>21</v>
      </c>
      <c r="D276" s="33" t="s">
        <v>88</v>
      </c>
      <c r="E276" s="33" t="s">
        <v>82</v>
      </c>
      <c r="F276" s="33" t="s">
        <v>60</v>
      </c>
      <c r="G276" s="33" t="s">
        <v>84</v>
      </c>
      <c r="H276" s="24">
        <v>2299</v>
      </c>
      <c r="I276" s="24">
        <v>1799</v>
      </c>
      <c r="J276" s="24">
        <v>2299</v>
      </c>
      <c r="K276" s="24">
        <v>1799</v>
      </c>
    </row>
    <row r="277" spans="1:11" s="16" customFormat="1" ht="62.4">
      <c r="A277" s="19">
        <v>2</v>
      </c>
      <c r="B277" s="37">
        <v>955</v>
      </c>
      <c r="C277" s="38" t="s">
        <v>128</v>
      </c>
      <c r="D277" s="39" t="s">
        <v>88</v>
      </c>
      <c r="E277" s="39" t="s">
        <v>82</v>
      </c>
      <c r="F277" s="39" t="s">
        <v>127</v>
      </c>
      <c r="G277" s="39"/>
      <c r="H277" s="40">
        <f>SUMIFS(H278:H1314,$B278:$B1314,$B277,$D278:$D1314,$D278,$E278:$E1314,$E278,$F278:$F1314,$F278)</f>
        <v>0</v>
      </c>
      <c r="I277" s="40">
        <f>SUMIFS(I278:I1314,$B278:$B1314,$B277,$D278:$D1314,$D278,$E278:$E1314,$E278,$F278:$F1314,$F278)</f>
        <v>0</v>
      </c>
      <c r="J277" s="40">
        <f>SUMIFS(J278:J1314,$B278:$B1314,$B277,$D278:$D1314,$D278,$E278:$E1314,$E278,$F278:$F1314,$F278)</f>
        <v>0</v>
      </c>
      <c r="K277" s="40">
        <f>SUMIFS(K278:K1314,$B278:$B1314,$B277,$D278:$D1314,$D278,$E278:$E1314,$E278,$F278:$F1314,$F278)</f>
        <v>0</v>
      </c>
    </row>
    <row r="278" spans="1:11" s="16" customFormat="1" ht="37.950000000000003" customHeight="1">
      <c r="A278" s="20">
        <v>3</v>
      </c>
      <c r="B278" s="31">
        <v>955</v>
      </c>
      <c r="C278" s="32" t="s">
        <v>21</v>
      </c>
      <c r="D278" s="33" t="s">
        <v>88</v>
      </c>
      <c r="E278" s="33" t="s">
        <v>82</v>
      </c>
      <c r="F278" s="33" t="s">
        <v>127</v>
      </c>
      <c r="G278" s="33" t="s">
        <v>84</v>
      </c>
      <c r="H278" s="24"/>
      <c r="I278" s="24"/>
      <c r="J278" s="24"/>
      <c r="K278" s="24"/>
    </row>
    <row r="279" spans="1:11" s="16" customFormat="1" ht="15.6">
      <c r="A279" s="20">
        <v>3</v>
      </c>
      <c r="B279" s="31">
        <v>955</v>
      </c>
      <c r="C279" s="32" t="s">
        <v>46</v>
      </c>
      <c r="D279" s="33" t="s">
        <v>88</v>
      </c>
      <c r="E279" s="33" t="s">
        <v>82</v>
      </c>
      <c r="F279" s="33" t="s">
        <v>127</v>
      </c>
      <c r="G279" s="33" t="s">
        <v>95</v>
      </c>
      <c r="H279" s="24"/>
      <c r="I279" s="24"/>
      <c r="J279" s="24"/>
      <c r="K279" s="24"/>
    </row>
    <row r="280" spans="1:11" s="16" customFormat="1" ht="46.8">
      <c r="A280" s="19">
        <v>2</v>
      </c>
      <c r="B280" s="37">
        <v>955</v>
      </c>
      <c r="C280" s="52" t="s">
        <v>35</v>
      </c>
      <c r="D280" s="39" t="s">
        <v>88</v>
      </c>
      <c r="E280" s="39" t="s">
        <v>82</v>
      </c>
      <c r="F280" s="39" t="s">
        <v>115</v>
      </c>
      <c r="G280" s="39"/>
      <c r="H280" s="40">
        <f>SUMIFS(H281:H1317,$B281:$B1317,$B280,$D281:$D1317,$D281,$E281:$E1317,$E281,$F281:$F1317,$F281)</f>
        <v>250</v>
      </c>
      <c r="I280" s="40">
        <f>SUMIFS(I281:I1317,$B281:$B1317,$B280,$D281:$D1317,$D281,$E281:$E1317,$E281,$F281:$F1317,$F281)</f>
        <v>0</v>
      </c>
      <c r="J280" s="40">
        <f>SUMIFS(J281:J1317,$B281:$B1317,$B280,$D281:$D1317,$D281,$E281:$E1317,$E281,$F281:$F1317,$F281)</f>
        <v>250</v>
      </c>
      <c r="K280" s="40">
        <f>SUMIFS(K281:K1317,$B281:$B1317,$B280,$D281:$D1317,$D281,$E281:$E1317,$E281,$F281:$F1317,$F281)</f>
        <v>0</v>
      </c>
    </row>
    <row r="281" spans="1:11" s="16" customFormat="1" ht="24" customHeight="1">
      <c r="A281" s="20">
        <v>3</v>
      </c>
      <c r="B281" s="31">
        <v>955</v>
      </c>
      <c r="C281" s="32" t="s">
        <v>212</v>
      </c>
      <c r="D281" s="33" t="s">
        <v>88</v>
      </c>
      <c r="E281" s="33" t="s">
        <v>82</v>
      </c>
      <c r="F281" s="33" t="s">
        <v>115</v>
      </c>
      <c r="G281" s="33" t="s">
        <v>141</v>
      </c>
      <c r="H281" s="24">
        <v>250</v>
      </c>
      <c r="I281" s="24"/>
      <c r="J281" s="24">
        <v>250</v>
      </c>
      <c r="K281" s="24"/>
    </row>
    <row r="282" spans="1:11" s="16" customFormat="1" ht="15.6">
      <c r="A282" s="17">
        <v>1</v>
      </c>
      <c r="B282" s="28">
        <v>955</v>
      </c>
      <c r="C282" s="29" t="s">
        <v>150</v>
      </c>
      <c r="D282" s="30" t="s">
        <v>88</v>
      </c>
      <c r="E282" s="30" t="s">
        <v>90</v>
      </c>
      <c r="F282" s="30"/>
      <c r="G282" s="30"/>
      <c r="H282" s="18">
        <f>SUMIFS(H283:H1320,$B283:$B1320,$B283,$D283:$D1320,$D283,$E283:$E1320,$E283)/2</f>
        <v>5946.4</v>
      </c>
      <c r="I282" s="18">
        <f>SUMIFS(I283:I1320,$B283:$B1320,$B283,$D283:$D1320,$D283,$E283:$E1320,$E283)/2</f>
        <v>3661.4</v>
      </c>
      <c r="J282" s="18">
        <f>SUMIFS(J283:J1320,$B283:$B1320,$B283,$D283:$D1320,$D283,$E283:$E1320,$E283)/2</f>
        <v>8899.2000000000007</v>
      </c>
      <c r="K282" s="18">
        <f>SUMIFS(K283:K1320,$B283:$B1320,$B283,$D283:$D1320,$D283,$E283:$E1320,$E283)/2</f>
        <v>6614.2</v>
      </c>
    </row>
    <row r="283" spans="1:11" s="16" customFormat="1" ht="31.2">
      <c r="A283" s="19">
        <v>2</v>
      </c>
      <c r="B283" s="37">
        <v>955</v>
      </c>
      <c r="C283" s="38" t="s">
        <v>199</v>
      </c>
      <c r="D283" s="39" t="s">
        <v>88</v>
      </c>
      <c r="E283" s="39" t="s">
        <v>90</v>
      </c>
      <c r="F283" s="39" t="s">
        <v>69</v>
      </c>
      <c r="G283" s="39"/>
      <c r="H283" s="40">
        <f>SUMIFS(H284:H1320,$B284:$B1320,$B283,$D284:$D1320,$D284,$E284:$E1320,$E284,$F284:$F1320,$F284)</f>
        <v>5946.4</v>
      </c>
      <c r="I283" s="40">
        <f>SUMIFS(I284:I1320,$B284:$B1320,$B283,$D284:$D1320,$D284,$E284:$E1320,$E284,$F284:$F1320,$F284)</f>
        <v>3661.4</v>
      </c>
      <c r="J283" s="40">
        <f>SUMIFS(J284:J1320,$B284:$B1320,$B283,$D284:$D1320,$D284,$E284:$E1320,$E284,$F284:$F1320,$F284)</f>
        <v>8899.2000000000007</v>
      </c>
      <c r="K283" s="40">
        <f>SUMIFS(K284:K1320,$B284:$B1320,$B283,$D284:$D1320,$D284,$E284:$E1320,$E284,$F284:$F1320,$F284)</f>
        <v>6614.2</v>
      </c>
    </row>
    <row r="284" spans="1:11" s="16" customFormat="1" ht="37.200000000000003" customHeight="1">
      <c r="A284" s="20">
        <v>3</v>
      </c>
      <c r="B284" s="31">
        <v>955</v>
      </c>
      <c r="C284" s="32" t="s">
        <v>21</v>
      </c>
      <c r="D284" s="33" t="s">
        <v>88</v>
      </c>
      <c r="E284" s="33" t="s">
        <v>90</v>
      </c>
      <c r="F284" s="33" t="s">
        <v>69</v>
      </c>
      <c r="G284" s="33" t="s">
        <v>84</v>
      </c>
      <c r="H284" s="24">
        <v>5946.4</v>
      </c>
      <c r="I284" s="24">
        <v>3661.4</v>
      </c>
      <c r="J284" s="24">
        <v>8899.2000000000007</v>
      </c>
      <c r="K284" s="24">
        <v>6614.2</v>
      </c>
    </row>
    <row r="285" spans="1:11" s="16" customFormat="1" ht="31.2">
      <c r="A285" s="17">
        <v>1</v>
      </c>
      <c r="B285" s="28">
        <v>955</v>
      </c>
      <c r="C285" s="29" t="s">
        <v>27</v>
      </c>
      <c r="D285" s="30" t="s">
        <v>88</v>
      </c>
      <c r="E285" s="30" t="s">
        <v>74</v>
      </c>
      <c r="F285" s="30"/>
      <c r="G285" s="30"/>
      <c r="H285" s="18">
        <f>SUMIFS(H286:H1323,$B286:$B1323,$B286,$D286:$D1323,$D286,$E286:$E1323,$E286)/2</f>
        <v>1783</v>
      </c>
      <c r="I285" s="18">
        <f>SUMIFS(I286:I1323,$B286:$B1323,$B286,$D286:$D1323,$D286,$E286:$E1323,$E286)/2</f>
        <v>517.1</v>
      </c>
      <c r="J285" s="18">
        <f>SUMIFS(J286:J1323,$B286:$B1323,$B286,$D286:$D1323,$D286,$E286:$E1323,$E286)/2</f>
        <v>1783</v>
      </c>
      <c r="K285" s="18">
        <f>SUMIFS(K286:K1323,$B286:$B1323,$B286,$D286:$D1323,$D286,$E286:$E1323,$E286)/2</f>
        <v>517.1</v>
      </c>
    </row>
    <row r="286" spans="1:11" s="16" customFormat="1" ht="62.4">
      <c r="A286" s="19">
        <v>2</v>
      </c>
      <c r="B286" s="37">
        <v>955</v>
      </c>
      <c r="C286" s="38" t="s">
        <v>130</v>
      </c>
      <c r="D286" s="39" t="s">
        <v>88</v>
      </c>
      <c r="E286" s="39" t="s">
        <v>74</v>
      </c>
      <c r="F286" s="39" t="s">
        <v>28</v>
      </c>
      <c r="G286" s="39"/>
      <c r="H286" s="40">
        <f>SUMIFS(H287:H1323,$B287:$B1323,$B286,$D287:$D1323,$D287,$E287:$E1323,$E287,$F287:$F1323,$F287)</f>
        <v>988.6</v>
      </c>
      <c r="I286" s="40">
        <f>SUMIFS(I287:I1323,$B287:$B1323,$B286,$D287:$D1323,$D287,$E287:$E1323,$E287,$F287:$F1323,$F287)</f>
        <v>0</v>
      </c>
      <c r="J286" s="40">
        <f>SUMIFS(J287:J1323,$B287:$B1323,$B286,$D287:$D1323,$D287,$E287:$E1323,$E287,$F287:$F1323,$F287)</f>
        <v>988.6</v>
      </c>
      <c r="K286" s="40">
        <f>SUMIFS(K287:K1323,$B287:$B1323,$B286,$D287:$D1323,$D287,$E287:$E1323,$E287,$F287:$F1323,$F287)</f>
        <v>0</v>
      </c>
    </row>
    <row r="287" spans="1:11" s="16" customFormat="1" ht="15.6">
      <c r="A287" s="20">
        <v>3</v>
      </c>
      <c r="B287" s="31">
        <v>955</v>
      </c>
      <c r="C287" s="32" t="s">
        <v>46</v>
      </c>
      <c r="D287" s="33" t="s">
        <v>88</v>
      </c>
      <c r="E287" s="33" t="s">
        <v>74</v>
      </c>
      <c r="F287" s="33" t="s">
        <v>28</v>
      </c>
      <c r="G287" s="33" t="s">
        <v>95</v>
      </c>
      <c r="H287" s="24">
        <v>988.6</v>
      </c>
      <c r="I287" s="24"/>
      <c r="J287" s="24">
        <v>988.6</v>
      </c>
      <c r="K287" s="24"/>
    </row>
    <row r="288" spans="1:11" s="16" customFormat="1" ht="62.4">
      <c r="A288" s="19">
        <v>2</v>
      </c>
      <c r="B288" s="37">
        <v>955</v>
      </c>
      <c r="C288" s="38" t="s">
        <v>147</v>
      </c>
      <c r="D288" s="39" t="s">
        <v>88</v>
      </c>
      <c r="E288" s="39" t="s">
        <v>74</v>
      </c>
      <c r="F288" s="39" t="s">
        <v>33</v>
      </c>
      <c r="G288" s="39"/>
      <c r="H288" s="40">
        <f>SUMIFS(H289:H1325,$B289:$B1325,$B288,$D289:$D1325,$D289,$E289:$E1325,$E289,$F289:$F1325,$F289)</f>
        <v>570.9</v>
      </c>
      <c r="I288" s="40">
        <f>SUMIFS(I289:I1325,$B289:$B1325,$B288,$D289:$D1325,$D289,$E289:$E1325,$E289,$F289:$F1325,$F289)</f>
        <v>517.1</v>
      </c>
      <c r="J288" s="40">
        <f>SUMIFS(J289:J1325,$B289:$B1325,$B288,$D289:$D1325,$D289,$E289:$E1325,$E289,$F289:$F1325,$F289)</f>
        <v>570.9</v>
      </c>
      <c r="K288" s="40">
        <f>SUMIFS(K289:K1325,$B289:$B1325,$B288,$D289:$D1325,$D289,$E289:$E1325,$E289,$F289:$F1325,$F289)</f>
        <v>517.1</v>
      </c>
    </row>
    <row r="289" spans="1:11" s="16" customFormat="1" ht="33.6" customHeight="1">
      <c r="A289" s="20">
        <v>3</v>
      </c>
      <c r="B289" s="31">
        <v>955</v>
      </c>
      <c r="C289" s="32" t="s">
        <v>11</v>
      </c>
      <c r="D289" s="33" t="s">
        <v>88</v>
      </c>
      <c r="E289" s="33" t="s">
        <v>74</v>
      </c>
      <c r="F289" s="33" t="s">
        <v>33</v>
      </c>
      <c r="G289" s="33" t="s">
        <v>76</v>
      </c>
      <c r="H289" s="24">
        <v>511.6</v>
      </c>
      <c r="I289" s="24">
        <v>457.8</v>
      </c>
      <c r="J289" s="24">
        <v>511.6</v>
      </c>
      <c r="K289" s="24">
        <v>457.8</v>
      </c>
    </row>
    <row r="290" spans="1:11" s="16" customFormat="1" ht="46.8">
      <c r="A290" s="20">
        <v>3</v>
      </c>
      <c r="B290" s="31">
        <v>955</v>
      </c>
      <c r="C290" s="32" t="s">
        <v>12</v>
      </c>
      <c r="D290" s="33" t="s">
        <v>88</v>
      </c>
      <c r="E290" s="33" t="s">
        <v>74</v>
      </c>
      <c r="F290" s="33" t="s">
        <v>33</v>
      </c>
      <c r="G290" s="33" t="s">
        <v>77</v>
      </c>
      <c r="H290" s="24">
        <v>59.3</v>
      </c>
      <c r="I290" s="24">
        <v>59.3</v>
      </c>
      <c r="J290" s="24">
        <v>59.3</v>
      </c>
      <c r="K290" s="24">
        <v>59.3</v>
      </c>
    </row>
    <row r="291" spans="1:11" s="16" customFormat="1" ht="46.8">
      <c r="A291" s="19">
        <v>2</v>
      </c>
      <c r="B291" s="37">
        <v>955</v>
      </c>
      <c r="C291" s="38" t="s">
        <v>201</v>
      </c>
      <c r="D291" s="39" t="s">
        <v>88</v>
      </c>
      <c r="E291" s="39" t="s">
        <v>74</v>
      </c>
      <c r="F291" s="39" t="s">
        <v>178</v>
      </c>
      <c r="G291" s="39"/>
      <c r="H291" s="40">
        <f>SUMIFS(H292:H1328,$B292:$B1328,$B291,$D292:$D1328,$D292,$E292:$E1328,$E292,$F292:$F1328,$F292)</f>
        <v>223.5</v>
      </c>
      <c r="I291" s="40">
        <f>SUMIFS(I292:I1328,$B292:$B1328,$B291,$D292:$D1328,$D292,$E292:$E1328,$E292,$F292:$F1328,$F292)</f>
        <v>0</v>
      </c>
      <c r="J291" s="40">
        <f>SUMIFS(J292:J1328,$B292:$B1328,$B291,$D292:$D1328,$D292,$E292:$E1328,$E292,$F292:$F1328,$F292)</f>
        <v>223.5</v>
      </c>
      <c r="K291" s="40">
        <f>SUMIFS(K292:K1328,$B292:$B1328,$B291,$D292:$D1328,$D292,$E292:$E1328,$E292,$F292:$F1328,$F292)</f>
        <v>0</v>
      </c>
    </row>
    <row r="292" spans="1:11" s="16" customFormat="1" ht="15.6">
      <c r="A292" s="20">
        <v>3</v>
      </c>
      <c r="B292" s="31">
        <v>955</v>
      </c>
      <c r="C292" s="32" t="s">
        <v>46</v>
      </c>
      <c r="D292" s="33" t="s">
        <v>88</v>
      </c>
      <c r="E292" s="33" t="s">
        <v>74</v>
      </c>
      <c r="F292" s="33" t="s">
        <v>178</v>
      </c>
      <c r="G292" s="33" t="s">
        <v>95</v>
      </c>
      <c r="H292" s="24">
        <v>223.5</v>
      </c>
      <c r="I292" s="24"/>
      <c r="J292" s="24">
        <v>223.5</v>
      </c>
      <c r="K292" s="24"/>
    </row>
    <row r="293" spans="1:11" s="16" customFormat="1" ht="15.6">
      <c r="A293" s="17">
        <v>1</v>
      </c>
      <c r="B293" s="28">
        <v>955</v>
      </c>
      <c r="C293" s="29" t="s">
        <v>30</v>
      </c>
      <c r="D293" s="30" t="s">
        <v>89</v>
      </c>
      <c r="E293" s="30" t="s">
        <v>73</v>
      </c>
      <c r="F293" s="30" t="s">
        <v>7</v>
      </c>
      <c r="G293" s="30" t="s">
        <v>75</v>
      </c>
      <c r="H293" s="18">
        <f>SUMIFS(H294:H1331,$B294:$B1331,$B294,$D294:$D1331,$D294,$E294:$E1331,$E294)/2</f>
        <v>3186.3999999999996</v>
      </c>
      <c r="I293" s="18">
        <f>SUMIFS(I294:I1331,$B294:$B1331,$B294,$D294:$D1331,$D294,$E294:$E1331,$E294)/2</f>
        <v>0</v>
      </c>
      <c r="J293" s="18">
        <f>SUMIFS(J294:J1331,$B294:$B1331,$B294,$D294:$D1331,$D294,$E294:$E1331,$E294)/2</f>
        <v>3186.3999999999996</v>
      </c>
      <c r="K293" s="18">
        <f>SUMIFS(K294:K1331,$B294:$B1331,$B294,$D294:$D1331,$D294,$E294:$E1331,$E294)/2</f>
        <v>0</v>
      </c>
    </row>
    <row r="294" spans="1:11" s="16" customFormat="1" ht="46.8">
      <c r="A294" s="19">
        <v>2</v>
      </c>
      <c r="B294" s="37">
        <v>955</v>
      </c>
      <c r="C294" s="38" t="s">
        <v>184</v>
      </c>
      <c r="D294" s="39" t="s">
        <v>89</v>
      </c>
      <c r="E294" s="39" t="s">
        <v>73</v>
      </c>
      <c r="F294" s="39" t="s">
        <v>31</v>
      </c>
      <c r="G294" s="39"/>
      <c r="H294" s="40">
        <f>SUMIFS(H295:H1331,$B295:$B1331,$B294,$D295:$D1331,$D295,$E295:$E1331,$E295,$F295:$F1331,$F295)</f>
        <v>63.8</v>
      </c>
      <c r="I294" s="40">
        <f>SUMIFS(I295:I1331,$B295:$B1331,$B294,$D295:$D1331,$D295,$E295:$E1331,$E295,$F295:$F1331,$F295)</f>
        <v>0</v>
      </c>
      <c r="J294" s="40">
        <f>SUMIFS(J295:J1331,$B295:$B1331,$B294,$D295:$D1331,$D295,$E295:$E1331,$E295,$F295:$F1331,$F295)</f>
        <v>63.8</v>
      </c>
      <c r="K294" s="40">
        <f>SUMIFS(K295:K1331,$B295:$B1331,$B294,$D295:$D1331,$D295,$E295:$E1331,$E295,$F295:$F1331,$F295)</f>
        <v>0</v>
      </c>
    </row>
    <row r="295" spans="1:11" s="16" customFormat="1" ht="15.6">
      <c r="A295" s="20">
        <v>3</v>
      </c>
      <c r="B295" s="31">
        <v>955</v>
      </c>
      <c r="C295" s="32" t="s">
        <v>46</v>
      </c>
      <c r="D295" s="33" t="s">
        <v>89</v>
      </c>
      <c r="E295" s="33" t="s">
        <v>73</v>
      </c>
      <c r="F295" s="33" t="s">
        <v>31</v>
      </c>
      <c r="G295" s="33" t="s">
        <v>95</v>
      </c>
      <c r="H295" s="24">
        <v>63.8</v>
      </c>
      <c r="I295" s="25"/>
      <c r="J295" s="24">
        <v>63.8</v>
      </c>
      <c r="K295" s="25"/>
    </row>
    <row r="296" spans="1:11" s="16" customFormat="1" ht="46.8">
      <c r="A296" s="19">
        <v>2</v>
      </c>
      <c r="B296" s="37">
        <v>955</v>
      </c>
      <c r="C296" s="38" t="s">
        <v>157</v>
      </c>
      <c r="D296" s="39" t="s">
        <v>89</v>
      </c>
      <c r="E296" s="39" t="s">
        <v>73</v>
      </c>
      <c r="F296" s="39" t="s">
        <v>60</v>
      </c>
      <c r="G296" s="39"/>
      <c r="H296" s="40">
        <f>SUMIFS(H297:H1333,$B297:$B1333,$B296,$D297:$D1333,$D297,$E297:$E1333,$E297,$F297:$F1333,$F297)</f>
        <v>0</v>
      </c>
      <c r="I296" s="40">
        <f>SUMIFS(I297:I1333,$B297:$B1333,$B296,$D297:$D1333,$D297,$E297:$E1333,$E297,$F297:$F1333,$F297)</f>
        <v>0</v>
      </c>
      <c r="J296" s="40">
        <f>SUMIFS(J297:J1333,$B297:$B1333,$B296,$D297:$D1333,$D297,$E297:$E1333,$E297,$F297:$F1333,$F297)</f>
        <v>0</v>
      </c>
      <c r="K296" s="40">
        <f>SUMIFS(K297:K1333,$B297:$B1333,$B296,$D297:$D1333,$D297,$E297:$E1333,$E297,$F297:$F1333,$F297)</f>
        <v>0</v>
      </c>
    </row>
    <row r="297" spans="1:11" s="16" customFormat="1" ht="146.4" customHeight="1">
      <c r="A297" s="20">
        <v>3</v>
      </c>
      <c r="B297" s="31">
        <v>955</v>
      </c>
      <c r="C297" s="32" t="s">
        <v>120</v>
      </c>
      <c r="D297" s="33" t="s">
        <v>89</v>
      </c>
      <c r="E297" s="33" t="s">
        <v>73</v>
      </c>
      <c r="F297" s="33" t="s">
        <v>60</v>
      </c>
      <c r="G297" s="33" t="s">
        <v>118</v>
      </c>
      <c r="H297" s="24"/>
      <c r="I297" s="24"/>
      <c r="J297" s="24"/>
      <c r="K297" s="24"/>
    </row>
    <row r="298" spans="1:11" s="16" customFormat="1" ht="93.6">
      <c r="A298" s="19">
        <v>2</v>
      </c>
      <c r="B298" s="37">
        <v>955</v>
      </c>
      <c r="C298" s="38" t="s">
        <v>187</v>
      </c>
      <c r="D298" s="39" t="s">
        <v>89</v>
      </c>
      <c r="E298" s="39" t="s">
        <v>73</v>
      </c>
      <c r="F298" s="39" t="s">
        <v>45</v>
      </c>
      <c r="G298" s="39"/>
      <c r="H298" s="40">
        <f>SUMIFS(H299:H1335,$B299:$B1335,$B298,$D299:$D1335,$D299,$E299:$E1335,$E299,$F299:$F1335,$F299)</f>
        <v>3122.6</v>
      </c>
      <c r="I298" s="40">
        <f>SUMIFS(I299:I1335,$B299:$B1335,$B298,$D299:$D1335,$D299,$E299:$E1335,$E299,$F299:$F1335,$F299)</f>
        <v>0</v>
      </c>
      <c r="J298" s="40">
        <f>SUMIFS(J299:J1335,$B299:$B1335,$B298,$D299:$D1335,$D299,$E299:$E1335,$E299,$F299:$F1335,$F299)</f>
        <v>3122.6</v>
      </c>
      <c r="K298" s="40">
        <f>SUMIFS(K299:K1335,$B299:$B1335,$B298,$D299:$D1335,$D299,$E299:$E1335,$E299,$F299:$F1335,$F299)</f>
        <v>0</v>
      </c>
    </row>
    <row r="299" spans="1:11" s="16" customFormat="1" ht="15.6">
      <c r="A299" s="20">
        <v>3</v>
      </c>
      <c r="B299" s="31">
        <v>955</v>
      </c>
      <c r="C299" s="32" t="s">
        <v>46</v>
      </c>
      <c r="D299" s="33" t="s">
        <v>89</v>
      </c>
      <c r="E299" s="33" t="s">
        <v>73</v>
      </c>
      <c r="F299" s="33" t="s">
        <v>45</v>
      </c>
      <c r="G299" s="33" t="s">
        <v>95</v>
      </c>
      <c r="H299" s="24">
        <v>3122.6</v>
      </c>
      <c r="I299" s="25"/>
      <c r="J299" s="24">
        <v>3122.6</v>
      </c>
      <c r="K299" s="25"/>
    </row>
    <row r="300" spans="1:11" s="16" customFormat="1" ht="15.6">
      <c r="A300" s="17">
        <v>1</v>
      </c>
      <c r="B300" s="28">
        <v>955</v>
      </c>
      <c r="C300" s="29" t="s">
        <v>70</v>
      </c>
      <c r="D300" s="30" t="s">
        <v>91</v>
      </c>
      <c r="E300" s="30" t="s">
        <v>92</v>
      </c>
      <c r="F300" s="30" t="s">
        <v>7</v>
      </c>
      <c r="G300" s="30" t="s">
        <v>75</v>
      </c>
      <c r="H300" s="18">
        <f>SUMIFS(H301:H1338,$B301:$B1338,$B301,$D301:$D1338,$D301,$E301:$E1338,$E301)/2</f>
        <v>4462.5</v>
      </c>
      <c r="I300" s="18">
        <f>SUMIFS(I301:I1338,$B301:$B1338,$B301,$D301:$D1338,$D301,$E301:$E1338,$E301)/2</f>
        <v>0</v>
      </c>
      <c r="J300" s="18">
        <f>SUMIFS(J301:J1338,$B301:$B1338,$B301,$D301:$D1338,$D301,$E301:$E1338,$E301)/2</f>
        <v>4462.5</v>
      </c>
      <c r="K300" s="18">
        <f>SUMIFS(K301:K1338,$B301:$B1338,$B301,$D301:$D1338,$D301,$E301:$E1338,$E301)/2</f>
        <v>0</v>
      </c>
    </row>
    <row r="301" spans="1:11" s="16" customFormat="1" ht="46.8">
      <c r="A301" s="19">
        <v>2</v>
      </c>
      <c r="B301" s="37">
        <v>955</v>
      </c>
      <c r="C301" s="42" t="s">
        <v>195</v>
      </c>
      <c r="D301" s="39" t="s">
        <v>91</v>
      </c>
      <c r="E301" s="39" t="s">
        <v>92</v>
      </c>
      <c r="F301" s="39" t="s">
        <v>71</v>
      </c>
      <c r="G301" s="39"/>
      <c r="H301" s="40">
        <f>SUMIFS(H302:H1338,$B302:$B1338,$B301,$D302:$D1338,$D302,$E302:$E1338,$E302,$F302:$F1338,$F302)</f>
        <v>3281.4</v>
      </c>
      <c r="I301" s="40">
        <f>SUMIFS(I302:I1338,$B302:$B1338,$B301,$D302:$D1338,$D302,$E302:$E1338,$E302,$F302:$F1338,$F302)</f>
        <v>0</v>
      </c>
      <c r="J301" s="40">
        <f>SUMIFS(J302:J1338,$B302:$B1338,$B301,$D302:$D1338,$D302,$E302:$E1338,$E302,$F302:$F1338,$F302)</f>
        <v>3281.4</v>
      </c>
      <c r="K301" s="40">
        <f>SUMIFS(K302:K1338,$B302:$B1338,$B301,$D302:$D1338,$D302,$E302:$E1338,$E302,$F302:$F1338,$F302)</f>
        <v>0</v>
      </c>
    </row>
    <row r="302" spans="1:11" s="16" customFormat="1" ht="15.6">
      <c r="A302" s="20">
        <v>3</v>
      </c>
      <c r="B302" s="31">
        <v>955</v>
      </c>
      <c r="C302" s="32" t="s">
        <v>46</v>
      </c>
      <c r="D302" s="33" t="s">
        <v>91</v>
      </c>
      <c r="E302" s="33" t="s">
        <v>92</v>
      </c>
      <c r="F302" s="33" t="s">
        <v>71</v>
      </c>
      <c r="G302" s="33" t="s">
        <v>95</v>
      </c>
      <c r="H302" s="24">
        <v>3281.4</v>
      </c>
      <c r="I302" s="25"/>
      <c r="J302" s="24">
        <v>3281.4</v>
      </c>
      <c r="K302" s="25"/>
    </row>
    <row r="303" spans="1:11" s="16" customFormat="1" ht="109.2">
      <c r="A303" s="19">
        <v>2</v>
      </c>
      <c r="B303" s="37">
        <v>955</v>
      </c>
      <c r="C303" s="42" t="s">
        <v>196</v>
      </c>
      <c r="D303" s="39" t="s">
        <v>91</v>
      </c>
      <c r="E303" s="39" t="s">
        <v>92</v>
      </c>
      <c r="F303" s="39" t="s">
        <v>135</v>
      </c>
      <c r="G303" s="39" t="s">
        <v>75</v>
      </c>
      <c r="H303" s="40">
        <f>SUMIFS(H304:H1340,$B304:$B1340,$B303,$D304:$D1340,$D304,$E304:$E1340,$E304,$F304:$F1340,$F304)</f>
        <v>1106.0999999999999</v>
      </c>
      <c r="I303" s="40">
        <f>SUMIFS(I304:I1340,$B304:$B1340,$B303,$D304:$D1340,$D304,$E304:$E1340,$E304,$F304:$F1340,$F304)</f>
        <v>0</v>
      </c>
      <c r="J303" s="40">
        <f>SUMIFS(J304:J1340,$B304:$B1340,$B303,$D304:$D1340,$D304,$E304:$E1340,$E304,$F304:$F1340,$F304)</f>
        <v>1106.0999999999999</v>
      </c>
      <c r="K303" s="40">
        <f>SUMIFS(K304:K1340,$B304:$B1340,$B303,$D304:$D1340,$D304,$E304:$E1340,$E304,$F304:$F1340,$F304)</f>
        <v>0</v>
      </c>
    </row>
    <row r="304" spans="1:11" s="16" customFormat="1" ht="15.6">
      <c r="A304" s="20">
        <v>3</v>
      </c>
      <c r="B304" s="31">
        <v>955</v>
      </c>
      <c r="C304" s="32" t="s">
        <v>46</v>
      </c>
      <c r="D304" s="33" t="s">
        <v>91</v>
      </c>
      <c r="E304" s="33" t="s">
        <v>92</v>
      </c>
      <c r="F304" s="33" t="s">
        <v>135</v>
      </c>
      <c r="G304" s="33" t="s">
        <v>95</v>
      </c>
      <c r="H304" s="24">
        <v>1106.0999999999999</v>
      </c>
      <c r="I304" s="25"/>
      <c r="J304" s="24">
        <v>1106.0999999999999</v>
      </c>
      <c r="K304" s="25"/>
    </row>
    <row r="305" spans="1:11" s="16" customFormat="1" ht="62.4">
      <c r="A305" s="19">
        <v>2</v>
      </c>
      <c r="B305" s="37">
        <v>955</v>
      </c>
      <c r="C305" s="38" t="s">
        <v>131</v>
      </c>
      <c r="D305" s="39" t="s">
        <v>91</v>
      </c>
      <c r="E305" s="39" t="s">
        <v>92</v>
      </c>
      <c r="F305" s="39" t="s">
        <v>133</v>
      </c>
      <c r="G305" s="39"/>
      <c r="H305" s="40">
        <f>SUMIFS(H306:H1342,$B306:$B1342,$B305,$D306:$D1342,$D306,$E306:$E1342,$E306,$F306:$F1342,$F306)</f>
        <v>75</v>
      </c>
      <c r="I305" s="40">
        <f>SUMIFS(I306:I1342,$B306:$B1342,$B305,$D306:$D1342,$D306,$E306:$E1342,$E306,$F306:$F1342,$F306)</f>
        <v>0</v>
      </c>
      <c r="J305" s="40">
        <f>SUMIFS(J306:J1342,$B306:$B1342,$B305,$D306:$D1342,$D306,$E306:$E1342,$E306,$F306:$F1342,$F306)</f>
        <v>75</v>
      </c>
      <c r="K305" s="40">
        <f>SUMIFS(K306:K1342,$B306:$B1342,$B305,$D306:$D1342,$D306,$E306:$E1342,$E306,$F306:$F1342,$F306)</f>
        <v>0</v>
      </c>
    </row>
    <row r="306" spans="1:11" s="16" customFormat="1" ht="15.6">
      <c r="A306" s="20">
        <v>3</v>
      </c>
      <c r="B306" s="31">
        <v>955</v>
      </c>
      <c r="C306" s="32" t="s">
        <v>46</v>
      </c>
      <c r="D306" s="33" t="s">
        <v>91</v>
      </c>
      <c r="E306" s="33" t="s">
        <v>92</v>
      </c>
      <c r="F306" s="33" t="s">
        <v>133</v>
      </c>
      <c r="G306" s="33" t="s">
        <v>95</v>
      </c>
      <c r="H306" s="24">
        <v>75</v>
      </c>
      <c r="I306" s="25"/>
      <c r="J306" s="24">
        <v>75</v>
      </c>
      <c r="K306" s="25"/>
    </row>
    <row r="307" spans="1:11" s="16" customFormat="1" ht="15.6">
      <c r="A307" s="21"/>
      <c r="B307" s="35"/>
      <c r="C307" s="35" t="s">
        <v>72</v>
      </c>
      <c r="D307" s="36"/>
      <c r="E307" s="36"/>
      <c r="F307" s="36" t="s">
        <v>7</v>
      </c>
      <c r="G307" s="36"/>
      <c r="H307" s="22">
        <f>SUMIF($A14:$A307,$A14,H14:H307)</f>
        <v>609284.09999999986</v>
      </c>
      <c r="I307" s="22">
        <f>SUMIF($A14:$A307,$A14,I14:I307)</f>
        <v>207944.99999999994</v>
      </c>
      <c r="J307" s="22">
        <f>SUMIF($A14:$A307,$A14,J14:J307)</f>
        <v>616053.9</v>
      </c>
      <c r="K307" s="22">
        <f>SUMIF($A14:$A307,$A14,K14:K307)</f>
        <v>210897.79999999993</v>
      </c>
    </row>
    <row r="311" spans="1:11">
      <c r="H311" s="23"/>
      <c r="J311" s="23"/>
    </row>
  </sheetData>
  <autoFilter ref="A6:I307">
    <filterColumn colId="7" showButton="0"/>
  </autoFilter>
  <mergeCells count="16">
    <mergeCell ref="B6:B13"/>
    <mergeCell ref="H1:I1"/>
    <mergeCell ref="I10:I13"/>
    <mergeCell ref="C6:C13"/>
    <mergeCell ref="D6:D13"/>
    <mergeCell ref="E6:E13"/>
    <mergeCell ref="F6:F13"/>
    <mergeCell ref="G6:G13"/>
    <mergeCell ref="H10:H13"/>
    <mergeCell ref="H6:I9"/>
    <mergeCell ref="J1:K1"/>
    <mergeCell ref="J6:K9"/>
    <mergeCell ref="J10:J13"/>
    <mergeCell ref="K10:K13"/>
    <mergeCell ref="H2:K2"/>
    <mergeCell ref="C4:J4"/>
  </mergeCells>
  <pageMargins left="0.31496062992125984" right="0.31496062992125984" top="0.31496062992125984" bottom="0.31496062992125984" header="0" footer="0"/>
  <pageSetup paperSize="9" scale="6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3:G17"/>
  <sheetViews>
    <sheetView zoomScale="115" zoomScaleNormal="115" workbookViewId="0">
      <selection activeCell="H3" sqref="H3"/>
    </sheetView>
  </sheetViews>
  <sheetFormatPr defaultColWidth="9.109375" defaultRowHeight="14.4"/>
  <cols>
    <col min="1" max="1" width="9.109375" style="5"/>
    <col min="2" max="2" width="24.88671875" style="5" customWidth="1"/>
    <col min="3" max="3" width="9.44140625" style="5" customWidth="1"/>
    <col min="4" max="4" width="19.5546875" style="5" customWidth="1"/>
    <col min="5" max="5" width="20" style="5" customWidth="1"/>
    <col min="6" max="6" width="17.33203125" style="5" customWidth="1"/>
    <col min="7" max="7" width="18.33203125" style="5" customWidth="1"/>
    <col min="8" max="16384" width="9.109375" style="5"/>
  </cols>
  <sheetData>
    <row r="3" spans="2:7" ht="15" customHeight="1">
      <c r="B3" s="78" t="s">
        <v>108</v>
      </c>
      <c r="C3" s="78" t="s">
        <v>106</v>
      </c>
      <c r="D3" s="81" t="s">
        <v>100</v>
      </c>
      <c r="E3" s="81"/>
      <c r="F3" s="81" t="s">
        <v>101</v>
      </c>
      <c r="G3" s="81"/>
    </row>
    <row r="4" spans="2:7">
      <c r="B4" s="79"/>
      <c r="C4" s="79"/>
      <c r="D4" s="81"/>
      <c r="E4" s="81"/>
      <c r="F4" s="81"/>
      <c r="G4" s="81"/>
    </row>
    <row r="5" spans="2:7" ht="0.75" customHeight="1">
      <c r="B5" s="79"/>
      <c r="C5" s="79"/>
      <c r="D5" s="81"/>
      <c r="E5" s="81"/>
      <c r="F5" s="81"/>
      <c r="G5" s="81"/>
    </row>
    <row r="6" spans="2:7" ht="15" hidden="1" customHeight="1">
      <c r="B6" s="79"/>
      <c r="C6" s="79"/>
      <c r="D6" s="81"/>
      <c r="E6" s="81"/>
      <c r="F6" s="81"/>
      <c r="G6" s="81"/>
    </row>
    <row r="7" spans="2:7">
      <c r="B7" s="79"/>
      <c r="C7" s="79"/>
      <c r="D7" s="81" t="s">
        <v>6</v>
      </c>
      <c r="E7" s="81" t="s">
        <v>99</v>
      </c>
      <c r="F7" s="81" t="s">
        <v>6</v>
      </c>
      <c r="G7" s="81" t="s">
        <v>99</v>
      </c>
    </row>
    <row r="8" spans="2:7">
      <c r="B8" s="79"/>
      <c r="C8" s="79"/>
      <c r="D8" s="81"/>
      <c r="E8" s="81"/>
      <c r="F8" s="81"/>
      <c r="G8" s="81"/>
    </row>
    <row r="9" spans="2:7">
      <c r="B9" s="79"/>
      <c r="C9" s="79"/>
      <c r="D9" s="81"/>
      <c r="E9" s="81"/>
      <c r="F9" s="81"/>
      <c r="G9" s="81"/>
    </row>
    <row r="10" spans="2:7" ht="2.25" customHeight="1">
      <c r="B10" s="80"/>
      <c r="C10" s="80"/>
      <c r="D10" s="81"/>
      <c r="E10" s="81"/>
      <c r="F10" s="81"/>
      <c r="G10" s="81"/>
    </row>
    <row r="11" spans="2:7">
      <c r="B11" s="1">
        <v>0</v>
      </c>
      <c r="C11" s="1" t="s">
        <v>103</v>
      </c>
      <c r="D11" s="4">
        <f>SUMIF('Приложение №4'!$A$14:$A1073,0,'Приложение №4'!$H$14:$H1073)</f>
        <v>609284.09999999986</v>
      </c>
      <c r="E11" s="4">
        <f>SUMIF('Приложение №4'!$A$14:$A1073,0,'Приложение №4'!$I$14:$I1073)</f>
        <v>207944.99999999994</v>
      </c>
      <c r="F11" s="4" t="e">
        <f>SUMIF('Приложение №4'!$A$14:$A1073,0,'Приложение №4'!#REF!)</f>
        <v>#REF!</v>
      </c>
      <c r="G11" s="4" t="e">
        <f>SUMIF('Приложение №4'!$A$14:$A1073,0,'Приложение №4'!#REF!)</f>
        <v>#REF!</v>
      </c>
    </row>
    <row r="12" spans="2:7">
      <c r="B12" s="2">
        <v>1</v>
      </c>
      <c r="C12" s="2" t="s">
        <v>104</v>
      </c>
      <c r="D12" s="6">
        <f>SUMIF('Приложение №4'!$A$14:$A1074,1,'Приложение №4'!$H$14:$H1074)</f>
        <v>609284.10000000009</v>
      </c>
      <c r="E12" s="6">
        <f>SUMIF('Приложение №4'!$A$14:$A1074,1,'Приложение №4'!$I$14:$I1074)</f>
        <v>207945.00000000003</v>
      </c>
      <c r="F12" s="6" t="e">
        <f>SUMIF('Приложение №4'!$A$14:$A1074,1,'Приложение №4'!#REF!)</f>
        <v>#REF!</v>
      </c>
      <c r="G12" s="6" t="e">
        <f>SUMIF('Приложение №4'!$A$14:$A1074,1,'Приложение №4'!#REF!)</f>
        <v>#REF!</v>
      </c>
    </row>
    <row r="13" spans="2:7">
      <c r="B13" s="3">
        <v>2</v>
      </c>
      <c r="C13" s="3" t="s">
        <v>107</v>
      </c>
      <c r="D13" s="7">
        <f>SUMIF('Приложение №4'!$A$14:$A1075,2,'Приложение №4'!$H$14:$H1075)</f>
        <v>609284.10000000009</v>
      </c>
      <c r="E13" s="7">
        <f>SUMIF('Приложение №4'!$A$14:$A1075,2,'Приложение №4'!$I$14:$I1075)</f>
        <v>207945</v>
      </c>
      <c r="F13" s="7" t="e">
        <f>SUMIF('Приложение №4'!$A$14:$A1075,2,'Приложение №4'!#REF!)</f>
        <v>#REF!</v>
      </c>
      <c r="G13" s="7" t="e">
        <f>SUMIF('Приложение №4'!$A$14:$A1075,2,'Приложение №4'!#REF!)</f>
        <v>#REF!</v>
      </c>
    </row>
    <row r="14" spans="2:7" s="51" customFormat="1" ht="78" customHeight="1">
      <c r="B14" s="49" t="s">
        <v>109</v>
      </c>
      <c r="C14" s="49" t="s">
        <v>105</v>
      </c>
      <c r="D14" s="50">
        <f>SUMIF('Приложение №4'!$A$14:$A1076,3,'Приложение №4'!$H$14:$H1076)</f>
        <v>609284.10000000009</v>
      </c>
      <c r="E14" s="50">
        <f>SUMIF('Приложение №4'!$A$14:$A1076,3,'Приложение №4'!$I$14:$I1076)</f>
        <v>207945</v>
      </c>
      <c r="F14" s="50" t="e">
        <f>SUMIF('Приложение №4'!$A$14:$A1076,3,'Приложение №4'!#REF!)</f>
        <v>#REF!</v>
      </c>
      <c r="G14" s="50" t="e">
        <f>SUMIF('Приложение №4'!$A$14:$A1076,3,'Приложение №4'!#REF!)</f>
        <v>#REF!</v>
      </c>
    </row>
    <row r="15" spans="2:7">
      <c r="B15" s="8">
        <v>0</v>
      </c>
      <c r="C15" s="8" t="s">
        <v>103</v>
      </c>
      <c r="D15" s="9">
        <f>D14-D11</f>
        <v>0</v>
      </c>
      <c r="E15" s="9">
        <f t="shared" ref="E15" si="0">E14-E11</f>
        <v>0</v>
      </c>
      <c r="F15" s="9" t="e">
        <f>F14-F11</f>
        <v>#REF!</v>
      </c>
      <c r="G15" s="9" t="e">
        <f t="shared" ref="G15" si="1">G14-G11</f>
        <v>#REF!</v>
      </c>
    </row>
    <row r="16" spans="2:7">
      <c r="B16" s="8">
        <v>1</v>
      </c>
      <c r="C16" s="8" t="s">
        <v>104</v>
      </c>
      <c r="D16" s="9">
        <f>D14-D12</f>
        <v>0</v>
      </c>
      <c r="E16" s="9">
        <f t="shared" ref="E16" si="2">E14-E12</f>
        <v>0</v>
      </c>
      <c r="F16" s="9" t="e">
        <f>F14-F12</f>
        <v>#REF!</v>
      </c>
      <c r="G16" s="9" t="e">
        <f t="shared" ref="G16" si="3">G14-G12</f>
        <v>#REF!</v>
      </c>
    </row>
    <row r="17" spans="2:7">
      <c r="B17" s="8">
        <v>2</v>
      </c>
      <c r="C17" s="8" t="s">
        <v>107</v>
      </c>
      <c r="D17" s="9">
        <f>D14-D13</f>
        <v>0</v>
      </c>
      <c r="E17" s="9">
        <f t="shared" ref="E17" si="4">E14-E13</f>
        <v>0</v>
      </c>
      <c r="F17" s="9" t="e">
        <f>F14-F13</f>
        <v>#REF!</v>
      </c>
      <c r="G17" s="9" t="e">
        <f t="shared" ref="G17" si="5">G14-G13</f>
        <v>#REF!</v>
      </c>
    </row>
  </sheetData>
  <mergeCells count="8">
    <mergeCell ref="B3:B10"/>
    <mergeCell ref="C3:C10"/>
    <mergeCell ref="D3:E6"/>
    <mergeCell ref="F3:G6"/>
    <mergeCell ref="D7:D10"/>
    <mergeCell ref="E7:E10"/>
    <mergeCell ref="F7:F10"/>
    <mergeCell ref="G7:G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№4</vt:lpstr>
      <vt:lpstr>КС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Игорь</dc:creator>
  <cp:lastModifiedBy>Лена</cp:lastModifiedBy>
  <cp:lastPrinted>2017-09-28T05:41:57Z</cp:lastPrinted>
  <dcterms:created xsi:type="dcterms:W3CDTF">2017-09-27T09:31:38Z</dcterms:created>
  <dcterms:modified xsi:type="dcterms:W3CDTF">2021-11-11T08:45:13Z</dcterms:modified>
</cp:coreProperties>
</file>