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№6'!$A$6:$H$269</definedName>
  </definedNames>
  <calcPr calcId="125725"/>
</workbook>
</file>

<file path=xl/calcChain.xml><?xml version="1.0" encoding="utf-8"?>
<calcChain xmlns="http://schemas.openxmlformats.org/spreadsheetml/2006/main">
  <c r="H267" i="1"/>
  <c r="G267"/>
  <c r="H265"/>
  <c r="H264" s="1"/>
  <c r="G265"/>
  <c r="G264" s="1"/>
  <c r="H262"/>
  <c r="G262"/>
  <c r="G261" s="1"/>
  <c r="H261"/>
  <c r="H260" s="1"/>
  <c r="H258"/>
  <c r="G258"/>
  <c r="H257"/>
  <c r="G257"/>
  <c r="G256" s="1"/>
  <c r="H256"/>
  <c r="H254"/>
  <c r="G254"/>
  <c r="H252"/>
  <c r="G252"/>
  <c r="H250"/>
  <c r="G250"/>
  <c r="G249" s="1"/>
  <c r="G248" s="1"/>
  <c r="H249"/>
  <c r="H248" s="1"/>
  <c r="H246"/>
  <c r="G246"/>
  <c r="H244"/>
  <c r="G244"/>
  <c r="H241"/>
  <c r="G241"/>
  <c r="H238"/>
  <c r="H237" s="1"/>
  <c r="H236" s="1"/>
  <c r="G238"/>
  <c r="G237" s="1"/>
  <c r="G236" s="1"/>
  <c r="H234"/>
  <c r="G234"/>
  <c r="H231"/>
  <c r="G231"/>
  <c r="H227"/>
  <c r="G227"/>
  <c r="H225"/>
  <c r="G225"/>
  <c r="H222"/>
  <c r="H221" s="1"/>
  <c r="G222"/>
  <c r="G221" s="1"/>
  <c r="H219"/>
  <c r="G219"/>
  <c r="H217"/>
  <c r="G217"/>
  <c r="H215"/>
  <c r="H214" s="1"/>
  <c r="G215"/>
  <c r="G214" s="1"/>
  <c r="H212"/>
  <c r="G212"/>
  <c r="H209"/>
  <c r="G209"/>
  <c r="H207"/>
  <c r="H206" s="1"/>
  <c r="G207"/>
  <c r="G206" s="1"/>
  <c r="H204"/>
  <c r="H203" s="1"/>
  <c r="G204"/>
  <c r="G203"/>
  <c r="H200"/>
  <c r="H199" s="1"/>
  <c r="H198" s="1"/>
  <c r="G200"/>
  <c r="G199"/>
  <c r="G198"/>
  <c r="H196"/>
  <c r="G196"/>
  <c r="H194"/>
  <c r="G194"/>
  <c r="H192"/>
  <c r="G192"/>
  <c r="H189"/>
  <c r="G189"/>
  <c r="H183"/>
  <c r="H182" s="1"/>
  <c r="H181" s="1"/>
  <c r="G183"/>
  <c r="G182" s="1"/>
  <c r="G181" s="1"/>
  <c r="H179"/>
  <c r="G179"/>
  <c r="H177"/>
  <c r="G177"/>
  <c r="G172" s="1"/>
  <c r="H173"/>
  <c r="H172" s="1"/>
  <c r="G173"/>
  <c r="H169"/>
  <c r="G169"/>
  <c r="G168" s="1"/>
  <c r="H168"/>
  <c r="H165"/>
  <c r="G165"/>
  <c r="H163"/>
  <c r="G163"/>
  <c r="H161"/>
  <c r="G161"/>
  <c r="H158"/>
  <c r="H157" s="1"/>
  <c r="H156" s="1"/>
  <c r="G158"/>
  <c r="G157" s="1"/>
  <c r="H154"/>
  <c r="G154"/>
  <c r="H152"/>
  <c r="G152"/>
  <c r="H150"/>
  <c r="H149" s="1"/>
  <c r="H148" s="1"/>
  <c r="G150"/>
  <c r="G149" s="1"/>
  <c r="G148" s="1"/>
  <c r="H146"/>
  <c r="G146"/>
  <c r="H144"/>
  <c r="H141" s="1"/>
  <c r="G144"/>
  <c r="H142"/>
  <c r="G142"/>
  <c r="G141"/>
  <c r="H138"/>
  <c r="H130" s="1"/>
  <c r="G138"/>
  <c r="H136"/>
  <c r="G136"/>
  <c r="H134"/>
  <c r="G134"/>
  <c r="H131"/>
  <c r="G131"/>
  <c r="G130" s="1"/>
  <c r="H128"/>
  <c r="G128"/>
  <c r="H125"/>
  <c r="G125"/>
  <c r="H122"/>
  <c r="G122"/>
  <c r="H120"/>
  <c r="H119" s="1"/>
  <c r="G120"/>
  <c r="G119" s="1"/>
  <c r="G118" s="1"/>
  <c r="H116"/>
  <c r="G116"/>
  <c r="H114"/>
  <c r="G114"/>
  <c r="H112"/>
  <c r="H111" s="1"/>
  <c r="G112"/>
  <c r="G111" s="1"/>
  <c r="H109"/>
  <c r="G109"/>
  <c r="G108" s="1"/>
  <c r="H108"/>
  <c r="H106"/>
  <c r="G106"/>
  <c r="H103"/>
  <c r="G103"/>
  <c r="H100"/>
  <c r="G100"/>
  <c r="G99" s="1"/>
  <c r="H99"/>
  <c r="H97"/>
  <c r="H96" s="1"/>
  <c r="G97"/>
  <c r="G96" s="1"/>
  <c r="H90"/>
  <c r="G90"/>
  <c r="H88"/>
  <c r="H87" s="1"/>
  <c r="G88"/>
  <c r="G87" s="1"/>
  <c r="H84"/>
  <c r="G84"/>
  <c r="H82"/>
  <c r="G82"/>
  <c r="H80"/>
  <c r="H79" s="1"/>
  <c r="G80"/>
  <c r="G79" s="1"/>
  <c r="H77"/>
  <c r="G77"/>
  <c r="H75"/>
  <c r="H74" s="1"/>
  <c r="H73" s="1"/>
  <c r="G75"/>
  <c r="G74" s="1"/>
  <c r="H70"/>
  <c r="G70"/>
  <c r="G69" s="1"/>
  <c r="G68" s="1"/>
  <c r="H69"/>
  <c r="H68" s="1"/>
  <c r="H65"/>
  <c r="G65"/>
  <c r="H63"/>
  <c r="G63"/>
  <c r="H60"/>
  <c r="G60"/>
  <c r="H58"/>
  <c r="G58"/>
  <c r="H56"/>
  <c r="G56"/>
  <c r="H54"/>
  <c r="G54"/>
  <c r="H52"/>
  <c r="H51" s="1"/>
  <c r="G52"/>
  <c r="G51" s="1"/>
  <c r="H49"/>
  <c r="G49"/>
  <c r="H48"/>
  <c r="G48"/>
  <c r="H44"/>
  <c r="G44"/>
  <c r="H42"/>
  <c r="H39" s="1"/>
  <c r="G42"/>
  <c r="H40"/>
  <c r="G40"/>
  <c r="G39"/>
  <c r="H37"/>
  <c r="H36" s="1"/>
  <c r="G37"/>
  <c r="G36" s="1"/>
  <c r="H30"/>
  <c r="G30"/>
  <c r="H28"/>
  <c r="G28"/>
  <c r="H26"/>
  <c r="H25" s="1"/>
  <c r="G26"/>
  <c r="G25" s="1"/>
  <c r="H21"/>
  <c r="G21"/>
  <c r="H19"/>
  <c r="G19"/>
  <c r="G18" s="1"/>
  <c r="H18"/>
  <c r="H16"/>
  <c r="H15" s="1"/>
  <c r="H14" s="1"/>
  <c r="G16"/>
  <c r="G15"/>
  <c r="J267"/>
  <c r="I267"/>
  <c r="J265"/>
  <c r="I265"/>
  <c r="J262"/>
  <c r="I262"/>
  <c r="J258"/>
  <c r="I258"/>
  <c r="J254"/>
  <c r="I254"/>
  <c r="J252"/>
  <c r="I252"/>
  <c r="J250"/>
  <c r="I250"/>
  <c r="J246"/>
  <c r="I246"/>
  <c r="J244"/>
  <c r="I244"/>
  <c r="J241"/>
  <c r="I241"/>
  <c r="J238"/>
  <c r="I238"/>
  <c r="J234"/>
  <c r="I234"/>
  <c r="J231"/>
  <c r="I231"/>
  <c r="J227"/>
  <c r="I227"/>
  <c r="J225"/>
  <c r="I225"/>
  <c r="J222"/>
  <c r="I222"/>
  <c r="J219"/>
  <c r="I219"/>
  <c r="J217"/>
  <c r="I217"/>
  <c r="J215"/>
  <c r="I215"/>
  <c r="J212"/>
  <c r="I212"/>
  <c r="J209"/>
  <c r="I209"/>
  <c r="J207"/>
  <c r="I207"/>
  <c r="J204"/>
  <c r="I204"/>
  <c r="J200"/>
  <c r="I200"/>
  <c r="J196"/>
  <c r="I196"/>
  <c r="J194"/>
  <c r="I194"/>
  <c r="J192"/>
  <c r="I192"/>
  <c r="J189"/>
  <c r="I189"/>
  <c r="J183"/>
  <c r="I183"/>
  <c r="J179"/>
  <c r="I179"/>
  <c r="J177"/>
  <c r="I177"/>
  <c r="J173"/>
  <c r="I173"/>
  <c r="J169"/>
  <c r="I169"/>
  <c r="J165"/>
  <c r="I165"/>
  <c r="J163"/>
  <c r="I163"/>
  <c r="J161"/>
  <c r="I161"/>
  <c r="J158"/>
  <c r="I158"/>
  <c r="J154"/>
  <c r="I154"/>
  <c r="J152"/>
  <c r="I152"/>
  <c r="J150"/>
  <c r="I150"/>
  <c r="J146"/>
  <c r="I146"/>
  <c r="J144"/>
  <c r="I144"/>
  <c r="J142"/>
  <c r="I142"/>
  <c r="J138"/>
  <c r="I138"/>
  <c r="J136"/>
  <c r="I136"/>
  <c r="J134"/>
  <c r="I134"/>
  <c r="J131"/>
  <c r="I131"/>
  <c r="J128"/>
  <c r="I128"/>
  <c r="J125"/>
  <c r="I125"/>
  <c r="J122"/>
  <c r="I122"/>
  <c r="J120"/>
  <c r="I120"/>
  <c r="J116"/>
  <c r="I116"/>
  <c r="J114"/>
  <c r="I114"/>
  <c r="J112"/>
  <c r="I112"/>
  <c r="J109"/>
  <c r="I109"/>
  <c r="J106"/>
  <c r="I106"/>
  <c r="J103"/>
  <c r="I103"/>
  <c r="J100"/>
  <c r="I100"/>
  <c r="J97"/>
  <c r="I97"/>
  <c r="J90"/>
  <c r="I90"/>
  <c r="J88"/>
  <c r="I88"/>
  <c r="J84"/>
  <c r="I84"/>
  <c r="J82"/>
  <c r="I82"/>
  <c r="J80"/>
  <c r="I80"/>
  <c r="J77"/>
  <c r="I77"/>
  <c r="J75"/>
  <c r="I75"/>
  <c r="J70"/>
  <c r="I70"/>
  <c r="J65"/>
  <c r="I65"/>
  <c r="J63"/>
  <c r="I63"/>
  <c r="J60"/>
  <c r="I60"/>
  <c r="J58"/>
  <c r="I58"/>
  <c r="J56"/>
  <c r="I56"/>
  <c r="J54"/>
  <c r="I54"/>
  <c r="J52"/>
  <c r="I52"/>
  <c r="J49"/>
  <c r="I49"/>
  <c r="J44"/>
  <c r="I44"/>
  <c r="J42"/>
  <c r="I42"/>
  <c r="J40"/>
  <c r="I40"/>
  <c r="J37"/>
  <c r="I37"/>
  <c r="J30"/>
  <c r="I30"/>
  <c r="J28"/>
  <c r="I28"/>
  <c r="J26"/>
  <c r="I26"/>
  <c r="J21"/>
  <c r="I21"/>
  <c r="J19"/>
  <c r="I19"/>
  <c r="H202" l="1"/>
  <c r="G156"/>
  <c r="H86"/>
  <c r="H269" s="1"/>
  <c r="G86"/>
  <c r="G260"/>
  <c r="G202"/>
  <c r="H118"/>
  <c r="G14"/>
  <c r="G269" s="1"/>
  <c r="G73"/>
  <c r="I264"/>
  <c r="J261"/>
  <c r="I261"/>
  <c r="I249"/>
  <c r="I237"/>
  <c r="I221"/>
  <c r="J214"/>
  <c r="I214"/>
  <c r="J203"/>
  <c r="I203"/>
  <c r="J182"/>
  <c r="I182"/>
  <c r="J168"/>
  <c r="I168"/>
  <c r="I157"/>
  <c r="J141"/>
  <c r="J130"/>
  <c r="I130"/>
  <c r="J111"/>
  <c r="J108"/>
  <c r="I108"/>
  <c r="J99"/>
  <c r="I99"/>
  <c r="J96"/>
  <c r="I96"/>
  <c r="I87"/>
  <c r="J79"/>
  <c r="I79"/>
  <c r="I74"/>
  <c r="J48"/>
  <c r="I48"/>
  <c r="J36"/>
  <c r="I36"/>
  <c r="I18"/>
  <c r="J16"/>
  <c r="J15" s="1"/>
  <c r="I16"/>
  <c r="I15" s="1"/>
  <c r="J87" l="1"/>
  <c r="J18"/>
  <c r="J199"/>
  <c r="J198" s="1"/>
  <c r="I111"/>
  <c r="I86" s="1"/>
  <c r="J221"/>
  <c r="J237"/>
  <c r="J249"/>
  <c r="J264"/>
  <c r="J260" s="1"/>
  <c r="J69"/>
  <c r="J68" s="1"/>
  <c r="J25"/>
  <c r="I51"/>
  <c r="I141"/>
  <c r="J119"/>
  <c r="J149"/>
  <c r="I199"/>
  <c r="I198" s="1"/>
  <c r="I69"/>
  <c r="I68" s="1"/>
  <c r="J257"/>
  <c r="J256" s="1"/>
  <c r="J39"/>
  <c r="I39"/>
  <c r="I119"/>
  <c r="I149"/>
  <c r="I148" s="1"/>
  <c r="J172"/>
  <c r="J206"/>
  <c r="I257"/>
  <c r="I256" s="1"/>
  <c r="J51"/>
  <c r="J74"/>
  <c r="I25"/>
  <c r="J157"/>
  <c r="I172"/>
  <c r="I206"/>
  <c r="I202" s="1"/>
  <c r="J181"/>
  <c r="I181"/>
  <c r="J236"/>
  <c r="I260"/>
  <c r="J148"/>
  <c r="J248"/>
  <c r="I236"/>
  <c r="I248"/>
  <c r="J202" l="1"/>
  <c r="J156"/>
  <c r="I73"/>
  <c r="I156"/>
  <c r="J86"/>
  <c r="I118"/>
  <c r="J118"/>
  <c r="J73"/>
  <c r="I14"/>
  <c r="J14"/>
  <c r="J269" l="1"/>
  <c r="I269"/>
  <c r="G14" i="2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<sst xmlns="http://schemas.openxmlformats.org/spreadsheetml/2006/main" count="1192" uniqueCount="221">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</sst>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9"/>
  <sheetViews>
    <sheetView tabSelected="1" topLeftCell="B1" zoomScale="85" zoomScaleNormal="85" zoomScaleSheetLayoutView="85" zoomScalePageLayoutView="85" workbookViewId="0">
      <selection activeCell="M136" sqref="M136"/>
    </sheetView>
  </sheetViews>
  <sheetFormatPr defaultColWidth="9.109375" defaultRowHeight="13.8"/>
  <cols>
    <col min="1" max="1" width="5" style="20" hidden="1" customWidth="1"/>
    <col min="2" max="2" width="49.3320312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1.6640625" style="21" customWidth="1"/>
    <col min="8" max="8" width="13.44140625" style="21" customWidth="1"/>
    <col min="9" max="9" width="11.6640625" style="21" customWidth="1"/>
    <col min="10" max="10" width="13.44140625" style="21" customWidth="1"/>
    <col min="11" max="11" width="9.109375" style="2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1"/>
      <c r="H1" s="51"/>
      <c r="I1" s="51" t="s">
        <v>121</v>
      </c>
      <c r="J1" s="51"/>
    </row>
    <row r="2" spans="1:10" ht="104.4" customHeight="1">
      <c r="E2" s="50"/>
      <c r="F2" s="50"/>
      <c r="G2" s="61" t="s">
        <v>182</v>
      </c>
      <c r="H2" s="61"/>
      <c r="I2" s="61"/>
      <c r="J2" s="61"/>
    </row>
    <row r="3" spans="1:10" ht="21.6" customHeight="1">
      <c r="E3" s="46"/>
      <c r="F3" s="46"/>
      <c r="G3" s="46"/>
      <c r="H3" s="46"/>
      <c r="I3" s="49"/>
      <c r="J3" s="49"/>
    </row>
    <row r="4" spans="1:10" s="20" customFormat="1" ht="65.25" customHeight="1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211</v>
      </c>
      <c r="J6" s="53"/>
    </row>
    <row r="7" spans="1:10">
      <c r="B7" s="60"/>
      <c r="C7" s="60"/>
      <c r="D7" s="60"/>
      <c r="E7" s="60"/>
      <c r="F7" s="60"/>
      <c r="G7" s="54"/>
      <c r="H7" s="55"/>
      <c r="I7" s="54"/>
      <c r="J7" s="55"/>
    </row>
    <row r="8" spans="1:10">
      <c r="B8" s="60"/>
      <c r="C8" s="60"/>
      <c r="D8" s="60"/>
      <c r="E8" s="60"/>
      <c r="F8" s="60"/>
      <c r="G8" s="54"/>
      <c r="H8" s="55"/>
      <c r="I8" s="54"/>
      <c r="J8" s="55"/>
    </row>
    <row r="9" spans="1:10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>
      <c r="B11" s="60"/>
      <c r="C11" s="60"/>
      <c r="D11" s="60"/>
      <c r="E11" s="60"/>
      <c r="F11" s="60"/>
      <c r="G11" s="59"/>
      <c r="H11" s="60"/>
      <c r="I11" s="59"/>
      <c r="J11" s="60"/>
    </row>
    <row r="12" spans="1:10">
      <c r="B12" s="60"/>
      <c r="C12" s="60"/>
      <c r="D12" s="60"/>
      <c r="E12" s="60"/>
      <c r="F12" s="60"/>
      <c r="G12" s="59"/>
      <c r="H12" s="60"/>
      <c r="I12" s="59"/>
      <c r="J12" s="60"/>
    </row>
    <row r="13" spans="1:10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6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SUMIFS(G15:G1074,$C15:$C1074,$C15)/3</f>
        <v>110231.00000000001</v>
      </c>
      <c r="H14" s="28">
        <f>SUMIFS(H15:H1064,$C15:$C1064,$C15)/3</f>
        <v>2889.2999999999997</v>
      </c>
      <c r="I14" s="28">
        <f>SUMIFS(I15:I1074,$C15:$C1074,$C15)/3</f>
        <v>110288.70000000003</v>
      </c>
      <c r="J14" s="28">
        <f>SUMIFS(J15:J1064,$C15:$C1064,$C15)/3</f>
        <v>2889.2999999999997</v>
      </c>
    </row>
    <row r="15" spans="1:10" s="13" customFormat="1" ht="46.8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SUMIFS(G16:G1064,$C16:$C1064,$C16,$D16:$D1064,$D16)/2</f>
        <v>2624</v>
      </c>
      <c r="H15" s="31">
        <f>SUMIFS(H16:H1064,$C16:$C1064,$C16,$D16:$D1064,$D16)/2</f>
        <v>0</v>
      </c>
      <c r="I15" s="31">
        <f>SUMIFS(I16:I1064,$C16:$C1064,$C16,$D16:$D1064,$D16)/2</f>
        <v>2624</v>
      </c>
      <c r="J15" s="31">
        <f>SUMIFS(J16:J1064,$C16:$C1064,$C16,$D16:$D1064,$D16)/2</f>
        <v>0</v>
      </c>
    </row>
    <row r="16" spans="1:10" s="13" customFormat="1" ht="62.4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SUMIFS(G17:G1061,$C17:$C1061,$C17,$D17:$D1061,$D17,$E17:$E1061,$E17)</f>
        <v>2624</v>
      </c>
      <c r="H16" s="34">
        <f>SUMIFS(H17:H1061,$C17:$C1061,$C17,$D17:$D1061,$D17,$E17:$E1061,$E17)</f>
        <v>0</v>
      </c>
      <c r="I16" s="34">
        <f>SUMIFS(I17:I1061,$C17:$C1061,$C17,$D17:$D1061,$D17,$E17:$E1061,$E17)</f>
        <v>2624</v>
      </c>
      <c r="J16" s="34">
        <f>SUMIFS(J17:J1061,$C17:$C1061,$C17,$D17:$D1061,$D17,$E17:$E1061,$E17)</f>
        <v>0</v>
      </c>
    </row>
    <row r="17" spans="1:10" s="13" customFormat="1" ht="31.2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2624</v>
      </c>
      <c r="H17" s="24"/>
      <c r="I17" s="24">
        <v>2624</v>
      </c>
      <c r="J17" s="24"/>
    </row>
    <row r="18" spans="1:10" s="13" customFormat="1" ht="62.4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SUMIFS(G19:G1067,$C19:$C1067,$C19,$D19:$D1067,$D19)/2</f>
        <v>738.1</v>
      </c>
      <c r="H18" s="31">
        <f>SUMIFS(H19:H1067,$C19:$C1067,$C19,$D19:$D1067,$D19)/2</f>
        <v>0</v>
      </c>
      <c r="I18" s="31">
        <f>SUMIFS(I19:I1067,$C19:$C1067,$C19,$D19:$D1067,$D19)/2</f>
        <v>738.1</v>
      </c>
      <c r="J18" s="31">
        <f>SUMIFS(J19:J1067,$C19:$C1067,$C19,$D19:$D1067,$D19)/2</f>
        <v>0</v>
      </c>
    </row>
    <row r="19" spans="1:10" s="13" customFormat="1" ht="62.4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SUMIFS(G20:G1064,$C20:$C1064,$C20,$D20:$D1064,$D20,$E20:$E1064,$E20)</f>
        <v>0</v>
      </c>
      <c r="H19" s="34">
        <f>SUMIFS(H20:H1064,$C20:$C1064,$C20,$D20:$D1064,$D20,$E20:$E1064,$E20)</f>
        <v>0</v>
      </c>
      <c r="I19" s="34">
        <f>SUMIFS(I20:I1064,$C20:$C1064,$C20,$D20:$D1064,$D20,$E20:$E1064,$E20)</f>
        <v>0</v>
      </c>
      <c r="J19" s="34">
        <f>SUMIFS(J20:J1064,$C20:$C1064,$C20,$D20:$D1064,$D20,$E20:$E1064,$E20)</f>
        <v>0</v>
      </c>
    </row>
    <row r="20" spans="1:10" s="13" customFormat="1" ht="46.8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62.4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SUMIFS(G22:G1066,$C22:$C1066,$C22,$D22:$D1066,$D22,$E22:$E1066,$E22)</f>
        <v>738.09999999999991</v>
      </c>
      <c r="H21" s="34">
        <f>SUMIFS(H22:H1066,$C22:$C1066,$C22,$D22:$D1066,$D22,$E22:$E1066,$E22)</f>
        <v>0</v>
      </c>
      <c r="I21" s="34">
        <f>SUMIFS(I22:I1066,$C22:$C1066,$C22,$D22:$D1066,$D22,$E22:$E1066,$E22)</f>
        <v>738.09999999999991</v>
      </c>
      <c r="J21" s="34">
        <f>SUMIFS(J22:J1066,$C22:$C1066,$C22,$D22:$D1066,$D22,$E22:$E1066,$E22)</f>
        <v>0</v>
      </c>
    </row>
    <row r="22" spans="1:10" s="13" customFormat="1" ht="31.2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592.4</v>
      </c>
      <c r="H22" s="24"/>
      <c r="I22" s="24">
        <v>592.4</v>
      </c>
      <c r="J22" s="24"/>
    </row>
    <row r="23" spans="1:10" s="13" customFormat="1" ht="46.8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6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SUMIFS(G26:G1074,$C26:$C1074,$C26,$D26:$D1074,$D26)/2</f>
        <v>31165.200000000001</v>
      </c>
      <c r="H25" s="31">
        <f>SUMIFS(H26:H1074,$C26:$C1074,$C26,$D26:$D1074,$D26)/2</f>
        <v>2202.1999999999998</v>
      </c>
      <c r="I25" s="31">
        <f>SUMIFS(I26:I1074,$C26:$C1074,$C26,$D26:$D1074,$D26)/2</f>
        <v>31165.200000000001</v>
      </c>
      <c r="J25" s="31">
        <f>SUMIFS(J26:J1074,$C26:$C1074,$C26,$D26:$D1074,$D26)/2</f>
        <v>2202.1999999999998</v>
      </c>
    </row>
    <row r="26" spans="1:10" s="13" customFormat="1" ht="62.4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SUMIFS(G27:G1071,$C27:$C1071,$C27,$D27:$D1071,$D27,$E27:$E1071,$E27)</f>
        <v>522.29999999999995</v>
      </c>
      <c r="H26" s="34">
        <f>SUMIFS(H27:H1071,$C27:$C1071,$C27,$D27:$D1071,$D27,$E27:$E1071,$E27)</f>
        <v>0</v>
      </c>
      <c r="I26" s="34">
        <f>SUMIFS(I27:I1071,$C27:$C1071,$C27,$D27:$D1071,$D27,$E27:$E1071,$E27)</f>
        <v>522.29999999999995</v>
      </c>
      <c r="J26" s="34">
        <f>SUMIFS(J27:J1071,$C27:$C1071,$C27,$D27:$D1071,$D27,$E27:$E1071,$E27)</f>
        <v>0</v>
      </c>
    </row>
    <row r="27" spans="1:10" s="13" customFormat="1" ht="46.8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522.29999999999995</v>
      </c>
      <c r="H27" s="24"/>
      <c r="I27" s="24">
        <v>522.29999999999995</v>
      </c>
      <c r="J27" s="24"/>
    </row>
    <row r="28" spans="1:10" s="13" customFormat="1" ht="62.4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SUMIFS(G29:G1073,$C29:$C1073,$C29,$D29:$D1073,$D29,$E29:$E1073,$E29)</f>
        <v>100.2</v>
      </c>
      <c r="H28" s="34">
        <f>SUMIFS(H29:H1073,$C29:$C1073,$C29,$D29:$D1073,$D29,$E29:$E1073,$E29)</f>
        <v>0</v>
      </c>
      <c r="I28" s="34">
        <f>SUMIFS(I29:I1073,$C29:$C1073,$C29,$D29:$D1073,$D29,$E29:$E1073,$E29)</f>
        <v>100.2</v>
      </c>
      <c r="J28" s="34">
        <f>SUMIFS(J29:J1073,$C29:$C1073,$C29,$D29:$D1073,$D29,$E29:$E1073,$E29)</f>
        <v>0</v>
      </c>
    </row>
    <row r="29" spans="1:10" s="13" customFormat="1" ht="46.8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100.2</v>
      </c>
      <c r="H29" s="24"/>
      <c r="I29" s="24">
        <v>100.2</v>
      </c>
      <c r="J29" s="24"/>
    </row>
    <row r="30" spans="1:10" s="13" customFormat="1" ht="62.4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SUMIFS(G31:G1075,$C31:$C1075,$C31,$D31:$D1075,$D31,$E31:$E1075,$E31)</f>
        <v>30542.7</v>
      </c>
      <c r="H30" s="34">
        <f>SUMIFS(H31:H1075,$C31:$C1075,$C31,$D31:$D1075,$D31,$E31:$E1075,$E31)</f>
        <v>2202.1999999999998</v>
      </c>
      <c r="I30" s="34">
        <f>SUMIFS(I31:I1075,$C31:$C1075,$C31,$D31:$D1075,$D31,$E31:$E1075,$E31)</f>
        <v>30542.7</v>
      </c>
      <c r="J30" s="34">
        <f>SUMIFS(J31:J1075,$C31:$C1075,$C31,$D31:$D1075,$D31,$E31:$E1075,$E31)</f>
        <v>2202.1999999999998</v>
      </c>
    </row>
    <row r="31" spans="1:10" s="13" customFormat="1" ht="31.2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28114.3</v>
      </c>
      <c r="H31" s="24">
        <v>1930.3</v>
      </c>
      <c r="I31" s="24">
        <v>28114.3</v>
      </c>
      <c r="J31" s="24">
        <v>1930.3</v>
      </c>
    </row>
    <row r="32" spans="1:10" s="13" customFormat="1" ht="46.8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2366.9</v>
      </c>
      <c r="H32" s="24">
        <v>271.89999999999998</v>
      </c>
      <c r="I32" s="24">
        <v>2366.9</v>
      </c>
      <c r="J32" s="24">
        <v>271.89999999999998</v>
      </c>
    </row>
    <row r="33" spans="1:10" s="13" customFormat="1" ht="31.2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6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SUMIFS(G37:G1085,$C37:$C1085,$C37,$D37:$D1085,$D37)/2</f>
        <v>11.7</v>
      </c>
      <c r="H36" s="31">
        <f>SUMIFS(H37:H1085,$C37:$C1085,$C37,$D37:$D1085,$D37)/2</f>
        <v>11.7</v>
      </c>
      <c r="I36" s="31">
        <f>SUMIFS(I37:I1085,$C37:$C1085,$C37,$D37:$D1085,$D37)/2</f>
        <v>11.7</v>
      </c>
      <c r="J36" s="31">
        <f>SUMIFS(J37:J1085,$C37:$C1085,$C37,$D37:$D1085,$D37)/2</f>
        <v>11.7</v>
      </c>
    </row>
    <row r="37" spans="1:10" s="13" customFormat="1" ht="31.2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SUMIFS(G38:G1082,$C38:$C1082,$C38,$D38:$D1082,$D38,$E38:$E1082,$E38)</f>
        <v>11.7</v>
      </c>
      <c r="H37" s="34">
        <f>SUMIFS(H38:H1082,$C38:$C1082,$C38,$D38:$D1082,$D38,$E38:$E1082,$E38)</f>
        <v>11.7</v>
      </c>
      <c r="I37" s="34">
        <f>SUMIFS(I38:I1082,$C38:$C1082,$C38,$D38:$D1082,$D38,$E38:$E1082,$E38)</f>
        <v>11.7</v>
      </c>
      <c r="J37" s="34">
        <f>SUMIFS(J38:J1082,$C38:$C1082,$C38,$D38:$D1082,$D38,$E38:$E1082,$E38)</f>
        <v>11.7</v>
      </c>
    </row>
    <row r="38" spans="1:10" s="13" customFormat="1" ht="46.8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>
        <v>11.7</v>
      </c>
      <c r="H38" s="24">
        <v>11.7</v>
      </c>
      <c r="I38" s="24">
        <v>11.7</v>
      </c>
      <c r="J38" s="24">
        <v>11.7</v>
      </c>
    </row>
    <row r="39" spans="1:10" s="13" customFormat="1" ht="46.8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SUMIFS(G40:G1088,$C40:$C1088,$C40,$D40:$D1088,$D40)/2</f>
        <v>13778.300000000001</v>
      </c>
      <c r="H39" s="31">
        <f>SUMIFS(H40:H1088,$C40:$C1088,$C40,$D40:$D1088,$D40)/2</f>
        <v>0</v>
      </c>
      <c r="I39" s="31">
        <f>SUMIFS(I40:I1088,$C40:$C1088,$C40,$D40:$D1088,$D40)/2</f>
        <v>13778.300000000001</v>
      </c>
      <c r="J39" s="31">
        <f>SUMIFS(J40:J1088,$C40:$C1088,$C40,$D40:$D1088,$D40)/2</f>
        <v>0</v>
      </c>
    </row>
    <row r="40" spans="1:10" s="13" customFormat="1" ht="62.4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SUMIFS(G41:G1085,$C41:$C1085,$C41,$D41:$D1085,$D41,$E41:$E1085,$E41)</f>
        <v>35</v>
      </c>
      <c r="H40" s="34">
        <f>SUMIFS(H41:H1085,$C41:$C1085,$C41,$D41:$D1085,$D41,$E41:$E1085,$E41)</f>
        <v>0</v>
      </c>
      <c r="I40" s="34">
        <f>SUMIFS(I41:I1085,$C41:$C1085,$C41,$D41:$D1085,$D41,$E41:$E1085,$E41)</f>
        <v>35</v>
      </c>
      <c r="J40" s="34">
        <f>SUMIFS(J41:J1085,$C41:$C1085,$C41,$D41:$D1085,$D41,$E41:$E1085,$E41)</f>
        <v>0</v>
      </c>
    </row>
    <row r="41" spans="1:10" s="13" customFormat="1" ht="46.8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>
        <v>35</v>
      </c>
      <c r="H41" s="24"/>
      <c r="I41" s="24">
        <v>35</v>
      </c>
      <c r="J41" s="24"/>
    </row>
    <row r="42" spans="1:10" s="13" customFormat="1" ht="62.4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SUMIFS(G43:G1087,$C43:$C1087,$C43,$D43:$D1087,$D43,$E43:$E1087,$E43)</f>
        <v>18.8</v>
      </c>
      <c r="H42" s="34">
        <f>SUMIFS(H43:H1087,$C43:$C1087,$C43,$D43:$D1087,$D43,$E43:$E1087,$E43)</f>
        <v>0</v>
      </c>
      <c r="I42" s="34">
        <f>SUMIFS(I43:I1087,$C43:$C1087,$C43,$D43:$D1087,$D43,$E43:$E1087,$E43)</f>
        <v>18.8</v>
      </c>
      <c r="J42" s="34">
        <f>SUMIFS(J43:J1087,$C43:$C1087,$C43,$D43:$D1087,$D43,$E43:$E1087,$E43)</f>
        <v>0</v>
      </c>
    </row>
    <row r="43" spans="1:10" s="13" customFormat="1" ht="46.8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>
        <v>18.8</v>
      </c>
      <c r="H43" s="24"/>
      <c r="I43" s="24">
        <v>18.8</v>
      </c>
      <c r="J43" s="24"/>
    </row>
    <row r="44" spans="1:10" s="13" customFormat="1" ht="62.4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SUMIFS(G45:G1089,$C45:$C1089,$C45,$D45:$D1089,$D45,$E45:$E1089,$E45)</f>
        <v>13724.5</v>
      </c>
      <c r="H44" s="34">
        <f>SUMIFS(H45:H1089,$C45:$C1089,$C45,$D45:$D1089,$D45,$E45:$E1089,$E45)</f>
        <v>0</v>
      </c>
      <c r="I44" s="34">
        <f>SUMIFS(I45:I1089,$C45:$C1089,$C45,$D45:$D1089,$D45,$E45:$E1089,$E45)</f>
        <v>13724.5</v>
      </c>
      <c r="J44" s="34">
        <f>SUMIFS(J45:J1089,$C45:$C1089,$C45,$D45:$D1089,$D45,$E45:$E1089,$E45)</f>
        <v>0</v>
      </c>
    </row>
    <row r="45" spans="1:10" s="13" customFormat="1" ht="31.2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13279.8</v>
      </c>
      <c r="H45" s="24"/>
      <c r="I45" s="24">
        <v>13279.8</v>
      </c>
      <c r="J45" s="24"/>
    </row>
    <row r="46" spans="1:10" s="13" customFormat="1" ht="46.8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6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SUMIFS(G49:G1097,$C49:$C1097,$C49,$D49:$D1097,$D49)/2</f>
        <v>1413.2</v>
      </c>
      <c r="H48" s="31">
        <f>SUMIFS(H49:H1097,$C49:$C1097,$C49,$D49:$D1097,$D49)/2</f>
        <v>0</v>
      </c>
      <c r="I48" s="31">
        <f>SUMIFS(I49:I1097,$C49:$C1097,$C49,$D49:$D1097,$D49)/2</f>
        <v>1413.2</v>
      </c>
      <c r="J48" s="31">
        <f>SUMIFS(J49:J1097,$C49:$C1097,$C49,$D49:$D1097,$D49)/2</f>
        <v>0</v>
      </c>
    </row>
    <row r="49" spans="1:10" s="13" customFormat="1" ht="46.8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SUMIFS(G50:G1094,$C50:$C1094,$C50,$D50:$D1094,$D50,$E50:$E1094,$E50)</f>
        <v>1413.2</v>
      </c>
      <c r="H49" s="34">
        <f>SUMIFS(H50:H1094,$C50:$C1094,$C50,$D50:$D1094,$D50,$E50:$E1094,$E50)</f>
        <v>0</v>
      </c>
      <c r="I49" s="34">
        <f>SUMIFS(I50:I1094,$C50:$C1094,$C50,$D50:$D1094,$D50,$E50:$E1094,$E50)</f>
        <v>1413.2</v>
      </c>
      <c r="J49" s="34">
        <f>SUMIFS(J50:J1094,$C50:$C1094,$C50,$D50:$D1094,$D50,$E50:$E1094,$E50)</f>
        <v>0</v>
      </c>
    </row>
    <row r="50" spans="1:10" s="13" customFormat="1" ht="15.6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1413.2</v>
      </c>
      <c r="H50" s="24"/>
      <c r="I50" s="24">
        <v>1413.2</v>
      </c>
      <c r="J50" s="24"/>
    </row>
    <row r="51" spans="1:10" s="13" customFormat="1" ht="15.6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SUMIFS(G52:G1100,$C52:$C1100,$C52,$D52:$D1100,$D52)/2</f>
        <v>60500.499999999993</v>
      </c>
      <c r="H51" s="31">
        <f>SUMIFS(H52:H1100,$C52:$C1100,$C52,$D52:$D1100,$D52)/2</f>
        <v>675.40000000000009</v>
      </c>
      <c r="I51" s="31">
        <f>SUMIFS(I52:I1100,$C52:$C1100,$C52,$D52:$D1100,$D52)/2</f>
        <v>60558.2</v>
      </c>
      <c r="J51" s="31">
        <f>SUMIFS(J52:J1100,$C52:$C1100,$C52,$D52:$D1100,$D52)/2</f>
        <v>675.40000000000009</v>
      </c>
    </row>
    <row r="52" spans="1:10" s="13" customFormat="1" ht="82.8" customHeight="1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SUMIFS(G53:G1097,$C53:$C1097,$C53,$D53:$D1097,$D53,$E53:$E1097,$E53)</f>
        <v>28426.1</v>
      </c>
      <c r="H52" s="34">
        <f>SUMIFS(H53:H1097,$C53:$C1097,$C53,$D53:$D1097,$D53,$E53:$E1097,$E53)</f>
        <v>0</v>
      </c>
      <c r="I52" s="34">
        <f>SUMIFS(I53:I1097,$C53:$C1097,$C53,$D53:$D1097,$D53,$E53:$E1097,$E53)</f>
        <v>28426.1</v>
      </c>
      <c r="J52" s="34">
        <f>SUMIFS(J53:J1097,$C53:$C1097,$C53,$D53:$D1097,$D53,$E53:$E1097,$E53)</f>
        <v>0</v>
      </c>
    </row>
    <row r="53" spans="1:10" s="13" customFormat="1" ht="15.6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28426.1</v>
      </c>
      <c r="H53" s="24"/>
      <c r="I53" s="24">
        <v>28426.1</v>
      </c>
      <c r="J53" s="24"/>
    </row>
    <row r="54" spans="1:10" s="13" customFormat="1" ht="62.4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SUMIFS(G55:G1099,$C55:$C1099,$C55,$D55:$D1099,$D55,$E55:$E1099,$E55)</f>
        <v>8183.7</v>
      </c>
      <c r="H54" s="34">
        <f>SUMIFS(H55:H1099,$C55:$C1099,$C55,$D55:$D1099,$D55,$E55:$E1099,$E55)</f>
        <v>304.3</v>
      </c>
      <c r="I54" s="34">
        <f>SUMIFS(I55:I1099,$C55:$C1099,$C55,$D55:$D1099,$D55,$E55:$E1099,$E55)</f>
        <v>8241.4</v>
      </c>
      <c r="J54" s="34">
        <f>SUMIFS(J55:J1099,$C55:$C1099,$C55,$D55:$D1099,$D55,$E55:$E1099,$E55)</f>
        <v>304.3</v>
      </c>
    </row>
    <row r="55" spans="1:10" s="13" customFormat="1" ht="15.6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8183.7</v>
      </c>
      <c r="H55" s="24">
        <v>304.3</v>
      </c>
      <c r="I55" s="24">
        <v>8241.4</v>
      </c>
      <c r="J55" s="24">
        <v>304.3</v>
      </c>
    </row>
    <row r="56" spans="1:10" s="13" customFormat="1" ht="78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SUMIFS(G57:G1101,$C57:$C1101,$C57,$D57:$D1101,$D57,$E57:$E1101,$E57)</f>
        <v>2621</v>
      </c>
      <c r="H56" s="34">
        <f>SUMIFS(H57:H1101,$C57:$C1101,$C57,$D57:$D1101,$D57,$E57:$E1101,$E57)</f>
        <v>0</v>
      </c>
      <c r="I56" s="34">
        <f>SUMIFS(I57:I1101,$C57:$C1101,$C57,$D57:$D1101,$D57,$E57:$E1101,$E57)</f>
        <v>2621</v>
      </c>
      <c r="J56" s="34">
        <f>SUMIFS(J57:J1101,$C57:$C1101,$C57,$D57:$D1101,$D57,$E57:$E1101,$E57)</f>
        <v>0</v>
      </c>
    </row>
    <row r="57" spans="1:10" s="13" customFormat="1" ht="15.6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2621</v>
      </c>
      <c r="H57" s="24"/>
      <c r="I57" s="24">
        <v>2621</v>
      </c>
      <c r="J57" s="24"/>
    </row>
    <row r="58" spans="1:10" s="13" customFormat="1" ht="78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SUMIFS(G59:G1103,$C59:$C1103,$C59,$D59:$D1103,$D59,$E59:$E1103,$E59)</f>
        <v>10079.9</v>
      </c>
      <c r="H58" s="34">
        <f>SUMIFS(H59:H1103,$C59:$C1103,$C59,$D59:$D1103,$D59,$E59:$E1103,$E59)</f>
        <v>0</v>
      </c>
      <c r="I58" s="34">
        <f>SUMIFS(I59:I1103,$C59:$C1103,$C59,$D59:$D1103,$D59,$E59:$E1103,$E59)</f>
        <v>10079.9</v>
      </c>
      <c r="J58" s="34">
        <f>SUMIFS(J59:J1103,$C59:$C1103,$C59,$D59:$D1103,$D59,$E59:$E1103,$E59)</f>
        <v>0</v>
      </c>
    </row>
    <row r="59" spans="1:10" s="13" customFormat="1" ht="15.6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10079.9</v>
      </c>
      <c r="H59" s="24"/>
      <c r="I59" s="24">
        <v>10079.9</v>
      </c>
      <c r="J59" s="24"/>
    </row>
    <row r="60" spans="1:10" s="13" customFormat="1" ht="62.4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SUMIFS(G61:G1105,$C61:$C1105,$C61,$D61:$D1105,$D61,$E61:$E1105,$E61)</f>
        <v>3524.2</v>
      </c>
      <c r="H60" s="34">
        <f>SUMIFS(H61:H1105,$C61:$C1105,$C61,$D61:$D1105,$D61,$E61:$E1105,$E61)</f>
        <v>0</v>
      </c>
      <c r="I60" s="34">
        <f>SUMIFS(I61:I1105,$C61:$C1105,$C61,$D61:$D1105,$D61,$E61:$E1105,$E61)</f>
        <v>3524.2</v>
      </c>
      <c r="J60" s="34">
        <f>SUMIFS(J61:J1105,$C61:$C1105,$C61,$D61:$D1105,$D61,$E61:$E1105,$E61)</f>
        <v>0</v>
      </c>
    </row>
    <row r="61" spans="1:10" s="13" customFormat="1" ht="46.8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660</v>
      </c>
      <c r="H61" s="24"/>
      <c r="I61" s="24">
        <v>660</v>
      </c>
      <c r="J61" s="24"/>
    </row>
    <row r="62" spans="1:10" s="13" customFormat="1" ht="15.6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>
        <v>2864.2</v>
      </c>
      <c r="H62" s="24"/>
      <c r="I62" s="24">
        <v>2864.2</v>
      </c>
      <c r="J62" s="24"/>
    </row>
    <row r="63" spans="1:10" s="13" customFormat="1" ht="46.8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SUMIFS(G64:G1108,$C64:$C1108,$C64,$D64:$D1108,$D64,$E64:$E1108,$E64)</f>
        <v>0</v>
      </c>
      <c r="H63" s="34">
        <f>SUMIFS(H64:H1108,$C64:$C1108,$C64,$D64:$D1108,$D64,$E64:$E1108,$E64)</f>
        <v>0</v>
      </c>
      <c r="I63" s="34">
        <f>SUMIFS(I64:I1108,$C64:$C1108,$C64,$D64:$D1108,$D64,$E64:$E1108,$E64)</f>
        <v>0</v>
      </c>
      <c r="J63" s="34">
        <f>SUMIFS(J64:J1108,$C64:$C1108,$C64,$D64:$D1108,$D64,$E64:$E1108,$E64)</f>
        <v>0</v>
      </c>
    </row>
    <row r="64" spans="1:10" s="13" customFormat="1" ht="15.6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6.8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SUMIFS(G66:G1110,$C66:$C1110,$C66,$D66:$D1110,$D66,$E66:$E1110,$E66)</f>
        <v>7665.6</v>
      </c>
      <c r="H65" s="34">
        <f>SUMIFS(H66:H1110,$C66:$C1110,$C66,$D66:$D1110,$D66,$E66:$E1110,$E66)</f>
        <v>371.1</v>
      </c>
      <c r="I65" s="34">
        <f>SUMIFS(I66:I1110,$C66:$C1110,$C66,$D66:$D1110,$D66,$E66:$E1110,$E66)</f>
        <v>7665.6</v>
      </c>
      <c r="J65" s="34">
        <f>SUMIFS(J66:J1110,$C66:$C1110,$C66,$D66:$D1110,$D66,$E66:$E1110,$E66)</f>
        <v>371.1</v>
      </c>
    </row>
    <row r="66" spans="1:10" s="13" customFormat="1" ht="31.2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7173.6</v>
      </c>
      <c r="H66" s="24">
        <v>371.1</v>
      </c>
      <c r="I66" s="24">
        <v>7173.6</v>
      </c>
      <c r="J66" s="24">
        <v>371.1</v>
      </c>
    </row>
    <row r="67" spans="1:10" s="13" customFormat="1" ht="46.8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492</v>
      </c>
      <c r="H67" s="24">
        <v>0</v>
      </c>
      <c r="I67" s="24">
        <v>492</v>
      </c>
      <c r="J67" s="24">
        <v>0</v>
      </c>
    </row>
    <row r="68" spans="1:10" s="13" customFormat="1" ht="15.6">
      <c r="A68" s="14">
        <v>0</v>
      </c>
      <c r="B68" s="26" t="s">
        <v>110</v>
      </c>
      <c r="C68" s="27" t="s">
        <v>93</v>
      </c>
      <c r="D68" s="27" t="s">
        <v>119</v>
      </c>
      <c r="E68" s="27"/>
      <c r="F68" s="27"/>
      <c r="G68" s="28">
        <f>SUMIFS(G69:G1128,$C69:$C1128,$C69)/3</f>
        <v>374.20000000000005</v>
      </c>
      <c r="H68" s="28">
        <f>SUMIFS(H69:H1118,$C69:$C1118,$C69)/3</f>
        <v>0</v>
      </c>
      <c r="I68" s="28">
        <f>SUMIFS(I69:I1128,$C69:$C1128,$C69)/3</f>
        <v>374.20000000000005</v>
      </c>
      <c r="J68" s="28">
        <f>SUMIFS(J69:J1118,$C69:$C1118,$C69)/3</f>
        <v>0</v>
      </c>
    </row>
    <row r="69" spans="1:10" s="13" customFormat="1" ht="15.6">
      <c r="A69" s="15">
        <v>1</v>
      </c>
      <c r="B69" s="29" t="s">
        <v>51</v>
      </c>
      <c r="C69" s="30" t="s">
        <v>93</v>
      </c>
      <c r="D69" s="30" t="s">
        <v>91</v>
      </c>
      <c r="E69" s="30" t="s">
        <v>6</v>
      </c>
      <c r="F69" s="30" t="s">
        <v>76</v>
      </c>
      <c r="G69" s="31">
        <f>SUMIFS(G70:G1118,$C70:$C1118,$C70,$D70:$D1118,$D70)/2</f>
        <v>374.2</v>
      </c>
      <c r="H69" s="31">
        <f>SUMIFS(H70:H1118,$C70:$C1118,$C70,$D70:$D1118,$D70)/2</f>
        <v>0</v>
      </c>
      <c r="I69" s="31">
        <f>SUMIFS(I70:I1118,$C70:$C1118,$C70,$D70:$D1118,$D70)/2</f>
        <v>374.2</v>
      </c>
      <c r="J69" s="31">
        <f>SUMIFS(J70:J1118,$C70:$C1118,$C70,$D70:$D1118,$D70)/2</f>
        <v>0</v>
      </c>
    </row>
    <row r="70" spans="1:10" s="13" customFormat="1" ht="48.75" customHeight="1">
      <c r="A70" s="16">
        <v>2</v>
      </c>
      <c r="B70" s="32" t="s">
        <v>190</v>
      </c>
      <c r="C70" s="33" t="s">
        <v>93</v>
      </c>
      <c r="D70" s="33" t="s">
        <v>91</v>
      </c>
      <c r="E70" s="33" t="s">
        <v>122</v>
      </c>
      <c r="F70" s="33" t="s">
        <v>76</v>
      </c>
      <c r="G70" s="34">
        <f>SUMIFS(G71:G1115,$C71:$C1115,$C71,$D71:$D1115,$D71,$E71:$E1115,$E71)</f>
        <v>374.20000000000005</v>
      </c>
      <c r="H70" s="34">
        <f>SUMIFS(H71:H1115,$C71:$C1115,$C71,$D71:$D1115,$D71,$E71:$E1115,$E71)</f>
        <v>0</v>
      </c>
      <c r="I70" s="34">
        <f>SUMIFS(I71:I1115,$C71:$C1115,$C71,$D71:$D1115,$D71,$E71:$E1115,$E71)</f>
        <v>374.20000000000005</v>
      </c>
      <c r="J70" s="34">
        <f>SUMIFS(J71:J1115,$C71:$C1115,$C71,$D71:$D1115,$D71,$E71:$E1115,$E71)</f>
        <v>0</v>
      </c>
    </row>
    <row r="71" spans="1:10" s="13" customFormat="1" ht="46.8">
      <c r="A71" s="17">
        <v>3</v>
      </c>
      <c r="B71" s="22" t="s">
        <v>11</v>
      </c>
      <c r="C71" s="23" t="s">
        <v>93</v>
      </c>
      <c r="D71" s="23" t="s">
        <v>91</v>
      </c>
      <c r="E71" s="23" t="s">
        <v>122</v>
      </c>
      <c r="F71" s="23" t="s">
        <v>78</v>
      </c>
      <c r="G71" s="24">
        <v>212.3</v>
      </c>
      <c r="H71" s="24"/>
      <c r="I71" s="24">
        <v>212.3</v>
      </c>
      <c r="J71" s="24"/>
    </row>
    <row r="72" spans="1:10" s="13" customFormat="1" ht="15.6">
      <c r="A72" s="17">
        <v>3</v>
      </c>
      <c r="B72" s="22" t="s">
        <v>46</v>
      </c>
      <c r="C72" s="23" t="s">
        <v>93</v>
      </c>
      <c r="D72" s="23" t="s">
        <v>91</v>
      </c>
      <c r="E72" s="23" t="s">
        <v>122</v>
      </c>
      <c r="F72" s="23" t="s">
        <v>96</v>
      </c>
      <c r="G72" s="24">
        <v>161.9</v>
      </c>
      <c r="H72" s="24"/>
      <c r="I72" s="24">
        <v>161.9</v>
      </c>
      <c r="J72" s="24"/>
    </row>
    <row r="73" spans="1:10" s="13" customFormat="1" ht="31.2">
      <c r="A73" s="14">
        <v>0</v>
      </c>
      <c r="B73" s="26" t="s">
        <v>111</v>
      </c>
      <c r="C73" s="27" t="s">
        <v>83</v>
      </c>
      <c r="D73" s="27" t="s">
        <v>119</v>
      </c>
      <c r="E73" s="27"/>
      <c r="F73" s="27"/>
      <c r="G73" s="28">
        <f>SUMIFS(G74:G1133,$C74:$C1133,$C74)/3</f>
        <v>3108</v>
      </c>
      <c r="H73" s="28">
        <f>SUMIFS(H74:H1123,$C74:$C1123,$C74)/3</f>
        <v>0</v>
      </c>
      <c r="I73" s="28">
        <f>SUMIFS(I74:I1133,$C74:$C1133,$C74)/3</f>
        <v>3108</v>
      </c>
      <c r="J73" s="28">
        <f>SUMIFS(J74:J1123,$C74:$C1123,$C74)/3</f>
        <v>0</v>
      </c>
    </row>
    <row r="74" spans="1:10" s="13" customFormat="1" ht="46.8">
      <c r="A74" s="15">
        <v>1</v>
      </c>
      <c r="B74" s="29" t="s">
        <v>52</v>
      </c>
      <c r="C74" s="30" t="s">
        <v>83</v>
      </c>
      <c r="D74" s="30" t="s">
        <v>94</v>
      </c>
      <c r="E74" s="30" t="s">
        <v>6</v>
      </c>
      <c r="F74" s="30" t="s">
        <v>76</v>
      </c>
      <c r="G74" s="31">
        <f>SUMIFS(G75:G1123,$C75:$C1123,$C75,$D75:$D1123,$D75)/2</f>
        <v>1600</v>
      </c>
      <c r="H74" s="31">
        <f>SUMIFS(H75:H1123,$C75:$C1123,$C75,$D75:$D1123,$D75)/2</f>
        <v>0</v>
      </c>
      <c r="I74" s="31">
        <f>SUMIFS(I75:I1123,$C75:$C1123,$C75,$D75:$D1123,$D75)/2</f>
        <v>1600</v>
      </c>
      <c r="J74" s="31">
        <f>SUMIFS(J75:J1123,$C75:$C1123,$C75,$D75:$D1123,$D75)/2</f>
        <v>0</v>
      </c>
    </row>
    <row r="75" spans="1:10" s="13" customFormat="1" ht="93.6">
      <c r="A75" s="16">
        <v>2</v>
      </c>
      <c r="B75" s="32" t="s">
        <v>185</v>
      </c>
      <c r="C75" s="33" t="s">
        <v>83</v>
      </c>
      <c r="D75" s="33" t="s">
        <v>94</v>
      </c>
      <c r="E75" s="33" t="s">
        <v>45</v>
      </c>
      <c r="F75" s="33"/>
      <c r="G75" s="34">
        <f>SUMIFS(G76:G1120,$C76:$C1120,$C76,$D76:$D1120,$D76,$E76:$E1120,$E76)</f>
        <v>1524</v>
      </c>
      <c r="H75" s="34">
        <f>SUMIFS(H76:H1120,$C76:$C1120,$C76,$D76:$D1120,$D76,$E76:$E1120,$E76)</f>
        <v>0</v>
      </c>
      <c r="I75" s="34">
        <f>SUMIFS(I76:I1120,$C76:$C1120,$C76,$D76:$D1120,$D76,$E76:$E1120,$E76)</f>
        <v>1524</v>
      </c>
      <c r="J75" s="34">
        <f>SUMIFS(J76:J1120,$C76:$C1120,$C76,$D76:$D1120,$D76,$E76:$E1120,$E76)</f>
        <v>0</v>
      </c>
    </row>
    <row r="76" spans="1:10" s="13" customFormat="1" ht="15.6">
      <c r="A76" s="17">
        <v>3</v>
      </c>
      <c r="B76" s="22" t="s">
        <v>46</v>
      </c>
      <c r="C76" s="23" t="s">
        <v>83</v>
      </c>
      <c r="D76" s="23" t="s">
        <v>94</v>
      </c>
      <c r="E76" s="23" t="s">
        <v>45</v>
      </c>
      <c r="F76" s="23" t="s">
        <v>96</v>
      </c>
      <c r="G76" s="24">
        <v>1524</v>
      </c>
      <c r="H76" s="24"/>
      <c r="I76" s="24">
        <v>1524</v>
      </c>
      <c r="J76" s="24"/>
    </row>
    <row r="77" spans="1:10" s="13" customFormat="1" ht="87" customHeight="1">
      <c r="A77" s="16">
        <v>2</v>
      </c>
      <c r="B77" s="32" t="s">
        <v>191</v>
      </c>
      <c r="C77" s="33" t="s">
        <v>83</v>
      </c>
      <c r="D77" s="33" t="s">
        <v>94</v>
      </c>
      <c r="E77" s="33" t="s">
        <v>123</v>
      </c>
      <c r="F77" s="33" t="s">
        <v>76</v>
      </c>
      <c r="G77" s="34">
        <f>SUMIFS(G78:G1122,$C78:$C1122,$C78,$D78:$D1122,$D78,$E78:$E1122,$E78)</f>
        <v>76</v>
      </c>
      <c r="H77" s="34">
        <f>SUMIFS(H78:H1122,$C78:$C1122,$C78,$D78:$D1122,$D78,$E78:$E1122,$E78)</f>
        <v>0</v>
      </c>
      <c r="I77" s="34">
        <f>SUMIFS(I78:I1122,$C78:$C1122,$C78,$D78:$D1122,$D78,$E78:$E1122,$E78)</f>
        <v>76</v>
      </c>
      <c r="J77" s="34">
        <f>SUMIFS(J78:J1122,$C78:$C1122,$C78,$D78:$D1122,$D78,$E78:$E1122,$E78)</f>
        <v>0</v>
      </c>
    </row>
    <row r="78" spans="1:10" s="13" customFormat="1" ht="46.8">
      <c r="A78" s="17">
        <v>3</v>
      </c>
      <c r="B78" s="22" t="s">
        <v>11</v>
      </c>
      <c r="C78" s="23" t="s">
        <v>83</v>
      </c>
      <c r="D78" s="23" t="s">
        <v>94</v>
      </c>
      <c r="E78" s="23" t="s">
        <v>123</v>
      </c>
      <c r="F78" s="23" t="s">
        <v>78</v>
      </c>
      <c r="G78" s="24">
        <v>76</v>
      </c>
      <c r="H78" s="24"/>
      <c r="I78" s="24">
        <v>76</v>
      </c>
      <c r="J78" s="24"/>
    </row>
    <row r="79" spans="1:10" s="13" customFormat="1" ht="46.8">
      <c r="A79" s="15">
        <v>1</v>
      </c>
      <c r="B79" s="29" t="s">
        <v>36</v>
      </c>
      <c r="C79" s="30" t="s">
        <v>83</v>
      </c>
      <c r="D79" s="30" t="s">
        <v>81</v>
      </c>
      <c r="E79" s="30"/>
      <c r="F79" s="30"/>
      <c r="G79" s="31">
        <f>SUMIFS(G80:G1128,$C80:$C1128,$C80,$D80:$D1128,$D80)/2</f>
        <v>1508</v>
      </c>
      <c r="H79" s="31">
        <f>SUMIFS(H80:H1128,$C80:$C1128,$C80,$D80:$D1128,$D80)/2</f>
        <v>0</v>
      </c>
      <c r="I79" s="31">
        <f>SUMIFS(I80:I1128,$C80:$C1128,$C80,$D80:$D1128,$D80)/2</f>
        <v>1508</v>
      </c>
      <c r="J79" s="31">
        <f>SUMIFS(J80:J1128,$C80:$C1128,$C80,$D80:$D1128,$D80)/2</f>
        <v>0</v>
      </c>
    </row>
    <row r="80" spans="1:10" s="13" customFormat="1" ht="82.2" customHeight="1">
      <c r="A80" s="16">
        <v>2</v>
      </c>
      <c r="B80" s="32" t="s">
        <v>192</v>
      </c>
      <c r="C80" s="33" t="s">
        <v>83</v>
      </c>
      <c r="D80" s="33" t="s">
        <v>81</v>
      </c>
      <c r="E80" s="33" t="s">
        <v>53</v>
      </c>
      <c r="F80" s="33"/>
      <c r="G80" s="34">
        <f>SUMIFS(G81:G1125,$C81:$C1125,$C81,$D81:$D1125,$D81,$E81:$E1125,$E81)</f>
        <v>503.5</v>
      </c>
      <c r="H80" s="34">
        <f>SUMIFS(H81:H1125,$C81:$C1125,$C81,$D81:$D1125,$D81,$E81:$E1125,$E81)</f>
        <v>0</v>
      </c>
      <c r="I80" s="34">
        <f>SUMIFS(I81:I1125,$C81:$C1125,$C81,$D81:$D1125,$D81,$E81:$E1125,$E81)</f>
        <v>503.5</v>
      </c>
      <c r="J80" s="34">
        <f>SUMIFS(J81:J1125,$C81:$C1125,$C81,$D81:$D1125,$D81,$E81:$E1125,$E81)</f>
        <v>0</v>
      </c>
    </row>
    <row r="81" spans="1:10" s="13" customFormat="1" ht="15.6">
      <c r="A81" s="17">
        <v>3</v>
      </c>
      <c r="B81" s="22" t="s">
        <v>46</v>
      </c>
      <c r="C81" s="23" t="s">
        <v>83</v>
      </c>
      <c r="D81" s="23" t="s">
        <v>81</v>
      </c>
      <c r="E81" s="23" t="s">
        <v>53</v>
      </c>
      <c r="F81" s="23" t="s">
        <v>96</v>
      </c>
      <c r="G81" s="24">
        <v>503.5</v>
      </c>
      <c r="H81" s="24"/>
      <c r="I81" s="24">
        <v>503.5</v>
      </c>
      <c r="J81" s="24"/>
    </row>
    <row r="82" spans="1:10" s="13" customFormat="1" ht="62.4">
      <c r="A82" s="16">
        <v>2</v>
      </c>
      <c r="B82" s="32" t="s">
        <v>193</v>
      </c>
      <c r="C82" s="33" t="s">
        <v>83</v>
      </c>
      <c r="D82" s="33" t="s">
        <v>81</v>
      </c>
      <c r="E82" s="33" t="s">
        <v>37</v>
      </c>
      <c r="F82" s="33"/>
      <c r="G82" s="34">
        <f>SUMIFS(G83:G1127,$C83:$C1127,$C83,$D83:$D1127,$D83,$E83:$E1127,$E83)</f>
        <v>383</v>
      </c>
      <c r="H82" s="34">
        <f>SUMIFS(H83:H1127,$C83:$C1127,$C83,$D83:$D1127,$D83,$E83:$E1127,$E83)</f>
        <v>0</v>
      </c>
      <c r="I82" s="34">
        <f>SUMIFS(I83:I1127,$C83:$C1127,$C83,$D83:$D1127,$D83,$E83:$E1127,$E83)</f>
        <v>383</v>
      </c>
      <c r="J82" s="34">
        <f>SUMIFS(J83:J1127,$C83:$C1127,$C83,$D83:$D1127,$D83,$E83:$E1127,$E83)</f>
        <v>0</v>
      </c>
    </row>
    <row r="83" spans="1:10" s="13" customFormat="1" ht="46.8">
      <c r="A83" s="17">
        <v>3</v>
      </c>
      <c r="B83" s="22" t="s">
        <v>11</v>
      </c>
      <c r="C83" s="23" t="s">
        <v>83</v>
      </c>
      <c r="D83" s="23" t="s">
        <v>81</v>
      </c>
      <c r="E83" s="23" t="s">
        <v>37</v>
      </c>
      <c r="F83" s="23" t="s">
        <v>78</v>
      </c>
      <c r="G83" s="24">
        <v>383</v>
      </c>
      <c r="H83" s="24"/>
      <c r="I83" s="24">
        <v>383</v>
      </c>
      <c r="J83" s="24"/>
    </row>
    <row r="84" spans="1:10" s="13" customFormat="1" ht="69.599999999999994" customHeight="1">
      <c r="A84" s="16">
        <v>2</v>
      </c>
      <c r="B84" s="41" t="s">
        <v>214</v>
      </c>
      <c r="C84" s="33" t="s">
        <v>83</v>
      </c>
      <c r="D84" s="33" t="s">
        <v>81</v>
      </c>
      <c r="E84" s="33" t="s">
        <v>213</v>
      </c>
      <c r="F84" s="33"/>
      <c r="G84" s="34">
        <f>SUMIFS(G85:G1129,$C85:$C1129,$C85,$D85:$D1129,$D85,$E85:$E1129,$E85)</f>
        <v>621.5</v>
      </c>
      <c r="H84" s="34">
        <f>SUMIFS(H85:H1129,$C85:$C1129,$C85,$D85:$D1129,$D85,$E85:$E1129,$E85)</f>
        <v>0</v>
      </c>
      <c r="I84" s="34">
        <f>SUMIFS(I85:I1129,$C85:$C1129,$C85,$D85:$D1129,$D85,$E85:$E1129,$E85)</f>
        <v>621.5</v>
      </c>
      <c r="J84" s="34">
        <f>SUMIFS(J85:J1129,$C85:$C1129,$C85,$D85:$D1129,$D85,$E85:$E1129,$E85)</f>
        <v>0</v>
      </c>
    </row>
    <row r="85" spans="1:10" s="13" customFormat="1" ht="62.4">
      <c r="A85" s="17">
        <v>3</v>
      </c>
      <c r="B85" s="22" t="s">
        <v>175</v>
      </c>
      <c r="C85" s="23" t="s">
        <v>83</v>
      </c>
      <c r="D85" s="23" t="s">
        <v>81</v>
      </c>
      <c r="E85" s="23" t="s">
        <v>213</v>
      </c>
      <c r="F85" s="23" t="s">
        <v>99</v>
      </c>
      <c r="G85" s="24">
        <v>621.5</v>
      </c>
      <c r="H85" s="24"/>
      <c r="I85" s="24">
        <v>621.5</v>
      </c>
      <c r="J85" s="24"/>
    </row>
    <row r="86" spans="1:10" s="13" customFormat="1" ht="15.6">
      <c r="A86" s="14">
        <v>0</v>
      </c>
      <c r="B86" s="26" t="s">
        <v>112</v>
      </c>
      <c r="C86" s="27" t="s">
        <v>91</v>
      </c>
      <c r="D86" s="27" t="s">
        <v>119</v>
      </c>
      <c r="E86" s="27"/>
      <c r="F86" s="27"/>
      <c r="G86" s="28">
        <f>SUMIFS(G87:G1146,$C87:$C1146,$C87)/3</f>
        <v>147409.39999999997</v>
      </c>
      <c r="H86" s="28">
        <f>SUMIFS(H87:H1136,$C87:$C1136,$C87)/3</f>
        <v>120472.29999999997</v>
      </c>
      <c r="I86" s="28">
        <f>SUMIFS(I87:I1146,$C87:$C1146,$C87)/3</f>
        <v>147471.39999999997</v>
      </c>
      <c r="J86" s="28">
        <f>SUMIFS(J87:J1136,$C87:$C1136,$C87)/3</f>
        <v>120472.29999999997</v>
      </c>
    </row>
    <row r="87" spans="1:10" s="13" customFormat="1" ht="15.6">
      <c r="A87" s="15">
        <v>1</v>
      </c>
      <c r="B87" s="29" t="s">
        <v>54</v>
      </c>
      <c r="C87" s="30" t="s">
        <v>91</v>
      </c>
      <c r="D87" s="30" t="s">
        <v>97</v>
      </c>
      <c r="E87" s="30"/>
      <c r="F87" s="30"/>
      <c r="G87" s="31">
        <f>SUMIFS(G88:G1136,$C88:$C1136,$C88,$D88:$D1136,$D88)/2</f>
        <v>41247.100000000006</v>
      </c>
      <c r="H87" s="31">
        <f>SUMIFS(H88:H1136,$C88:$C1136,$C88,$D88:$D1136,$D88)/2</f>
        <v>35658.100000000006</v>
      </c>
      <c r="I87" s="31">
        <f>SUMIFS(I88:I1136,$C88:$C1136,$C88,$D88:$D1136,$D88)/2</f>
        <v>41247.100000000006</v>
      </c>
      <c r="J87" s="31">
        <f>SUMIFS(J88:J1136,$C88:$C1136,$C88,$D88:$D1136,$D88)/2</f>
        <v>35658.1</v>
      </c>
    </row>
    <row r="88" spans="1:10" s="13" customFormat="1" ht="62.4">
      <c r="A88" s="16">
        <v>2</v>
      </c>
      <c r="B88" s="39" t="s">
        <v>140</v>
      </c>
      <c r="C88" s="33" t="s">
        <v>91</v>
      </c>
      <c r="D88" s="33" t="s">
        <v>97</v>
      </c>
      <c r="E88" s="33" t="s">
        <v>14</v>
      </c>
      <c r="F88" s="33"/>
      <c r="G88" s="34">
        <f>SUMIFS(G89:G1133,$C89:$C1133,$C89,$D89:$D1133,$D89,$E89:$E1133,$E89)</f>
        <v>0</v>
      </c>
      <c r="H88" s="34">
        <f>SUMIFS(H89:H1133,$C89:$C1133,$C89,$D89:$D1133,$D89,$E89:$E1133,$E89)</f>
        <v>0</v>
      </c>
      <c r="I88" s="34">
        <f>SUMIFS(I89:I1133,$C89:$C1133,$C89,$D89:$D1133,$D89,$E89:$E1133,$E89)</f>
        <v>0</v>
      </c>
      <c r="J88" s="34">
        <f>SUMIFS(J89:J1133,$C89:$C1133,$C89,$D89:$D1133,$D89,$E89:$E1133,$E89)</f>
        <v>0</v>
      </c>
    </row>
    <row r="89" spans="1:10" s="13" customFormat="1" ht="46.8">
      <c r="A89" s="17">
        <v>3</v>
      </c>
      <c r="B89" s="22" t="s">
        <v>11</v>
      </c>
      <c r="C89" s="23" t="s">
        <v>91</v>
      </c>
      <c r="D89" s="23" t="s">
        <v>97</v>
      </c>
      <c r="E89" s="23" t="s">
        <v>14</v>
      </c>
      <c r="F89" s="23" t="s">
        <v>78</v>
      </c>
      <c r="G89" s="24"/>
      <c r="H89" s="24"/>
      <c r="I89" s="24"/>
      <c r="J89" s="24"/>
    </row>
    <row r="90" spans="1:10" s="13" customFormat="1" ht="78">
      <c r="A90" s="16">
        <v>2</v>
      </c>
      <c r="B90" s="32" t="s">
        <v>194</v>
      </c>
      <c r="C90" s="33" t="s">
        <v>91</v>
      </c>
      <c r="D90" s="33" t="s">
        <v>97</v>
      </c>
      <c r="E90" s="33" t="s">
        <v>55</v>
      </c>
      <c r="F90" s="33"/>
      <c r="G90" s="34">
        <f>SUMIFS(G91:G1135,$C91:$C1135,$C91,$D91:$D1135,$D91,$E91:$E1135,$E91)</f>
        <v>41247.100000000006</v>
      </c>
      <c r="H90" s="34">
        <f>SUMIFS(H91:H1135,$C91:$C1135,$C91,$D91:$D1135,$D91,$E91:$E1135,$E91)</f>
        <v>35658.1</v>
      </c>
      <c r="I90" s="34">
        <f>SUMIFS(I91:I1135,$C91:$C1135,$C91,$D91:$D1135,$D91,$E91:$E1135,$E91)</f>
        <v>41247.100000000006</v>
      </c>
      <c r="J90" s="34">
        <f>SUMIFS(J91:J1135,$C91:$C1135,$C91,$D91:$D1135,$D91,$E91:$E1135,$E91)</f>
        <v>35658.1</v>
      </c>
    </row>
    <row r="91" spans="1:10" s="13" customFormat="1" ht="31.2">
      <c r="A91" s="17">
        <v>3</v>
      </c>
      <c r="B91" s="22" t="s">
        <v>23</v>
      </c>
      <c r="C91" s="23" t="s">
        <v>91</v>
      </c>
      <c r="D91" s="23" t="s">
        <v>97</v>
      </c>
      <c r="E91" s="23" t="s">
        <v>55</v>
      </c>
      <c r="F91" s="23" t="s">
        <v>87</v>
      </c>
      <c r="G91" s="24">
        <v>4881.5</v>
      </c>
      <c r="H91" s="24">
        <v>3725.3</v>
      </c>
      <c r="I91" s="24">
        <v>5001.3999999999996</v>
      </c>
      <c r="J91" s="24">
        <v>3845.1</v>
      </c>
    </row>
    <row r="92" spans="1:10" s="13" customFormat="1" ht="46.8">
      <c r="A92" s="17">
        <v>3</v>
      </c>
      <c r="B92" s="22" t="s">
        <v>11</v>
      </c>
      <c r="C92" s="23" t="s">
        <v>91</v>
      </c>
      <c r="D92" s="23" t="s">
        <v>97</v>
      </c>
      <c r="E92" s="23" t="s">
        <v>55</v>
      </c>
      <c r="F92" s="23" t="s">
        <v>78</v>
      </c>
      <c r="G92" s="24">
        <v>1521.5</v>
      </c>
      <c r="H92" s="24">
        <v>440.8</v>
      </c>
      <c r="I92" s="24">
        <v>1401.6</v>
      </c>
      <c r="J92" s="24">
        <v>321</v>
      </c>
    </row>
    <row r="93" spans="1:10" s="13" customFormat="1" ht="15.6">
      <c r="A93" s="17">
        <v>3</v>
      </c>
      <c r="B93" s="22" t="s">
        <v>46</v>
      </c>
      <c r="C93" s="23" t="s">
        <v>91</v>
      </c>
      <c r="D93" s="23" t="s">
        <v>97</v>
      </c>
      <c r="E93" s="23" t="s">
        <v>55</v>
      </c>
      <c r="F93" s="23" t="s">
        <v>96</v>
      </c>
      <c r="G93" s="24">
        <v>802.8</v>
      </c>
      <c r="H93" s="24"/>
      <c r="I93" s="24">
        <v>802.8</v>
      </c>
      <c r="J93" s="24"/>
    </row>
    <row r="94" spans="1:10" s="13" customFormat="1" ht="62.4">
      <c r="A94" s="17">
        <v>3</v>
      </c>
      <c r="B94" s="22" t="s">
        <v>162</v>
      </c>
      <c r="C94" s="23" t="s">
        <v>91</v>
      </c>
      <c r="D94" s="23" t="s">
        <v>97</v>
      </c>
      <c r="E94" s="23" t="s">
        <v>55</v>
      </c>
      <c r="F94" s="23" t="s">
        <v>98</v>
      </c>
      <c r="G94" s="24">
        <v>34041.300000000003</v>
      </c>
      <c r="H94" s="24">
        <v>31492</v>
      </c>
      <c r="I94" s="24">
        <v>34041.300000000003</v>
      </c>
      <c r="J94" s="24">
        <v>31492</v>
      </c>
    </row>
    <row r="95" spans="1:10" s="13" customFormat="1" ht="15.6">
      <c r="A95" s="17">
        <v>3</v>
      </c>
      <c r="B95" s="22" t="s">
        <v>12</v>
      </c>
      <c r="C95" s="23" t="s">
        <v>91</v>
      </c>
      <c r="D95" s="23" t="s">
        <v>97</v>
      </c>
      <c r="E95" s="23" t="s">
        <v>55</v>
      </c>
      <c r="F95" s="23" t="s">
        <v>79</v>
      </c>
      <c r="G95" s="24"/>
      <c r="H95" s="24"/>
      <c r="I95" s="24"/>
      <c r="J95" s="24"/>
    </row>
    <row r="96" spans="1:10" s="13" customFormat="1" ht="15.6">
      <c r="A96" s="15">
        <v>1</v>
      </c>
      <c r="B96" s="29" t="s">
        <v>56</v>
      </c>
      <c r="C96" s="30" t="s">
        <v>91</v>
      </c>
      <c r="D96" s="30" t="s">
        <v>88</v>
      </c>
      <c r="E96" s="30" t="s">
        <v>6</v>
      </c>
      <c r="F96" s="30" t="s">
        <v>76</v>
      </c>
      <c r="G96" s="31">
        <f>SUMIFS(G97:G1145,$C97:$C1145,$C97,$D97:$D1145,$D97)/2</f>
        <v>1974</v>
      </c>
      <c r="H96" s="31">
        <f>SUMIFS(H97:H1145,$C97:$C1145,$C97,$D97:$D1145,$D97)/2</f>
        <v>0</v>
      </c>
      <c r="I96" s="31">
        <f>SUMIFS(I97:I1145,$C97:$C1145,$C97,$D97:$D1145,$D97)/2</f>
        <v>1974</v>
      </c>
      <c r="J96" s="31">
        <f>SUMIFS(J97:J1145,$C97:$C1145,$C97,$D97:$D1145,$D97)/2</f>
        <v>0</v>
      </c>
    </row>
    <row r="97" spans="1:10" s="13" customFormat="1" ht="62.4">
      <c r="A97" s="16">
        <v>2</v>
      </c>
      <c r="B97" s="41" t="s">
        <v>139</v>
      </c>
      <c r="C97" s="42" t="s">
        <v>91</v>
      </c>
      <c r="D97" s="42" t="s">
        <v>88</v>
      </c>
      <c r="E97" s="42" t="s">
        <v>143</v>
      </c>
      <c r="F97" s="33"/>
      <c r="G97" s="34">
        <f>SUMIFS(G98:G1142,$C98:$C1142,$C98,$D98:$D1142,$D98,$E98:$E1142,$E98)</f>
        <v>1974</v>
      </c>
      <c r="H97" s="34">
        <f>SUMIFS(H98:H1142,$C98:$C1142,$C98,$D98:$D1142,$D98,$E98:$E1142,$E98)</f>
        <v>0</v>
      </c>
      <c r="I97" s="34">
        <f>SUMIFS(I98:I1142,$C98:$C1142,$C98,$D98:$D1142,$D98,$E98:$E1142,$E98)</f>
        <v>1974</v>
      </c>
      <c r="J97" s="34">
        <f>SUMIFS(J98:J1142,$C98:$C1142,$C98,$D98:$D1142,$D98,$E98:$E1142,$E98)</f>
        <v>0</v>
      </c>
    </row>
    <row r="98" spans="1:10" s="13" customFormat="1" ht="62.4">
      <c r="A98" s="17">
        <v>3</v>
      </c>
      <c r="B98" s="22" t="s">
        <v>162</v>
      </c>
      <c r="C98" s="23" t="s">
        <v>91</v>
      </c>
      <c r="D98" s="23" t="s">
        <v>88</v>
      </c>
      <c r="E98" s="23" t="s">
        <v>143</v>
      </c>
      <c r="F98" s="23" t="s">
        <v>98</v>
      </c>
      <c r="G98" s="24">
        <v>1974</v>
      </c>
      <c r="H98" s="24"/>
      <c r="I98" s="24">
        <v>1974</v>
      </c>
      <c r="J98" s="24"/>
    </row>
    <row r="99" spans="1:10" s="13" customFormat="1" ht="15.6">
      <c r="A99" s="15">
        <v>1</v>
      </c>
      <c r="B99" s="40" t="s">
        <v>157</v>
      </c>
      <c r="C99" s="30" t="s">
        <v>91</v>
      </c>
      <c r="D99" s="30" t="s">
        <v>94</v>
      </c>
      <c r="E99" s="30"/>
      <c r="F99" s="30"/>
      <c r="G99" s="31">
        <f>SUMIFS(G100:G1148,$C100:$C1148,$C100,$D100:$D1148,$D100)/2</f>
        <v>99240.099999999991</v>
      </c>
      <c r="H99" s="31">
        <f>SUMIFS(H100:H1148,$C100:$C1148,$C100,$D100:$D1148,$D100)/2</f>
        <v>84299.1</v>
      </c>
      <c r="I99" s="31">
        <f>SUMIFS(I100:I1148,$C100:$C1148,$C100,$D100:$D1148,$D100)/2</f>
        <v>99302.1</v>
      </c>
      <c r="J99" s="31">
        <f>SUMIFS(J100:J1148,$C100:$C1148,$C100,$D100:$D1148,$D100)/2</f>
        <v>84299.1</v>
      </c>
    </row>
    <row r="100" spans="1:10" s="13" customFormat="1" ht="62.4">
      <c r="A100" s="16">
        <v>2</v>
      </c>
      <c r="B100" s="32" t="s">
        <v>220</v>
      </c>
      <c r="C100" s="33" t="s">
        <v>91</v>
      </c>
      <c r="D100" s="33" t="s">
        <v>94</v>
      </c>
      <c r="E100" s="33" t="s">
        <v>57</v>
      </c>
      <c r="F100" s="33"/>
      <c r="G100" s="34">
        <f>SUMIFS(G101:G1145,$C101:$C1145,$C101,$D101:$D1145,$D101,$E101:$E1145,$E101)</f>
        <v>44095.6</v>
      </c>
      <c r="H100" s="34">
        <f>SUMIFS(H101:H1145,$C101:$C1145,$C101,$D101:$D1145,$D101,$E101:$E1145,$E101)</f>
        <v>41000</v>
      </c>
      <c r="I100" s="34">
        <f>SUMIFS(I101:I1145,$C101:$C1145,$C101,$D101:$D1145,$D101,$E101:$E1145,$E101)</f>
        <v>44169.5</v>
      </c>
      <c r="J100" s="34">
        <f>SUMIFS(J101:J1145,$C101:$C1145,$C101,$D101:$D1145,$D101,$E101:$E1145,$E101)</f>
        <v>41000</v>
      </c>
    </row>
    <row r="101" spans="1:10" s="13" customFormat="1" ht="15.6">
      <c r="A101" s="17">
        <v>3</v>
      </c>
      <c r="B101" s="22" t="s">
        <v>46</v>
      </c>
      <c r="C101" s="23" t="s">
        <v>91</v>
      </c>
      <c r="D101" s="23" t="s">
        <v>94</v>
      </c>
      <c r="E101" s="23" t="s">
        <v>57</v>
      </c>
      <c r="F101" s="23" t="s">
        <v>96</v>
      </c>
      <c r="G101" s="24">
        <v>44095.6</v>
      </c>
      <c r="H101" s="24">
        <v>41000</v>
      </c>
      <c r="I101" s="24">
        <v>44169.5</v>
      </c>
      <c r="J101" s="24">
        <v>41000</v>
      </c>
    </row>
    <row r="102" spans="1:10" s="13" customFormat="1" ht="140.4">
      <c r="A102" s="17">
        <v>3</v>
      </c>
      <c r="B102" s="22" t="s">
        <v>125</v>
      </c>
      <c r="C102" s="23" t="s">
        <v>91</v>
      </c>
      <c r="D102" s="23" t="s">
        <v>94</v>
      </c>
      <c r="E102" s="23" t="s">
        <v>57</v>
      </c>
      <c r="F102" s="23" t="s">
        <v>126</v>
      </c>
      <c r="G102" s="24"/>
      <c r="H102" s="24"/>
      <c r="I102" s="24"/>
      <c r="J102" s="24"/>
    </row>
    <row r="103" spans="1:10" s="13" customFormat="1" ht="46.8">
      <c r="A103" s="16">
        <v>2</v>
      </c>
      <c r="B103" s="41" t="s">
        <v>166</v>
      </c>
      <c r="C103" s="33" t="s">
        <v>91</v>
      </c>
      <c r="D103" s="33" t="s">
        <v>94</v>
      </c>
      <c r="E103" s="33" t="s">
        <v>60</v>
      </c>
      <c r="F103" s="33"/>
      <c r="G103" s="34">
        <f>SUMIFS(G104:G1148,$C104:$C1148,$C104,$D104:$D1148,$D104,$E104:$E1148,$E104)</f>
        <v>46638.6</v>
      </c>
      <c r="H103" s="34">
        <f>SUMIFS(H104:H1148,$C104:$C1148,$C104,$D104:$D1148,$D104,$E104:$E1148,$E104)</f>
        <v>43299.1</v>
      </c>
      <c r="I103" s="34">
        <f>SUMIFS(I104:I1148,$C104:$C1148,$C104,$D104:$D1148,$D104,$E104:$E1148,$E104)</f>
        <v>46638.6</v>
      </c>
      <c r="J103" s="34">
        <f>SUMIFS(J104:J1148,$C104:$C1148,$C104,$D104:$D1148,$D104,$E104:$E1148,$E104)</f>
        <v>43299.1</v>
      </c>
    </row>
    <row r="104" spans="1:10" s="13" customFormat="1" ht="129.6" customHeight="1">
      <c r="A104" s="17">
        <v>3</v>
      </c>
      <c r="B104" s="22" t="s">
        <v>125</v>
      </c>
      <c r="C104" s="23" t="s">
        <v>91</v>
      </c>
      <c r="D104" s="23" t="s">
        <v>94</v>
      </c>
      <c r="E104" s="23" t="s">
        <v>60</v>
      </c>
      <c r="F104" s="23" t="s">
        <v>126</v>
      </c>
      <c r="G104" s="24">
        <v>46388.6</v>
      </c>
      <c r="H104" s="24">
        <v>43299.1</v>
      </c>
      <c r="I104" s="24">
        <v>46388.6</v>
      </c>
      <c r="J104" s="24">
        <v>43299.1</v>
      </c>
    </row>
    <row r="105" spans="1:10" s="13" customFormat="1" ht="15.6">
      <c r="A105" s="17">
        <v>3</v>
      </c>
      <c r="B105" s="22" t="s">
        <v>46</v>
      </c>
      <c r="C105" s="23" t="s">
        <v>91</v>
      </c>
      <c r="D105" s="23" t="s">
        <v>94</v>
      </c>
      <c r="E105" s="23" t="s">
        <v>60</v>
      </c>
      <c r="F105" s="23" t="s">
        <v>96</v>
      </c>
      <c r="G105" s="24">
        <v>250</v>
      </c>
      <c r="H105" s="24"/>
      <c r="I105" s="24">
        <v>250</v>
      </c>
      <c r="J105" s="24"/>
    </row>
    <row r="106" spans="1:10" s="13" customFormat="1" ht="46.8">
      <c r="A106" s="16">
        <v>2</v>
      </c>
      <c r="B106" s="41" t="s">
        <v>209</v>
      </c>
      <c r="C106" s="33" t="s">
        <v>91</v>
      </c>
      <c r="D106" s="33" t="s">
        <v>94</v>
      </c>
      <c r="E106" s="33" t="s">
        <v>184</v>
      </c>
      <c r="F106" s="33"/>
      <c r="G106" s="34">
        <f>SUMIFS(G107:G1151,$C107:$C1151,$C107,$D107:$D1151,$D107,$E107:$E1151,$E107)</f>
        <v>8505.9</v>
      </c>
      <c r="H106" s="34">
        <f>SUMIFS(H107:H1151,$C107:$C1151,$C107,$D107:$D1151,$D107,$E107:$E1151,$E107)</f>
        <v>0</v>
      </c>
      <c r="I106" s="34">
        <f>SUMIFS(I107:I1151,$C107:$C1151,$C107,$D107:$D1151,$D107,$E107:$E1151,$E107)</f>
        <v>8494</v>
      </c>
      <c r="J106" s="34">
        <f>SUMIFS(J107:J1151,$C107:$C1151,$C107,$D107:$D1151,$D107,$E107:$E1151,$E107)</f>
        <v>0</v>
      </c>
    </row>
    <row r="107" spans="1:10" s="13" customFormat="1" ht="131.4" customHeight="1">
      <c r="A107" s="17">
        <v>3</v>
      </c>
      <c r="B107" s="22" t="s">
        <v>125</v>
      </c>
      <c r="C107" s="23" t="s">
        <v>91</v>
      </c>
      <c r="D107" s="23" t="s">
        <v>94</v>
      </c>
      <c r="E107" s="23" t="s">
        <v>184</v>
      </c>
      <c r="F107" s="23" t="s">
        <v>126</v>
      </c>
      <c r="G107" s="24">
        <v>8505.9</v>
      </c>
      <c r="H107" s="24"/>
      <c r="I107" s="24">
        <v>8494</v>
      </c>
      <c r="J107" s="24"/>
    </row>
    <row r="108" spans="1:10" s="13" customFormat="1" ht="15.6">
      <c r="A108" s="15">
        <v>1</v>
      </c>
      <c r="B108" s="29" t="s">
        <v>147</v>
      </c>
      <c r="C108" s="30" t="s">
        <v>91</v>
      </c>
      <c r="D108" s="30" t="s">
        <v>89</v>
      </c>
      <c r="E108" s="30" t="s">
        <v>6</v>
      </c>
      <c r="F108" s="30" t="s">
        <v>76</v>
      </c>
      <c r="G108" s="31">
        <f>SUMIFS(G109:G1157,$C109:$C1157,$C109,$D109:$D1157,$D109)/2</f>
        <v>0</v>
      </c>
      <c r="H108" s="31">
        <f>SUMIFS(H109:H1157,$C109:$C1157,$C109,$D109:$D1157,$D109)/2</f>
        <v>0</v>
      </c>
      <c r="I108" s="31">
        <f>SUMIFS(I109:I1157,$C109:$C1157,$C109,$D109:$D1157,$D109)/2</f>
        <v>0</v>
      </c>
      <c r="J108" s="31">
        <f>SUMIFS(J109:J1157,$C109:$C1157,$C109,$D109:$D1157,$D109)/2</f>
        <v>0</v>
      </c>
    </row>
    <row r="109" spans="1:10" s="13" customFormat="1" ht="62.4">
      <c r="A109" s="16">
        <v>2</v>
      </c>
      <c r="B109" s="41" t="s">
        <v>189</v>
      </c>
      <c r="C109" s="33" t="s">
        <v>91</v>
      </c>
      <c r="D109" s="33" t="s">
        <v>89</v>
      </c>
      <c r="E109" s="33" t="s">
        <v>50</v>
      </c>
      <c r="F109" s="33"/>
      <c r="G109" s="34">
        <f>SUMIFS(G110:G1154,$C110:$C1154,$C110,$D110:$D1154,$D110,$E110:$E1154,$E110)</f>
        <v>0</v>
      </c>
      <c r="H109" s="34">
        <f>SUMIFS(H110:H1154,$C110:$C1154,$C110,$D110:$D1154,$D110,$E110:$E1154,$E110)</f>
        <v>0</v>
      </c>
      <c r="I109" s="34">
        <f>SUMIFS(I110:I1154,$C110:$C1154,$C110,$D110:$D1154,$D110,$E110:$E1154,$E110)</f>
        <v>0</v>
      </c>
      <c r="J109" s="34">
        <f>SUMIFS(J110:J1154,$C110:$C1154,$C110,$D110:$D1154,$D110,$E110:$E1154,$E110)</f>
        <v>0</v>
      </c>
    </row>
    <row r="110" spans="1:10" s="13" customFormat="1" ht="15.6">
      <c r="A110" s="17">
        <v>3</v>
      </c>
      <c r="B110" s="22" t="s">
        <v>46</v>
      </c>
      <c r="C110" s="23" t="s">
        <v>91</v>
      </c>
      <c r="D110" s="23" t="s">
        <v>89</v>
      </c>
      <c r="E110" s="23" t="s">
        <v>50</v>
      </c>
      <c r="F110" s="23" t="s">
        <v>96</v>
      </c>
      <c r="G110" s="24"/>
      <c r="H110" s="24"/>
      <c r="I110" s="24"/>
      <c r="J110" s="24"/>
    </row>
    <row r="111" spans="1:10" s="13" customFormat="1" ht="31.2">
      <c r="A111" s="15">
        <v>1</v>
      </c>
      <c r="B111" s="29" t="s">
        <v>38</v>
      </c>
      <c r="C111" s="30" t="s">
        <v>91</v>
      </c>
      <c r="D111" s="30" t="s">
        <v>92</v>
      </c>
      <c r="E111" s="30"/>
      <c r="F111" s="30"/>
      <c r="G111" s="31">
        <f>SUMIFS(G112:G1160,$C112:$C1160,$C112,$D112:$D1160,$D112)/2</f>
        <v>4948.2000000000007</v>
      </c>
      <c r="H111" s="31">
        <f>SUMIFS(H112:H1160,$C112:$C1160,$C112,$D112:$D1160,$D112)/2</f>
        <v>515.1</v>
      </c>
      <c r="I111" s="31">
        <f>SUMIFS(I112:I1160,$C112:$C1160,$C112,$D112:$D1160,$D112)/2</f>
        <v>4948.2000000000007</v>
      </c>
      <c r="J111" s="31">
        <f>SUMIFS(J112:J1160,$C112:$C1160,$C112,$D112:$D1160,$D112)/2</f>
        <v>515.1</v>
      </c>
    </row>
    <row r="112" spans="1:10" s="13" customFormat="1" ht="51" customHeight="1">
      <c r="A112" s="16">
        <v>2</v>
      </c>
      <c r="B112" s="41" t="s">
        <v>208</v>
      </c>
      <c r="C112" s="33" t="s">
        <v>91</v>
      </c>
      <c r="D112" s="33" t="s">
        <v>92</v>
      </c>
      <c r="E112" s="33" t="s">
        <v>58</v>
      </c>
      <c r="F112" s="33"/>
      <c r="G112" s="34">
        <f>SUMIFS(G113:G1157,$C113:$C1157,$C113,$D113:$D1157,$D113,$E113:$E1157,$E113)</f>
        <v>4433.1000000000004</v>
      </c>
      <c r="H112" s="34">
        <f>SUMIFS(H113:H1157,$C113:$C1157,$C113,$D113:$D1157,$D113,$E113:$E1157,$E113)</f>
        <v>0</v>
      </c>
      <c r="I112" s="34">
        <f>SUMIFS(I113:I1157,$C113:$C1157,$C113,$D113:$D1157,$D113,$E113:$E1157,$E113)</f>
        <v>4433.1000000000004</v>
      </c>
      <c r="J112" s="34">
        <f>SUMIFS(J113:J1157,$C113:$C1157,$C113,$D113:$D1157,$D113,$E113:$E1157,$E113)</f>
        <v>0</v>
      </c>
    </row>
    <row r="113" spans="1:10" s="13" customFormat="1" ht="62.4">
      <c r="A113" s="17">
        <v>3</v>
      </c>
      <c r="B113" s="22" t="s">
        <v>175</v>
      </c>
      <c r="C113" s="23" t="s">
        <v>91</v>
      </c>
      <c r="D113" s="23" t="s">
        <v>92</v>
      </c>
      <c r="E113" s="23" t="s">
        <v>58</v>
      </c>
      <c r="F113" s="23" t="s">
        <v>99</v>
      </c>
      <c r="G113" s="24">
        <v>4433.1000000000004</v>
      </c>
      <c r="H113" s="24"/>
      <c r="I113" s="24">
        <v>4433.1000000000004</v>
      </c>
      <c r="J113" s="24"/>
    </row>
    <row r="114" spans="1:10" s="13" customFormat="1" ht="62.4">
      <c r="A114" s="16">
        <v>2</v>
      </c>
      <c r="B114" s="41" t="s">
        <v>189</v>
      </c>
      <c r="C114" s="33" t="s">
        <v>91</v>
      </c>
      <c r="D114" s="33" t="s">
        <v>92</v>
      </c>
      <c r="E114" s="33" t="s">
        <v>50</v>
      </c>
      <c r="F114" s="33"/>
      <c r="G114" s="34">
        <f>SUMIFS(G115:G1159,$C115:$C1159,$C115,$D115:$D1159,$D115,$E115:$E1159,$E115)</f>
        <v>0</v>
      </c>
      <c r="H114" s="34">
        <f>SUMIFS(H115:H1159,$C115:$C1159,$C115,$D115:$D1159,$D115,$E115:$E1159,$E115)</f>
        <v>0</v>
      </c>
      <c r="I114" s="34">
        <f>SUMIFS(I115:I1159,$C115:$C1159,$C115,$D115:$D1159,$D115,$E115:$E1159,$E115)</f>
        <v>0</v>
      </c>
      <c r="J114" s="34">
        <f>SUMIFS(J115:J1159,$C115:$C1159,$C115,$D115:$D1159,$D115,$E115:$E1159,$E115)</f>
        <v>0</v>
      </c>
    </row>
    <row r="115" spans="1:10" s="13" customFormat="1" ht="46.8">
      <c r="A115" s="17">
        <v>3</v>
      </c>
      <c r="B115" s="22" t="s">
        <v>11</v>
      </c>
      <c r="C115" s="23" t="s">
        <v>91</v>
      </c>
      <c r="D115" s="23" t="s">
        <v>92</v>
      </c>
      <c r="E115" s="23" t="s">
        <v>50</v>
      </c>
      <c r="F115" s="23" t="s">
        <v>78</v>
      </c>
      <c r="G115" s="24"/>
      <c r="H115" s="24"/>
      <c r="I115" s="24"/>
      <c r="J115" s="24"/>
    </row>
    <row r="116" spans="1:10" s="13" customFormat="1" ht="51" customHeight="1">
      <c r="A116" s="16">
        <v>2</v>
      </c>
      <c r="B116" s="41" t="s">
        <v>35</v>
      </c>
      <c r="C116" s="33" t="s">
        <v>91</v>
      </c>
      <c r="D116" s="33" t="s">
        <v>92</v>
      </c>
      <c r="E116" s="33" t="s">
        <v>128</v>
      </c>
      <c r="F116" s="33"/>
      <c r="G116" s="34">
        <f>SUMIFS(G117:G1161,$C117:$C1161,$C117,$D117:$D1161,$D117,$E117:$E1161,$E117)</f>
        <v>515.1</v>
      </c>
      <c r="H116" s="34">
        <f>SUMIFS(H117:H1161,$C117:$C1161,$C117,$D117:$D1161,$D117,$E117:$E1161,$E117)</f>
        <v>515.1</v>
      </c>
      <c r="I116" s="34">
        <f>SUMIFS(I117:I1161,$C117:$C1161,$C117,$D117:$D1161,$D117,$E117:$E1161,$E117)</f>
        <v>515.1</v>
      </c>
      <c r="J116" s="34">
        <f>SUMIFS(J117:J1161,$C117:$C1161,$C117,$D117:$D1161,$D117,$E117:$E1161,$E117)</f>
        <v>515.1</v>
      </c>
    </row>
    <row r="117" spans="1:10" s="13" customFormat="1" ht="46.8">
      <c r="A117" s="17">
        <v>3</v>
      </c>
      <c r="B117" s="22" t="s">
        <v>11</v>
      </c>
      <c r="C117" s="23" t="s">
        <v>91</v>
      </c>
      <c r="D117" s="23" t="s">
        <v>92</v>
      </c>
      <c r="E117" s="23" t="s">
        <v>128</v>
      </c>
      <c r="F117" s="23" t="s">
        <v>78</v>
      </c>
      <c r="G117" s="24">
        <v>515.1</v>
      </c>
      <c r="H117" s="24">
        <v>515.1</v>
      </c>
      <c r="I117" s="24">
        <v>515.1</v>
      </c>
      <c r="J117" s="24">
        <v>515.1</v>
      </c>
    </row>
    <row r="118" spans="1:10" s="13" customFormat="1" ht="15.6">
      <c r="A118" s="14">
        <v>0</v>
      </c>
      <c r="B118" s="26" t="s">
        <v>113</v>
      </c>
      <c r="C118" s="27" t="s">
        <v>97</v>
      </c>
      <c r="D118" s="27" t="s">
        <v>119</v>
      </c>
      <c r="E118" s="27"/>
      <c r="F118" s="27"/>
      <c r="G118" s="28">
        <f>SUMIFS(G119:G1178,$C119:$C1178,$C119)/3</f>
        <v>58263.799999999996</v>
      </c>
      <c r="H118" s="28">
        <f>SUMIFS(H119:H1168,$C119:$C1168,$C119)/3</f>
        <v>41885.199999999997</v>
      </c>
      <c r="I118" s="28">
        <f>SUMIFS(I119:I1178,$C119:$C1178,$C119)/3</f>
        <v>58447.500000000007</v>
      </c>
      <c r="J118" s="28">
        <f>SUMIFS(J119:J1168,$C119:$C1168,$C119)/3</f>
        <v>41885.199999999997</v>
      </c>
    </row>
    <row r="119" spans="1:10" s="13" customFormat="1" ht="15.6">
      <c r="A119" s="15">
        <v>1</v>
      </c>
      <c r="B119" s="29" t="s">
        <v>59</v>
      </c>
      <c r="C119" s="30" t="s">
        <v>97</v>
      </c>
      <c r="D119" s="30" t="s">
        <v>74</v>
      </c>
      <c r="E119" s="30"/>
      <c r="F119" s="30"/>
      <c r="G119" s="31">
        <f>SUMIFS(G120:G1168,$C120:$C1168,$C120,$D120:$D1168,$D120)/2</f>
        <v>21626.6</v>
      </c>
      <c r="H119" s="31">
        <f>SUMIFS(H120:H1168,$C120:$C1168,$C120,$D120:$D1168,$D120)/2</f>
        <v>17011</v>
      </c>
      <c r="I119" s="31">
        <f>SUMIFS(I120:I1168,$C120:$C1168,$C120,$D120:$D1168,$D120)/2</f>
        <v>21626.6</v>
      </c>
      <c r="J119" s="31">
        <f>SUMIFS(J120:J1168,$C120:$C1168,$C120,$D120:$D1168,$D120)/2</f>
        <v>17011</v>
      </c>
    </row>
    <row r="120" spans="1:10" s="13" customFormat="1" ht="78">
      <c r="A120" s="16">
        <v>2</v>
      </c>
      <c r="B120" s="35" t="s">
        <v>188</v>
      </c>
      <c r="C120" s="33" t="s">
        <v>97</v>
      </c>
      <c r="D120" s="33" t="s">
        <v>74</v>
      </c>
      <c r="E120" s="33" t="s">
        <v>49</v>
      </c>
      <c r="F120" s="33" t="s">
        <v>76</v>
      </c>
      <c r="G120" s="34">
        <f>SUMIFS(G121:G1165,$C121:$C1165,$C121,$D121:$D1165,$D121,$E121:$E1165,$E121)</f>
        <v>3130.3</v>
      </c>
      <c r="H120" s="34">
        <f>SUMIFS(H121:H1165,$C121:$C1165,$C121,$D121:$D1165,$D121,$E121:$E1165,$E121)</f>
        <v>0</v>
      </c>
      <c r="I120" s="34">
        <f>SUMIFS(I121:I1165,$C121:$C1165,$C121,$D121:$D1165,$D121,$E121:$E1165,$E121)</f>
        <v>3130.3</v>
      </c>
      <c r="J120" s="34">
        <f>SUMIFS(J121:J1165,$C121:$C1165,$C121,$D121:$D1165,$D121,$E121:$E1165,$E121)</f>
        <v>0</v>
      </c>
    </row>
    <row r="121" spans="1:10" s="13" customFormat="1" ht="15.6">
      <c r="A121" s="17">
        <v>3</v>
      </c>
      <c r="B121" s="22" t="s">
        <v>46</v>
      </c>
      <c r="C121" s="23" t="s">
        <v>97</v>
      </c>
      <c r="D121" s="23" t="s">
        <v>74</v>
      </c>
      <c r="E121" s="23" t="s">
        <v>49</v>
      </c>
      <c r="F121" s="23" t="s">
        <v>96</v>
      </c>
      <c r="G121" s="24">
        <v>3130.3</v>
      </c>
      <c r="H121" s="24"/>
      <c r="I121" s="24">
        <v>3130.3</v>
      </c>
      <c r="J121" s="24"/>
    </row>
    <row r="122" spans="1:10" s="13" customFormat="1" ht="62.4">
      <c r="A122" s="16">
        <v>2</v>
      </c>
      <c r="B122" s="41" t="s">
        <v>189</v>
      </c>
      <c r="C122" s="33" t="s">
        <v>97</v>
      </c>
      <c r="D122" s="33" t="s">
        <v>74</v>
      </c>
      <c r="E122" s="33" t="s">
        <v>50</v>
      </c>
      <c r="F122" s="33"/>
      <c r="G122" s="34">
        <f>SUMIFS(G123:G1167,$C123:$C1167,$C123,$D123:$D1167,$D123,$E123:$E1167,$E123)</f>
        <v>560</v>
      </c>
      <c r="H122" s="34">
        <f>SUMIFS(H123:H1167,$C123:$C1167,$C123,$D123:$D1167,$D123,$E123:$E1167,$E123)</f>
        <v>0</v>
      </c>
      <c r="I122" s="34">
        <f>SUMIFS(I123:I1167,$C123:$C1167,$C123,$D123:$D1167,$D123,$E123:$E1167,$E123)</f>
        <v>560</v>
      </c>
      <c r="J122" s="34">
        <f>SUMIFS(J123:J1167,$C123:$C1167,$C123,$D123:$D1167,$D123,$E123:$E1167,$E123)</f>
        <v>0</v>
      </c>
    </row>
    <row r="123" spans="1:10" s="13" customFormat="1" ht="46.8">
      <c r="A123" s="17">
        <v>3</v>
      </c>
      <c r="B123" s="22" t="s">
        <v>11</v>
      </c>
      <c r="C123" s="23" t="s">
        <v>97</v>
      </c>
      <c r="D123" s="23" t="s">
        <v>74</v>
      </c>
      <c r="E123" s="23" t="s">
        <v>50</v>
      </c>
      <c r="F123" s="23" t="s">
        <v>78</v>
      </c>
      <c r="G123" s="24">
        <v>560</v>
      </c>
      <c r="H123" s="24"/>
      <c r="I123" s="24">
        <v>560</v>
      </c>
      <c r="J123" s="24"/>
    </row>
    <row r="124" spans="1:10" s="13" customFormat="1" ht="15.6">
      <c r="A124" s="17">
        <v>3</v>
      </c>
      <c r="B124" s="22" t="s">
        <v>46</v>
      </c>
      <c r="C124" s="23" t="s">
        <v>97</v>
      </c>
      <c r="D124" s="23" t="s">
        <v>74</v>
      </c>
      <c r="E124" s="23" t="s">
        <v>50</v>
      </c>
      <c r="F124" s="23" t="s">
        <v>96</v>
      </c>
      <c r="G124" s="24"/>
      <c r="H124" s="24"/>
      <c r="I124" s="24"/>
      <c r="J124" s="24"/>
    </row>
    <row r="125" spans="1:10" s="13" customFormat="1" ht="62.4">
      <c r="A125" s="16">
        <v>2</v>
      </c>
      <c r="B125" s="45" t="s">
        <v>149</v>
      </c>
      <c r="C125" s="33" t="s">
        <v>97</v>
      </c>
      <c r="D125" s="33" t="s">
        <v>74</v>
      </c>
      <c r="E125" s="33" t="s">
        <v>148</v>
      </c>
      <c r="F125" s="33" t="s">
        <v>76</v>
      </c>
      <c r="G125" s="34">
        <f>SUMIFS(G126:G1170,$C126:$C1170,$C126,$D126:$D1170,$D126,$E126:$E1170,$E126)</f>
        <v>17906.3</v>
      </c>
      <c r="H125" s="34">
        <f>SUMIFS(H126:H1170,$C126:$C1170,$C126,$D126:$D1170,$D126,$E126:$E1170,$E126)</f>
        <v>17011</v>
      </c>
      <c r="I125" s="34">
        <f>SUMIFS(I126:I1170,$C126:$C1170,$C126,$D126:$D1170,$D126,$E126:$E1170,$E126)</f>
        <v>17906.3</v>
      </c>
      <c r="J125" s="34">
        <f>SUMIFS(J126:J1170,$C126:$C1170,$C126,$D126:$D1170,$D126,$E126:$E1170,$E126)</f>
        <v>17011</v>
      </c>
    </row>
    <row r="126" spans="1:10" s="13" customFormat="1" ht="15.6">
      <c r="A126" s="17">
        <v>3</v>
      </c>
      <c r="B126" s="22" t="s">
        <v>151</v>
      </c>
      <c r="C126" s="23" t="s">
        <v>97</v>
      </c>
      <c r="D126" s="23" t="s">
        <v>74</v>
      </c>
      <c r="E126" s="23" t="s">
        <v>148</v>
      </c>
      <c r="F126" s="23" t="s">
        <v>150</v>
      </c>
      <c r="G126" s="24">
        <v>2568.8000000000002</v>
      </c>
      <c r="H126" s="24">
        <v>2440.4</v>
      </c>
      <c r="I126" s="24">
        <v>2568.8000000000002</v>
      </c>
      <c r="J126" s="24">
        <v>2440.4</v>
      </c>
    </row>
    <row r="127" spans="1:10" s="13" customFormat="1" ht="15.6">
      <c r="A127" s="17">
        <v>3</v>
      </c>
      <c r="B127" s="22" t="s">
        <v>135</v>
      </c>
      <c r="C127" s="23" t="s">
        <v>97</v>
      </c>
      <c r="D127" s="23" t="s">
        <v>74</v>
      </c>
      <c r="E127" s="23" t="s">
        <v>148</v>
      </c>
      <c r="F127" s="23" t="s">
        <v>134</v>
      </c>
      <c r="G127" s="24">
        <v>15337.5</v>
      </c>
      <c r="H127" s="24">
        <v>14570.6</v>
      </c>
      <c r="I127" s="24">
        <v>15337.5</v>
      </c>
      <c r="J127" s="24">
        <v>14570.6</v>
      </c>
    </row>
    <row r="128" spans="1:10" s="13" customFormat="1" ht="62.4">
      <c r="A128" s="16">
        <v>2</v>
      </c>
      <c r="B128" s="41" t="s">
        <v>216</v>
      </c>
      <c r="C128" s="33" t="s">
        <v>97</v>
      </c>
      <c r="D128" s="33" t="s">
        <v>74</v>
      </c>
      <c r="E128" s="33" t="s">
        <v>215</v>
      </c>
      <c r="F128" s="33" t="s">
        <v>76</v>
      </c>
      <c r="G128" s="34">
        <f>SUMIFS(G129:G1173,$C129:$C1173,$C129,$D129:$D1173,$D129,$E129:$E1173,$E129)</f>
        <v>30</v>
      </c>
      <c r="H128" s="34">
        <f>SUMIFS(H129:H1173,$C129:$C1173,$C129,$D129:$D1173,$D129,$E129:$E1173,$E129)</f>
        <v>0</v>
      </c>
      <c r="I128" s="34">
        <f>SUMIFS(I129:I1173,$C129:$C1173,$C129,$D129:$D1173,$D129,$E129:$E1173,$E129)</f>
        <v>30</v>
      </c>
      <c r="J128" s="34">
        <f>SUMIFS(J129:J1173,$C129:$C1173,$C129,$D129:$D1173,$D129,$E129:$E1173,$E129)</f>
        <v>0</v>
      </c>
    </row>
    <row r="129" spans="1:10" s="13" customFormat="1" ht="46.8">
      <c r="A129" s="17">
        <v>3</v>
      </c>
      <c r="B129" s="22" t="s">
        <v>11</v>
      </c>
      <c r="C129" s="23" t="s">
        <v>97</v>
      </c>
      <c r="D129" s="23" t="s">
        <v>74</v>
      </c>
      <c r="E129" s="23" t="s">
        <v>215</v>
      </c>
      <c r="F129" s="23" t="s">
        <v>78</v>
      </c>
      <c r="G129" s="24">
        <v>30</v>
      </c>
      <c r="H129" s="24"/>
      <c r="I129" s="24">
        <v>30</v>
      </c>
      <c r="J129" s="24"/>
    </row>
    <row r="130" spans="1:10" s="13" customFormat="1" ht="15.6">
      <c r="A130" s="15">
        <v>1</v>
      </c>
      <c r="B130" s="40" t="s">
        <v>124</v>
      </c>
      <c r="C130" s="30" t="s">
        <v>97</v>
      </c>
      <c r="D130" s="30" t="s">
        <v>93</v>
      </c>
      <c r="E130" s="30"/>
      <c r="F130" s="30"/>
      <c r="G130" s="31">
        <f>SUMIFS(G131:G1179,$C131:$C1179,$C131,$D131:$D1179,$D131)/2</f>
        <v>3885.5999999999995</v>
      </c>
      <c r="H130" s="31">
        <f>SUMIFS(H131:H1179,$C131:$C1179,$C131,$D131:$D1179,$D131)/2</f>
        <v>0</v>
      </c>
      <c r="I130" s="31">
        <f>SUMIFS(I131:I1179,$C131:$C1179,$C131,$D131:$D1179,$D131)/2</f>
        <v>3885.5999999999995</v>
      </c>
      <c r="J130" s="31">
        <f>SUMIFS(J131:J1179,$C131:$C1179,$C131,$D131:$D1179,$D131)/2</f>
        <v>0</v>
      </c>
    </row>
    <row r="131" spans="1:10" s="13" customFormat="1" ht="46.8">
      <c r="A131" s="16">
        <v>2</v>
      </c>
      <c r="B131" s="41" t="s">
        <v>166</v>
      </c>
      <c r="C131" s="33" t="s">
        <v>97</v>
      </c>
      <c r="D131" s="33" t="s">
        <v>93</v>
      </c>
      <c r="E131" s="42" t="s">
        <v>60</v>
      </c>
      <c r="F131" s="42" t="s">
        <v>76</v>
      </c>
      <c r="G131" s="34">
        <f>SUMIFS(G132:G1176,$C132:$C1176,$C132,$D132:$D1176,$D132,$E132:$E1176,$E132)</f>
        <v>0</v>
      </c>
      <c r="H131" s="34">
        <f>SUMIFS(H132:H1176,$C132:$C1176,$C132,$D132:$D1176,$D132,$E132:$E1176,$E132)</f>
        <v>0</v>
      </c>
      <c r="I131" s="34">
        <f>SUMIFS(I132:I1176,$C132:$C1176,$C132,$D132:$D1176,$D132,$E132:$E1176,$E132)</f>
        <v>0</v>
      </c>
      <c r="J131" s="34">
        <f>SUMIFS(J132:J1176,$C132:$C1176,$C132,$D132:$D1176,$D132,$E132:$E1176,$E132)</f>
        <v>0</v>
      </c>
    </row>
    <row r="132" spans="1:10" s="13" customFormat="1" ht="140.4">
      <c r="A132" s="17">
        <v>3</v>
      </c>
      <c r="B132" s="22" t="s">
        <v>125</v>
      </c>
      <c r="C132" s="23" t="s">
        <v>97</v>
      </c>
      <c r="D132" s="23" t="s">
        <v>93</v>
      </c>
      <c r="E132" s="23" t="s">
        <v>60</v>
      </c>
      <c r="F132" s="23" t="s">
        <v>126</v>
      </c>
      <c r="G132" s="24"/>
      <c r="H132" s="24"/>
      <c r="I132" s="24"/>
      <c r="J132" s="24"/>
    </row>
    <row r="133" spans="1:10" s="13" customFormat="1" ht="15.6">
      <c r="A133" s="17">
        <v>3</v>
      </c>
      <c r="B133" s="22" t="s">
        <v>46</v>
      </c>
      <c r="C133" s="23" t="s">
        <v>97</v>
      </c>
      <c r="D133" s="23" t="s">
        <v>93</v>
      </c>
      <c r="E133" s="23" t="s">
        <v>60</v>
      </c>
      <c r="F133" s="23" t="s">
        <v>96</v>
      </c>
      <c r="G133" s="24">
        <v>0</v>
      </c>
      <c r="H133" s="24"/>
      <c r="I133" s="24">
        <v>0</v>
      </c>
      <c r="J133" s="24"/>
    </row>
    <row r="134" spans="1:10" s="13" customFormat="1" ht="93.6">
      <c r="A134" s="16">
        <v>2</v>
      </c>
      <c r="B134" s="41" t="s">
        <v>185</v>
      </c>
      <c r="C134" s="33" t="s">
        <v>97</v>
      </c>
      <c r="D134" s="33" t="s">
        <v>93</v>
      </c>
      <c r="E134" s="42" t="s">
        <v>45</v>
      </c>
      <c r="F134" s="42" t="s">
        <v>76</v>
      </c>
      <c r="G134" s="34">
        <f>SUMIFS(G135:G1179,$C135:$C1179,$C135,$D135:$D1179,$D135,$E135:$E1179,$E135)</f>
        <v>3596.2</v>
      </c>
      <c r="H134" s="34">
        <f>SUMIFS(H135:H1179,$C135:$C1179,$C135,$D135:$D1179,$D135,$E135:$E1179,$E135)</f>
        <v>0</v>
      </c>
      <c r="I134" s="34">
        <f>SUMIFS(I135:I1179,$C135:$C1179,$C135,$D135:$D1179,$D135,$E135:$E1179,$E135)</f>
        <v>3596.2</v>
      </c>
      <c r="J134" s="34">
        <f>SUMIFS(J135:J1179,$C135:$C1179,$C135,$D135:$D1179,$D135,$E135:$E1179,$E135)</f>
        <v>0</v>
      </c>
    </row>
    <row r="135" spans="1:10" s="13" customFormat="1" ht="62.4">
      <c r="A135" s="17">
        <v>3</v>
      </c>
      <c r="B135" s="22" t="s">
        <v>162</v>
      </c>
      <c r="C135" s="23" t="s">
        <v>97</v>
      </c>
      <c r="D135" s="23" t="s">
        <v>93</v>
      </c>
      <c r="E135" s="23" t="s">
        <v>45</v>
      </c>
      <c r="F135" s="23" t="s">
        <v>98</v>
      </c>
      <c r="G135" s="24">
        <v>3596.2</v>
      </c>
      <c r="H135" s="24"/>
      <c r="I135" s="24">
        <v>3596.2</v>
      </c>
      <c r="J135" s="24"/>
    </row>
    <row r="136" spans="1:10" s="13" customFormat="1" ht="78">
      <c r="A136" s="16">
        <v>2</v>
      </c>
      <c r="B136" s="41" t="s">
        <v>191</v>
      </c>
      <c r="C136" s="33" t="s">
        <v>97</v>
      </c>
      <c r="D136" s="33" t="s">
        <v>93</v>
      </c>
      <c r="E136" s="42" t="s">
        <v>123</v>
      </c>
      <c r="F136" s="42" t="s">
        <v>76</v>
      </c>
      <c r="G136" s="34">
        <f>SUMIFS(G137:G1181,$C137:$C1181,$C137,$D137:$D1181,$D137,$E137:$E1181,$E137)</f>
        <v>0</v>
      </c>
      <c r="H136" s="34">
        <f>SUMIFS(H137:H1181,$C137:$C1181,$C137,$D137:$D1181,$D137,$E137:$E1181,$E137)</f>
        <v>0</v>
      </c>
      <c r="I136" s="34">
        <f>SUMIFS(I137:I1181,$C137:$C1181,$C137,$D137:$D1181,$D137,$E137:$E1181,$E137)</f>
        <v>0</v>
      </c>
      <c r="J136" s="34">
        <f>SUMIFS(J137:J1181,$C137:$C1181,$C137,$D137:$D1181,$D137,$E137:$E1181,$E137)</f>
        <v>0</v>
      </c>
    </row>
    <row r="137" spans="1:10" s="13" customFormat="1" ht="15.6">
      <c r="A137" s="17">
        <v>3</v>
      </c>
      <c r="B137" s="22" t="s">
        <v>46</v>
      </c>
      <c r="C137" s="23" t="s">
        <v>97</v>
      </c>
      <c r="D137" s="23" t="s">
        <v>93</v>
      </c>
      <c r="E137" s="23" t="s">
        <v>123</v>
      </c>
      <c r="F137" s="23" t="s">
        <v>96</v>
      </c>
      <c r="G137" s="24"/>
      <c r="H137" s="24"/>
      <c r="I137" s="24"/>
      <c r="J137" s="24"/>
    </row>
    <row r="138" spans="1:10" s="13" customFormat="1" ht="62.4">
      <c r="A138" s="16">
        <v>2</v>
      </c>
      <c r="B138" s="41" t="s">
        <v>189</v>
      </c>
      <c r="C138" s="33" t="s">
        <v>97</v>
      </c>
      <c r="D138" s="33" t="s">
        <v>93</v>
      </c>
      <c r="E138" s="42" t="s">
        <v>50</v>
      </c>
      <c r="F138" s="42" t="s">
        <v>76</v>
      </c>
      <c r="G138" s="34">
        <f>SUMIFS(G139:G1183,$C139:$C1183,$C139,$D139:$D1183,$D139,$E139:$E1183,$E139)</f>
        <v>289.39999999999998</v>
      </c>
      <c r="H138" s="34">
        <f>SUMIFS(H139:H1183,$C139:$C1183,$C139,$D139:$D1183,$D139,$E139:$E1183,$E139)</f>
        <v>0</v>
      </c>
      <c r="I138" s="34">
        <f>SUMIFS(I139:I1183,$C139:$C1183,$C139,$D139:$D1183,$D139,$E139:$E1183,$E139)</f>
        <v>289.39999999999998</v>
      </c>
      <c r="J138" s="34">
        <f>SUMIFS(J139:J1183,$C139:$C1183,$C139,$D139:$D1183,$D139,$E139:$E1183,$E139)</f>
        <v>0</v>
      </c>
    </row>
    <row r="139" spans="1:10" s="13" customFormat="1" ht="46.8">
      <c r="A139" s="17">
        <v>3</v>
      </c>
      <c r="B139" s="22" t="s">
        <v>11</v>
      </c>
      <c r="C139" s="23" t="s">
        <v>97</v>
      </c>
      <c r="D139" s="23" t="s">
        <v>93</v>
      </c>
      <c r="E139" s="23" t="s">
        <v>50</v>
      </c>
      <c r="F139" s="23" t="s">
        <v>78</v>
      </c>
      <c r="G139" s="24">
        <v>11.4</v>
      </c>
      <c r="H139" s="24"/>
      <c r="I139" s="24">
        <v>11.4</v>
      </c>
      <c r="J139" s="24"/>
    </row>
    <row r="140" spans="1:10" s="13" customFormat="1" ht="15.6">
      <c r="A140" s="17">
        <v>3</v>
      </c>
      <c r="B140" s="22" t="s">
        <v>46</v>
      </c>
      <c r="C140" s="23" t="s">
        <v>97</v>
      </c>
      <c r="D140" s="23" t="s">
        <v>93</v>
      </c>
      <c r="E140" s="23" t="s">
        <v>50</v>
      </c>
      <c r="F140" s="23" t="s">
        <v>96</v>
      </c>
      <c r="G140" s="24">
        <v>278</v>
      </c>
      <c r="H140" s="24"/>
      <c r="I140" s="24">
        <v>278</v>
      </c>
      <c r="J140" s="24"/>
    </row>
    <row r="141" spans="1:10" s="13" customFormat="1" ht="15.6">
      <c r="A141" s="15">
        <v>1</v>
      </c>
      <c r="B141" s="40" t="s">
        <v>133</v>
      </c>
      <c r="C141" s="44" t="s">
        <v>97</v>
      </c>
      <c r="D141" s="44" t="s">
        <v>83</v>
      </c>
      <c r="E141" s="44" t="s">
        <v>6</v>
      </c>
      <c r="F141" s="44" t="s">
        <v>76</v>
      </c>
      <c r="G141" s="31">
        <f>SUMIFS(G142:G1190,$C142:$C1190,$C142,$D142:$D1190,$D142)/2</f>
        <v>32751.599999999999</v>
      </c>
      <c r="H141" s="31">
        <f>SUMIFS(H142:H1190,$C142:$C1190,$C142,$D142:$D1190,$D142)/2</f>
        <v>24874.199999999997</v>
      </c>
      <c r="I141" s="31">
        <f>SUMIFS(I142:I1190,$C142:$C1190,$C142,$D142:$D1190,$D142)/2</f>
        <v>32935.299999999996</v>
      </c>
      <c r="J141" s="31">
        <f>SUMIFS(J142:J1190,$C142:$C1190,$C142,$D142:$D1190,$D142)/2</f>
        <v>24874.199999999997</v>
      </c>
    </row>
    <row r="142" spans="1:10" s="13" customFormat="1" ht="46.8">
      <c r="A142" s="16">
        <v>2</v>
      </c>
      <c r="B142" s="41" t="s">
        <v>166</v>
      </c>
      <c r="C142" s="33" t="s">
        <v>97</v>
      </c>
      <c r="D142" s="33" t="s">
        <v>83</v>
      </c>
      <c r="E142" s="42" t="s">
        <v>60</v>
      </c>
      <c r="F142" s="42" t="s">
        <v>76</v>
      </c>
      <c r="G142" s="34">
        <f>SUMIFS(G143:G1187,$C143:$C1187,$C143,$D143:$D1187,$D143,$E143:$E1187,$E143)</f>
        <v>17160.400000000001</v>
      </c>
      <c r="H142" s="34">
        <f>SUMIFS(H143:H1187,$C143:$C1187,$C143,$D143:$D1187,$D143,$E143:$E1187,$E143)</f>
        <v>11392</v>
      </c>
      <c r="I142" s="34">
        <f>SUMIFS(I143:I1187,$C143:$C1187,$C143,$D143:$D1187,$D143,$E143:$E1187,$E143)</f>
        <v>17344.099999999999</v>
      </c>
      <c r="J142" s="34">
        <f>SUMIFS(J143:J1187,$C143:$C1187,$C143,$D143:$D1187,$D143,$E143:$E1187,$E143)</f>
        <v>11392</v>
      </c>
    </row>
    <row r="143" spans="1:10" s="13" customFormat="1" ht="15.6">
      <c r="A143" s="17">
        <v>3</v>
      </c>
      <c r="B143" s="22" t="s">
        <v>46</v>
      </c>
      <c r="C143" s="23" t="s">
        <v>97</v>
      </c>
      <c r="D143" s="23" t="s">
        <v>83</v>
      </c>
      <c r="E143" s="23" t="s">
        <v>60</v>
      </c>
      <c r="F143" s="23" t="s">
        <v>96</v>
      </c>
      <c r="G143" s="24">
        <v>17160.400000000001</v>
      </c>
      <c r="H143" s="24">
        <v>11392</v>
      </c>
      <c r="I143" s="24">
        <v>17344.099999999999</v>
      </c>
      <c r="J143" s="24">
        <v>11392</v>
      </c>
    </row>
    <row r="144" spans="1:10" s="13" customFormat="1" ht="62.4">
      <c r="A144" s="16">
        <v>2</v>
      </c>
      <c r="B144" s="41" t="s">
        <v>169</v>
      </c>
      <c r="C144" s="42" t="s">
        <v>97</v>
      </c>
      <c r="D144" s="42" t="s">
        <v>83</v>
      </c>
      <c r="E144" s="42" t="s">
        <v>132</v>
      </c>
      <c r="F144" s="42" t="s">
        <v>76</v>
      </c>
      <c r="G144" s="34">
        <f>SUMIFS(G145:G1189,$C145:$C1189,$C145,$D145:$D1189,$D145,$E145:$E1189,$E145)</f>
        <v>15591.2</v>
      </c>
      <c r="H144" s="34">
        <f>SUMIFS(H145:H1189,$C145:$C1189,$C145,$D145:$D1189,$D145,$E145:$E1189,$E145)</f>
        <v>13482.2</v>
      </c>
      <c r="I144" s="34">
        <f>SUMIFS(I145:I1189,$C145:$C1189,$C145,$D145:$D1189,$D145,$E145:$E1189,$E145)</f>
        <v>15591.2</v>
      </c>
      <c r="J144" s="34">
        <f>SUMIFS(J145:J1189,$C145:$C1189,$C145,$D145:$D1189,$D145,$E145:$E1189,$E145)</f>
        <v>13482.2</v>
      </c>
    </row>
    <row r="145" spans="1:10" s="13" customFormat="1" ht="15.6">
      <c r="A145" s="17">
        <v>3</v>
      </c>
      <c r="B145" s="22" t="s">
        <v>46</v>
      </c>
      <c r="C145" s="23" t="s">
        <v>97</v>
      </c>
      <c r="D145" s="23" t="s">
        <v>83</v>
      </c>
      <c r="E145" s="23" t="s">
        <v>132</v>
      </c>
      <c r="F145" s="23" t="s">
        <v>96</v>
      </c>
      <c r="G145" s="24">
        <v>15591.2</v>
      </c>
      <c r="H145" s="24">
        <v>13482.2</v>
      </c>
      <c r="I145" s="24">
        <v>15591.2</v>
      </c>
      <c r="J145" s="24">
        <v>13482.2</v>
      </c>
    </row>
    <row r="146" spans="1:10" s="13" customFormat="1" ht="46.8">
      <c r="A146" s="16">
        <v>2</v>
      </c>
      <c r="B146" s="41" t="s">
        <v>209</v>
      </c>
      <c r="C146" s="42" t="s">
        <v>97</v>
      </c>
      <c r="D146" s="42" t="s">
        <v>83</v>
      </c>
      <c r="E146" s="42" t="s">
        <v>184</v>
      </c>
      <c r="F146" s="42" t="s">
        <v>76</v>
      </c>
      <c r="G146" s="34">
        <f>SUMIFS(G147:G1191,$C147:$C1191,$C147,$D147:$D1191,$D147,$E147:$E1191,$E147)</f>
        <v>0</v>
      </c>
      <c r="H146" s="34">
        <f>SUMIFS(H147:H1191,$C147:$C1191,$C147,$D147:$D1191,$D147,$E147:$E1191,$E147)</f>
        <v>0</v>
      </c>
      <c r="I146" s="34">
        <f>SUMIFS(I147:I1191,$C147:$C1191,$C147,$D147:$D1191,$D147,$E147:$E1191,$E147)</f>
        <v>0</v>
      </c>
      <c r="J146" s="34">
        <f>SUMIFS(J147:J1191,$C147:$C1191,$C147,$D147:$D1191,$D147,$E147:$E1191,$E147)</f>
        <v>0</v>
      </c>
    </row>
    <row r="147" spans="1:10" s="13" customFormat="1" ht="15.6">
      <c r="A147" s="17">
        <v>3</v>
      </c>
      <c r="B147" s="22" t="s">
        <v>46</v>
      </c>
      <c r="C147" s="23" t="s">
        <v>97</v>
      </c>
      <c r="D147" s="23" t="s">
        <v>83</v>
      </c>
      <c r="E147" s="23" t="s">
        <v>184</v>
      </c>
      <c r="F147" s="23" t="s">
        <v>96</v>
      </c>
      <c r="G147" s="24"/>
      <c r="H147" s="24"/>
      <c r="I147" s="24"/>
      <c r="J147" s="24"/>
    </row>
    <row r="148" spans="1:10" s="13" customFormat="1" ht="15.6">
      <c r="A148" s="14">
        <v>0</v>
      </c>
      <c r="B148" s="26" t="s">
        <v>114</v>
      </c>
      <c r="C148" s="27" t="s">
        <v>75</v>
      </c>
      <c r="D148" s="27" t="s">
        <v>119</v>
      </c>
      <c r="E148" s="27"/>
      <c r="F148" s="27"/>
      <c r="G148" s="28">
        <f>SUMIFS(G149:G1208,$C149:$C1208,$C149)/3</f>
        <v>6862.7</v>
      </c>
      <c r="H148" s="28">
        <f>SUMIFS(H149:H1198,$C149:$C1198,$C149)/3</f>
        <v>215.30000000000004</v>
      </c>
      <c r="I148" s="28">
        <f>SUMIFS(I149:I1208,$C149:$C1208,$C149)/3</f>
        <v>7108.7</v>
      </c>
      <c r="J148" s="28">
        <f>SUMIFS(J149:J1198,$C149:$C1198,$C149)/3</f>
        <v>215.30000000000004</v>
      </c>
    </row>
    <row r="149" spans="1:10" s="13" customFormat="1" ht="31.2">
      <c r="A149" s="15">
        <v>1</v>
      </c>
      <c r="B149" s="29" t="s">
        <v>61</v>
      </c>
      <c r="C149" s="30" t="s">
        <v>75</v>
      </c>
      <c r="D149" s="30" t="s">
        <v>97</v>
      </c>
      <c r="E149" s="30" t="s">
        <v>76</v>
      </c>
      <c r="F149" s="30" t="s">
        <v>76</v>
      </c>
      <c r="G149" s="31">
        <f>SUMIFS(G150:G1198,$C150:$C1198,$C150,$D150:$D1198,$D150)/2</f>
        <v>6862.7000000000007</v>
      </c>
      <c r="H149" s="31">
        <f>SUMIFS(H150:H1198,$C150:$C1198,$C150,$D150:$D1198,$D150)/2</f>
        <v>215.3</v>
      </c>
      <c r="I149" s="31">
        <f>SUMIFS(I150:I1198,$C150:$C1198,$C150,$D150:$D1198,$D150)/2</f>
        <v>7108.7000000000007</v>
      </c>
      <c r="J149" s="31">
        <f>SUMIFS(J150:J1198,$C150:$C1198,$C150,$D150:$D1198,$D150)/2</f>
        <v>215.3</v>
      </c>
    </row>
    <row r="150" spans="1:10" s="13" customFormat="1" ht="31.2">
      <c r="A150" s="16">
        <v>2</v>
      </c>
      <c r="B150" s="32" t="s">
        <v>212</v>
      </c>
      <c r="C150" s="33" t="s">
        <v>75</v>
      </c>
      <c r="D150" s="33" t="s">
        <v>97</v>
      </c>
      <c r="E150" s="33" t="s">
        <v>62</v>
      </c>
      <c r="F150" s="33"/>
      <c r="G150" s="34">
        <f>SUMIFS(G151:G1195,$C151:$C1195,$C151,$D151:$D1195,$D151,$E151:$E1195,$E151)</f>
        <v>968.9</v>
      </c>
      <c r="H150" s="34">
        <f>SUMIFS(H151:H1195,$C151:$C1195,$C151,$D151:$D1195,$D151,$E151:$E1195,$E151)</f>
        <v>215.3</v>
      </c>
      <c r="I150" s="34">
        <f>SUMIFS(I151:I1195,$C151:$C1195,$C151,$D151:$D1195,$D151,$E151:$E1195,$E151)</f>
        <v>968.9</v>
      </c>
      <c r="J150" s="34">
        <f>SUMIFS(J151:J1195,$C151:$C1195,$C151,$D151:$D1195,$D151,$E151:$E1195,$E151)</f>
        <v>215.3</v>
      </c>
    </row>
    <row r="151" spans="1:10" s="13" customFormat="1" ht="15.6">
      <c r="A151" s="17">
        <v>3</v>
      </c>
      <c r="B151" s="22" t="s">
        <v>46</v>
      </c>
      <c r="C151" s="23" t="s">
        <v>75</v>
      </c>
      <c r="D151" s="23" t="s">
        <v>97</v>
      </c>
      <c r="E151" s="23" t="s">
        <v>62</v>
      </c>
      <c r="F151" s="23" t="s">
        <v>96</v>
      </c>
      <c r="G151" s="24">
        <v>968.9</v>
      </c>
      <c r="H151" s="24">
        <v>215.3</v>
      </c>
      <c r="I151" s="24">
        <v>968.9</v>
      </c>
      <c r="J151" s="24">
        <v>215.3</v>
      </c>
    </row>
    <row r="152" spans="1:10" s="13" customFormat="1" ht="62.4">
      <c r="A152" s="16">
        <v>2</v>
      </c>
      <c r="B152" s="32" t="s">
        <v>195</v>
      </c>
      <c r="C152" s="33" t="s">
        <v>75</v>
      </c>
      <c r="D152" s="33" t="s">
        <v>97</v>
      </c>
      <c r="E152" s="33" t="s">
        <v>63</v>
      </c>
      <c r="F152" s="33"/>
      <c r="G152" s="34">
        <f>SUMIFS(G153:G1197,$C153:$C1197,$C153,$D153:$D1197,$D153,$E153:$E1197,$E153)</f>
        <v>3237.7</v>
      </c>
      <c r="H152" s="34">
        <f>SUMIFS(H153:H1197,$C153:$C1197,$C153,$D153:$D1197,$D153,$E153:$E1197,$E153)</f>
        <v>0</v>
      </c>
      <c r="I152" s="34">
        <f>SUMIFS(I153:I1197,$C153:$C1197,$C153,$D153:$D1197,$D153,$E153:$E1197,$E153)</f>
        <v>3483.7</v>
      </c>
      <c r="J152" s="34">
        <f>SUMIFS(J153:J1197,$C153:$C1197,$C153,$D153:$D1197,$D153,$E153:$E1197,$E153)</f>
        <v>0</v>
      </c>
    </row>
    <row r="153" spans="1:10" s="13" customFormat="1" ht="15.6">
      <c r="A153" s="17">
        <v>3</v>
      </c>
      <c r="B153" s="22" t="s">
        <v>46</v>
      </c>
      <c r="C153" s="23" t="s">
        <v>75</v>
      </c>
      <c r="D153" s="23" t="s">
        <v>97</v>
      </c>
      <c r="E153" s="23" t="s">
        <v>63</v>
      </c>
      <c r="F153" s="23" t="s">
        <v>96</v>
      </c>
      <c r="G153" s="24">
        <v>3237.7</v>
      </c>
      <c r="H153" s="24"/>
      <c r="I153" s="24">
        <v>3483.7</v>
      </c>
      <c r="J153" s="24"/>
    </row>
    <row r="154" spans="1:10" s="13" customFormat="1" ht="62.4">
      <c r="A154" s="16">
        <v>2</v>
      </c>
      <c r="B154" s="35" t="s">
        <v>196</v>
      </c>
      <c r="C154" s="33" t="s">
        <v>75</v>
      </c>
      <c r="D154" s="33" t="s">
        <v>97</v>
      </c>
      <c r="E154" s="33" t="s">
        <v>64</v>
      </c>
      <c r="F154" s="33"/>
      <c r="G154" s="34">
        <f>SUMIFS(G155:G1199,$C155:$C1199,$C155,$D155:$D1199,$D155,$E155:$E1199,$E155)</f>
        <v>2656.1</v>
      </c>
      <c r="H154" s="34">
        <f>SUMIFS(H155:H1199,$C155:$C1199,$C155,$D155:$D1199,$D155,$E155:$E1199,$E155)</f>
        <v>0</v>
      </c>
      <c r="I154" s="34">
        <f>SUMIFS(I155:I1199,$C155:$C1199,$C155,$D155:$D1199,$D155,$E155:$E1199,$E155)</f>
        <v>2656.1</v>
      </c>
      <c r="J154" s="34">
        <f>SUMIFS(J155:J1199,$C155:$C1199,$C155,$D155:$D1199,$D155,$E155:$E1199,$E155)</f>
        <v>0</v>
      </c>
    </row>
    <row r="155" spans="1:10" s="13" customFormat="1" ht="15.6">
      <c r="A155" s="17">
        <v>3</v>
      </c>
      <c r="B155" s="22" t="s">
        <v>46</v>
      </c>
      <c r="C155" s="23" t="s">
        <v>75</v>
      </c>
      <c r="D155" s="23" t="s">
        <v>97</v>
      </c>
      <c r="E155" s="23" t="s">
        <v>64</v>
      </c>
      <c r="F155" s="23" t="s">
        <v>96</v>
      </c>
      <c r="G155" s="24">
        <v>2656.1</v>
      </c>
      <c r="H155" s="24"/>
      <c r="I155" s="24">
        <v>2656.1</v>
      </c>
      <c r="J155" s="24"/>
    </row>
    <row r="156" spans="1:10" s="13" customFormat="1" ht="15.6">
      <c r="A156" s="14">
        <v>0</v>
      </c>
      <c r="B156" s="26" t="s">
        <v>115</v>
      </c>
      <c r="C156" s="27" t="s">
        <v>86</v>
      </c>
      <c r="D156" s="27" t="s">
        <v>119</v>
      </c>
      <c r="E156" s="27"/>
      <c r="F156" s="27"/>
      <c r="G156" s="28">
        <f>SUMIFS(G157:G1216,$C157:$C1216,$C157)/3</f>
        <v>118894.09999999999</v>
      </c>
      <c r="H156" s="28">
        <f>SUMIFS(H157:H1206,$C157:$C1206,$C157)/3</f>
        <v>14149.1</v>
      </c>
      <c r="I156" s="28">
        <f>SUMIFS(I157:I1216,$C157:$C1216,$C157)/3</f>
        <v>118924.09999999999</v>
      </c>
      <c r="J156" s="28">
        <f>SUMIFS(J157:J1206,$C157:$C1206,$C157)/3</f>
        <v>14149.1</v>
      </c>
    </row>
    <row r="157" spans="1:10" s="13" customFormat="1" ht="15.6">
      <c r="A157" s="15">
        <v>1</v>
      </c>
      <c r="B157" s="29" t="s">
        <v>39</v>
      </c>
      <c r="C157" s="30" t="s">
        <v>86</v>
      </c>
      <c r="D157" s="30" t="s">
        <v>93</v>
      </c>
      <c r="E157" s="30"/>
      <c r="F157" s="30"/>
      <c r="G157" s="31">
        <f>SUMIFS(G158:G1206,$C158:$C1206,$C158,$D158:$D1206,$D158)/2</f>
        <v>101078.9</v>
      </c>
      <c r="H157" s="31">
        <f>SUMIFS(H158:H1206,$C158:$C1206,$C158,$D158:$D1206,$D158)/2</f>
        <v>12123.1</v>
      </c>
      <c r="I157" s="31">
        <f>SUMIFS(I158:I1206,$C158:$C1206,$C158,$D158:$D1206,$D158)/2</f>
        <v>101108.9</v>
      </c>
      <c r="J157" s="31">
        <f>SUMIFS(J158:J1206,$C158:$C1206,$C158,$D158:$D1206,$D158)/2</f>
        <v>12123.1</v>
      </c>
    </row>
    <row r="158" spans="1:10" s="13" customFormat="1" ht="62.4">
      <c r="A158" s="16">
        <v>2</v>
      </c>
      <c r="B158" s="48" t="s">
        <v>167</v>
      </c>
      <c r="C158" s="33" t="s">
        <v>86</v>
      </c>
      <c r="D158" s="33" t="s">
        <v>93</v>
      </c>
      <c r="E158" s="33" t="s">
        <v>40</v>
      </c>
      <c r="F158" s="33"/>
      <c r="G158" s="34">
        <f>SUMIFS(G159:G1203,$C159:$C1203,$C159,$D159:$D1203,$D159,$E159:$E1203,$E159)</f>
        <v>31385.399999999998</v>
      </c>
      <c r="H158" s="34">
        <f>SUMIFS(H159:H1203,$C159:$C1203,$C159,$D159:$D1203,$D159,$E159:$E1203,$E159)</f>
        <v>12123.1</v>
      </c>
      <c r="I158" s="34">
        <f>SUMIFS(I159:I1203,$C159:$C1203,$C159,$D159:$D1203,$D159,$E159:$E1203,$E159)</f>
        <v>31385.399999999998</v>
      </c>
      <c r="J158" s="34">
        <f>SUMIFS(J159:J1203,$C159:$C1203,$C159,$D159:$D1203,$D159,$E159:$E1203,$E159)</f>
        <v>12123.1</v>
      </c>
    </row>
    <row r="159" spans="1:10" s="13" customFormat="1" ht="46.8">
      <c r="A159" s="17">
        <v>3</v>
      </c>
      <c r="B159" s="22" t="s">
        <v>11</v>
      </c>
      <c r="C159" s="23" t="s">
        <v>86</v>
      </c>
      <c r="D159" s="23" t="s">
        <v>93</v>
      </c>
      <c r="E159" s="23" t="s">
        <v>40</v>
      </c>
      <c r="F159" s="23" t="s">
        <v>78</v>
      </c>
      <c r="G159" s="24">
        <v>1751.8</v>
      </c>
      <c r="H159" s="24"/>
      <c r="I159" s="24">
        <v>1751.8</v>
      </c>
      <c r="J159" s="24"/>
    </row>
    <row r="160" spans="1:10" s="13" customFormat="1" ht="15.6">
      <c r="A160" s="17">
        <v>3</v>
      </c>
      <c r="B160" s="22" t="s">
        <v>46</v>
      </c>
      <c r="C160" s="23" t="s">
        <v>86</v>
      </c>
      <c r="D160" s="23" t="s">
        <v>93</v>
      </c>
      <c r="E160" s="23" t="s">
        <v>40</v>
      </c>
      <c r="F160" s="23" t="s">
        <v>96</v>
      </c>
      <c r="G160" s="24">
        <v>29633.599999999999</v>
      </c>
      <c r="H160" s="24">
        <v>12123.1</v>
      </c>
      <c r="I160" s="24">
        <v>29633.599999999999</v>
      </c>
      <c r="J160" s="24">
        <v>12123.1</v>
      </c>
    </row>
    <row r="161" spans="1:10" s="13" customFormat="1" ht="93.6">
      <c r="A161" s="16">
        <v>2</v>
      </c>
      <c r="B161" s="32" t="s">
        <v>185</v>
      </c>
      <c r="C161" s="33" t="s">
        <v>86</v>
      </c>
      <c r="D161" s="33" t="s">
        <v>93</v>
      </c>
      <c r="E161" s="33" t="s">
        <v>45</v>
      </c>
      <c r="F161" s="33"/>
      <c r="G161" s="34">
        <f>SUMIFS(G162:G1206,$C162:$C1206,$C162,$D162:$D1206,$D162,$E162:$E1206,$E162)</f>
        <v>44657.2</v>
      </c>
      <c r="H161" s="34">
        <f>SUMIFS(H162:H1206,$C162:$C1206,$C162,$D162:$D1206,$D162,$E162:$E1206,$E162)</f>
        <v>0</v>
      </c>
      <c r="I161" s="34">
        <f>SUMIFS(I162:I1206,$C162:$C1206,$C162,$D162:$D1206,$D162,$E162:$E1206,$E162)</f>
        <v>44657.2</v>
      </c>
      <c r="J161" s="34">
        <f>SUMIFS(J162:J1206,$C162:$C1206,$C162,$D162:$D1206,$D162,$E162:$E1206,$E162)</f>
        <v>0</v>
      </c>
    </row>
    <row r="162" spans="1:10" s="13" customFormat="1" ht="15.6">
      <c r="A162" s="17">
        <v>3</v>
      </c>
      <c r="B162" s="22" t="s">
        <v>46</v>
      </c>
      <c r="C162" s="23" t="s">
        <v>86</v>
      </c>
      <c r="D162" s="23" t="s">
        <v>93</v>
      </c>
      <c r="E162" s="23" t="s">
        <v>45</v>
      </c>
      <c r="F162" s="23" t="s">
        <v>96</v>
      </c>
      <c r="G162" s="24">
        <v>44657.2</v>
      </c>
      <c r="H162" s="24"/>
      <c r="I162" s="24">
        <v>44657.2</v>
      </c>
      <c r="J162" s="24"/>
    </row>
    <row r="163" spans="1:10" s="13" customFormat="1" ht="62.4">
      <c r="A163" s="16">
        <v>2</v>
      </c>
      <c r="B163" s="41" t="s">
        <v>189</v>
      </c>
      <c r="C163" s="33" t="s">
        <v>86</v>
      </c>
      <c r="D163" s="33" t="s">
        <v>93</v>
      </c>
      <c r="E163" s="33" t="s">
        <v>50</v>
      </c>
      <c r="F163" s="33"/>
      <c r="G163" s="34">
        <f>SUMIFS(G164:G1208,$C164:$C1208,$C164,$D164:$D1208,$D164,$E164:$E1208,$E164)</f>
        <v>24188.3</v>
      </c>
      <c r="H163" s="34">
        <f>SUMIFS(H164:H1208,$C164:$C1208,$C164,$D164:$D1208,$D164,$E164:$E1208,$E164)</f>
        <v>0</v>
      </c>
      <c r="I163" s="34">
        <f>SUMIFS(I164:I1208,$C164:$C1208,$C164,$D164:$D1208,$D164,$E164:$E1208,$E164)</f>
        <v>24218.3</v>
      </c>
      <c r="J163" s="34">
        <f>SUMIFS(J164:J1208,$C164:$C1208,$C164,$D164:$D1208,$D164,$E164:$E1208,$E164)</f>
        <v>0</v>
      </c>
    </row>
    <row r="164" spans="1:10" s="13" customFormat="1" ht="46.8">
      <c r="A164" s="17">
        <v>3</v>
      </c>
      <c r="B164" s="22" t="s">
        <v>11</v>
      </c>
      <c r="C164" s="23" t="s">
        <v>86</v>
      </c>
      <c r="D164" s="23" t="s">
        <v>93</v>
      </c>
      <c r="E164" s="23" t="s">
        <v>50</v>
      </c>
      <c r="F164" s="23" t="s">
        <v>78</v>
      </c>
      <c r="G164" s="24">
        <v>24188.3</v>
      </c>
      <c r="H164" s="24"/>
      <c r="I164" s="24">
        <v>24218.3</v>
      </c>
      <c r="J164" s="24"/>
    </row>
    <row r="165" spans="1:10" s="13" customFormat="1" ht="46.8">
      <c r="A165" s="16">
        <v>2</v>
      </c>
      <c r="B165" s="41" t="s">
        <v>209</v>
      </c>
      <c r="C165" s="33" t="s">
        <v>86</v>
      </c>
      <c r="D165" s="33" t="s">
        <v>93</v>
      </c>
      <c r="E165" s="33" t="s">
        <v>184</v>
      </c>
      <c r="F165" s="33"/>
      <c r="G165" s="34">
        <f>SUMIFS(G166:G1210,$C166:$C1210,$C166,$D166:$D1210,$D166,$E166:$E1210,$E166)</f>
        <v>848</v>
      </c>
      <c r="H165" s="34">
        <f>SUMIFS(H166:H1210,$C166:$C1210,$C166,$D166:$D1210,$D166,$E166:$E1210,$E166)</f>
        <v>0</v>
      </c>
      <c r="I165" s="34">
        <f>SUMIFS(I166:I1210,$C166:$C1210,$C166,$D166:$D1210,$D166,$E166:$E1210,$E166)</f>
        <v>848</v>
      </c>
      <c r="J165" s="34">
        <f>SUMIFS(J166:J1210,$C166:$C1210,$C166,$D166:$D1210,$D166,$E166:$E1210,$E166)</f>
        <v>0</v>
      </c>
    </row>
    <row r="166" spans="1:10" s="13" customFormat="1" ht="46.8">
      <c r="A166" s="17">
        <v>3</v>
      </c>
      <c r="B166" s="22" t="s">
        <v>11</v>
      </c>
      <c r="C166" s="23" t="s">
        <v>86</v>
      </c>
      <c r="D166" s="23" t="s">
        <v>93</v>
      </c>
      <c r="E166" s="23" t="s">
        <v>184</v>
      </c>
      <c r="F166" s="23" t="s">
        <v>78</v>
      </c>
      <c r="G166" s="24">
        <v>848</v>
      </c>
      <c r="H166" s="24"/>
      <c r="I166" s="24">
        <v>848</v>
      </c>
      <c r="J166" s="24"/>
    </row>
    <row r="167" spans="1:10" s="13" customFormat="1" ht="15.6">
      <c r="A167" s="17">
        <v>3</v>
      </c>
      <c r="B167" s="22" t="s">
        <v>46</v>
      </c>
      <c r="C167" s="23" t="s">
        <v>86</v>
      </c>
      <c r="D167" s="23" t="s">
        <v>93</v>
      </c>
      <c r="E167" s="23" t="s">
        <v>184</v>
      </c>
      <c r="F167" s="23" t="s">
        <v>96</v>
      </c>
      <c r="G167" s="24">
        <v>0</v>
      </c>
      <c r="H167" s="24"/>
      <c r="I167" s="24">
        <v>0</v>
      </c>
      <c r="J167" s="24"/>
    </row>
    <row r="168" spans="1:10" s="13" customFormat="1" ht="15.6">
      <c r="A168" s="15">
        <v>1</v>
      </c>
      <c r="B168" s="29" t="s">
        <v>66</v>
      </c>
      <c r="C168" s="30" t="s">
        <v>86</v>
      </c>
      <c r="D168" s="30" t="s">
        <v>83</v>
      </c>
      <c r="E168" s="30"/>
      <c r="F168" s="30"/>
      <c r="G168" s="31">
        <f>SUMIFS(G169:G1217,$C169:$C1217,$C169,$D169:$D1217,$D169)/2</f>
        <v>8978</v>
      </c>
      <c r="H168" s="31">
        <f>SUMIFS(H169:H1217,$C169:$C1217,$C169,$D169:$D1217,$D169)/2</f>
        <v>0</v>
      </c>
      <c r="I168" s="31">
        <f>SUMIFS(I169:I1217,$C169:$C1217,$C169,$D169:$D1217,$D169)/2</f>
        <v>8978</v>
      </c>
      <c r="J168" s="31">
        <f>SUMIFS(J169:J1217,$C169:$C1217,$C169,$D169:$D1217,$D169)/2</f>
        <v>0</v>
      </c>
    </row>
    <row r="169" spans="1:10" s="13" customFormat="1" ht="46.8">
      <c r="A169" s="16">
        <v>2</v>
      </c>
      <c r="B169" s="41" t="s">
        <v>197</v>
      </c>
      <c r="C169" s="33" t="s">
        <v>86</v>
      </c>
      <c r="D169" s="33" t="s">
        <v>83</v>
      </c>
      <c r="E169" s="33" t="s">
        <v>17</v>
      </c>
      <c r="F169" s="33"/>
      <c r="G169" s="34">
        <f>SUMIFS(G170:G1214,$C170:$C1214,$C170,$D170:$D1214,$D170,$E170:$E1214,$E170)</f>
        <v>8978</v>
      </c>
      <c r="H169" s="34">
        <f>SUMIFS(H170:H1214,$C170:$C1214,$C170,$D170:$D1214,$D170,$E170:$E1214,$E170)</f>
        <v>0</v>
      </c>
      <c r="I169" s="34">
        <f>SUMIFS(I170:I1214,$C170:$C1214,$C170,$D170:$D1214,$D170,$E170:$E1214,$E170)</f>
        <v>8978</v>
      </c>
      <c r="J169" s="34">
        <f>SUMIFS(J170:J1214,$C170:$C1214,$C170,$D170:$D1214,$D170,$E170:$E1214,$E170)</f>
        <v>0</v>
      </c>
    </row>
    <row r="170" spans="1:10" s="13" customFormat="1" ht="15.6">
      <c r="A170" s="17">
        <v>3</v>
      </c>
      <c r="B170" s="22" t="s">
        <v>46</v>
      </c>
      <c r="C170" s="23" t="s">
        <v>86</v>
      </c>
      <c r="D170" s="23" t="s">
        <v>83</v>
      </c>
      <c r="E170" s="23" t="s">
        <v>17</v>
      </c>
      <c r="F170" s="23" t="s">
        <v>96</v>
      </c>
      <c r="G170" s="24">
        <v>8978</v>
      </c>
      <c r="H170" s="24"/>
      <c r="I170" s="24">
        <v>8978</v>
      </c>
      <c r="J170" s="24"/>
    </row>
    <row r="171" spans="1:10" s="13" customFormat="1" ht="140.4">
      <c r="A171" s="17">
        <v>3</v>
      </c>
      <c r="B171" s="22" t="s">
        <v>125</v>
      </c>
      <c r="C171" s="23" t="s">
        <v>86</v>
      </c>
      <c r="D171" s="23" t="s">
        <v>83</v>
      </c>
      <c r="E171" s="23" t="s">
        <v>17</v>
      </c>
      <c r="F171" s="23" t="s">
        <v>126</v>
      </c>
      <c r="G171" s="24"/>
      <c r="H171" s="24"/>
      <c r="I171" s="24"/>
      <c r="J171" s="24"/>
    </row>
    <row r="172" spans="1:10" s="13" customFormat="1" ht="15.6">
      <c r="A172" s="15">
        <v>1</v>
      </c>
      <c r="B172" s="29" t="s">
        <v>158</v>
      </c>
      <c r="C172" s="30" t="s">
        <v>86</v>
      </c>
      <c r="D172" s="30" t="s">
        <v>86</v>
      </c>
      <c r="E172" s="30"/>
      <c r="F172" s="30"/>
      <c r="G172" s="31">
        <f>SUMIFS(G173:G1221,$C173:$C1221,$C173,$D173:$D1221,$D173)/2</f>
        <v>8837.2000000000007</v>
      </c>
      <c r="H172" s="31">
        <f>SUMIFS(H173:H1221,$C173:$C1221,$C173,$D173:$D1221,$D173)/2</f>
        <v>2026</v>
      </c>
      <c r="I172" s="31">
        <f>SUMIFS(I173:I1221,$C173:$C1221,$C173,$D173:$D1221,$D173)/2</f>
        <v>8837.2000000000007</v>
      </c>
      <c r="J172" s="31">
        <f>SUMIFS(J173:J1221,$C173:$C1221,$C173,$D173:$D1221,$D173)/2</f>
        <v>2026</v>
      </c>
    </row>
    <row r="173" spans="1:10" s="13" customFormat="1" ht="31.2">
      <c r="A173" s="16">
        <v>2</v>
      </c>
      <c r="B173" s="32" t="s">
        <v>198</v>
      </c>
      <c r="C173" s="33" t="s">
        <v>86</v>
      </c>
      <c r="D173" s="33" t="s">
        <v>86</v>
      </c>
      <c r="E173" s="33" t="s">
        <v>22</v>
      </c>
      <c r="F173" s="33"/>
      <c r="G173" s="34">
        <f>SUMIFS(G174:G1218,$C174:$C1218,$C174,$D174:$D1218,$D174,$E174:$E1218,$E174)</f>
        <v>5598.8</v>
      </c>
      <c r="H173" s="34">
        <f>SUMIFS(H174:H1218,$C174:$C1218,$C174,$D174:$D1218,$D174,$E174:$E1218,$E174)</f>
        <v>247</v>
      </c>
      <c r="I173" s="34">
        <f>SUMIFS(I174:I1218,$C174:$C1218,$C174,$D174:$D1218,$D174,$E174:$E1218,$E174)</f>
        <v>5598.8</v>
      </c>
      <c r="J173" s="34">
        <f>SUMIFS(J174:J1218,$C174:$C1218,$C174,$D174:$D1218,$D174,$E174:$E1218,$E174)</f>
        <v>247</v>
      </c>
    </row>
    <row r="174" spans="1:10" s="13" customFormat="1" ht="31.2">
      <c r="A174" s="17">
        <v>3</v>
      </c>
      <c r="B174" s="22" t="s">
        <v>23</v>
      </c>
      <c r="C174" s="23" t="s">
        <v>86</v>
      </c>
      <c r="D174" s="23" t="s">
        <v>86</v>
      </c>
      <c r="E174" s="23" t="s">
        <v>22</v>
      </c>
      <c r="F174" s="23" t="s">
        <v>87</v>
      </c>
      <c r="G174" s="24"/>
      <c r="H174" s="24"/>
      <c r="I174" s="24"/>
      <c r="J174" s="24"/>
    </row>
    <row r="175" spans="1:10" s="13" customFormat="1" ht="46.8">
      <c r="A175" s="17">
        <v>3</v>
      </c>
      <c r="B175" s="22" t="s">
        <v>11</v>
      </c>
      <c r="C175" s="23" t="s">
        <v>86</v>
      </c>
      <c r="D175" s="23" t="s">
        <v>86</v>
      </c>
      <c r="E175" s="23" t="s">
        <v>22</v>
      </c>
      <c r="F175" s="23" t="s">
        <v>78</v>
      </c>
      <c r="G175" s="24"/>
      <c r="H175" s="24"/>
      <c r="I175" s="24"/>
      <c r="J175" s="24"/>
    </row>
    <row r="176" spans="1:10" s="13" customFormat="1" ht="15.6">
      <c r="A176" s="17">
        <v>3</v>
      </c>
      <c r="B176" s="22" t="s">
        <v>46</v>
      </c>
      <c r="C176" s="23" t="s">
        <v>86</v>
      </c>
      <c r="D176" s="23" t="s">
        <v>86</v>
      </c>
      <c r="E176" s="23" t="s">
        <v>22</v>
      </c>
      <c r="F176" s="23" t="s">
        <v>96</v>
      </c>
      <c r="G176" s="24">
        <v>5598.8</v>
      </c>
      <c r="H176" s="24">
        <v>247</v>
      </c>
      <c r="I176" s="24">
        <v>5598.8</v>
      </c>
      <c r="J176" s="24">
        <v>247</v>
      </c>
    </row>
    <row r="177" spans="1:10" s="13" customFormat="1" ht="46.8">
      <c r="A177" s="16">
        <v>2</v>
      </c>
      <c r="B177" s="35" t="s">
        <v>199</v>
      </c>
      <c r="C177" s="33" t="s">
        <v>86</v>
      </c>
      <c r="D177" s="33" t="s">
        <v>86</v>
      </c>
      <c r="E177" s="33" t="s">
        <v>67</v>
      </c>
      <c r="F177" s="33"/>
      <c r="G177" s="34">
        <f>SUMIFS(G178:G1222,$C178:$C1222,$C178,$D178:$D1222,$D178,$E178:$E1222,$E178)</f>
        <v>1459.4</v>
      </c>
      <c r="H177" s="34">
        <f>SUMIFS(H178:H1222,$C178:$C1222,$C178,$D178:$D1222,$D178,$E178:$E1222,$E178)</f>
        <v>0</v>
      </c>
      <c r="I177" s="34">
        <f>SUMIFS(I178:I1222,$C178:$C1222,$C178,$D178:$D1222,$D178,$E178:$E1222,$E178)</f>
        <v>1459.4</v>
      </c>
      <c r="J177" s="34">
        <f>SUMIFS(J178:J1222,$C178:$C1222,$C178,$D178:$D1222,$D178,$E178:$E1222,$E178)</f>
        <v>0</v>
      </c>
    </row>
    <row r="178" spans="1:10" s="13" customFormat="1" ht="15.6">
      <c r="A178" s="17">
        <v>3</v>
      </c>
      <c r="B178" s="22" t="s">
        <v>46</v>
      </c>
      <c r="C178" s="23" t="s">
        <v>86</v>
      </c>
      <c r="D178" s="23" t="s">
        <v>86</v>
      </c>
      <c r="E178" s="23" t="s">
        <v>67</v>
      </c>
      <c r="F178" s="23" t="s">
        <v>96</v>
      </c>
      <c r="G178" s="24">
        <v>1459.4</v>
      </c>
      <c r="H178" s="24"/>
      <c r="I178" s="24">
        <v>1459.4</v>
      </c>
      <c r="J178" s="24"/>
    </row>
    <row r="179" spans="1:10" s="13" customFormat="1" ht="31.2">
      <c r="A179" s="16">
        <v>2</v>
      </c>
      <c r="B179" s="32" t="s">
        <v>65</v>
      </c>
      <c r="C179" s="33" t="s">
        <v>86</v>
      </c>
      <c r="D179" s="33" t="s">
        <v>86</v>
      </c>
      <c r="E179" s="33" t="s">
        <v>129</v>
      </c>
      <c r="F179" s="33"/>
      <c r="G179" s="34">
        <f>SUMIFS(G180:G1224,$C180:$C1224,$C180,$D180:$D1224,$D180,$E180:$E1224,$E180)</f>
        <v>1779</v>
      </c>
      <c r="H179" s="34">
        <f>SUMIFS(H180:H1224,$C180:$C1224,$C180,$D180:$D1224,$D180,$E180:$E1224,$E180)</f>
        <v>1779</v>
      </c>
      <c r="I179" s="34">
        <f>SUMIFS(I180:I1224,$C180:$C1224,$C180,$D180:$D1224,$D180,$E180:$E1224,$E180)</f>
        <v>1779</v>
      </c>
      <c r="J179" s="34">
        <f>SUMIFS(J180:J1224,$C180:$C1224,$C180,$D180:$D1224,$D180,$E180:$E1224,$E180)</f>
        <v>1779</v>
      </c>
    </row>
    <row r="180" spans="1:10" s="13" customFormat="1" ht="46.8">
      <c r="A180" s="17">
        <v>3</v>
      </c>
      <c r="B180" s="22" t="s">
        <v>11</v>
      </c>
      <c r="C180" s="23" t="s">
        <v>86</v>
      </c>
      <c r="D180" s="23" t="s">
        <v>86</v>
      </c>
      <c r="E180" s="23" t="s">
        <v>129</v>
      </c>
      <c r="F180" s="23" t="s">
        <v>78</v>
      </c>
      <c r="G180" s="24">
        <v>1779</v>
      </c>
      <c r="H180" s="24">
        <v>1779</v>
      </c>
      <c r="I180" s="24">
        <v>1779</v>
      </c>
      <c r="J180" s="24">
        <v>1779</v>
      </c>
    </row>
    <row r="181" spans="1:10" s="13" customFormat="1" ht="15.6">
      <c r="A181" s="14">
        <v>0</v>
      </c>
      <c r="B181" s="26" t="s">
        <v>161</v>
      </c>
      <c r="C181" s="27" t="s">
        <v>88</v>
      </c>
      <c r="D181" s="27" t="s">
        <v>119</v>
      </c>
      <c r="E181" s="27"/>
      <c r="F181" s="27"/>
      <c r="G181" s="28">
        <f>SUMIFS(G182:G1241,$C182:$C1241,$C182)/3</f>
        <v>40038.9</v>
      </c>
      <c r="H181" s="28">
        <f>SUMIFS(H182:H1231,$C182:$C1231,$C182)/3</f>
        <v>351.70000000000005</v>
      </c>
      <c r="I181" s="28">
        <f>SUMIFS(I182:I1241,$C182:$C1241,$C182)/3</f>
        <v>40792.100000000006</v>
      </c>
      <c r="J181" s="28">
        <f>SUMIFS(J182:J1231,$C182:$C1231,$C182)/3</f>
        <v>351.70000000000005</v>
      </c>
    </row>
    <row r="182" spans="1:10" s="13" customFormat="1" ht="15.6">
      <c r="A182" s="15">
        <v>1</v>
      </c>
      <c r="B182" s="29" t="s">
        <v>24</v>
      </c>
      <c r="C182" s="30" t="s">
        <v>88</v>
      </c>
      <c r="D182" s="30" t="s">
        <v>74</v>
      </c>
      <c r="E182" s="30" t="s">
        <v>6</v>
      </c>
      <c r="F182" s="30" t="s">
        <v>76</v>
      </c>
      <c r="G182" s="31">
        <f>SUMIFS(G183:G1231,$C183:$C1231,$C183,$D183:$D1231,$D183)/2</f>
        <v>40038.9</v>
      </c>
      <c r="H182" s="31">
        <f>SUMIFS(H183:H1231,$C183:$C1231,$C183,$D183:$D1231,$D183)/2</f>
        <v>351.7</v>
      </c>
      <c r="I182" s="31">
        <f>SUMIFS(I183:I1231,$C183:$C1231,$C183,$D183:$D1231,$D183)/2</f>
        <v>40792.100000000006</v>
      </c>
      <c r="J182" s="31">
        <f>SUMIFS(J183:J1231,$C183:$C1231,$C183,$D183:$D1231,$D183)/2</f>
        <v>351.7</v>
      </c>
    </row>
    <row r="183" spans="1:10" s="13" customFormat="1" ht="31.2">
      <c r="A183" s="16">
        <v>2</v>
      </c>
      <c r="B183" s="32" t="s">
        <v>200</v>
      </c>
      <c r="C183" s="33" t="s">
        <v>88</v>
      </c>
      <c r="D183" s="33" t="s">
        <v>74</v>
      </c>
      <c r="E183" s="33" t="s">
        <v>25</v>
      </c>
      <c r="F183" s="33"/>
      <c r="G183" s="34">
        <f>SUMIFS(G184:G1228,$C184:$C1228,$C184,$D184:$D1228,$D184,$E184:$E1228,$E184)</f>
        <v>26260.899999999998</v>
      </c>
      <c r="H183" s="34">
        <f>SUMIFS(H184:H1228,$C184:$C1228,$C184,$D184:$D1228,$D184,$E184:$E1228,$E184)</f>
        <v>100</v>
      </c>
      <c r="I183" s="34">
        <f>SUMIFS(I184:I1228,$C184:$C1228,$C184,$D184:$D1228,$D184,$E184:$E1228,$E184)</f>
        <v>26366.699999999997</v>
      </c>
      <c r="J183" s="34">
        <f>SUMIFS(J184:J1228,$C184:$C1228,$C184,$D184:$D1228,$D184,$E184:$E1228,$E184)</f>
        <v>100</v>
      </c>
    </row>
    <row r="184" spans="1:10" s="13" customFormat="1" ht="31.2">
      <c r="A184" s="17">
        <v>3</v>
      </c>
      <c r="B184" s="22" t="s">
        <v>23</v>
      </c>
      <c r="C184" s="23" t="s">
        <v>88</v>
      </c>
      <c r="D184" s="23" t="s">
        <v>74</v>
      </c>
      <c r="E184" s="23" t="s">
        <v>25</v>
      </c>
      <c r="F184" s="23" t="s">
        <v>87</v>
      </c>
      <c r="G184" s="24">
        <v>21791.1</v>
      </c>
      <c r="H184" s="24">
        <v>0</v>
      </c>
      <c r="I184" s="24">
        <v>21806.6</v>
      </c>
      <c r="J184" s="24">
        <v>0</v>
      </c>
    </row>
    <row r="185" spans="1:10" s="13" customFormat="1" ht="46.8">
      <c r="A185" s="17">
        <v>3</v>
      </c>
      <c r="B185" s="22" t="s">
        <v>11</v>
      </c>
      <c r="C185" s="23" t="s">
        <v>88</v>
      </c>
      <c r="D185" s="23" t="s">
        <v>74</v>
      </c>
      <c r="E185" s="23" t="s">
        <v>25</v>
      </c>
      <c r="F185" s="23" t="s">
        <v>78</v>
      </c>
      <c r="G185" s="24">
        <v>3979.5</v>
      </c>
      <c r="H185" s="24"/>
      <c r="I185" s="24">
        <v>4069.8</v>
      </c>
      <c r="J185" s="24"/>
    </row>
    <row r="186" spans="1:10" s="13" customFormat="1" ht="15.6">
      <c r="A186" s="17">
        <v>3</v>
      </c>
      <c r="B186" s="22" t="s">
        <v>218</v>
      </c>
      <c r="C186" s="23" t="s">
        <v>88</v>
      </c>
      <c r="D186" s="23" t="s">
        <v>74</v>
      </c>
      <c r="E186" s="23" t="s">
        <v>25</v>
      </c>
      <c r="F186" s="23" t="s">
        <v>217</v>
      </c>
      <c r="G186" s="24">
        <v>100</v>
      </c>
      <c r="H186" s="24">
        <v>100</v>
      </c>
      <c r="I186" s="24">
        <v>100</v>
      </c>
      <c r="J186" s="24">
        <v>100</v>
      </c>
    </row>
    <row r="187" spans="1:10" s="13" customFormat="1" ht="15.6">
      <c r="A187" s="17">
        <v>3</v>
      </c>
      <c r="B187" s="22" t="s">
        <v>46</v>
      </c>
      <c r="C187" s="23" t="s">
        <v>88</v>
      </c>
      <c r="D187" s="23" t="s">
        <v>74</v>
      </c>
      <c r="E187" s="23" t="s">
        <v>25</v>
      </c>
      <c r="F187" s="23" t="s">
        <v>96</v>
      </c>
      <c r="G187" s="24">
        <v>370</v>
      </c>
      <c r="H187" s="24"/>
      <c r="I187" s="24">
        <v>370</v>
      </c>
      <c r="J187" s="24"/>
    </row>
    <row r="188" spans="1:10" s="13" customFormat="1" ht="15.6">
      <c r="A188" s="17">
        <v>3</v>
      </c>
      <c r="B188" s="22" t="s">
        <v>12</v>
      </c>
      <c r="C188" s="23" t="s">
        <v>88</v>
      </c>
      <c r="D188" s="23" t="s">
        <v>74</v>
      </c>
      <c r="E188" s="23" t="s">
        <v>25</v>
      </c>
      <c r="F188" s="23" t="s">
        <v>79</v>
      </c>
      <c r="G188" s="24">
        <v>20.3</v>
      </c>
      <c r="H188" s="24"/>
      <c r="I188" s="24">
        <v>20.3</v>
      </c>
      <c r="J188" s="24"/>
    </row>
    <row r="189" spans="1:10" s="13" customFormat="1" ht="46.8">
      <c r="A189" s="16">
        <v>2</v>
      </c>
      <c r="B189" s="32" t="s">
        <v>201</v>
      </c>
      <c r="C189" s="33" t="s">
        <v>88</v>
      </c>
      <c r="D189" s="33" t="s">
        <v>74</v>
      </c>
      <c r="E189" s="33" t="s">
        <v>26</v>
      </c>
      <c r="F189" s="33"/>
      <c r="G189" s="34">
        <f>SUMIFS(G190:G1234,$C190:$C1234,$C190,$D190:$D1234,$D190,$E190:$E1234,$E190)</f>
        <v>6408.7000000000007</v>
      </c>
      <c r="H189" s="34">
        <f>SUMIFS(H190:H1234,$C190:$C1234,$C190,$D190:$D1234,$D190,$E190:$E1234,$E190)</f>
        <v>251.7</v>
      </c>
      <c r="I189" s="34">
        <f>SUMIFS(I190:I1234,$C190:$C1234,$C190,$D190:$D1234,$D190,$E190:$E1234,$E190)</f>
        <v>7056.1</v>
      </c>
      <c r="J189" s="34">
        <f>SUMIFS(J190:J1234,$C190:$C1234,$C190,$D190:$D1234,$D190,$E190:$E1234,$E190)</f>
        <v>251.7</v>
      </c>
    </row>
    <row r="190" spans="1:10" s="13" customFormat="1" ht="31.2">
      <c r="A190" s="17">
        <v>3</v>
      </c>
      <c r="B190" s="22" t="s">
        <v>23</v>
      </c>
      <c r="C190" s="23" t="s">
        <v>88</v>
      </c>
      <c r="D190" s="23" t="s">
        <v>74</v>
      </c>
      <c r="E190" s="23" t="s">
        <v>26</v>
      </c>
      <c r="F190" s="23" t="s">
        <v>87</v>
      </c>
      <c r="G190" s="24">
        <v>5571.6</v>
      </c>
      <c r="H190" s="24"/>
      <c r="I190" s="24">
        <v>6219</v>
      </c>
      <c r="J190" s="24"/>
    </row>
    <row r="191" spans="1:10" s="13" customFormat="1" ht="46.8">
      <c r="A191" s="17">
        <v>3</v>
      </c>
      <c r="B191" s="22" t="s">
        <v>11</v>
      </c>
      <c r="C191" s="23" t="s">
        <v>88</v>
      </c>
      <c r="D191" s="23" t="s">
        <v>74</v>
      </c>
      <c r="E191" s="23" t="s">
        <v>26</v>
      </c>
      <c r="F191" s="23" t="s">
        <v>78</v>
      </c>
      <c r="G191" s="24">
        <v>837.1</v>
      </c>
      <c r="H191" s="24">
        <v>251.7</v>
      </c>
      <c r="I191" s="24">
        <v>837.1</v>
      </c>
      <c r="J191" s="24">
        <v>251.7</v>
      </c>
    </row>
    <row r="192" spans="1:10" s="13" customFormat="1" ht="81.599999999999994" customHeight="1">
      <c r="A192" s="16">
        <v>2</v>
      </c>
      <c r="B192" s="32" t="s">
        <v>185</v>
      </c>
      <c r="C192" s="33" t="s">
        <v>88</v>
      </c>
      <c r="D192" s="33" t="s">
        <v>74</v>
      </c>
      <c r="E192" s="33" t="s">
        <v>45</v>
      </c>
      <c r="F192" s="33"/>
      <c r="G192" s="34">
        <f>SUMIFS(G193:G1237,$C193:$C1237,$C193,$D193:$D1237,$D193,$E193:$E1237,$E193)</f>
        <v>7289.3</v>
      </c>
      <c r="H192" s="34">
        <f>SUMIFS(H193:H1237,$C193:$C1237,$C193,$D193:$D1237,$D193,$E193:$E1237,$E193)</f>
        <v>0</v>
      </c>
      <c r="I192" s="34">
        <f>SUMIFS(I193:I1237,$C193:$C1237,$C193,$D193:$D1237,$D193,$E193:$E1237,$E193)</f>
        <v>7289.3</v>
      </c>
      <c r="J192" s="34">
        <f>SUMIFS(J193:J1237,$C193:$C1237,$C193,$D193:$D1237,$D193,$E193:$E1237,$E193)</f>
        <v>0</v>
      </c>
    </row>
    <row r="193" spans="1:10" s="13" customFormat="1" ht="15.6">
      <c r="A193" s="17">
        <v>3</v>
      </c>
      <c r="B193" s="22" t="s">
        <v>46</v>
      </c>
      <c r="C193" s="23" t="s">
        <v>88</v>
      </c>
      <c r="D193" s="23" t="s">
        <v>74</v>
      </c>
      <c r="E193" s="23" t="s">
        <v>45</v>
      </c>
      <c r="F193" s="23" t="s">
        <v>96</v>
      </c>
      <c r="G193" s="24">
        <v>7289.3</v>
      </c>
      <c r="H193" s="24"/>
      <c r="I193" s="24">
        <v>7289.3</v>
      </c>
      <c r="J193" s="24"/>
    </row>
    <row r="194" spans="1:10" s="13" customFormat="1" ht="53.4" customHeight="1">
      <c r="A194" s="16">
        <v>2</v>
      </c>
      <c r="B194" s="41" t="s">
        <v>139</v>
      </c>
      <c r="C194" s="33" t="s">
        <v>88</v>
      </c>
      <c r="D194" s="33" t="s">
        <v>74</v>
      </c>
      <c r="E194" s="33" t="s">
        <v>143</v>
      </c>
      <c r="F194" s="33"/>
      <c r="G194" s="34">
        <f>SUMIFS(G195:G1239,$C195:$C1239,$C195,$D195:$D1239,$D195,$E195:$E1239,$E195)</f>
        <v>50</v>
      </c>
      <c r="H194" s="34">
        <f>SUMIFS(H195:H1239,$C195:$C1239,$C195,$D195:$D1239,$D195,$E195:$E1239,$E195)</f>
        <v>0</v>
      </c>
      <c r="I194" s="34">
        <f>SUMIFS(I195:I1239,$C195:$C1239,$C195,$D195:$D1239,$D195,$E195:$E1239,$E195)</f>
        <v>50</v>
      </c>
      <c r="J194" s="34">
        <f>SUMIFS(J195:J1239,$C195:$C1239,$C195,$D195:$D1239,$D195,$E195:$E1239,$E195)</f>
        <v>0</v>
      </c>
    </row>
    <row r="195" spans="1:10" s="13" customFormat="1" ht="46.8">
      <c r="A195" s="17">
        <v>3</v>
      </c>
      <c r="B195" s="22" t="s">
        <v>11</v>
      </c>
      <c r="C195" s="23" t="s">
        <v>88</v>
      </c>
      <c r="D195" s="23" t="s">
        <v>74</v>
      </c>
      <c r="E195" s="23" t="s">
        <v>143</v>
      </c>
      <c r="F195" s="23" t="s">
        <v>78</v>
      </c>
      <c r="G195" s="24">
        <v>50</v>
      </c>
      <c r="H195" s="24"/>
      <c r="I195" s="24">
        <v>50</v>
      </c>
      <c r="J195" s="24"/>
    </row>
    <row r="196" spans="1:10" s="13" customFormat="1" ht="62.4">
      <c r="A196" s="16">
        <v>2</v>
      </c>
      <c r="B196" s="41" t="s">
        <v>216</v>
      </c>
      <c r="C196" s="33" t="s">
        <v>88</v>
      </c>
      <c r="D196" s="33" t="s">
        <v>74</v>
      </c>
      <c r="E196" s="33" t="s">
        <v>215</v>
      </c>
      <c r="F196" s="33"/>
      <c r="G196" s="34">
        <f>SUMIFS(G197:G1241,$C197:$C1241,$C197,$D197:$D1241,$D197,$E197:$E1241,$E197)</f>
        <v>30</v>
      </c>
      <c r="H196" s="34">
        <f>SUMIFS(H197:H1241,$C197:$C1241,$C197,$D197:$D1241,$D197,$E197:$E1241,$E197)</f>
        <v>0</v>
      </c>
      <c r="I196" s="34">
        <f>SUMIFS(I197:I1241,$C197:$C1241,$C197,$D197:$D1241,$D197,$E197:$E1241,$E197)</f>
        <v>30</v>
      </c>
      <c r="J196" s="34">
        <f>SUMIFS(J197:J1241,$C197:$C1241,$C197,$D197:$D1241,$D197,$E197:$E1241,$E197)</f>
        <v>0</v>
      </c>
    </row>
    <row r="197" spans="1:10" s="13" customFormat="1" ht="46.8">
      <c r="A197" s="17">
        <v>3</v>
      </c>
      <c r="B197" s="22" t="s">
        <v>11</v>
      </c>
      <c r="C197" s="23" t="s">
        <v>88</v>
      </c>
      <c r="D197" s="23" t="s">
        <v>74</v>
      </c>
      <c r="E197" s="23" t="s">
        <v>215</v>
      </c>
      <c r="F197" s="23" t="s">
        <v>78</v>
      </c>
      <c r="G197" s="24">
        <v>30</v>
      </c>
      <c r="H197" s="24"/>
      <c r="I197" s="24">
        <v>30</v>
      </c>
      <c r="J197" s="24"/>
    </row>
    <row r="198" spans="1:10" s="13" customFormat="1" ht="15.6">
      <c r="A198" s="14">
        <v>0</v>
      </c>
      <c r="B198" s="26" t="s">
        <v>145</v>
      </c>
      <c r="C198" s="27" t="s">
        <v>94</v>
      </c>
      <c r="D198" s="27" t="s">
        <v>119</v>
      </c>
      <c r="E198" s="27"/>
      <c r="F198" s="27"/>
      <c r="G198" s="28">
        <f>SUMIFS(G199:G1258,$C199:$C1258,$C199)/3</f>
        <v>130</v>
      </c>
      <c r="H198" s="28">
        <f>SUMIFS(H199:H1248,$C199:$C1248,$C199)/3</f>
        <v>0</v>
      </c>
      <c r="I198" s="28">
        <f>SUMIFS(I199:I1258,$C199:$C1258,$C199)/3</f>
        <v>180</v>
      </c>
      <c r="J198" s="28">
        <f>SUMIFS(J199:J1248,$C199:$C1248,$C199)/3</f>
        <v>0</v>
      </c>
    </row>
    <row r="199" spans="1:10" s="13" customFormat="1" ht="15.6">
      <c r="A199" s="15">
        <v>1</v>
      </c>
      <c r="B199" s="40" t="s">
        <v>146</v>
      </c>
      <c r="C199" s="44" t="s">
        <v>94</v>
      </c>
      <c r="D199" s="44" t="s">
        <v>93</v>
      </c>
      <c r="E199" s="44"/>
      <c r="F199" s="44"/>
      <c r="G199" s="31">
        <f>SUMIFS(G200:G1248,$C200:$C1248,$C200,$D200:$D1248,$D200)/2</f>
        <v>130</v>
      </c>
      <c r="H199" s="31">
        <f>SUMIFS(H200:H1248,$C200:$C1248,$C200,$D200:$D1248,$D200)/2</f>
        <v>0</v>
      </c>
      <c r="I199" s="31">
        <f>SUMIFS(I200:I1248,$C200:$C1248,$C200,$D200:$D1248,$D200)/2</f>
        <v>180</v>
      </c>
      <c r="J199" s="31">
        <f>SUMIFS(J200:J1248,$C200:$C1248,$C200,$D200:$D1248,$D200)/2</f>
        <v>0</v>
      </c>
    </row>
    <row r="200" spans="1:10" s="13" customFormat="1" ht="54" customHeight="1">
      <c r="A200" s="16">
        <v>2</v>
      </c>
      <c r="B200" s="32" t="s">
        <v>166</v>
      </c>
      <c r="C200" s="42" t="s">
        <v>94</v>
      </c>
      <c r="D200" s="42" t="s">
        <v>93</v>
      </c>
      <c r="E200" s="42" t="s">
        <v>60</v>
      </c>
      <c r="F200" s="42"/>
      <c r="G200" s="34">
        <f>SUMIFS(G201:G1245,$C201:$C1245,$C201,$D201:$D1245,$D201,$E201:$E1245,$E201)</f>
        <v>130</v>
      </c>
      <c r="H200" s="34">
        <f>SUMIFS(H201:H1245,$C201:$C1245,$C201,$D201:$D1245,$D201,$E201:$E1245,$E201)</f>
        <v>0</v>
      </c>
      <c r="I200" s="34">
        <f>SUMIFS(I201:I1245,$C201:$C1245,$C201,$D201:$D1245,$D201,$E201:$E1245,$E201)</f>
        <v>180</v>
      </c>
      <c r="J200" s="34">
        <f>SUMIFS(J201:J1245,$C201:$C1245,$C201,$D201:$D1245,$D201,$E201:$E1245,$E201)</f>
        <v>0</v>
      </c>
    </row>
    <row r="201" spans="1:10" s="13" customFormat="1" ht="15.6">
      <c r="A201" s="17">
        <v>3</v>
      </c>
      <c r="B201" s="22" t="s">
        <v>46</v>
      </c>
      <c r="C201" s="23" t="s">
        <v>94</v>
      </c>
      <c r="D201" s="23" t="s">
        <v>93</v>
      </c>
      <c r="E201" s="23" t="s">
        <v>60</v>
      </c>
      <c r="F201" s="23" t="s">
        <v>96</v>
      </c>
      <c r="G201" s="24">
        <v>130</v>
      </c>
      <c r="H201" s="25"/>
      <c r="I201" s="24">
        <v>180</v>
      </c>
      <c r="J201" s="25"/>
    </row>
    <row r="202" spans="1:10" s="13" customFormat="1" ht="15.6">
      <c r="A202" s="14">
        <v>0</v>
      </c>
      <c r="B202" s="26" t="s">
        <v>116</v>
      </c>
      <c r="C202" s="27" t="s">
        <v>89</v>
      </c>
      <c r="D202" s="27" t="s">
        <v>119</v>
      </c>
      <c r="E202" s="27"/>
      <c r="F202" s="27"/>
      <c r="G202" s="28">
        <f>SUMIFS(G203:G1262,$C203:$C1262,$C203)/3</f>
        <v>33487.4</v>
      </c>
      <c r="H202" s="28">
        <f>SUMIFS(H203:H1252,$C203:$C1252,$C203)/3</f>
        <v>27114.100000000009</v>
      </c>
      <c r="I202" s="28">
        <f>SUMIFS(I203:I1262,$C203:$C1262,$C203)/3</f>
        <v>36431.200000000004</v>
      </c>
      <c r="J202" s="28">
        <f>SUMIFS(J203:J1252,$C203:$C1252,$C203)/3</f>
        <v>30066.900000000009</v>
      </c>
    </row>
    <row r="203" spans="1:10" s="13" customFormat="1" ht="15.6">
      <c r="A203" s="15">
        <v>1</v>
      </c>
      <c r="B203" s="29" t="s">
        <v>68</v>
      </c>
      <c r="C203" s="30" t="s">
        <v>89</v>
      </c>
      <c r="D203" s="30" t="s">
        <v>74</v>
      </c>
      <c r="E203" s="30" t="s">
        <v>6</v>
      </c>
      <c r="F203" s="30" t="s">
        <v>76</v>
      </c>
      <c r="G203" s="31">
        <f>SUMIFS(G204:G1252,$C204:$C1252,$C204,$D204:$D1252,$D204)/2</f>
        <v>1560.8</v>
      </c>
      <c r="H203" s="31">
        <f>SUMIFS(H204:H1252,$C204:$C1252,$C204,$D204:$D1252,$D204)/2</f>
        <v>0</v>
      </c>
      <c r="I203" s="31">
        <f>SUMIFS(I204:I1252,$C204:$C1252,$C204,$D204:$D1252,$D204)/2</f>
        <v>1560.8</v>
      </c>
      <c r="J203" s="31">
        <f>SUMIFS(J204:J1252,$C204:$C1252,$C204,$D204:$D1252,$D204)/2</f>
        <v>0</v>
      </c>
    </row>
    <row r="204" spans="1:10" s="13" customFormat="1" ht="31.2">
      <c r="A204" s="16">
        <v>2</v>
      </c>
      <c r="B204" s="32" t="s">
        <v>32</v>
      </c>
      <c r="C204" s="33" t="s">
        <v>89</v>
      </c>
      <c r="D204" s="33" t="s">
        <v>74</v>
      </c>
      <c r="E204" s="33" t="s">
        <v>130</v>
      </c>
      <c r="F204" s="33"/>
      <c r="G204" s="34">
        <f>SUMIFS(G205:G1249,$C205:$C1249,$C205,$D205:$D1249,$D205,$E205:$E1249,$E205)</f>
        <v>1560.8</v>
      </c>
      <c r="H204" s="34">
        <f>SUMIFS(H205:H1249,$C205:$C1249,$C205,$D205:$D1249,$D205,$E205:$E1249,$E205)</f>
        <v>0</v>
      </c>
      <c r="I204" s="34">
        <f>SUMIFS(I205:I1249,$C205:$C1249,$C205,$D205:$D1249,$D205,$E205:$E1249,$E205)</f>
        <v>1560.8</v>
      </c>
      <c r="J204" s="34">
        <f>SUMIFS(J205:J1249,$C205:$C1249,$C205,$D205:$D1249,$D205,$E205:$E1249,$E205)</f>
        <v>0</v>
      </c>
    </row>
    <row r="205" spans="1:10" s="13" customFormat="1" ht="31.2">
      <c r="A205" s="17">
        <v>3</v>
      </c>
      <c r="B205" s="22" t="s">
        <v>21</v>
      </c>
      <c r="C205" s="23" t="s">
        <v>89</v>
      </c>
      <c r="D205" s="23" t="s">
        <v>74</v>
      </c>
      <c r="E205" s="23" t="s">
        <v>130</v>
      </c>
      <c r="F205" s="23" t="s">
        <v>85</v>
      </c>
      <c r="G205" s="24">
        <v>1560.8</v>
      </c>
      <c r="H205" s="25"/>
      <c r="I205" s="24">
        <v>1560.8</v>
      </c>
      <c r="J205" s="25"/>
    </row>
    <row r="206" spans="1:10" s="13" customFormat="1" ht="15.6">
      <c r="A206" s="15">
        <v>1</v>
      </c>
      <c r="B206" s="29" t="s">
        <v>69</v>
      </c>
      <c r="C206" s="30" t="s">
        <v>89</v>
      </c>
      <c r="D206" s="30" t="s">
        <v>83</v>
      </c>
      <c r="E206" s="30" t="s">
        <v>6</v>
      </c>
      <c r="F206" s="30" t="s">
        <v>76</v>
      </c>
      <c r="G206" s="31">
        <f>SUMIFS(G207:G1255,$C207:$C1255,$C207,$D207:$D1255,$D207)/2</f>
        <v>2549</v>
      </c>
      <c r="H206" s="31">
        <f>SUMIFS(H207:H1255,$C207:$C1255,$C207,$D207:$D1255,$D207)/2</f>
        <v>1799</v>
      </c>
      <c r="I206" s="31">
        <f>SUMIFS(I207:I1255,$C207:$C1255,$C207,$D207:$D1255,$D207)/2</f>
        <v>2549</v>
      </c>
      <c r="J206" s="31">
        <f>SUMIFS(J207:J1255,$C207:$C1255,$C207,$D207:$D1255,$D207)/2</f>
        <v>1799</v>
      </c>
    </row>
    <row r="207" spans="1:10" s="13" customFormat="1" ht="51" customHeight="1">
      <c r="A207" s="16">
        <v>2</v>
      </c>
      <c r="B207" s="32" t="s">
        <v>166</v>
      </c>
      <c r="C207" s="33" t="s">
        <v>89</v>
      </c>
      <c r="D207" s="33" t="s">
        <v>83</v>
      </c>
      <c r="E207" s="33" t="s">
        <v>60</v>
      </c>
      <c r="F207" s="33"/>
      <c r="G207" s="34">
        <f>SUMIFS(G208:G1252,$C208:$C1252,$C208,$D208:$D1252,$D208,$E208:$E1252,$E208)</f>
        <v>2299</v>
      </c>
      <c r="H207" s="34">
        <f>SUMIFS(H208:H1252,$C208:$C1252,$C208,$D208:$D1252,$D208,$E208:$E1252,$E208)</f>
        <v>1799</v>
      </c>
      <c r="I207" s="34">
        <f>SUMIFS(I208:I1252,$C208:$C1252,$C208,$D208:$D1252,$D208,$E208:$E1252,$E208)</f>
        <v>2299</v>
      </c>
      <c r="J207" s="34">
        <f>SUMIFS(J208:J1252,$C208:$C1252,$C208,$D208:$D1252,$D208,$E208:$E1252,$E208)</f>
        <v>1799</v>
      </c>
    </row>
    <row r="208" spans="1:10" s="13" customFormat="1" ht="31.2">
      <c r="A208" s="17">
        <v>3</v>
      </c>
      <c r="B208" s="22" t="s">
        <v>21</v>
      </c>
      <c r="C208" s="23" t="s">
        <v>89</v>
      </c>
      <c r="D208" s="23" t="s">
        <v>83</v>
      </c>
      <c r="E208" s="23" t="s">
        <v>60</v>
      </c>
      <c r="F208" s="23" t="s">
        <v>85</v>
      </c>
      <c r="G208" s="24">
        <v>2299</v>
      </c>
      <c r="H208" s="24">
        <v>1799</v>
      </c>
      <c r="I208" s="24">
        <v>2299</v>
      </c>
      <c r="J208" s="24">
        <v>1799</v>
      </c>
    </row>
    <row r="209" spans="1:10" s="13" customFormat="1" ht="56.25" customHeight="1">
      <c r="A209" s="16">
        <v>2</v>
      </c>
      <c r="B209" s="41" t="s">
        <v>138</v>
      </c>
      <c r="C209" s="33" t="s">
        <v>89</v>
      </c>
      <c r="D209" s="33" t="s">
        <v>83</v>
      </c>
      <c r="E209" s="33" t="s">
        <v>137</v>
      </c>
      <c r="F209" s="33"/>
      <c r="G209" s="34">
        <f>SUMIFS(G210:G1254,$C210:$C1254,$C210,$D210:$D1254,$D210,$E210:$E1254,$E210)</f>
        <v>0</v>
      </c>
      <c r="H209" s="34">
        <f>SUMIFS(H210:H1254,$C210:$C1254,$C210,$D210:$D1254,$D210,$E210:$E1254,$E210)</f>
        <v>0</v>
      </c>
      <c r="I209" s="34">
        <f>SUMIFS(I210:I1254,$C210:$C1254,$C210,$D210:$D1254,$D210,$E210:$E1254,$E210)</f>
        <v>0</v>
      </c>
      <c r="J209" s="34">
        <f>SUMIFS(J210:J1254,$C210:$C1254,$C210,$D210:$D1254,$D210,$E210:$E1254,$E210)</f>
        <v>0</v>
      </c>
    </row>
    <row r="210" spans="1:10" s="13" customFormat="1" ht="31.2">
      <c r="A210" s="17">
        <v>3</v>
      </c>
      <c r="B210" s="22" t="s">
        <v>21</v>
      </c>
      <c r="C210" s="23" t="s">
        <v>89</v>
      </c>
      <c r="D210" s="23" t="s">
        <v>83</v>
      </c>
      <c r="E210" s="23" t="s">
        <v>137</v>
      </c>
      <c r="F210" s="23" t="s">
        <v>85</v>
      </c>
      <c r="G210" s="24"/>
      <c r="H210" s="24"/>
      <c r="I210" s="24"/>
      <c r="J210" s="24"/>
    </row>
    <row r="211" spans="1:10" s="13" customFormat="1" ht="15.6">
      <c r="A211" s="17">
        <v>3</v>
      </c>
      <c r="B211" s="22" t="s">
        <v>46</v>
      </c>
      <c r="C211" s="23" t="s">
        <v>89</v>
      </c>
      <c r="D211" s="23" t="s">
        <v>83</v>
      </c>
      <c r="E211" s="23" t="s">
        <v>137</v>
      </c>
      <c r="F211" s="23" t="s">
        <v>96</v>
      </c>
      <c r="G211" s="24"/>
      <c r="H211" s="24"/>
      <c r="I211" s="24"/>
      <c r="J211" s="24"/>
    </row>
    <row r="212" spans="1:10" s="13" customFormat="1" ht="46.8">
      <c r="A212" s="16">
        <v>2</v>
      </c>
      <c r="B212" s="32" t="s">
        <v>35</v>
      </c>
      <c r="C212" s="42" t="s">
        <v>89</v>
      </c>
      <c r="D212" s="42" t="s">
        <v>83</v>
      </c>
      <c r="E212" s="42" t="s">
        <v>128</v>
      </c>
      <c r="F212" s="33"/>
      <c r="G212" s="34">
        <f>SUMIFS(G213:G1257,$C213:$C1257,$C213,$D213:$D1257,$D213,$E213:$E1257,$E213)</f>
        <v>250</v>
      </c>
      <c r="H212" s="34">
        <f>SUMIFS(H213:H1257,$C213:$C1257,$C213,$D213:$D1257,$D213,$E213:$E1257,$E213)</f>
        <v>0</v>
      </c>
      <c r="I212" s="34">
        <f>SUMIFS(I213:I1257,$C213:$C1257,$C213,$D213:$D1257,$D213,$E213:$E1257,$E213)</f>
        <v>250</v>
      </c>
      <c r="J212" s="34">
        <f>SUMIFS(J213:J1257,$C213:$C1257,$C213,$D213:$D1257,$D213,$E213:$E1257,$E213)</f>
        <v>0</v>
      </c>
    </row>
    <row r="213" spans="1:10" s="13" customFormat="1" ht="21" customHeight="1">
      <c r="A213" s="17">
        <v>3</v>
      </c>
      <c r="B213" s="22" t="s">
        <v>219</v>
      </c>
      <c r="C213" s="23" t="s">
        <v>89</v>
      </c>
      <c r="D213" s="23" t="s">
        <v>83</v>
      </c>
      <c r="E213" s="23" t="s">
        <v>128</v>
      </c>
      <c r="F213" s="23" t="s">
        <v>150</v>
      </c>
      <c r="G213" s="24">
        <v>250</v>
      </c>
      <c r="H213" s="24"/>
      <c r="I213" s="24">
        <v>250</v>
      </c>
      <c r="J213" s="24"/>
    </row>
    <row r="214" spans="1:10" s="13" customFormat="1" ht="15.6">
      <c r="A214" s="15">
        <v>1</v>
      </c>
      <c r="B214" s="29" t="s">
        <v>159</v>
      </c>
      <c r="C214" s="30" t="s">
        <v>89</v>
      </c>
      <c r="D214" s="30" t="s">
        <v>91</v>
      </c>
      <c r="E214" s="30" t="s">
        <v>6</v>
      </c>
      <c r="F214" s="30" t="s">
        <v>76</v>
      </c>
      <c r="G214" s="31">
        <f>SUMIFS(G215:G1263,$C215:$C1263,$C215,$D215:$D1263,$D215)/2</f>
        <v>24323.4</v>
      </c>
      <c r="H214" s="31">
        <f>SUMIFS(H215:H1263,$C215:$C1263,$C215,$D215:$D1263,$D215)/2</f>
        <v>22038.400000000001</v>
      </c>
      <c r="I214" s="31">
        <f>SUMIFS(I215:I1263,$C215:$C1263,$C215,$D215:$D1263,$D215)/2</f>
        <v>27276.2</v>
      </c>
      <c r="J214" s="31">
        <f>SUMIFS(J215:J1263,$C215:$C1263,$C215,$D215:$D1263,$D215)/2</f>
        <v>24991.200000000001</v>
      </c>
    </row>
    <row r="215" spans="1:10" s="13" customFormat="1" ht="31.2">
      <c r="A215" s="16">
        <v>2</v>
      </c>
      <c r="B215" s="32" t="s">
        <v>207</v>
      </c>
      <c r="C215" s="33" t="s">
        <v>89</v>
      </c>
      <c r="D215" s="33" t="s">
        <v>91</v>
      </c>
      <c r="E215" s="33" t="s">
        <v>70</v>
      </c>
      <c r="F215" s="33"/>
      <c r="G215" s="34">
        <f>SUMIFS(G216:G1260,$C216:$C1260,$C216,$D216:$D1260,$D216,$E216:$E1260,$E216)</f>
        <v>5946.4</v>
      </c>
      <c r="H215" s="34">
        <f>SUMIFS(H216:H1260,$C216:$C1260,$C216,$D216:$D1260,$D216,$E216:$E1260,$E216)</f>
        <v>3661.4</v>
      </c>
      <c r="I215" s="34">
        <f>SUMIFS(I216:I1260,$C216:$C1260,$C216,$D216:$D1260,$D216,$E216:$E1260,$E216)</f>
        <v>8899.2000000000007</v>
      </c>
      <c r="J215" s="34">
        <f>SUMIFS(J216:J1260,$C216:$C1260,$C216,$D216:$D1260,$D216,$E216:$E1260,$E216)</f>
        <v>6614.2</v>
      </c>
    </row>
    <row r="216" spans="1:10" s="13" customFormat="1" ht="31.2">
      <c r="A216" s="17">
        <v>3</v>
      </c>
      <c r="B216" s="22" t="s">
        <v>21</v>
      </c>
      <c r="C216" s="23" t="s">
        <v>89</v>
      </c>
      <c r="D216" s="23" t="s">
        <v>91</v>
      </c>
      <c r="E216" s="23" t="s">
        <v>70</v>
      </c>
      <c r="F216" s="23" t="s">
        <v>85</v>
      </c>
      <c r="G216" s="24">
        <v>5946.4</v>
      </c>
      <c r="H216" s="24">
        <v>3661.4</v>
      </c>
      <c r="I216" s="24">
        <v>8899.2000000000007</v>
      </c>
      <c r="J216" s="24">
        <v>6614.2</v>
      </c>
    </row>
    <row r="217" spans="1:10" s="13" customFormat="1" ht="62.4">
      <c r="A217" s="16">
        <v>2</v>
      </c>
      <c r="B217" s="41" t="s">
        <v>202</v>
      </c>
      <c r="C217" s="33" t="s">
        <v>89</v>
      </c>
      <c r="D217" s="33" t="s">
        <v>91</v>
      </c>
      <c r="E217" s="33" t="s">
        <v>9</v>
      </c>
      <c r="F217" s="33"/>
      <c r="G217" s="34">
        <f>SUMIFS(G218:G1262,$C218:$C1262,$C218,$D218:$D1262,$D218,$E218:$E1262,$E218)</f>
        <v>6427</v>
      </c>
      <c r="H217" s="34">
        <f>SUMIFS(H218:H1262,$C218:$C1262,$C218,$D218:$D1262,$D218,$E218:$E1262,$E218)</f>
        <v>6427</v>
      </c>
      <c r="I217" s="34">
        <f>SUMIFS(I218:I1262,$C218:$C1262,$C218,$D218:$D1262,$D218,$E218:$E1262,$E218)</f>
        <v>6427</v>
      </c>
      <c r="J217" s="34">
        <f>SUMIFS(J218:J1262,$C218:$C1262,$C218,$D218:$D1262,$D218,$E218:$E1262,$E218)</f>
        <v>6427</v>
      </c>
    </row>
    <row r="218" spans="1:10" s="13" customFormat="1" ht="31.2">
      <c r="A218" s="17">
        <v>3</v>
      </c>
      <c r="B218" s="22" t="s">
        <v>21</v>
      </c>
      <c r="C218" s="23" t="s">
        <v>89</v>
      </c>
      <c r="D218" s="23" t="s">
        <v>91</v>
      </c>
      <c r="E218" s="23" t="s">
        <v>9</v>
      </c>
      <c r="F218" s="23" t="s">
        <v>85</v>
      </c>
      <c r="G218" s="24">
        <v>6427</v>
      </c>
      <c r="H218" s="24">
        <v>6427</v>
      </c>
      <c r="I218" s="24">
        <v>6427</v>
      </c>
      <c r="J218" s="24">
        <v>6427</v>
      </c>
    </row>
    <row r="219" spans="1:10" s="13" customFormat="1" ht="93.6">
      <c r="A219" s="16">
        <v>2</v>
      </c>
      <c r="B219" s="41" t="s">
        <v>210</v>
      </c>
      <c r="C219" s="33" t="s">
        <v>89</v>
      </c>
      <c r="D219" s="33" t="s">
        <v>91</v>
      </c>
      <c r="E219" s="33" t="s">
        <v>136</v>
      </c>
      <c r="F219" s="33"/>
      <c r="G219" s="34">
        <f>SUMIFS(G220:G1264,$C220:$C1264,$C220,$D220:$D1264,$D220,$E220:$E1264,$E220)</f>
        <v>11950</v>
      </c>
      <c r="H219" s="34">
        <f>SUMIFS(H220:H1264,$C220:$C1264,$C220,$D220:$D1264,$D220,$E220:$E1264,$E220)</f>
        <v>11950</v>
      </c>
      <c r="I219" s="34">
        <f>SUMIFS(I220:I1264,$C220:$C1264,$C220,$D220:$D1264,$D220,$E220:$E1264,$E220)</f>
        <v>11950</v>
      </c>
      <c r="J219" s="34">
        <f>SUMIFS(J220:J1264,$C220:$C1264,$C220,$D220:$D1264,$D220,$E220:$E1264,$E220)</f>
        <v>11950</v>
      </c>
    </row>
    <row r="220" spans="1:10" s="13" customFormat="1" ht="15.6">
      <c r="A220" s="17">
        <v>3</v>
      </c>
      <c r="B220" s="22" t="s">
        <v>135</v>
      </c>
      <c r="C220" s="23" t="s">
        <v>89</v>
      </c>
      <c r="D220" s="23" t="s">
        <v>91</v>
      </c>
      <c r="E220" s="23" t="s">
        <v>136</v>
      </c>
      <c r="F220" s="23" t="s">
        <v>134</v>
      </c>
      <c r="G220" s="24">
        <v>11950</v>
      </c>
      <c r="H220" s="24">
        <v>11950</v>
      </c>
      <c r="I220" s="24">
        <v>11950</v>
      </c>
      <c r="J220" s="24">
        <v>11950</v>
      </c>
    </row>
    <row r="221" spans="1:10" s="13" customFormat="1" ht="15.6">
      <c r="A221" s="15">
        <v>1</v>
      </c>
      <c r="B221" s="29" t="s">
        <v>27</v>
      </c>
      <c r="C221" s="30" t="s">
        <v>89</v>
      </c>
      <c r="D221" s="30" t="s">
        <v>75</v>
      </c>
      <c r="E221" s="30" t="s">
        <v>6</v>
      </c>
      <c r="F221" s="30" t="s">
        <v>76</v>
      </c>
      <c r="G221" s="31">
        <f>SUMIFS(G222:G1270,$C222:$C1270,$C222,$D222:$D1270,$D222)/2</f>
        <v>5054.2</v>
      </c>
      <c r="H221" s="31">
        <f>SUMIFS(H222:H1270,$C222:$C1270,$C222,$D222:$D1270,$D222)/2</f>
        <v>3276.7000000000007</v>
      </c>
      <c r="I221" s="31">
        <f>SUMIFS(I222:I1270,$C222:$C1270,$C222,$D222:$D1270,$D222)/2</f>
        <v>5045.2</v>
      </c>
      <c r="J221" s="31">
        <f>SUMIFS(J222:J1270,$C222:$C1270,$C222,$D222:$D1270,$D222)/2</f>
        <v>3276.7000000000007</v>
      </c>
    </row>
    <row r="222" spans="1:10" s="13" customFormat="1" ht="62.4">
      <c r="A222" s="16">
        <v>2</v>
      </c>
      <c r="B222" s="32" t="s">
        <v>142</v>
      </c>
      <c r="C222" s="33" t="s">
        <v>89</v>
      </c>
      <c r="D222" s="33" t="s">
        <v>75</v>
      </c>
      <c r="E222" s="33" t="s">
        <v>28</v>
      </c>
      <c r="F222" s="33"/>
      <c r="G222" s="34">
        <f>SUMIFS(G223:G1267,$C223:$C1267,$C223,$D223:$D1267,$D223,$E223:$E1267,$E223)</f>
        <v>1048.5999999999999</v>
      </c>
      <c r="H222" s="34">
        <f>SUMIFS(H223:H1267,$C223:$C1267,$C223,$D223:$D1267,$D223,$E223:$E1267,$E223)</f>
        <v>0</v>
      </c>
      <c r="I222" s="34">
        <f>SUMIFS(I223:I1267,$C223:$C1267,$C223,$D223:$D1267,$D223,$E223:$E1267,$E223)</f>
        <v>1048.5999999999999</v>
      </c>
      <c r="J222" s="34">
        <f>SUMIFS(J223:J1267,$C223:$C1267,$C223,$D223:$D1267,$D223,$E223:$E1267,$E223)</f>
        <v>0</v>
      </c>
    </row>
    <row r="223" spans="1:10" s="13" customFormat="1" ht="46.8">
      <c r="A223" s="17">
        <v>3</v>
      </c>
      <c r="B223" s="22" t="s">
        <v>11</v>
      </c>
      <c r="C223" s="23" t="s">
        <v>89</v>
      </c>
      <c r="D223" s="23" t="s">
        <v>75</v>
      </c>
      <c r="E223" s="23" t="s">
        <v>28</v>
      </c>
      <c r="F223" s="23" t="s">
        <v>78</v>
      </c>
      <c r="G223" s="24">
        <v>60</v>
      </c>
      <c r="H223" s="24"/>
      <c r="I223" s="24">
        <v>60</v>
      </c>
      <c r="J223" s="24"/>
    </row>
    <row r="224" spans="1:10" s="13" customFormat="1" ht="15.6">
      <c r="A224" s="17">
        <v>3</v>
      </c>
      <c r="B224" s="22" t="s">
        <v>46</v>
      </c>
      <c r="C224" s="23" t="s">
        <v>89</v>
      </c>
      <c r="D224" s="23" t="s">
        <v>75</v>
      </c>
      <c r="E224" s="23" t="s">
        <v>28</v>
      </c>
      <c r="F224" s="23" t="s">
        <v>96</v>
      </c>
      <c r="G224" s="24">
        <v>988.6</v>
      </c>
      <c r="H224" s="24"/>
      <c r="I224" s="24">
        <v>988.6</v>
      </c>
      <c r="J224" s="24"/>
    </row>
    <row r="225" spans="1:10" s="13" customFormat="1" ht="84.6" customHeight="1">
      <c r="A225" s="16">
        <v>2</v>
      </c>
      <c r="B225" s="32" t="s">
        <v>156</v>
      </c>
      <c r="C225" s="33" t="s">
        <v>89</v>
      </c>
      <c r="D225" s="33" t="s">
        <v>75</v>
      </c>
      <c r="E225" s="33" t="s">
        <v>29</v>
      </c>
      <c r="F225" s="33"/>
      <c r="G225" s="34">
        <f>SUMIFS(G226:G1270,$C226:$C1270,$C226,$D226:$D1270,$D226,$E226:$E1270,$E226)</f>
        <v>1013.7</v>
      </c>
      <c r="H225" s="34">
        <f>SUMIFS(H226:H1270,$C226:$C1270,$C226,$D226:$D1270,$D226,$E226:$E1270,$E226)</f>
        <v>571.1</v>
      </c>
      <c r="I225" s="34">
        <f>SUMIFS(I226:I1270,$C226:$C1270,$C226,$D226:$D1270,$D226,$E226:$E1270,$E226)</f>
        <v>1013.7</v>
      </c>
      <c r="J225" s="34">
        <f>SUMIFS(J226:J1270,$C226:$C1270,$C226,$D226:$D1270,$D226,$E226:$E1270,$E226)</f>
        <v>571.1</v>
      </c>
    </row>
    <row r="226" spans="1:10" s="13" customFormat="1" ht="66.599999999999994" customHeight="1">
      <c r="A226" s="17">
        <v>3</v>
      </c>
      <c r="B226" s="22" t="s">
        <v>175</v>
      </c>
      <c r="C226" s="23" t="s">
        <v>89</v>
      </c>
      <c r="D226" s="23" t="s">
        <v>75</v>
      </c>
      <c r="E226" s="23" t="s">
        <v>29</v>
      </c>
      <c r="F226" s="23" t="s">
        <v>99</v>
      </c>
      <c r="G226" s="24">
        <v>1013.7</v>
      </c>
      <c r="H226" s="24">
        <v>571.1</v>
      </c>
      <c r="I226" s="24">
        <v>1013.7</v>
      </c>
      <c r="J226" s="24">
        <v>571.1</v>
      </c>
    </row>
    <row r="227" spans="1:10" s="13" customFormat="1" ht="62.4">
      <c r="A227" s="16">
        <v>2</v>
      </c>
      <c r="B227" s="41" t="s">
        <v>202</v>
      </c>
      <c r="C227" s="33" t="s">
        <v>89</v>
      </c>
      <c r="D227" s="33" t="s">
        <v>75</v>
      </c>
      <c r="E227" s="33" t="s">
        <v>9</v>
      </c>
      <c r="F227" s="33"/>
      <c r="G227" s="34">
        <f>SUMIFS(G228:G1272,$C228:$C1272,$C228,$D228:$D1272,$D228,$E228:$E1272,$E228)</f>
        <v>2197.5</v>
      </c>
      <c r="H227" s="34">
        <f>SUMIFS(H228:H1272,$C228:$C1272,$C228,$D228:$D1272,$D228,$E228:$E1272,$E228)</f>
        <v>2188.5</v>
      </c>
      <c r="I227" s="34">
        <f>SUMIFS(I228:I1272,$C228:$C1272,$C228,$D228:$D1272,$D228,$E228:$E1272,$E228)</f>
        <v>2188.5</v>
      </c>
      <c r="J227" s="34">
        <f>SUMIFS(J228:J1272,$C228:$C1272,$C228,$D228:$D1272,$D228,$E228:$E1272,$E228)</f>
        <v>2188.5</v>
      </c>
    </row>
    <row r="228" spans="1:10" s="13" customFormat="1" ht="31.2">
      <c r="A228" s="17">
        <v>3</v>
      </c>
      <c r="B228" s="22" t="s">
        <v>23</v>
      </c>
      <c r="C228" s="23" t="s">
        <v>89</v>
      </c>
      <c r="D228" s="23" t="s">
        <v>75</v>
      </c>
      <c r="E228" s="23" t="s">
        <v>9</v>
      </c>
      <c r="F228" s="23" t="s">
        <v>87</v>
      </c>
      <c r="G228" s="24">
        <v>1917.9</v>
      </c>
      <c r="H228" s="24">
        <v>1917.9</v>
      </c>
      <c r="I228" s="24">
        <v>1917.9</v>
      </c>
      <c r="J228" s="24">
        <v>1917.9</v>
      </c>
    </row>
    <row r="229" spans="1:10" s="13" customFormat="1" ht="46.8">
      <c r="A229" s="17">
        <v>3</v>
      </c>
      <c r="B229" s="22" t="s">
        <v>11</v>
      </c>
      <c r="C229" s="23" t="s">
        <v>89</v>
      </c>
      <c r="D229" s="23" t="s">
        <v>75</v>
      </c>
      <c r="E229" s="23" t="s">
        <v>9</v>
      </c>
      <c r="F229" s="23" t="s">
        <v>78</v>
      </c>
      <c r="G229" s="24">
        <v>279.60000000000002</v>
      </c>
      <c r="H229" s="24">
        <v>270.60000000000002</v>
      </c>
      <c r="I229" s="24">
        <v>270.60000000000002</v>
      </c>
      <c r="J229" s="24">
        <v>270.60000000000002</v>
      </c>
    </row>
    <row r="230" spans="1:10" s="13" customFormat="1" ht="15.6">
      <c r="A230" s="17">
        <v>3</v>
      </c>
      <c r="B230" s="22" t="s">
        <v>12</v>
      </c>
      <c r="C230" s="23" t="s">
        <v>89</v>
      </c>
      <c r="D230" s="23" t="s">
        <v>75</v>
      </c>
      <c r="E230" s="23" t="s">
        <v>9</v>
      </c>
      <c r="F230" s="23" t="s">
        <v>79</v>
      </c>
      <c r="G230" s="24"/>
      <c r="H230" s="24"/>
      <c r="I230" s="24"/>
      <c r="J230" s="24"/>
    </row>
    <row r="231" spans="1:10" s="13" customFormat="1" ht="62.4">
      <c r="A231" s="16">
        <v>2</v>
      </c>
      <c r="B231" s="41" t="s">
        <v>203</v>
      </c>
      <c r="C231" s="33" t="s">
        <v>89</v>
      </c>
      <c r="D231" s="33" t="s">
        <v>75</v>
      </c>
      <c r="E231" s="33" t="s">
        <v>33</v>
      </c>
      <c r="F231" s="33"/>
      <c r="G231" s="34">
        <f>SUMIFS(G232:G1276,$C232:$C1276,$C232,$D232:$D1276,$D232,$E232:$E1276,$E232)</f>
        <v>570.9</v>
      </c>
      <c r="H231" s="34">
        <f>SUMIFS(H232:H1276,$C232:$C1276,$C232,$D232:$D1276,$D232,$E232:$E1276,$E232)</f>
        <v>517.1</v>
      </c>
      <c r="I231" s="34">
        <f>SUMIFS(I232:I1276,$C232:$C1276,$C232,$D232:$D1276,$D232,$E232:$E1276,$E232)</f>
        <v>570.9</v>
      </c>
      <c r="J231" s="34">
        <f>SUMIFS(J232:J1276,$C232:$C1276,$C232,$D232:$D1276,$D232,$E232:$E1276,$E232)</f>
        <v>517.1</v>
      </c>
    </row>
    <row r="232" spans="1:10" s="13" customFormat="1" ht="31.2">
      <c r="A232" s="17">
        <v>3</v>
      </c>
      <c r="B232" s="22" t="s">
        <v>10</v>
      </c>
      <c r="C232" s="23" t="s">
        <v>89</v>
      </c>
      <c r="D232" s="23" t="s">
        <v>75</v>
      </c>
      <c r="E232" s="23" t="s">
        <v>33</v>
      </c>
      <c r="F232" s="23" t="s">
        <v>77</v>
      </c>
      <c r="G232" s="24">
        <v>511.6</v>
      </c>
      <c r="H232" s="24">
        <v>457.8</v>
      </c>
      <c r="I232" s="24">
        <v>511.6</v>
      </c>
      <c r="J232" s="24">
        <v>457.8</v>
      </c>
    </row>
    <row r="233" spans="1:10" s="13" customFormat="1" ht="46.8">
      <c r="A233" s="17">
        <v>3</v>
      </c>
      <c r="B233" s="22" t="s">
        <v>11</v>
      </c>
      <c r="C233" s="23" t="s">
        <v>89</v>
      </c>
      <c r="D233" s="23" t="s">
        <v>75</v>
      </c>
      <c r="E233" s="23" t="s">
        <v>33</v>
      </c>
      <c r="F233" s="23" t="s">
        <v>78</v>
      </c>
      <c r="G233" s="24">
        <v>59.3</v>
      </c>
      <c r="H233" s="24">
        <v>59.3</v>
      </c>
      <c r="I233" s="24">
        <v>59.3</v>
      </c>
      <c r="J233" s="24">
        <v>59.3</v>
      </c>
    </row>
    <row r="234" spans="1:10" s="13" customFormat="1" ht="46.8">
      <c r="A234" s="16">
        <v>2</v>
      </c>
      <c r="B234" s="41" t="s">
        <v>209</v>
      </c>
      <c r="C234" s="33" t="s">
        <v>89</v>
      </c>
      <c r="D234" s="33" t="s">
        <v>75</v>
      </c>
      <c r="E234" s="33" t="s">
        <v>184</v>
      </c>
      <c r="F234" s="33"/>
      <c r="G234" s="34">
        <f>SUMIFS(G235:G1279,$C235:$C1279,$C235,$D235:$D1279,$D235,$E235:$E1279,$E235)</f>
        <v>223.5</v>
      </c>
      <c r="H234" s="34">
        <f>SUMIFS(H235:H1279,$C235:$C1279,$C235,$D235:$D1279,$D235,$E235:$E1279,$E235)</f>
        <v>0</v>
      </c>
      <c r="I234" s="34">
        <f>SUMIFS(I235:I1279,$C235:$C1279,$C235,$D235:$D1279,$D235,$E235:$E1279,$E235)</f>
        <v>223.5</v>
      </c>
      <c r="J234" s="34">
        <f>SUMIFS(J235:J1279,$C235:$C1279,$C235,$D235:$D1279,$D235,$E235:$E1279,$E235)</f>
        <v>0</v>
      </c>
    </row>
    <row r="235" spans="1:10" s="13" customFormat="1" ht="15.6">
      <c r="A235" s="17">
        <v>3</v>
      </c>
      <c r="B235" s="43" t="s">
        <v>46</v>
      </c>
      <c r="C235" s="23" t="s">
        <v>89</v>
      </c>
      <c r="D235" s="23" t="s">
        <v>75</v>
      </c>
      <c r="E235" s="23" t="s">
        <v>184</v>
      </c>
      <c r="F235" s="23" t="s">
        <v>96</v>
      </c>
      <c r="G235" s="24">
        <v>223.5</v>
      </c>
      <c r="H235" s="24"/>
      <c r="I235" s="24">
        <v>223.5</v>
      </c>
      <c r="J235" s="24"/>
    </row>
    <row r="236" spans="1:10" s="13" customFormat="1" ht="15.6">
      <c r="A236" s="14">
        <v>0</v>
      </c>
      <c r="B236" s="26" t="s">
        <v>117</v>
      </c>
      <c r="C236" s="27" t="s">
        <v>90</v>
      </c>
      <c r="D236" s="27" t="s">
        <v>119</v>
      </c>
      <c r="E236" s="27"/>
      <c r="F236" s="27"/>
      <c r="G236" s="28">
        <f>SUMIFS(G237:G1296,$C237:$C1296,$C237)/3</f>
        <v>6608.3999999999987</v>
      </c>
      <c r="H236" s="28">
        <f>SUMIFS(H237:H1286,$C237:$C1286,$C237)/3</f>
        <v>0</v>
      </c>
      <c r="I236" s="28">
        <f>SUMIFS(I237:I1296,$C237:$C1296,$C237)/3</f>
        <v>6676.4999999999991</v>
      </c>
      <c r="J236" s="28">
        <f>SUMIFS(J237:J1286,$C237:$C1286,$C237)/3</f>
        <v>0</v>
      </c>
    </row>
    <row r="237" spans="1:10" s="13" customFormat="1" ht="15.6">
      <c r="A237" s="15">
        <v>1</v>
      </c>
      <c r="B237" s="29" t="s">
        <v>30</v>
      </c>
      <c r="C237" s="30" t="s">
        <v>90</v>
      </c>
      <c r="D237" s="30" t="s">
        <v>74</v>
      </c>
      <c r="E237" s="30" t="s">
        <v>6</v>
      </c>
      <c r="F237" s="30" t="s">
        <v>76</v>
      </c>
      <c r="G237" s="31">
        <f>SUMIFS(G238:G1286,$C238:$C1286,$C238,$D238:$D1286,$D238)/2</f>
        <v>6608.4000000000005</v>
      </c>
      <c r="H237" s="31">
        <f>SUMIFS(H238:H1286,$C238:$C1286,$C238,$D238:$D1286,$D238)/2</f>
        <v>0</v>
      </c>
      <c r="I237" s="31">
        <f>SUMIFS(I238:I1286,$C238:$C1286,$C238,$D238:$D1286,$D238)/2</f>
        <v>6676.5000000000009</v>
      </c>
      <c r="J237" s="31">
        <f>SUMIFS(J238:J1286,$C238:$C1286,$C238,$D238:$D1286,$D238)/2</f>
        <v>0</v>
      </c>
    </row>
    <row r="238" spans="1:10" s="13" customFormat="1" ht="46.8">
      <c r="A238" s="16">
        <v>2</v>
      </c>
      <c r="B238" s="32" t="s">
        <v>204</v>
      </c>
      <c r="C238" s="33" t="s">
        <v>90</v>
      </c>
      <c r="D238" s="33" t="s">
        <v>74</v>
      </c>
      <c r="E238" s="33" t="s">
        <v>31</v>
      </c>
      <c r="F238" s="33"/>
      <c r="G238" s="34">
        <f>SUMIFS(G239:G1283,$C239:$C1283,$C239,$D239:$D1283,$D239,$E239:$E1283,$E239)</f>
        <v>3475.8</v>
      </c>
      <c r="H238" s="34">
        <f>SUMIFS(H239:H1283,$C239:$C1283,$C239,$D239:$D1283,$D239,$E239:$E1283,$E239)</f>
        <v>0</v>
      </c>
      <c r="I238" s="34">
        <f>SUMIFS(I239:I1283,$C239:$C1283,$C239,$D239:$D1283,$D239,$E239:$E1283,$E239)</f>
        <v>3475.8</v>
      </c>
      <c r="J238" s="34">
        <f>SUMIFS(J239:J1283,$C239:$C1283,$C239,$D239:$D1283,$D239,$E239:$E1283,$E239)</f>
        <v>0</v>
      </c>
    </row>
    <row r="239" spans="1:10" s="13" customFormat="1" ht="31.2">
      <c r="A239" s="17">
        <v>3</v>
      </c>
      <c r="B239" s="22" t="s">
        <v>23</v>
      </c>
      <c r="C239" s="23" t="s">
        <v>90</v>
      </c>
      <c r="D239" s="23" t="s">
        <v>74</v>
      </c>
      <c r="E239" s="23" t="s">
        <v>31</v>
      </c>
      <c r="F239" s="23" t="s">
        <v>87</v>
      </c>
      <c r="G239" s="24"/>
      <c r="H239" s="24"/>
      <c r="I239" s="24"/>
      <c r="J239" s="24"/>
    </row>
    <row r="240" spans="1:10" s="13" customFormat="1" ht="15.6">
      <c r="A240" s="17">
        <v>3</v>
      </c>
      <c r="B240" s="43" t="s">
        <v>46</v>
      </c>
      <c r="C240" s="23" t="s">
        <v>90</v>
      </c>
      <c r="D240" s="23" t="s">
        <v>74</v>
      </c>
      <c r="E240" s="23" t="s">
        <v>31</v>
      </c>
      <c r="F240" s="23" t="s">
        <v>96</v>
      </c>
      <c r="G240" s="24">
        <v>3475.8</v>
      </c>
      <c r="H240" s="25"/>
      <c r="I240" s="24">
        <v>3475.8</v>
      </c>
      <c r="J240" s="25"/>
    </row>
    <row r="241" spans="1:10" s="13" customFormat="1" ht="50.4" customHeight="1">
      <c r="A241" s="16">
        <v>2</v>
      </c>
      <c r="B241" s="32" t="s">
        <v>166</v>
      </c>
      <c r="C241" s="33" t="s">
        <v>90</v>
      </c>
      <c r="D241" s="33" t="s">
        <v>74</v>
      </c>
      <c r="E241" s="33" t="s">
        <v>60</v>
      </c>
      <c r="F241" s="33"/>
      <c r="G241" s="34">
        <f>SUMIFS(G242:G1286,$C242:$C1286,$C242,$D242:$D1286,$D242,$E242:$E1286,$E242)</f>
        <v>0</v>
      </c>
      <c r="H241" s="34">
        <f>SUMIFS(H242:H1286,$C242:$C1286,$C242,$D242:$D1286,$D242,$E242:$E1286,$E242)</f>
        <v>0</v>
      </c>
      <c r="I241" s="34">
        <f>SUMIFS(I242:I1286,$C242:$C1286,$C242,$D242:$D1286,$D242,$E242:$E1286,$E242)</f>
        <v>0</v>
      </c>
      <c r="J241" s="34">
        <f>SUMIFS(J242:J1286,$C242:$C1286,$C242,$D242:$D1286,$D242,$E242:$E1286,$E242)</f>
        <v>0</v>
      </c>
    </row>
    <row r="242" spans="1:10" s="13" customFormat="1" ht="128.4" customHeight="1">
      <c r="A242" s="17">
        <v>3</v>
      </c>
      <c r="B242" s="22" t="s">
        <v>125</v>
      </c>
      <c r="C242" s="23" t="s">
        <v>90</v>
      </c>
      <c r="D242" s="23" t="s">
        <v>74</v>
      </c>
      <c r="E242" s="23" t="s">
        <v>60</v>
      </c>
      <c r="F242" s="23" t="s">
        <v>126</v>
      </c>
      <c r="G242" s="24"/>
      <c r="H242" s="24"/>
      <c r="I242" s="24"/>
      <c r="J242" s="24"/>
    </row>
    <row r="243" spans="1:10" s="13" customFormat="1" ht="15.6">
      <c r="A243" s="17">
        <v>3</v>
      </c>
      <c r="B243" s="43" t="s">
        <v>46</v>
      </c>
      <c r="C243" s="23" t="s">
        <v>90</v>
      </c>
      <c r="D243" s="23" t="s">
        <v>74</v>
      </c>
      <c r="E243" s="23" t="s">
        <v>60</v>
      </c>
      <c r="F243" s="23" t="s">
        <v>96</v>
      </c>
      <c r="G243" s="24"/>
      <c r="H243" s="25"/>
      <c r="I243" s="24"/>
      <c r="J243" s="25"/>
    </row>
    <row r="244" spans="1:10" s="13" customFormat="1" ht="81.599999999999994" customHeight="1">
      <c r="A244" s="16">
        <v>2</v>
      </c>
      <c r="B244" s="32" t="s">
        <v>185</v>
      </c>
      <c r="C244" s="33" t="s">
        <v>90</v>
      </c>
      <c r="D244" s="33" t="s">
        <v>74</v>
      </c>
      <c r="E244" s="33" t="s">
        <v>45</v>
      </c>
      <c r="F244" s="33"/>
      <c r="G244" s="34">
        <f>SUMIFS(G245:G1289,$C245:$C1289,$C245,$D245:$D1289,$D245,$E245:$E1289,$E245)</f>
        <v>3122.6</v>
      </c>
      <c r="H244" s="34">
        <f>SUMIFS(H245:H1289,$C245:$C1289,$C245,$D245:$D1289,$D245,$E245:$E1289,$E245)</f>
        <v>0</v>
      </c>
      <c r="I244" s="34">
        <f>SUMIFS(I245:I1289,$C245:$C1289,$C245,$D245:$D1289,$D245,$E245:$E1289,$E245)</f>
        <v>3122.6</v>
      </c>
      <c r="J244" s="34">
        <f>SUMIFS(J245:J1289,$C245:$C1289,$C245,$D245:$D1289,$D245,$E245:$E1289,$E245)</f>
        <v>0</v>
      </c>
    </row>
    <row r="245" spans="1:10" s="13" customFormat="1" ht="15.6">
      <c r="A245" s="17">
        <v>3</v>
      </c>
      <c r="B245" s="22" t="s">
        <v>46</v>
      </c>
      <c r="C245" s="23" t="s">
        <v>90</v>
      </c>
      <c r="D245" s="23" t="s">
        <v>74</v>
      </c>
      <c r="E245" s="23" t="s">
        <v>45</v>
      </c>
      <c r="F245" s="23" t="s">
        <v>96</v>
      </c>
      <c r="G245" s="24">
        <v>3122.6</v>
      </c>
      <c r="H245" s="25"/>
      <c r="I245" s="24">
        <v>3122.6</v>
      </c>
      <c r="J245" s="25"/>
    </row>
    <row r="246" spans="1:10" s="13" customFormat="1" ht="46.8">
      <c r="A246" s="16">
        <v>2</v>
      </c>
      <c r="B246" s="41" t="s">
        <v>174</v>
      </c>
      <c r="C246" s="33" t="s">
        <v>90</v>
      </c>
      <c r="D246" s="33" t="s">
        <v>74</v>
      </c>
      <c r="E246" s="33" t="s">
        <v>173</v>
      </c>
      <c r="F246" s="33"/>
      <c r="G246" s="34">
        <f>SUMIFS(G247:G1291,$C247:$C1291,$C247,$D247:$D1291,$D247,$E247:$E1291,$E247)</f>
        <v>10</v>
      </c>
      <c r="H246" s="34">
        <f>SUMIFS(H247:H1291,$C247:$C1291,$C247,$D247:$D1291,$D247,$E247:$E1291,$E247)</f>
        <v>0</v>
      </c>
      <c r="I246" s="34">
        <f>SUMIFS(I247:I1291,$C247:$C1291,$C247,$D247:$D1291,$D247,$E247:$E1291,$E247)</f>
        <v>78.099999999999994</v>
      </c>
      <c r="J246" s="34">
        <f>SUMIFS(J247:J1291,$C247:$C1291,$C247,$D247:$D1291,$D247,$E247:$E1291,$E247)</f>
        <v>0</v>
      </c>
    </row>
    <row r="247" spans="1:10" s="13" customFormat="1" ht="15.6">
      <c r="A247" s="17">
        <v>3</v>
      </c>
      <c r="B247" s="22" t="s">
        <v>46</v>
      </c>
      <c r="C247" s="23" t="s">
        <v>90</v>
      </c>
      <c r="D247" s="23" t="s">
        <v>74</v>
      </c>
      <c r="E247" s="23" t="s">
        <v>173</v>
      </c>
      <c r="F247" s="23" t="s">
        <v>96</v>
      </c>
      <c r="G247" s="24">
        <v>10</v>
      </c>
      <c r="H247" s="24"/>
      <c r="I247" s="24">
        <v>78.099999999999994</v>
      </c>
      <c r="J247" s="24"/>
    </row>
    <row r="248" spans="1:10" s="13" customFormat="1" ht="15.6">
      <c r="A248" s="14">
        <v>0</v>
      </c>
      <c r="B248" s="26" t="s">
        <v>118</v>
      </c>
      <c r="C248" s="27" t="s">
        <v>92</v>
      </c>
      <c r="D248" s="27" t="s">
        <v>119</v>
      </c>
      <c r="E248" s="27"/>
      <c r="F248" s="27"/>
      <c r="G248" s="28">
        <f>SUMIFS(G249:G1308,$C249:$C1308,$C249)/3</f>
        <v>4462.5</v>
      </c>
      <c r="H248" s="28">
        <f>SUMIFS(H249:H1298,$C249:$C1298,$C249)/3</f>
        <v>0</v>
      </c>
      <c r="I248" s="28">
        <f>SUMIFS(I249:I1308,$C249:$C1308,$C249)/3</f>
        <v>4462.5</v>
      </c>
      <c r="J248" s="28">
        <f>SUMIFS(J249:J1298,$C249:$C1298,$C249)/3</f>
        <v>0</v>
      </c>
    </row>
    <row r="249" spans="1:10" s="13" customFormat="1" ht="15.6">
      <c r="A249" s="15">
        <v>1</v>
      </c>
      <c r="B249" s="29" t="s">
        <v>71</v>
      </c>
      <c r="C249" s="30" t="s">
        <v>92</v>
      </c>
      <c r="D249" s="30" t="s">
        <v>93</v>
      </c>
      <c r="E249" s="30" t="s">
        <v>6</v>
      </c>
      <c r="F249" s="30" t="s">
        <v>76</v>
      </c>
      <c r="G249" s="31">
        <f>SUMIFS(G250:G1298,$C250:$C1298,$C250,$D250:$D1298,$D250)/2</f>
        <v>4462.5</v>
      </c>
      <c r="H249" s="31">
        <f>SUMIFS(H250:H1298,$C250:$C1298,$C250,$D250:$D1298,$D250)/2</f>
        <v>0</v>
      </c>
      <c r="I249" s="31">
        <f>SUMIFS(I250:I1298,$C250:$C1298,$C250,$D250:$D1298,$D250)/2</f>
        <v>4462.5</v>
      </c>
      <c r="J249" s="31">
        <f>SUMIFS(J250:J1298,$C250:$C1298,$C250,$D250:$D1298,$D250)/2</f>
        <v>0</v>
      </c>
    </row>
    <row r="250" spans="1:10" s="13" customFormat="1" ht="46.8">
      <c r="A250" s="16">
        <v>2</v>
      </c>
      <c r="B250" s="35" t="s">
        <v>205</v>
      </c>
      <c r="C250" s="33" t="s">
        <v>92</v>
      </c>
      <c r="D250" s="33" t="s">
        <v>93</v>
      </c>
      <c r="E250" s="33" t="s">
        <v>72</v>
      </c>
      <c r="F250" s="33"/>
      <c r="G250" s="34">
        <f>SUMIFS(G251:G1295,$C251:$C1295,$C251,$D251:$D1295,$D251,$E251:$E1295,$E251)</f>
        <v>3281.4</v>
      </c>
      <c r="H250" s="34">
        <f>SUMIFS(H251:H1295,$C251:$C1295,$C251,$D251:$D1295,$D251,$E251:$E1295,$E251)</f>
        <v>0</v>
      </c>
      <c r="I250" s="34">
        <f>SUMIFS(I251:I1295,$C251:$C1295,$C251,$D251:$D1295,$D251,$E251:$E1295,$E251)</f>
        <v>3281.4</v>
      </c>
      <c r="J250" s="34">
        <f>SUMIFS(J251:J1295,$C251:$C1295,$C251,$D251:$D1295,$D251,$E251:$E1295,$E251)</f>
        <v>0</v>
      </c>
    </row>
    <row r="251" spans="1:10" s="13" customFormat="1" ht="15.6">
      <c r="A251" s="17">
        <v>3</v>
      </c>
      <c r="B251" s="22" t="s">
        <v>46</v>
      </c>
      <c r="C251" s="23" t="s">
        <v>92</v>
      </c>
      <c r="D251" s="23" t="s">
        <v>93</v>
      </c>
      <c r="E251" s="23" t="s">
        <v>72</v>
      </c>
      <c r="F251" s="23" t="s">
        <v>96</v>
      </c>
      <c r="G251" s="24">
        <v>3281.4</v>
      </c>
      <c r="H251" s="25"/>
      <c r="I251" s="24">
        <v>3281.4</v>
      </c>
      <c r="J251" s="25"/>
    </row>
    <row r="252" spans="1:10" s="13" customFormat="1" ht="93.6">
      <c r="A252" s="16">
        <v>2</v>
      </c>
      <c r="B252" s="45" t="s">
        <v>206</v>
      </c>
      <c r="C252" s="33" t="s">
        <v>92</v>
      </c>
      <c r="D252" s="33" t="s">
        <v>93</v>
      </c>
      <c r="E252" s="33" t="s">
        <v>144</v>
      </c>
      <c r="F252" s="33"/>
      <c r="G252" s="34">
        <f>SUMIFS(G253:G1297,$C253:$C1297,$C253,$D253:$D1297,$D253,$E253:$E1297,$E253)</f>
        <v>1106.0999999999999</v>
      </c>
      <c r="H252" s="34">
        <f>SUMIFS(H253:H1297,$C253:$C1297,$C253,$D253:$D1297,$D253,$E253:$E1297,$E253)</f>
        <v>0</v>
      </c>
      <c r="I252" s="34">
        <f>SUMIFS(I253:I1297,$C253:$C1297,$C253,$D253:$D1297,$D253,$E253:$E1297,$E253)</f>
        <v>1106.0999999999999</v>
      </c>
      <c r="J252" s="34">
        <f>SUMIFS(J253:J1297,$C253:$C1297,$C253,$D253:$D1297,$D253,$E253:$E1297,$E253)</f>
        <v>0</v>
      </c>
    </row>
    <row r="253" spans="1:10" s="13" customFormat="1" ht="15.6">
      <c r="A253" s="17">
        <v>3</v>
      </c>
      <c r="B253" s="22" t="s">
        <v>46</v>
      </c>
      <c r="C253" s="23" t="s">
        <v>92</v>
      </c>
      <c r="D253" s="23" t="s">
        <v>93</v>
      </c>
      <c r="E253" s="23" t="s">
        <v>144</v>
      </c>
      <c r="F253" s="23" t="s">
        <v>96</v>
      </c>
      <c r="G253" s="24">
        <v>1106.0999999999999</v>
      </c>
      <c r="H253" s="25"/>
      <c r="I253" s="24">
        <v>1106.0999999999999</v>
      </c>
      <c r="J253" s="25"/>
    </row>
    <row r="254" spans="1:10" s="13" customFormat="1" ht="55.8" customHeight="1">
      <c r="A254" s="16">
        <v>2</v>
      </c>
      <c r="B254" s="41" t="s">
        <v>139</v>
      </c>
      <c r="C254" s="33" t="s">
        <v>92</v>
      </c>
      <c r="D254" s="33" t="s">
        <v>93</v>
      </c>
      <c r="E254" s="33" t="s">
        <v>143</v>
      </c>
      <c r="F254" s="33"/>
      <c r="G254" s="34">
        <f>SUMIFS(G255:G1299,$C255:$C1299,$C255,$D255:$D1299,$D255,$E255:$E1299,$E255)</f>
        <v>75</v>
      </c>
      <c r="H254" s="34">
        <f>SUMIFS(H255:H1299,$C255:$C1299,$C255,$D255:$D1299,$D255,$E255:$E1299,$E255)</f>
        <v>0</v>
      </c>
      <c r="I254" s="34">
        <f>SUMIFS(I255:I1299,$C255:$C1299,$C255,$D255:$D1299,$D255,$E255:$E1299,$E255)</f>
        <v>75</v>
      </c>
      <c r="J254" s="34">
        <f>SUMIFS(J255:J1299,$C255:$C1299,$C255,$D255:$D1299,$D255,$E255:$E1299,$E255)</f>
        <v>0</v>
      </c>
    </row>
    <row r="255" spans="1:10" s="13" customFormat="1" ht="15.6">
      <c r="A255" s="17">
        <v>3</v>
      </c>
      <c r="B255" s="22" t="s">
        <v>46</v>
      </c>
      <c r="C255" s="23" t="s">
        <v>92</v>
      </c>
      <c r="D255" s="23" t="s">
        <v>93</v>
      </c>
      <c r="E255" s="23" t="s">
        <v>143</v>
      </c>
      <c r="F255" s="23" t="s">
        <v>96</v>
      </c>
      <c r="G255" s="24">
        <v>75</v>
      </c>
      <c r="H255" s="25"/>
      <c r="I255" s="24">
        <v>75</v>
      </c>
      <c r="J255" s="25"/>
    </row>
    <row r="256" spans="1:10" s="13" customFormat="1" ht="34.200000000000003" customHeight="1">
      <c r="A256" s="14">
        <v>0</v>
      </c>
      <c r="B256" s="26" t="s">
        <v>181</v>
      </c>
      <c r="C256" s="27" t="s">
        <v>80</v>
      </c>
      <c r="D256" s="27" t="s">
        <v>119</v>
      </c>
      <c r="E256" s="27"/>
      <c r="F256" s="27"/>
      <c r="G256" s="28">
        <f>SUMIFS(G257:G1316,$C257:$C1316,$C257)/3</f>
        <v>45</v>
      </c>
      <c r="H256" s="28">
        <f>SUMIFS(H257:H1306,$C257:$C1306,$C257)/3</f>
        <v>0</v>
      </c>
      <c r="I256" s="28">
        <f>SUMIFS(I257:I1316,$C257:$C1316,$C257)/3</f>
        <v>45</v>
      </c>
      <c r="J256" s="28">
        <f>SUMIFS(J257:J1306,$C257:$C1306,$C257)/3</f>
        <v>0</v>
      </c>
    </row>
    <row r="257" spans="1:10" s="13" customFormat="1" ht="31.2" customHeight="1">
      <c r="A257" s="15">
        <v>1</v>
      </c>
      <c r="B257" s="40" t="s">
        <v>176</v>
      </c>
      <c r="C257" s="44" t="s">
        <v>80</v>
      </c>
      <c r="D257" s="44" t="s">
        <v>74</v>
      </c>
      <c r="E257" s="44"/>
      <c r="F257" s="44"/>
      <c r="G257" s="31">
        <f>SUMIFS(G258:G1306,$C258:$C1306,$C258,$D258:$D1306,$D258)/2</f>
        <v>45</v>
      </c>
      <c r="H257" s="31">
        <f>SUMIFS(H258:H1306,$C258:$C1306,$C258,$D258:$D1306,$D258)/2</f>
        <v>0</v>
      </c>
      <c r="I257" s="31">
        <f>SUMIFS(I258:I1306,$C258:$C1306,$C258,$D258:$D1306,$D258)/2</f>
        <v>45</v>
      </c>
      <c r="J257" s="31">
        <f>SUMIFS(J258:J1306,$C258:$C1306,$C258,$D258:$D1306,$D258)/2</f>
        <v>0</v>
      </c>
    </row>
    <row r="258" spans="1:10" s="13" customFormat="1" ht="46.8">
      <c r="A258" s="16">
        <v>2</v>
      </c>
      <c r="B258" s="41" t="s">
        <v>177</v>
      </c>
      <c r="C258" s="42" t="s">
        <v>80</v>
      </c>
      <c r="D258" s="42" t="s">
        <v>74</v>
      </c>
      <c r="E258" s="42" t="s">
        <v>178</v>
      </c>
      <c r="F258" s="42" t="s">
        <v>76</v>
      </c>
      <c r="G258" s="34">
        <f>SUMIFS(G259:G1303,$C259:$C1303,$C259,$D259:$D1303,$D259,$E259:$E1303,$E259)</f>
        <v>45</v>
      </c>
      <c r="H258" s="34">
        <f>SUMIFS(H259:H1303,$C259:$C1303,$C259,$D259:$D1303,$D259,$E259:$E1303,$E259)</f>
        <v>0</v>
      </c>
      <c r="I258" s="34">
        <f>SUMIFS(I259:I1303,$C259:$C1303,$C259,$D259:$D1303,$D259,$E259:$E1303,$E259)</f>
        <v>45</v>
      </c>
      <c r="J258" s="34">
        <f>SUMIFS(J259:J1303,$C259:$C1303,$C259,$D259:$D1303,$D259,$E259:$E1303,$E259)</f>
        <v>0</v>
      </c>
    </row>
    <row r="259" spans="1:10" s="13" customFormat="1" ht="31.2">
      <c r="A259" s="17">
        <v>3</v>
      </c>
      <c r="B259" s="22" t="s">
        <v>179</v>
      </c>
      <c r="C259" s="23" t="s">
        <v>80</v>
      </c>
      <c r="D259" s="23" t="s">
        <v>74</v>
      </c>
      <c r="E259" s="23" t="s">
        <v>178</v>
      </c>
      <c r="F259" s="23" t="s">
        <v>180</v>
      </c>
      <c r="G259" s="24">
        <v>45</v>
      </c>
      <c r="H259" s="25"/>
      <c r="I259" s="24">
        <v>45</v>
      </c>
      <c r="J259" s="25"/>
    </row>
    <row r="260" spans="1:10" s="13" customFormat="1" ht="46.8">
      <c r="A260" s="14">
        <v>0</v>
      </c>
      <c r="B260" s="26" t="s">
        <v>168</v>
      </c>
      <c r="C260" s="27" t="s">
        <v>81</v>
      </c>
      <c r="D260" s="27" t="s">
        <v>119</v>
      </c>
      <c r="E260" s="27"/>
      <c r="F260" s="27"/>
      <c r="G260" s="28">
        <f>SUMIFS(G261:G1320,$C261:$C1320,$C261)/3</f>
        <v>79368.700000000012</v>
      </c>
      <c r="H260" s="28">
        <f>SUMIFS(H261:H1310,$C261:$C1310,$C261)/3</f>
        <v>868</v>
      </c>
      <c r="I260" s="28">
        <f>SUMIFS(I261:I1320,$C261:$C1320,$C261)/3</f>
        <v>81744</v>
      </c>
      <c r="J260" s="28">
        <f>SUMIFS(J261:J1310,$C261:$C1310,$C261)/3</f>
        <v>868</v>
      </c>
    </row>
    <row r="261" spans="1:10" s="13" customFormat="1" ht="46.8">
      <c r="A261" s="15">
        <v>1</v>
      </c>
      <c r="B261" s="29" t="s">
        <v>15</v>
      </c>
      <c r="C261" s="30" t="s">
        <v>81</v>
      </c>
      <c r="D261" s="30" t="s">
        <v>74</v>
      </c>
      <c r="E261" s="30" t="s">
        <v>6</v>
      </c>
      <c r="F261" s="30" t="s">
        <v>76</v>
      </c>
      <c r="G261" s="31">
        <f>SUMIFS(G262:G1310,$C262:$C1310,$C262,$D262:$D1310,$D262)/2</f>
        <v>21900</v>
      </c>
      <c r="H261" s="31">
        <f>SUMIFS(H262:H1310,$C262:$C1310,$C262,$D262:$D1310,$D262)/2</f>
        <v>868</v>
      </c>
      <c r="I261" s="31">
        <f>SUMIFS(I262:I1310,$C262:$C1310,$C262,$D262:$D1310,$D262)/2</f>
        <v>21900</v>
      </c>
      <c r="J261" s="31">
        <f>SUMIFS(J262:J1310,$C262:$C1310,$C262,$D262:$D1310,$D262)/2</f>
        <v>868</v>
      </c>
    </row>
    <row r="262" spans="1:10" s="13" customFormat="1" ht="31.2">
      <c r="A262" s="16">
        <v>2</v>
      </c>
      <c r="B262" s="32" t="s">
        <v>16</v>
      </c>
      <c r="C262" s="33" t="s">
        <v>81</v>
      </c>
      <c r="D262" s="33" t="s">
        <v>74</v>
      </c>
      <c r="E262" s="33" t="s">
        <v>131</v>
      </c>
      <c r="F262" s="33" t="s">
        <v>76</v>
      </c>
      <c r="G262" s="34">
        <f>SUMIFS(G263:G1307,$C263:$C1307,$C263,$D263:$D1307,$D263,$E263:$E1307,$E263)</f>
        <v>21900</v>
      </c>
      <c r="H262" s="34">
        <f>SUMIFS(H263:H1307,$C263:$C1307,$C263,$D263:$D1307,$D263,$E263:$E1307,$E263)</f>
        <v>868</v>
      </c>
      <c r="I262" s="34">
        <f>SUMIFS(I263:I1307,$C263:$C1307,$C263,$D263:$D1307,$D263,$E263:$E1307,$E263)</f>
        <v>21900</v>
      </c>
      <c r="J262" s="34">
        <f>SUMIFS(J263:J1307,$C263:$C1307,$C263,$D263:$D1307,$D263,$E263:$E1307,$E263)</f>
        <v>868</v>
      </c>
    </row>
    <row r="263" spans="1:10" s="13" customFormat="1" ht="15.6">
      <c r="A263" s="17">
        <v>3</v>
      </c>
      <c r="B263" s="22" t="s">
        <v>18</v>
      </c>
      <c r="C263" s="23" t="s">
        <v>81</v>
      </c>
      <c r="D263" s="23" t="s">
        <v>74</v>
      </c>
      <c r="E263" s="23" t="s">
        <v>131</v>
      </c>
      <c r="F263" s="23" t="s">
        <v>82</v>
      </c>
      <c r="G263" s="24">
        <v>21900</v>
      </c>
      <c r="H263" s="24">
        <v>868</v>
      </c>
      <c r="I263" s="24">
        <v>21900</v>
      </c>
      <c r="J263" s="24">
        <v>868</v>
      </c>
    </row>
    <row r="264" spans="1:10" s="13" customFormat="1" ht="31.2">
      <c r="A264" s="15">
        <v>1</v>
      </c>
      <c r="B264" s="29" t="s">
        <v>160</v>
      </c>
      <c r="C264" s="30" t="s">
        <v>81</v>
      </c>
      <c r="D264" s="30" t="s">
        <v>83</v>
      </c>
      <c r="E264" s="30"/>
      <c r="F264" s="30"/>
      <c r="G264" s="31">
        <f>SUMIFS(G265:G1313,$C265:$C1313,$C265,$D265:$D1313,$D265)/2</f>
        <v>57468.7</v>
      </c>
      <c r="H264" s="31">
        <f>SUMIFS(H265:H1313,$C265:$C1313,$C265,$D265:$D1313,$D265)/2</f>
        <v>0</v>
      </c>
      <c r="I264" s="31">
        <f>SUMIFS(I265:I1313,$C265:$C1313,$C265,$D265:$D1313,$D265)/2</f>
        <v>59844</v>
      </c>
      <c r="J264" s="31">
        <f>SUMIFS(J265:J1313,$C265:$C1313,$C265,$D265:$D1313,$D265)/2</f>
        <v>0</v>
      </c>
    </row>
    <row r="265" spans="1:10" s="13" customFormat="1" ht="46.8">
      <c r="A265" s="16">
        <v>2</v>
      </c>
      <c r="B265" s="41" t="s">
        <v>209</v>
      </c>
      <c r="C265" s="33" t="s">
        <v>81</v>
      </c>
      <c r="D265" s="33" t="s">
        <v>83</v>
      </c>
      <c r="E265" s="33" t="s">
        <v>184</v>
      </c>
      <c r="F265" s="33" t="s">
        <v>76</v>
      </c>
      <c r="G265" s="34">
        <f>SUMIFS(G266:G1310,$C266:$C1310,$C266,$D266:$D1310,$D266,$E266:$E1310,$E266)</f>
        <v>7588.5</v>
      </c>
      <c r="H265" s="34">
        <f>SUMIFS(H266:H1310,$C266:$C1310,$C266,$D266:$D1310,$D266,$E266:$E1310,$E266)</f>
        <v>0</v>
      </c>
      <c r="I265" s="34">
        <f>SUMIFS(I266:I1310,$C266:$C1310,$C266,$D266:$D1310,$D266,$E266:$E1310,$E266)</f>
        <v>7600.4</v>
      </c>
      <c r="J265" s="34">
        <f>SUMIFS(J266:J1310,$C266:$C1310,$C266,$D266:$D1310,$D266,$E266:$E1310,$E266)</f>
        <v>0</v>
      </c>
    </row>
    <row r="266" spans="1:10" s="13" customFormat="1" ht="15.6">
      <c r="A266" s="17">
        <v>3</v>
      </c>
      <c r="B266" s="22" t="s">
        <v>19</v>
      </c>
      <c r="C266" s="23" t="s">
        <v>81</v>
      </c>
      <c r="D266" s="23" t="s">
        <v>83</v>
      </c>
      <c r="E266" s="23" t="s">
        <v>184</v>
      </c>
      <c r="F266" s="23" t="s">
        <v>84</v>
      </c>
      <c r="G266" s="24">
        <v>7588.5</v>
      </c>
      <c r="H266" s="24"/>
      <c r="I266" s="24">
        <v>7600.4</v>
      </c>
      <c r="J266" s="24"/>
    </row>
    <row r="267" spans="1:10" s="13" customFormat="1" ht="31.2">
      <c r="A267" s="16">
        <v>2</v>
      </c>
      <c r="B267" s="32" t="s">
        <v>16</v>
      </c>
      <c r="C267" s="33" t="s">
        <v>81</v>
      </c>
      <c r="D267" s="33" t="s">
        <v>83</v>
      </c>
      <c r="E267" s="33" t="s">
        <v>131</v>
      </c>
      <c r="F267" s="33"/>
      <c r="G267" s="34">
        <f>SUMIFS(G268:G1312,$C268:$C1312,$C268,$D268:$D1312,$D268,$E268:$E1312,$E268)</f>
        <v>49880.2</v>
      </c>
      <c r="H267" s="34">
        <f>SUMIFS(H268:H1312,$C268:$C1312,$C268,$D268:$D1312,$D268,$E268:$E1312,$E268)</f>
        <v>0</v>
      </c>
      <c r="I267" s="34">
        <f>SUMIFS(I268:I1312,$C268:$C1312,$C268,$D268:$D1312,$D268,$E268:$E1312,$E268)</f>
        <v>52243.6</v>
      </c>
      <c r="J267" s="34">
        <f>SUMIFS(J268:J1312,$C268:$C1312,$C268,$D268:$D1312,$D268,$E268:$E1312,$E268)</f>
        <v>0</v>
      </c>
    </row>
    <row r="268" spans="1:10" s="13" customFormat="1" ht="15.6">
      <c r="A268" s="17">
        <v>3</v>
      </c>
      <c r="B268" s="22" t="s">
        <v>19</v>
      </c>
      <c r="C268" s="23" t="s">
        <v>81</v>
      </c>
      <c r="D268" s="23" t="s">
        <v>83</v>
      </c>
      <c r="E268" s="23" t="s">
        <v>131</v>
      </c>
      <c r="F268" s="23" t="s">
        <v>84</v>
      </c>
      <c r="G268" s="24">
        <v>49880.2</v>
      </c>
      <c r="H268" s="24"/>
      <c r="I268" s="24">
        <v>52243.6</v>
      </c>
      <c r="J268" s="24"/>
    </row>
    <row r="269" spans="1:10" s="13" customFormat="1" ht="15.6">
      <c r="A269" s="12"/>
      <c r="B269" s="36" t="s">
        <v>73</v>
      </c>
      <c r="C269" s="37"/>
      <c r="D269" s="37"/>
      <c r="E269" s="37" t="s">
        <v>6</v>
      </c>
      <c r="F269" s="37"/>
      <c r="G269" s="38">
        <f>SUMIF($A14:$A268,$A14,G14:G268)</f>
        <v>609284.10000000009</v>
      </c>
      <c r="H269" s="38">
        <f>SUMIF($A14:$A268,$A14,H14:H268)</f>
        <v>207945</v>
      </c>
      <c r="I269" s="38">
        <f>SUMIF($A14:$A268,$A14,I14:I268)</f>
        <v>616053.89999999991</v>
      </c>
      <c r="J269" s="38">
        <f>SUMIF($A14:$A268,$A14,J14:J268)</f>
        <v>210897.8</v>
      </c>
    </row>
  </sheetData>
  <autoFilter ref="A6:H269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>
      <c r="B4" s="64"/>
      <c r="C4" s="64"/>
      <c r="D4" s="68"/>
      <c r="E4" s="69"/>
      <c r="F4" s="68"/>
      <c r="G4" s="69"/>
    </row>
    <row r="5" spans="2:7" ht="0.75" customHeight="1">
      <c r="B5" s="64"/>
      <c r="C5" s="64"/>
      <c r="D5" s="68"/>
      <c r="E5" s="69"/>
      <c r="F5" s="68"/>
      <c r="G5" s="69"/>
    </row>
    <row r="6" spans="2:7" ht="15" hidden="1" customHeight="1">
      <c r="B6" s="64"/>
      <c r="C6" s="64"/>
      <c r="D6" s="70"/>
      <c r="E6" s="71"/>
      <c r="F6" s="70"/>
      <c r="G6" s="71"/>
    </row>
    <row r="7" spans="2:7" ht="15" customHeight="1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>
      <c r="B8" s="64"/>
      <c r="C8" s="64"/>
      <c r="D8" s="73"/>
      <c r="E8" s="73"/>
      <c r="F8" s="73"/>
      <c r="G8" s="73"/>
    </row>
    <row r="9" spans="2:7">
      <c r="B9" s="64"/>
      <c r="C9" s="64"/>
      <c r="D9" s="73"/>
      <c r="E9" s="73"/>
      <c r="F9" s="73"/>
      <c r="G9" s="73"/>
    </row>
    <row r="10" spans="2:7" ht="2.25" customHeight="1">
      <c r="B10" s="65"/>
      <c r="C10" s="65"/>
      <c r="D10" s="74"/>
      <c r="E10" s="74"/>
      <c r="F10" s="74"/>
      <c r="G10" s="74"/>
    </row>
    <row r="11" spans="2:7">
      <c r="B11" s="1">
        <v>0</v>
      </c>
      <c r="C11" s="1" t="s">
        <v>103</v>
      </c>
      <c r="D11" s="5">
        <f>SUMIF('Приложение №6'!$A$14:$A1031,0,'Приложение №6'!$G$14:$G1031)</f>
        <v>609284.10000000009</v>
      </c>
      <c r="E11" s="5">
        <f>SUMIF('Приложение №6'!$A$14:$A1031,0,'Приложение №6'!$H$14:$H1031)</f>
        <v>207945</v>
      </c>
      <c r="F11" s="5" t="e">
        <f>SUMIF('Приложение №6'!$A$14:$A1031,0,'Приложение №6'!#REF!)</f>
        <v>#REF!</v>
      </c>
      <c r="G11" s="5" t="e">
        <f>SUMIF('Приложение №6'!$A$14:$A1031,0,'Приложение №6'!#REF!)</f>
        <v>#REF!</v>
      </c>
    </row>
    <row r="12" spans="2:7">
      <c r="B12" s="2">
        <v>1</v>
      </c>
      <c r="C12" s="2" t="s">
        <v>104</v>
      </c>
      <c r="D12" s="7">
        <f>SUMIF('Приложение №6'!$A$14:$A1032,1,'Приложение №6'!$G$14:$G1032)</f>
        <v>609284.09999999986</v>
      </c>
      <c r="E12" s="7">
        <f>SUMIF('Приложение №6'!$A$14:$A1032,1,'Приложение №6'!$H$14:$H1032)</f>
        <v>207945.00000000006</v>
      </c>
      <c r="F12" s="7" t="e">
        <f>SUMIF('Приложение №6'!$A$14:$A1032,1,'Приложение №6'!#REF!)</f>
        <v>#REF!</v>
      </c>
      <c r="G12" s="7" t="e">
        <f>SUMIF('Приложение №6'!$A$14:$A1032,1,'Приложение №6'!#REF!)</f>
        <v>#REF!</v>
      </c>
    </row>
    <row r="13" spans="2:7">
      <c r="B13" s="3">
        <v>2</v>
      </c>
      <c r="C13" s="3" t="s">
        <v>107</v>
      </c>
      <c r="D13" s="8">
        <f>SUMIF('Приложение №6'!$A$14:$A1033,2,'Приложение №6'!$G$14:$G1033)</f>
        <v>609284.10000000009</v>
      </c>
      <c r="E13" s="8">
        <f>SUMIF('Приложение №6'!$A$14:$A1033,2,'Приложение №6'!$H$14:$H1033)</f>
        <v>207945.00000000003</v>
      </c>
      <c r="F13" s="8" t="e">
        <f>SUMIF('Приложение №6'!$A$14:$A1033,2,'Приложение №6'!#REF!)</f>
        <v>#REF!</v>
      </c>
      <c r="G13" s="8" t="e">
        <f>SUMIF('Приложение №6'!$A$14:$A1033,2,'Приложение №6'!#REF!)</f>
        <v>#REF!</v>
      </c>
    </row>
    <row r="14" spans="2:7">
      <c r="B14" s="4" t="s">
        <v>120</v>
      </c>
      <c r="C14" s="4" t="s">
        <v>105</v>
      </c>
      <c r="D14" s="9">
        <f>SUMIF('Приложение №6'!$A$14:$A1034,3,'Приложение №6'!$G$14:$G1034)</f>
        <v>609284.09999999986</v>
      </c>
      <c r="E14" s="9">
        <f>SUMIF('Приложение №6'!$A$14:$A1034,3,'Приложение №6'!$H$14:$H1034)</f>
        <v>207945</v>
      </c>
      <c r="F14" s="9" t="e">
        <f>SUMIF('Приложение №6'!$A$14:$A1034,3,'Приложение №6'!#REF!)</f>
        <v>#REF!</v>
      </c>
      <c r="G14" s="9" t="e">
        <f>SUMIF('Приложение №6'!$A$14:$A1034,3,'Приложение №6'!#REF!)</f>
        <v>#REF!</v>
      </c>
    </row>
    <row r="15" spans="2:7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2021-11-11T08:45:06Z</dcterms:modified>
</cp:coreProperties>
</file>