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0125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№4'!$A$5:$G$319</definedName>
  </definedNames>
  <calcPr calcId="125725"/>
</workbook>
</file>

<file path=xl/calcChain.xml><?xml version="1.0" encoding="utf-8"?>
<calcChain xmlns="http://schemas.openxmlformats.org/spreadsheetml/2006/main">
  <c r="I295" i="1"/>
  <c r="H295"/>
  <c r="I37"/>
  <c r="H37"/>
  <c r="I288"/>
  <c r="H288"/>
  <c r="I271"/>
  <c r="H271"/>
  <c r="I127" l="1"/>
  <c r="H127"/>
  <c r="I274"/>
  <c r="I273" s="1"/>
  <c r="H274"/>
  <c r="H273" s="1"/>
  <c r="I123" l="1"/>
  <c r="H123"/>
  <c r="I133" l="1"/>
  <c r="H133"/>
  <c r="I317" l="1"/>
  <c r="H317"/>
  <c r="I315"/>
  <c r="H315"/>
  <c r="I313"/>
  <c r="H313"/>
  <c r="I310"/>
  <c r="H310"/>
  <c r="I308"/>
  <c r="H308"/>
  <c r="I306"/>
  <c r="H306"/>
  <c r="I303"/>
  <c r="H303"/>
  <c r="I300"/>
  <c r="H300"/>
  <c r="I298"/>
  <c r="H298"/>
  <c r="I293"/>
  <c r="I292" s="1"/>
  <c r="H293"/>
  <c r="H292" s="1"/>
  <c r="I290"/>
  <c r="H290"/>
  <c r="I285"/>
  <c r="H285"/>
  <c r="I283"/>
  <c r="H283"/>
  <c r="I280"/>
  <c r="I279" s="1"/>
  <c r="H280"/>
  <c r="H279" s="1"/>
  <c r="I277"/>
  <c r="I276" s="1"/>
  <c r="H277"/>
  <c r="H276" s="1"/>
  <c r="I269"/>
  <c r="H269"/>
  <c r="I267"/>
  <c r="H267"/>
  <c r="I264"/>
  <c r="I263" s="1"/>
  <c r="H264"/>
  <c r="H263" s="1"/>
  <c r="I260"/>
  <c r="H260"/>
  <c r="I257"/>
  <c r="H257"/>
  <c r="I255"/>
  <c r="H255"/>
  <c r="I253"/>
  <c r="H253"/>
  <c r="I248"/>
  <c r="I247" s="1"/>
  <c r="H248"/>
  <c r="H247" s="1"/>
  <c r="I245"/>
  <c r="H245"/>
  <c r="I243"/>
  <c r="H243"/>
  <c r="I241"/>
  <c r="H241"/>
  <c r="I238"/>
  <c r="H238"/>
  <c r="I236"/>
  <c r="H236"/>
  <c r="I234"/>
  <c r="H234"/>
  <c r="I231"/>
  <c r="H231"/>
  <c r="I228"/>
  <c r="H228"/>
  <c r="I226"/>
  <c r="H226"/>
  <c r="I223"/>
  <c r="H223"/>
  <c r="I221"/>
  <c r="H221"/>
  <c r="I218"/>
  <c r="I217" s="1"/>
  <c r="H218"/>
  <c r="H217" s="1"/>
  <c r="I215"/>
  <c r="H215"/>
  <c r="I212"/>
  <c r="H212"/>
  <c r="I209"/>
  <c r="H209"/>
  <c r="I206"/>
  <c r="I205" s="1"/>
  <c r="H206"/>
  <c r="H205" s="1"/>
  <c r="I199"/>
  <c r="H199"/>
  <c r="I197"/>
  <c r="H197"/>
  <c r="I194"/>
  <c r="I193" s="1"/>
  <c r="H194"/>
  <c r="H193" s="1"/>
  <c r="I191"/>
  <c r="H191"/>
  <c r="I189"/>
  <c r="H189"/>
  <c r="I185"/>
  <c r="I184" s="1"/>
  <c r="H185"/>
  <c r="H184" s="1"/>
  <c r="I182"/>
  <c r="H182"/>
  <c r="I179"/>
  <c r="H179"/>
  <c r="I177"/>
  <c r="H177"/>
  <c r="I175"/>
  <c r="H175"/>
  <c r="I173"/>
  <c r="H173"/>
  <c r="I171"/>
  <c r="H171"/>
  <c r="I169"/>
  <c r="H169"/>
  <c r="I167"/>
  <c r="H167"/>
  <c r="I164"/>
  <c r="I163" s="1"/>
  <c r="H164"/>
  <c r="H163" s="1"/>
  <c r="I161"/>
  <c r="I160" s="1"/>
  <c r="H161"/>
  <c r="H160" s="1"/>
  <c r="I154"/>
  <c r="H154"/>
  <c r="I152"/>
  <c r="H152"/>
  <c r="I150"/>
  <c r="H150"/>
  <c r="I146"/>
  <c r="I145" s="1"/>
  <c r="H146"/>
  <c r="H145" s="1"/>
  <c r="I142"/>
  <c r="I141" s="1"/>
  <c r="H142"/>
  <c r="H141" s="1"/>
  <c r="I139"/>
  <c r="H139"/>
  <c r="I137"/>
  <c r="H137"/>
  <c r="I135"/>
  <c r="H135"/>
  <c r="I130"/>
  <c r="I129" s="1"/>
  <c r="H130"/>
  <c r="H129" s="1"/>
  <c r="I125"/>
  <c r="H125"/>
  <c r="I121"/>
  <c r="H121"/>
  <c r="I118"/>
  <c r="I117" s="1"/>
  <c r="H118"/>
  <c r="H117" s="1"/>
  <c r="I115"/>
  <c r="I114" s="1"/>
  <c r="H115"/>
  <c r="H114" s="1"/>
  <c r="I112"/>
  <c r="I111" s="1"/>
  <c r="H112"/>
  <c r="H111" s="1"/>
  <c r="I105"/>
  <c r="H105"/>
  <c r="I103"/>
  <c r="H103"/>
  <c r="I101"/>
  <c r="H101"/>
  <c r="I95"/>
  <c r="I94" s="1"/>
  <c r="H95"/>
  <c r="H94" s="1"/>
  <c r="I92"/>
  <c r="I91" s="1"/>
  <c r="H92"/>
  <c r="H91" s="1"/>
  <c r="I88"/>
  <c r="H88"/>
  <c r="I85"/>
  <c r="H85"/>
  <c r="I82"/>
  <c r="H82"/>
  <c r="I79"/>
  <c r="H79"/>
  <c r="I76"/>
  <c r="H76"/>
  <c r="I74"/>
  <c r="H74"/>
  <c r="I71"/>
  <c r="H71"/>
  <c r="I65"/>
  <c r="H65"/>
  <c r="I62"/>
  <c r="H62"/>
  <c r="I60"/>
  <c r="H60"/>
  <c r="I57"/>
  <c r="I56" s="1"/>
  <c r="H57"/>
  <c r="H56" s="1"/>
  <c r="I52"/>
  <c r="H52"/>
  <c r="I50"/>
  <c r="H50"/>
  <c r="I48"/>
  <c r="H48"/>
  <c r="I41"/>
  <c r="I40" s="1"/>
  <c r="I39" s="1"/>
  <c r="H41"/>
  <c r="H40" s="1"/>
  <c r="H39" s="1"/>
  <c r="I35"/>
  <c r="H35"/>
  <c r="I33"/>
  <c r="H33"/>
  <c r="I30"/>
  <c r="I29" s="1"/>
  <c r="H30"/>
  <c r="H29" s="1"/>
  <c r="I27"/>
  <c r="I26" s="1"/>
  <c r="H27"/>
  <c r="H26" s="1"/>
  <c r="I24"/>
  <c r="I23" s="1"/>
  <c r="H24"/>
  <c r="H23" s="1"/>
  <c r="I19"/>
  <c r="H19"/>
  <c r="I17"/>
  <c r="H17"/>
  <c r="I15"/>
  <c r="H15"/>
  <c r="H259" l="1"/>
  <c r="H251"/>
  <c r="H250" s="1"/>
  <c r="I259"/>
  <c r="I251"/>
  <c r="I250" s="1"/>
  <c r="I59"/>
  <c r="H132"/>
  <c r="I132"/>
  <c r="I196"/>
  <c r="I266"/>
  <c r="I208"/>
  <c r="I312"/>
  <c r="I188"/>
  <c r="I14"/>
  <c r="I220"/>
  <c r="I78"/>
  <c r="I120"/>
  <c r="I32"/>
  <c r="I225"/>
  <c r="I100"/>
  <c r="I149"/>
  <c r="I297"/>
  <c r="H297"/>
  <c r="H78"/>
  <c r="H32"/>
  <c r="H47"/>
  <c r="H46" s="1"/>
  <c r="H312"/>
  <c r="H305"/>
  <c r="H59"/>
  <c r="H84"/>
  <c r="H208"/>
  <c r="H240"/>
  <c r="H120"/>
  <c r="H14"/>
  <c r="H196"/>
  <c r="H149"/>
  <c r="H188"/>
  <c r="H220"/>
  <c r="H282"/>
  <c r="H166"/>
  <c r="H266"/>
  <c r="H64"/>
  <c r="H230"/>
  <c r="H225"/>
  <c r="H90"/>
  <c r="H100"/>
  <c r="I84"/>
  <c r="I166"/>
  <c r="I230"/>
  <c r="I47"/>
  <c r="I46" s="1"/>
  <c r="I240"/>
  <c r="I282"/>
  <c r="I305"/>
  <c r="I90"/>
  <c r="I64"/>
  <c r="I99" l="1"/>
  <c r="I13"/>
  <c r="I144"/>
  <c r="I55"/>
  <c r="H144"/>
  <c r="H13"/>
  <c r="H55"/>
  <c r="H99"/>
  <c r="I319" l="1"/>
  <c r="H319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<sst xmlns="http://schemas.openxmlformats.org/spreadsheetml/2006/main" count="1431" uniqueCount="213">
  <si>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</si>
  <si>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</si>
  <si>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</si>
  <si>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</si>
  <si>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</si>
  <si>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</si>
  <si>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</si>
  <si>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</si>
  <si>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</si>
  <si>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</si>
  <si>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</si>
  <si>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</si>
  <si>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</si>
  <si>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</si>
  <si>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</si>
  <si>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</si>
  <si>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</si>
  <si>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</si>
  <si>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</si>
  <si>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</si>
  <si>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</si>
  <si>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</si>
  <si>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</si>
  <si>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</si>
  <si>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</si>
  <si>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</si>
  <si>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</si>
  <si>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</si>
  <si>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</si>
  <si>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</si>
  <si>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</si>
  <si>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</si>
  <si>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</si>
  <si>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</si>
  <si>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</si>
  <si>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</si>
  <si>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</si>
  <si>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</si>
  <si>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</si>
  <si>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</si>
  <si>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</si>
  <si>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</si>
  <si>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</si>
  <si>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</si>
  <si>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</si>
  <si>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</si>
  <si>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</si>
  <si>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</si>
  <si>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</si>
  <si>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</si>
  <si>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</si>
  <si>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</si>
  <si>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</si>
  <si>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</si>
  <si>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</si>
  <si>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</si>
  <si>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</si>
  <si>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</si>
  <si>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</si>
  <si>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</si>
  <si>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</si>
  <si>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</si>
  <si>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</si>
  <si>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</si>
  <si>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</si>
  <si>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</si>
  <si>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</si>
  <si>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</si>
  <si>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</si>
  <si>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</si>
  <si>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</si>
  <si>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</si>
  <si>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</si>
  <si>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</si>
  <si>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</si>
  <si>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</si>
  <si>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</si>
  <si>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</si>
  <si>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</si>
  <si>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</si>
  <si>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</si>
  <si>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</si>
  <si>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</si>
  <si>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</si>
  <si>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</si>
  <si>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</si>
  <si>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</si>
  <si>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</si>
  <si>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</si>
  <si>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</si>
  <si>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</si>
  <si>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</si>
  <si>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</si>
  <si>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</si>
  <si>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</si>
  <si>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</si>
  <si>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</si>
  <si>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</si>
  <si>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</si>
  <si>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</si>
  <si>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</si>
  <si>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</si>
  <si>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</si>
  <si>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</si>
  <si>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</si>
  <si>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</si>
  <si>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</si>
  <si>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</si>
  <si>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</si>
  <si>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</si>
  <si>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</si>
  <si>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</si>
  <si>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</si>
  <si>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</si>
  <si>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</si>
  <si>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</si>
  <si>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</si>
  <si>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</si>
  <si>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</si>
  <si>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</si>
  <si>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</si>
  <si>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</si>
  <si>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</si>
  <si>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</si>
  <si>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МП "Обеспечение жилыми помещениями отдельных категорий граждан в муниципальном районе Кинельский на 2018-2022 годы."</t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</si>
  <si>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</si>
  <si>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</si>
  <si>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</si>
  <si>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</si>
  <si>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</si>
  <si>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</si>
  <si>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</si>
  <si>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</si>
  <si>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40 0 00 00000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</si>
  <si>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</si>
  <si>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</si>
  <si>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</si>
  <si>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</si>
  <si>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</si>
  <si>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</si>
  <si>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</si>
  <si>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</si>
  <si>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</si>
  <si>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</si>
  <si>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</si>
  <si>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</si>
  <si>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Муниципальное казённое учреждение "Управление культуры, спорта и молодежной политики"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</si>
  <si>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</si>
  <si>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</si>
  <si>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МП "Благоустройство территории муниципального района Кинельский Самарской области на 2019 -2024 годы"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</si>
  <si>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</si>
  <si>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</si>
  <si>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</si>
  <si>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</si>
  <si>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</si>
  <si>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</si>
  <si>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</si>
  <si>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</si>
  <si>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</si>
  <si>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</si>
  <si>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</si>
  <si>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 xml:space="preserve"> МП "Противодействие незаконному обороту наркотических средств, профилактике наркомании, лечению и реабилитации наркозависимой части населения муниципального района Кинельский" на 2014-2023 годы</t>
  </si>
  <si>
    <t>МП «Молодёжь муниципального района Кинельский» на 2014-2023 гг.</t>
  </si>
  <si>
    <t>МП «Противодействие экстремизму и профилактика терроризма на территории муниципального района Кинельский на 2014-2023 гг.»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</si>
  <si>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</si>
  <si>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</si>
  <si>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</si>
  <si>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</si>
  <si>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</si>
  <si>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</si>
  <si>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</si>
  <si>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</si>
  <si>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</si>
  <si>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</si>
  <si>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</si>
  <si>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</si>
  <si>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</si>
  <si>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и улучшение материально-технического оснащения учреждений муниципального района Кинельский" на 2014-2023 годы.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</si>
  <si>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</si>
  <si>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"Организация досуга детей, подростков и молодёжи муниципального района Кинельский на 2017-2024 годы"</t>
  </si>
  <si>
    <t>МП «Развитие  культуры муниципального района Кинельский» на 2020-2024 гг.</t>
  </si>
  <si>
    <t xml:space="preserve"> МП "Развитие библиотечного обслуживания муниципального района Кинельский" на 2020-2024 годы.</t>
  </si>
  <si>
    <t>МП «Развитие  физической культуры и спорта муниципального района Кинельский» на 2020-2024 гг.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</si>
  <si>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2018-2024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</si>
  <si>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2017-2024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</si>
  <si>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2017-2024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</si>
  <si>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2017-2024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</si>
  <si>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2017-2024 годы"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</si>
  <si>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</si>
  <si>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</si>
  <si>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МП "Развитие дополнительного образования в муниципальном районе Кинельский" на период 2018-2024 гг.</t>
  </si>
  <si>
    <t>МП "Развитие печатного средства массовой информации в муниципальном районе Кинельский на 2017-2024 годы"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</si>
  <si>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</si>
  <si>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</si>
  <si>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2015-2024 гг.»</t>
    </r>
  </si>
  <si>
    <t>МП "Модернизация и развитие автомобильных дорог общего пользования местного значения муниципального района Кинельский на 2021-2023 гг."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</si>
  <si>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2017-2024 годы  через сетевое издание «Междуречье-Информ»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</si>
  <si>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2017-2022 годы"</t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</si>
  <si>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</si>
  <si>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</si>
  <si>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МП "Организация деятельности по опеке и попечительству на территории муниципального района Кинельский Самарской области на 2018-2023 годы".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</si>
  <si>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2018-2024 годы.</t>
  </si>
  <si>
    <t>Другте вопросы в области здравоохранения</t>
  </si>
  <si>
    <t>МП "Профилактика безнадзорности, правонарушений и защита прав несовершеннолетних в муниципальном районе Кинельский" на 2018-2023 гг.</t>
  </si>
  <si>
    <t>38 0 00 00000</t>
  </si>
  <si>
    <t>Иные выплаты населению</t>
  </si>
  <si>
    <t>МП "Переселение граждан из аварийного жилищного фонда, признанного таковым до 01.01.2017 года" муниципального района Кинельский</t>
  </si>
  <si>
    <t>Амбулаторная помощь</t>
  </si>
  <si>
    <t>Непрограммные направления расходов местного бюджета в области жилищного строительства</t>
  </si>
  <si>
    <t>80 0 00 00000</t>
  </si>
  <si>
    <t>Уточненные бюджетные назначения, в рублях</t>
  </si>
  <si>
    <t>Исполнено, в рублях</t>
  </si>
  <si>
    <t xml:space="preserve">Расходы
бюджета муниципального района Кинельский за  2022 год
по ведомственной структуре расходов бюджета муниципального района Кинельский
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</si>
</sst>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8" borderId="0" xfId="0" applyFont="1" applyFill="1" applyAlignment="1" applyProtection="1">
      <alignment wrapText="1"/>
      <protection hidden="1"/>
    </xf>
    <xf numFmtId="0" fontId="8" fillId="8" borderId="0" xfId="0" applyFont="1" applyFill="1" applyAlignment="1" applyProtection="1">
      <alignment wrapText="1"/>
      <protection hidden="1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10" fillId="8" borderId="0" xfId="0" applyFont="1" applyFill="1" applyAlignment="1" applyProtection="1">
      <alignment horizontal="center" wrapText="1"/>
      <protection hidden="1"/>
    </xf>
    <xf numFmtId="0" fontId="10" fillId="8" borderId="0" xfId="0" applyFont="1" applyFill="1" applyAlignment="1" applyProtection="1">
      <alignment horizontal="center"/>
      <protection hidden="1"/>
    </xf>
    <xf numFmtId="0" fontId="9" fillId="8" borderId="0" xfId="0" applyFont="1" applyFill="1" applyAlignment="1" applyProtection="1">
      <alignment horizontal="center" wrapText="1"/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3"/>
  <sheetViews>
    <sheetView tabSelected="1" topLeftCell="B1" zoomScale="85" zoomScaleNormal="85" workbookViewId="0">
      <selection activeCell="B5" sqref="B5:B12"/>
    </sheetView>
  </sheetViews>
  <sheetFormatPr defaultColWidth="9.140625" defaultRowHeight="15"/>
  <cols>
    <col min="1" max="1" width="5" style="15" hidden="1" customWidth="1"/>
    <col min="2" max="2" width="8.7109375" style="16" customWidth="1"/>
    <col min="3" max="3" width="42.7109375" style="16" customWidth="1"/>
    <col min="4" max="4" width="5.42578125" style="16" customWidth="1"/>
    <col min="5" max="5" width="4.42578125" style="16" customWidth="1"/>
    <col min="6" max="6" width="15.5703125" style="16" customWidth="1"/>
    <col min="7" max="7" width="5.140625" style="16" customWidth="1"/>
    <col min="8" max="8" width="17.28515625" style="16" customWidth="1"/>
    <col min="9" max="9" width="18.140625" style="16" customWidth="1"/>
    <col min="10" max="10" width="12.140625" style="16" customWidth="1"/>
    <col min="11" max="11" width="18.7109375" style="16" customWidth="1"/>
    <col min="12" max="12" width="13.7109375" style="16" customWidth="1"/>
    <col min="13" max="13" width="14.42578125" style="16" customWidth="1"/>
    <col min="14" max="16384" width="9.140625" style="16"/>
  </cols>
  <sheetData>
    <row r="1" spans="1:9" s="14" customFormat="1" ht="34.5" customHeight="1">
      <c r="A1" s="13"/>
      <c r="H1" s="44" t="s">
        <v>192</v>
      </c>
      <c r="I1" s="44"/>
    </row>
    <row r="2" spans="1:9" ht="18.600000000000001" customHeight="1">
      <c r="F2" s="17"/>
      <c r="G2" s="17"/>
      <c r="H2" s="17"/>
      <c r="I2" s="17"/>
    </row>
    <row r="3" spans="1:9" s="15" customFormat="1" ht="55.5" customHeight="1">
      <c r="B3" s="42" t="s">
        <v>212</v>
      </c>
      <c r="C3" s="43"/>
      <c r="D3" s="43"/>
      <c r="E3" s="43"/>
      <c r="F3" s="43"/>
      <c r="G3" s="43"/>
      <c r="H3" s="43"/>
      <c r="I3" s="43"/>
    </row>
    <row r="4" spans="1:9">
      <c r="B4" s="43"/>
      <c r="C4" s="43"/>
      <c r="D4" s="43"/>
      <c r="E4" s="43"/>
      <c r="F4" s="43"/>
      <c r="G4" s="43"/>
      <c r="H4" s="43"/>
      <c r="I4" s="43"/>
    </row>
    <row r="5" spans="1:9" ht="15" customHeight="1">
      <c r="B5" s="45" t="s">
        <v>0</v>
      </c>
      <c r="C5" s="41" t="s">
        <v>1</v>
      </c>
      <c r="D5" s="41" t="s">
        <v>2</v>
      </c>
      <c r="E5" s="41" t="s">
        <v>3</v>
      </c>
      <c r="F5" s="41" t="s">
        <v>4</v>
      </c>
      <c r="G5" s="41" t="s">
        <v>5</v>
      </c>
      <c r="H5" s="40" t="s">
        <v>210</v>
      </c>
      <c r="I5" s="41" t="s">
        <v>211</v>
      </c>
    </row>
    <row r="6" spans="1:9">
      <c r="B6" s="46"/>
      <c r="C6" s="41"/>
      <c r="D6" s="41"/>
      <c r="E6" s="41"/>
      <c r="F6" s="41"/>
      <c r="G6" s="41"/>
      <c r="H6" s="40"/>
      <c r="I6" s="41"/>
    </row>
    <row r="7" spans="1:9">
      <c r="B7" s="46"/>
      <c r="C7" s="41"/>
      <c r="D7" s="41"/>
      <c r="E7" s="41"/>
      <c r="F7" s="41"/>
      <c r="G7" s="41"/>
      <c r="H7" s="40"/>
      <c r="I7" s="41"/>
    </row>
    <row r="8" spans="1:9">
      <c r="B8" s="46"/>
      <c r="C8" s="41"/>
      <c r="D8" s="41"/>
      <c r="E8" s="41"/>
      <c r="F8" s="41"/>
      <c r="G8" s="41"/>
      <c r="H8" s="40"/>
      <c r="I8" s="41"/>
    </row>
    <row r="9" spans="1:9" ht="15" customHeight="1">
      <c r="B9" s="46"/>
      <c r="C9" s="41"/>
      <c r="D9" s="41"/>
      <c r="E9" s="41"/>
      <c r="F9" s="41"/>
      <c r="G9" s="41"/>
      <c r="H9" s="40"/>
      <c r="I9" s="41"/>
    </row>
    <row r="10" spans="1:9">
      <c r="B10" s="46"/>
      <c r="C10" s="41"/>
      <c r="D10" s="41"/>
      <c r="E10" s="41"/>
      <c r="F10" s="41"/>
      <c r="G10" s="41"/>
      <c r="H10" s="40"/>
      <c r="I10" s="41"/>
    </row>
    <row r="11" spans="1:9">
      <c r="B11" s="46"/>
      <c r="C11" s="41"/>
      <c r="D11" s="41"/>
      <c r="E11" s="41"/>
      <c r="F11" s="41"/>
      <c r="G11" s="41"/>
      <c r="H11" s="40"/>
      <c r="I11" s="41"/>
    </row>
    <row r="12" spans="1:9" ht="33.6" customHeight="1">
      <c r="B12" s="47"/>
      <c r="C12" s="41"/>
      <c r="D12" s="41"/>
      <c r="E12" s="41"/>
      <c r="F12" s="41"/>
      <c r="G12" s="41"/>
      <c r="H12" s="40"/>
      <c r="I12" s="41"/>
    </row>
    <row r="13" spans="1:9" s="22" customFormat="1" ht="63">
      <c r="A13" s="18">
        <v>0</v>
      </c>
      <c r="B13" s="19">
        <v>920</v>
      </c>
      <c r="C13" s="20" t="s">
        <v>148</v>
      </c>
      <c r="D13" s="19"/>
      <c r="E13" s="19"/>
      <c r="F13" s="19" t="s">
        <v>7</v>
      </c>
      <c r="G13" s="19"/>
      <c r="H13" s="21">
        <f>SUMIFS(H14:H1073,$B14:$B1073,$B14)/3</f>
        <v>69908243.329999998</v>
      </c>
      <c r="I13" s="21">
        <f>SUMIFS(I14:I1073,$B14:$B1073,$B14)/3</f>
        <v>69737524.399999991</v>
      </c>
    </row>
    <row r="14" spans="1:9" s="22" customFormat="1" ht="63">
      <c r="A14" s="18">
        <v>1</v>
      </c>
      <c r="B14" s="23">
        <v>920</v>
      </c>
      <c r="C14" s="24" t="s">
        <v>8</v>
      </c>
      <c r="D14" s="25" t="s">
        <v>70</v>
      </c>
      <c r="E14" s="25" t="s">
        <v>71</v>
      </c>
      <c r="F14" s="25" t="s">
        <v>7</v>
      </c>
      <c r="G14" s="25" t="s">
        <v>99</v>
      </c>
      <c r="H14" s="26">
        <f>SUMIFS(H15:H1068,$B15:$B1068,$B15,$D15:$D1068,$D15,$E15:$E1068,$E15)/2</f>
        <v>11331667.67</v>
      </c>
      <c r="I14" s="26">
        <f>SUMIFS(I15:I1068,$B15:$B1068,$B15,$D15:$D1068,$D15,$E15:$E1068,$E15)/2</f>
        <v>11160948.74</v>
      </c>
    </row>
    <row r="15" spans="1:9" s="22" customFormat="1" ht="63">
      <c r="A15" s="18">
        <v>2</v>
      </c>
      <c r="B15" s="27">
        <v>920</v>
      </c>
      <c r="C15" s="28" t="s">
        <v>177</v>
      </c>
      <c r="D15" s="29" t="s">
        <v>70</v>
      </c>
      <c r="E15" s="25" t="s">
        <v>71</v>
      </c>
      <c r="F15" s="25" t="s">
        <v>15</v>
      </c>
      <c r="G15" s="25" t="s">
        <v>72</v>
      </c>
      <c r="H15" s="26">
        <f>SUMIFS(H16:H1068,$B16:$B1068,$B15,$D16:$D1068,$D16,$E16:$E1068,$E16,$F16:$F1068,$F16)</f>
        <v>20000</v>
      </c>
      <c r="I15" s="26">
        <f>SUMIFS(I16:I1068,$B16:$B1068,$B15,$D16:$D1068,$D16,$E16:$E1068,$E16,$F16:$F1068,$F16)</f>
        <v>20000</v>
      </c>
    </row>
    <row r="16" spans="1:9" s="22" customFormat="1" ht="47.25">
      <c r="A16" s="18">
        <v>3</v>
      </c>
      <c r="B16" s="23">
        <v>920</v>
      </c>
      <c r="C16" s="30" t="s">
        <v>12</v>
      </c>
      <c r="D16" s="25" t="s">
        <v>70</v>
      </c>
      <c r="E16" s="25" t="s">
        <v>71</v>
      </c>
      <c r="F16" s="25" t="s">
        <v>15</v>
      </c>
      <c r="G16" s="25" t="s">
        <v>74</v>
      </c>
      <c r="H16" s="31">
        <v>20000</v>
      </c>
      <c r="I16" s="31">
        <v>20000</v>
      </c>
    </row>
    <row r="17" spans="1:9" s="22" customFormat="1" ht="63">
      <c r="A17" s="18">
        <v>2</v>
      </c>
      <c r="B17" s="27">
        <v>920</v>
      </c>
      <c r="C17" s="28" t="s">
        <v>178</v>
      </c>
      <c r="D17" s="29" t="s">
        <v>70</v>
      </c>
      <c r="E17" s="25" t="s">
        <v>71</v>
      </c>
      <c r="F17" s="25" t="s">
        <v>42</v>
      </c>
      <c r="G17" s="25" t="s">
        <v>72</v>
      </c>
      <c r="H17" s="26">
        <f>SUMIFS(H18:H1070,$B18:$B1070,$B17,$D18:$D1070,$D18,$E18:$E1070,$E18,$F18:$F1070,$F18)</f>
        <v>16387</v>
      </c>
      <c r="I17" s="26">
        <f>SUMIFS(I18:I1070,$B18:$B1070,$B17,$D18:$D1070,$D18,$E18:$E1070,$E18,$F18:$F1070,$F18)</f>
        <v>16387</v>
      </c>
    </row>
    <row r="18" spans="1:9" s="22" customFormat="1" ht="47.25">
      <c r="A18" s="18">
        <v>3</v>
      </c>
      <c r="B18" s="23">
        <v>920</v>
      </c>
      <c r="C18" s="30" t="s">
        <v>12</v>
      </c>
      <c r="D18" s="25" t="s">
        <v>70</v>
      </c>
      <c r="E18" s="25" t="s">
        <v>71</v>
      </c>
      <c r="F18" s="25" t="s">
        <v>42</v>
      </c>
      <c r="G18" s="25" t="s">
        <v>74</v>
      </c>
      <c r="H18" s="31">
        <v>16387</v>
      </c>
      <c r="I18" s="31">
        <v>16387</v>
      </c>
    </row>
    <row r="19" spans="1:9" s="22" customFormat="1" ht="78.75">
      <c r="A19" s="18">
        <v>2</v>
      </c>
      <c r="B19" s="23">
        <v>920</v>
      </c>
      <c r="C19" s="32" t="s">
        <v>9</v>
      </c>
      <c r="D19" s="25" t="s">
        <v>70</v>
      </c>
      <c r="E19" s="25" t="s">
        <v>71</v>
      </c>
      <c r="F19" s="25" t="s">
        <v>109</v>
      </c>
      <c r="G19" s="25" t="s">
        <v>72</v>
      </c>
      <c r="H19" s="26">
        <f>SUMIFS(H20:H1072,$B20:$B1072,$B19,$D20:$D1072,$D20,$E20:$E1072,$E20,$F20:$F1072,$F20)</f>
        <v>11295280.67</v>
      </c>
      <c r="I19" s="26">
        <f>SUMIFS(I20:I1072,$B20:$B1072,$B19,$D20:$D1072,$D20,$E20:$E1072,$E20,$F20:$F1072,$F20)</f>
        <v>11124561.74</v>
      </c>
    </row>
    <row r="20" spans="1:9" s="22" customFormat="1" ht="38.450000000000003" customHeight="1">
      <c r="A20" s="18">
        <v>3</v>
      </c>
      <c r="B20" s="23">
        <v>920</v>
      </c>
      <c r="C20" s="32" t="s">
        <v>11</v>
      </c>
      <c r="D20" s="25" t="s">
        <v>70</v>
      </c>
      <c r="E20" s="25" t="s">
        <v>71</v>
      </c>
      <c r="F20" s="25" t="s">
        <v>109</v>
      </c>
      <c r="G20" s="25" t="s">
        <v>73</v>
      </c>
      <c r="H20" s="31">
        <v>10719730.67</v>
      </c>
      <c r="I20" s="31">
        <v>10595700.1</v>
      </c>
    </row>
    <row r="21" spans="1:9" s="22" customFormat="1" ht="47.25">
      <c r="A21" s="18">
        <v>3</v>
      </c>
      <c r="B21" s="23">
        <v>920</v>
      </c>
      <c r="C21" s="32" t="s">
        <v>12</v>
      </c>
      <c r="D21" s="25" t="s">
        <v>70</v>
      </c>
      <c r="E21" s="25" t="s">
        <v>71</v>
      </c>
      <c r="F21" s="25" t="s">
        <v>109</v>
      </c>
      <c r="G21" s="25" t="s">
        <v>74</v>
      </c>
      <c r="H21" s="31">
        <v>575550</v>
      </c>
      <c r="I21" s="31">
        <v>528861.64</v>
      </c>
    </row>
    <row r="22" spans="1:9" s="22" customFormat="1" ht="15.75">
      <c r="A22" s="18">
        <v>3</v>
      </c>
      <c r="B22" s="23">
        <v>920</v>
      </c>
      <c r="C22" s="32" t="s">
        <v>13</v>
      </c>
      <c r="D22" s="25" t="s">
        <v>70</v>
      </c>
      <c r="E22" s="25" t="s">
        <v>71</v>
      </c>
      <c r="F22" s="25" t="s">
        <v>109</v>
      </c>
      <c r="G22" s="25" t="s">
        <v>75</v>
      </c>
      <c r="H22" s="31">
        <v>0</v>
      </c>
      <c r="I22" s="31">
        <v>0</v>
      </c>
    </row>
    <row r="23" spans="1:9" s="22" customFormat="1" ht="15" customHeight="1">
      <c r="A23" s="18">
        <v>1</v>
      </c>
      <c r="B23" s="23">
        <v>920</v>
      </c>
      <c r="C23" s="32" t="s">
        <v>14</v>
      </c>
      <c r="D23" s="25" t="s">
        <v>70</v>
      </c>
      <c r="E23" s="25" t="s">
        <v>76</v>
      </c>
      <c r="F23" s="25"/>
      <c r="G23" s="25"/>
      <c r="H23" s="26">
        <f>SUMIFS(H24:H1077,$B24:$B1077,$B24,$D24:$D1077,$D24,$E24:$E1077,$E24)/2</f>
        <v>0</v>
      </c>
      <c r="I23" s="26">
        <f>SUMIFS(I24:I1077,$B24:$B1077,$B24,$D24:$D1077,$D24,$E24:$E1077,$E24)/2</f>
        <v>0</v>
      </c>
    </row>
    <row r="24" spans="1:9" s="22" customFormat="1" ht="47.25">
      <c r="A24" s="18">
        <v>2</v>
      </c>
      <c r="B24" s="23">
        <v>920</v>
      </c>
      <c r="C24" s="32" t="s">
        <v>35</v>
      </c>
      <c r="D24" s="25" t="s">
        <v>70</v>
      </c>
      <c r="E24" s="25" t="s">
        <v>76</v>
      </c>
      <c r="F24" s="25" t="s">
        <v>111</v>
      </c>
      <c r="G24" s="25" t="s">
        <v>72</v>
      </c>
      <c r="H24" s="26">
        <f>SUMIFS(H25:H1077,$B25:$B1077,$B24,$D25:$D1077,$D25,$E25:$E1077,$E25,$F25:$F1077,$F25)</f>
        <v>0</v>
      </c>
      <c r="I24" s="26">
        <f>SUMIFS(I25:I1077,$B25:$B1077,$B24,$D25:$D1077,$D25,$E25:$E1077,$E25,$F25:$F1077,$F25)</f>
        <v>0</v>
      </c>
    </row>
    <row r="25" spans="1:9" s="22" customFormat="1" ht="15.75">
      <c r="A25" s="18">
        <v>3</v>
      </c>
      <c r="B25" s="23">
        <v>920</v>
      </c>
      <c r="C25" s="32" t="s">
        <v>132</v>
      </c>
      <c r="D25" s="25" t="s">
        <v>70</v>
      </c>
      <c r="E25" s="25" t="s">
        <v>76</v>
      </c>
      <c r="F25" s="25" t="s">
        <v>111</v>
      </c>
      <c r="G25" s="25" t="s">
        <v>131</v>
      </c>
      <c r="H25" s="31">
        <v>0</v>
      </c>
      <c r="I25" s="31">
        <v>0</v>
      </c>
    </row>
    <row r="26" spans="1:9" s="22" customFormat="1" ht="30" customHeight="1">
      <c r="A26" s="18">
        <v>1</v>
      </c>
      <c r="B26" s="23">
        <v>920</v>
      </c>
      <c r="C26" s="32" t="s">
        <v>158</v>
      </c>
      <c r="D26" s="25" t="s">
        <v>76</v>
      </c>
      <c r="E26" s="25" t="s">
        <v>70</v>
      </c>
      <c r="F26" s="25"/>
      <c r="G26" s="25"/>
      <c r="H26" s="26">
        <f>SUMIFS(H27:H1080,$B27:$B1080,$B27,$D27:$D1080,$D27,$E27:$E1080,$E27)/2</f>
        <v>0</v>
      </c>
      <c r="I26" s="26">
        <f>SUMIFS(I27:I1080,$B27:$B1080,$B27,$D27:$D1080,$D27,$E27:$E1080,$E27)/2</f>
        <v>0</v>
      </c>
    </row>
    <row r="27" spans="1:9" s="22" customFormat="1" ht="63">
      <c r="A27" s="18">
        <v>2</v>
      </c>
      <c r="B27" s="23">
        <v>920</v>
      </c>
      <c r="C27" s="32" t="s">
        <v>156</v>
      </c>
      <c r="D27" s="25" t="s">
        <v>76</v>
      </c>
      <c r="E27" s="25" t="s">
        <v>70</v>
      </c>
      <c r="F27" s="25" t="s">
        <v>155</v>
      </c>
      <c r="G27" s="25" t="s">
        <v>72</v>
      </c>
      <c r="H27" s="26">
        <f>SUMIFS(H28:H1080,$B28:$B1080,$B27,$D28:$D1080,$D28,$E28:$E1080,$E28,$F28:$F1080,$F28)</f>
        <v>0</v>
      </c>
      <c r="I27" s="26">
        <f>SUMIFS(I28:I1080,$B28:$B1080,$B27,$D28:$D1080,$D28,$E28:$E1080,$E28,$F28:$F1080,$F28)</f>
        <v>0</v>
      </c>
    </row>
    <row r="28" spans="1:9" s="22" customFormat="1" ht="21.6" customHeight="1">
      <c r="A28" s="18">
        <v>3</v>
      </c>
      <c r="B28" s="23">
        <v>920</v>
      </c>
      <c r="C28" s="32" t="s">
        <v>159</v>
      </c>
      <c r="D28" s="25" t="s">
        <v>76</v>
      </c>
      <c r="E28" s="25" t="s">
        <v>70</v>
      </c>
      <c r="F28" s="25" t="s">
        <v>155</v>
      </c>
      <c r="G28" s="25" t="s">
        <v>157</v>
      </c>
      <c r="H28" s="31">
        <v>0</v>
      </c>
      <c r="I28" s="31">
        <v>0</v>
      </c>
    </row>
    <row r="29" spans="1:9" s="22" customFormat="1" ht="52.9" customHeight="1">
      <c r="A29" s="18">
        <v>1</v>
      </c>
      <c r="B29" s="23">
        <v>920</v>
      </c>
      <c r="C29" s="32" t="s">
        <v>16</v>
      </c>
      <c r="D29" s="25" t="s">
        <v>77</v>
      </c>
      <c r="E29" s="25" t="s">
        <v>70</v>
      </c>
      <c r="F29" s="25" t="s">
        <v>7</v>
      </c>
      <c r="G29" s="25" t="s">
        <v>72</v>
      </c>
      <c r="H29" s="26">
        <f>SUMIFS(H30:H1083,$B30:$B1083,$B30,$D30:$D1083,$D30,$E30:$E1083,$E30)/2</f>
        <v>21900000</v>
      </c>
      <c r="I29" s="26">
        <f>SUMIFS(I30:I1083,$B30:$B1083,$B30,$D30:$D1083,$D30,$E30:$E1083,$E30)/2</f>
        <v>21900000</v>
      </c>
    </row>
    <row r="30" spans="1:9" s="22" customFormat="1" ht="31.5">
      <c r="A30" s="18">
        <v>2</v>
      </c>
      <c r="B30" s="23">
        <v>920</v>
      </c>
      <c r="C30" s="32" t="s">
        <v>17</v>
      </c>
      <c r="D30" s="25" t="s">
        <v>77</v>
      </c>
      <c r="E30" s="25" t="s">
        <v>70</v>
      </c>
      <c r="F30" s="25" t="s">
        <v>110</v>
      </c>
      <c r="G30" s="25" t="s">
        <v>72</v>
      </c>
      <c r="H30" s="26">
        <f>SUMIFS(H31:H1083,$B31:$B1083,$B30,$D31:$D1083,$D31,$E31:$E1083,$E31,$F31:$F1083,$F31)</f>
        <v>21900000</v>
      </c>
      <c r="I30" s="26">
        <f>SUMIFS(I31:I1083,$B31:$B1083,$B30,$D31:$D1083,$D31,$E31:$E1083,$E31,$F31:$F1083,$F31)</f>
        <v>21900000</v>
      </c>
    </row>
    <row r="31" spans="1:9" s="22" customFormat="1" ht="15.75">
      <c r="A31" s="18">
        <v>3</v>
      </c>
      <c r="B31" s="23">
        <v>920</v>
      </c>
      <c r="C31" s="32" t="s">
        <v>18</v>
      </c>
      <c r="D31" s="25" t="s">
        <v>77</v>
      </c>
      <c r="E31" s="25" t="s">
        <v>70</v>
      </c>
      <c r="F31" s="25" t="s">
        <v>110</v>
      </c>
      <c r="G31" s="25" t="s">
        <v>78</v>
      </c>
      <c r="H31" s="31">
        <v>21900000</v>
      </c>
      <c r="I31" s="31">
        <v>21900000</v>
      </c>
    </row>
    <row r="32" spans="1:9" s="22" customFormat="1" ht="31.5">
      <c r="A32" s="18">
        <v>1</v>
      </c>
      <c r="B32" s="23">
        <v>920</v>
      </c>
      <c r="C32" s="33" t="s">
        <v>137</v>
      </c>
      <c r="D32" s="25" t="s">
        <v>77</v>
      </c>
      <c r="E32" s="25" t="s">
        <v>79</v>
      </c>
      <c r="F32" s="25"/>
      <c r="G32" s="25"/>
      <c r="H32" s="26">
        <f>SUMIFS(H33:H1086,$B33:$B1086,$B33,$D33:$D1086,$D33,$E33:$E1086,$E33)/2</f>
        <v>36676575.660000004</v>
      </c>
      <c r="I32" s="26">
        <f>SUMIFS(I33:I1086,$B33:$B1086,$B33,$D33:$D1086,$D33,$E33:$E1086,$E33)/2</f>
        <v>36676575.660000004</v>
      </c>
    </row>
    <row r="33" spans="1:9" s="22" customFormat="1" ht="47.25">
      <c r="A33" s="18">
        <v>2</v>
      </c>
      <c r="B33" s="23">
        <v>920</v>
      </c>
      <c r="C33" s="32" t="s">
        <v>166</v>
      </c>
      <c r="D33" s="25" t="s">
        <v>77</v>
      </c>
      <c r="E33" s="25" t="s">
        <v>79</v>
      </c>
      <c r="F33" s="25" t="s">
        <v>160</v>
      </c>
      <c r="G33" s="25" t="s">
        <v>72</v>
      </c>
      <c r="H33" s="26">
        <f>SUMIFS(H34:H1086,$B34:$B1086,$B33,$D34:$D1086,$D34,$E34:$E1086,$E34,$F34:$F1086,$F34)</f>
        <v>1447044.43</v>
      </c>
      <c r="I33" s="26">
        <f>SUMIFS(I34:I1086,$B34:$B1086,$B33,$D34:$D1086,$D34,$E34:$E1086,$E34,$F34:$F1086,$F34)</f>
        <v>1447044.43</v>
      </c>
    </row>
    <row r="34" spans="1:9" s="22" customFormat="1" ht="15.75">
      <c r="A34" s="18">
        <v>3</v>
      </c>
      <c r="B34" s="23">
        <v>920</v>
      </c>
      <c r="C34" s="32" t="s">
        <v>19</v>
      </c>
      <c r="D34" s="25" t="s">
        <v>77</v>
      </c>
      <c r="E34" s="25" t="s">
        <v>79</v>
      </c>
      <c r="F34" s="25" t="s">
        <v>160</v>
      </c>
      <c r="G34" s="25" t="s">
        <v>80</v>
      </c>
      <c r="H34" s="31">
        <v>1447044.43</v>
      </c>
      <c r="I34" s="31">
        <v>1447044.43</v>
      </c>
    </row>
    <row r="35" spans="1:9" s="22" customFormat="1" ht="31.5">
      <c r="A35" s="18">
        <v>2</v>
      </c>
      <c r="B35" s="23">
        <v>920</v>
      </c>
      <c r="C35" s="32" t="s">
        <v>17</v>
      </c>
      <c r="D35" s="25" t="s">
        <v>77</v>
      </c>
      <c r="E35" s="25" t="s">
        <v>79</v>
      </c>
      <c r="F35" s="25" t="s">
        <v>110</v>
      </c>
      <c r="G35" s="25"/>
      <c r="H35" s="26">
        <f>SUMIFS(H36:H1088,$B36:$B1088,$B35,$D36:$D1088,$D36,$E36:$E1088,$E36,$F36:$F1088,$F36)</f>
        <v>33560158.030000001</v>
      </c>
      <c r="I35" s="26">
        <f>SUMIFS(I36:I1088,$B36:$B1088,$B35,$D36:$D1088,$D36,$E36:$E1088,$E36,$F36:$F1088,$F36)</f>
        <v>33560158.030000001</v>
      </c>
    </row>
    <row r="36" spans="1:9" s="22" customFormat="1" ht="15.75">
      <c r="A36" s="18">
        <v>3</v>
      </c>
      <c r="B36" s="23">
        <v>920</v>
      </c>
      <c r="C36" s="32" t="s">
        <v>19</v>
      </c>
      <c r="D36" s="25" t="s">
        <v>77</v>
      </c>
      <c r="E36" s="25" t="s">
        <v>79</v>
      </c>
      <c r="F36" s="25" t="s">
        <v>110</v>
      </c>
      <c r="G36" s="25" t="s">
        <v>80</v>
      </c>
      <c r="H36" s="31">
        <v>33560158.030000001</v>
      </c>
      <c r="I36" s="31">
        <v>33560158.030000001</v>
      </c>
    </row>
    <row r="37" spans="1:9" s="22" customFormat="1" ht="47.25">
      <c r="A37" s="18">
        <v>2</v>
      </c>
      <c r="B37" s="23">
        <v>920</v>
      </c>
      <c r="C37" s="32" t="s">
        <v>208</v>
      </c>
      <c r="D37" s="25" t="s">
        <v>77</v>
      </c>
      <c r="E37" s="25" t="s">
        <v>79</v>
      </c>
      <c r="F37" s="25" t="s">
        <v>209</v>
      </c>
      <c r="G37" s="25" t="s">
        <v>72</v>
      </c>
      <c r="H37" s="26">
        <f>SUMIFS(H38:H1091,$B38:$B1091,$B37,$D38:$D1091,$D38,$E38:$E1091,$E38,$F38:$F1091,$F38)</f>
        <v>1669373.2</v>
      </c>
      <c r="I37" s="26">
        <f>SUMIFS(I38:I1091,$B38:$B1091,$B37,$D38:$D1091,$D38,$E38:$E1091,$E38,$F38:$F1091,$F38)</f>
        <v>1669373.2</v>
      </c>
    </row>
    <row r="38" spans="1:9" s="22" customFormat="1" ht="15.75">
      <c r="A38" s="18">
        <v>3</v>
      </c>
      <c r="B38" s="23">
        <v>920</v>
      </c>
      <c r="C38" s="32" t="s">
        <v>19</v>
      </c>
      <c r="D38" s="25" t="s">
        <v>77</v>
      </c>
      <c r="E38" s="25" t="s">
        <v>79</v>
      </c>
      <c r="F38" s="25" t="s">
        <v>209</v>
      </c>
      <c r="G38" s="25" t="s">
        <v>80</v>
      </c>
      <c r="H38" s="31">
        <v>1669373.2</v>
      </c>
      <c r="I38" s="31">
        <v>1669373.2</v>
      </c>
    </row>
    <row r="39" spans="1:9" s="22" customFormat="1" ht="47.25">
      <c r="A39" s="18">
        <v>0</v>
      </c>
      <c r="B39" s="19">
        <v>933</v>
      </c>
      <c r="C39" s="20" t="s">
        <v>147</v>
      </c>
      <c r="D39" s="34" t="s">
        <v>72</v>
      </c>
      <c r="E39" s="34" t="s">
        <v>72</v>
      </c>
      <c r="F39" s="34" t="s">
        <v>7</v>
      </c>
      <c r="G39" s="34" t="s">
        <v>72</v>
      </c>
      <c r="H39" s="21">
        <f>SUMIFS(H40:H1090,$B40:$B1090,$B40)/3</f>
        <v>870704.43</v>
      </c>
      <c r="I39" s="21">
        <f>SUMIFS(I40:I1090,$B40:$B1090,$B40)/3</f>
        <v>856384.42</v>
      </c>
    </row>
    <row r="40" spans="1:9" s="22" customFormat="1" ht="70.900000000000006" customHeight="1">
      <c r="A40" s="18">
        <v>1</v>
      </c>
      <c r="B40" s="23">
        <v>933</v>
      </c>
      <c r="C40" s="32" t="s">
        <v>20</v>
      </c>
      <c r="D40" s="25" t="s">
        <v>70</v>
      </c>
      <c r="E40" s="25" t="s">
        <v>79</v>
      </c>
      <c r="F40" s="25" t="s">
        <v>7</v>
      </c>
      <c r="G40" s="25" t="s">
        <v>72</v>
      </c>
      <c r="H40" s="26">
        <f>SUMIFS(H41:H1092,$B41:$B1092,$B41,$D41:$D1092,$D41,$E41:$E1092,$E41)/2</f>
        <v>870704.43</v>
      </c>
      <c r="I40" s="26">
        <f>SUMIFS(I41:I1092,$B41:$B1092,$B41,$D41:$D1092,$D41,$E41:$E1092,$E41)/2</f>
        <v>856384.42</v>
      </c>
    </row>
    <row r="41" spans="1:9" s="22" customFormat="1" ht="78.75">
      <c r="A41" s="18">
        <v>2</v>
      </c>
      <c r="B41" s="23">
        <v>933</v>
      </c>
      <c r="C41" s="32" t="s">
        <v>9</v>
      </c>
      <c r="D41" s="25" t="s">
        <v>70</v>
      </c>
      <c r="E41" s="25" t="s">
        <v>79</v>
      </c>
      <c r="F41" s="25" t="s">
        <v>109</v>
      </c>
      <c r="G41" s="25" t="s">
        <v>72</v>
      </c>
      <c r="H41" s="26">
        <f>SUMIFS(H42:H1092,$B42:$B1092,$B41,$D42:$D1092,$D42,$E42:$E1092,$E42,$F42:$F1092,$F42)</f>
        <v>870704.43</v>
      </c>
      <c r="I41" s="26">
        <f>SUMIFS(I42:I1092,$B42:$B1092,$B41,$D42:$D1092,$D42,$E42:$E1092,$E42,$F42:$F1092,$F42)</f>
        <v>856384.42</v>
      </c>
    </row>
    <row r="42" spans="1:9" s="22" customFormat="1" ht="35.450000000000003" customHeight="1">
      <c r="A42" s="18">
        <v>3</v>
      </c>
      <c r="B42" s="23">
        <v>933</v>
      </c>
      <c r="C42" s="32" t="s">
        <v>11</v>
      </c>
      <c r="D42" s="25" t="s">
        <v>70</v>
      </c>
      <c r="E42" s="25" t="s">
        <v>79</v>
      </c>
      <c r="F42" s="25" t="s">
        <v>109</v>
      </c>
      <c r="G42" s="25" t="s">
        <v>73</v>
      </c>
      <c r="H42" s="31">
        <v>647661.68000000005</v>
      </c>
      <c r="I42" s="31">
        <v>647661.67000000004</v>
      </c>
    </row>
    <row r="43" spans="1:9" s="22" customFormat="1" ht="47.25">
      <c r="A43" s="18">
        <v>3</v>
      </c>
      <c r="B43" s="23">
        <v>933</v>
      </c>
      <c r="C43" s="32" t="s">
        <v>12</v>
      </c>
      <c r="D43" s="25" t="s">
        <v>70</v>
      </c>
      <c r="E43" s="25" t="s">
        <v>79</v>
      </c>
      <c r="F43" s="25" t="s">
        <v>109</v>
      </c>
      <c r="G43" s="25" t="s">
        <v>74</v>
      </c>
      <c r="H43" s="31">
        <v>145288</v>
      </c>
      <c r="I43" s="31">
        <v>130968</v>
      </c>
    </row>
    <row r="44" spans="1:9" s="22" customFormat="1" ht="35.450000000000003" customHeight="1">
      <c r="A44" s="18">
        <v>3</v>
      </c>
      <c r="B44" s="23">
        <v>933</v>
      </c>
      <c r="C44" s="32" t="s">
        <v>21</v>
      </c>
      <c r="D44" s="25" t="s">
        <v>70</v>
      </c>
      <c r="E44" s="25" t="s">
        <v>79</v>
      </c>
      <c r="F44" s="25" t="s">
        <v>109</v>
      </c>
      <c r="G44" s="25" t="s">
        <v>81</v>
      </c>
      <c r="H44" s="31">
        <v>77754.75</v>
      </c>
      <c r="I44" s="31">
        <v>77754.75</v>
      </c>
    </row>
    <row r="45" spans="1:9" s="22" customFormat="1" ht="15.75">
      <c r="A45" s="18">
        <v>3</v>
      </c>
      <c r="B45" s="23">
        <v>933</v>
      </c>
      <c r="C45" s="32" t="s">
        <v>13</v>
      </c>
      <c r="D45" s="25" t="s">
        <v>70</v>
      </c>
      <c r="E45" s="25" t="s">
        <v>79</v>
      </c>
      <c r="F45" s="25" t="s">
        <v>109</v>
      </c>
      <c r="G45" s="25" t="s">
        <v>75</v>
      </c>
      <c r="H45" s="31">
        <v>0</v>
      </c>
      <c r="I45" s="31">
        <v>0</v>
      </c>
    </row>
    <row r="46" spans="1:9" s="22" customFormat="1" ht="47.25">
      <c r="A46" s="18">
        <v>0</v>
      </c>
      <c r="B46" s="19">
        <v>934</v>
      </c>
      <c r="C46" s="20" t="s">
        <v>198</v>
      </c>
      <c r="D46" s="34" t="s">
        <v>72</v>
      </c>
      <c r="E46" s="34" t="s">
        <v>72</v>
      </c>
      <c r="F46" s="34" t="s">
        <v>7</v>
      </c>
      <c r="G46" s="34" t="s">
        <v>72</v>
      </c>
      <c r="H46" s="21">
        <f>SUMIFS(H47:H1097,$B47:$B1097,$B47)/3</f>
        <v>2303404.29</v>
      </c>
      <c r="I46" s="21">
        <f>SUMIFS(I47:I1097,$B47:$B1097,$B47)/3</f>
        <v>2302321.83</v>
      </c>
    </row>
    <row r="47" spans="1:9" s="22" customFormat="1" ht="63">
      <c r="A47" s="18">
        <v>1</v>
      </c>
      <c r="B47" s="23">
        <v>934</v>
      </c>
      <c r="C47" s="32" t="s">
        <v>8</v>
      </c>
      <c r="D47" s="25" t="s">
        <v>70</v>
      </c>
      <c r="E47" s="25" t="s">
        <v>71</v>
      </c>
      <c r="F47" s="25" t="s">
        <v>7</v>
      </c>
      <c r="G47" s="25" t="s">
        <v>72</v>
      </c>
      <c r="H47" s="26">
        <f>SUMIFS(H48:H1097,$B48:$B1097,$B48,$D48:$D1097,$D48,$E48:$E1097,$E48)/2</f>
        <v>2303404.29</v>
      </c>
      <c r="I47" s="26">
        <f>SUMIFS(I48:I1097,$B48:$B1097,$B48,$D48:$D1097,$D48,$E48:$E1097,$E48)/2</f>
        <v>2302321.83</v>
      </c>
    </row>
    <row r="48" spans="1:9" s="22" customFormat="1" ht="63">
      <c r="A48" s="18">
        <v>2</v>
      </c>
      <c r="B48" s="23">
        <v>934</v>
      </c>
      <c r="C48" s="28" t="s">
        <v>177</v>
      </c>
      <c r="D48" s="25" t="s">
        <v>70</v>
      </c>
      <c r="E48" s="25" t="s">
        <v>71</v>
      </c>
      <c r="F48" s="25" t="s">
        <v>15</v>
      </c>
      <c r="G48" s="25" t="s">
        <v>72</v>
      </c>
      <c r="H48" s="26">
        <f>SUMIFS(H49:H1097,$B49:$B1097,$B48,$D49:$D1097,$D49,$E49:$E1097,$E49,$F49:$F1097,$F49)</f>
        <v>123000</v>
      </c>
      <c r="I48" s="26">
        <f>SUMIFS(I49:I1097,$B49:$B1097,$B48,$D49:$D1097,$D49,$E49:$E1097,$E49,$F49:$F1097,$F49)</f>
        <v>123000</v>
      </c>
    </row>
    <row r="49" spans="1:9" s="22" customFormat="1" ht="51.6" customHeight="1">
      <c r="A49" s="18">
        <v>3</v>
      </c>
      <c r="B49" s="23">
        <v>934</v>
      </c>
      <c r="C49" s="32" t="s">
        <v>12</v>
      </c>
      <c r="D49" s="25" t="s">
        <v>70</v>
      </c>
      <c r="E49" s="25" t="s">
        <v>71</v>
      </c>
      <c r="F49" s="25" t="s">
        <v>15</v>
      </c>
      <c r="G49" s="25" t="s">
        <v>74</v>
      </c>
      <c r="H49" s="31">
        <v>123000</v>
      </c>
      <c r="I49" s="31">
        <v>123000</v>
      </c>
    </row>
    <row r="50" spans="1:9" s="22" customFormat="1" ht="63">
      <c r="A50" s="18">
        <v>2</v>
      </c>
      <c r="B50" s="23">
        <v>934</v>
      </c>
      <c r="C50" s="28" t="s">
        <v>178</v>
      </c>
      <c r="D50" s="25" t="s">
        <v>70</v>
      </c>
      <c r="E50" s="25" t="s">
        <v>71</v>
      </c>
      <c r="F50" s="25" t="s">
        <v>42</v>
      </c>
      <c r="G50" s="25" t="s">
        <v>72</v>
      </c>
      <c r="H50" s="26">
        <f>SUMIFS(H51:H1099,$B51:$B1099,$B50,$D51:$D1099,$D51,$E51:$E1099,$E51,$F51:$F1099,$F51)</f>
        <v>3104</v>
      </c>
      <c r="I50" s="26">
        <f>SUMIFS(I51:I1099,$B51:$B1099,$B50,$D51:$D1099,$D51,$E51:$E1099,$E51,$F51:$F1099,$F51)</f>
        <v>3104</v>
      </c>
    </row>
    <row r="51" spans="1:9" s="22" customFormat="1" ht="51.6" customHeight="1">
      <c r="A51" s="18">
        <v>3</v>
      </c>
      <c r="B51" s="23">
        <v>934</v>
      </c>
      <c r="C51" s="32" t="s">
        <v>12</v>
      </c>
      <c r="D51" s="25" t="s">
        <v>70</v>
      </c>
      <c r="E51" s="25" t="s">
        <v>71</v>
      </c>
      <c r="F51" s="25" t="s">
        <v>42</v>
      </c>
      <c r="G51" s="25" t="s">
        <v>74</v>
      </c>
      <c r="H51" s="31">
        <v>3104</v>
      </c>
      <c r="I51" s="31">
        <v>3104</v>
      </c>
    </row>
    <row r="52" spans="1:9" s="22" customFormat="1" ht="78.75">
      <c r="A52" s="18">
        <v>2</v>
      </c>
      <c r="B52" s="23">
        <v>934</v>
      </c>
      <c r="C52" s="32" t="s">
        <v>9</v>
      </c>
      <c r="D52" s="25" t="s">
        <v>70</v>
      </c>
      <c r="E52" s="25" t="s">
        <v>71</v>
      </c>
      <c r="F52" s="25" t="s">
        <v>109</v>
      </c>
      <c r="G52" s="25" t="s">
        <v>72</v>
      </c>
      <c r="H52" s="26">
        <f>SUMIFS(H53:H1101,$B53:$B1101,$B52,$D53:$D1101,$D53,$E53:$E1101,$E53,$F53:$F1101,$F53)</f>
        <v>2177300.29</v>
      </c>
      <c r="I52" s="26">
        <f>SUMIFS(I53:I1101,$B53:$B1101,$B52,$D53:$D1101,$D53,$E53:$E1101,$E53,$F53:$F1101,$F53)</f>
        <v>2176217.83</v>
      </c>
    </row>
    <row r="53" spans="1:9" s="22" customFormat="1" ht="47.25">
      <c r="A53" s="18">
        <v>3</v>
      </c>
      <c r="B53" s="23">
        <v>934</v>
      </c>
      <c r="C53" s="32" t="s">
        <v>11</v>
      </c>
      <c r="D53" s="25" t="s">
        <v>70</v>
      </c>
      <c r="E53" s="25" t="s">
        <v>71</v>
      </c>
      <c r="F53" s="25" t="s">
        <v>109</v>
      </c>
      <c r="G53" s="25" t="s">
        <v>73</v>
      </c>
      <c r="H53" s="31">
        <v>2131800.29</v>
      </c>
      <c r="I53" s="31">
        <v>2130717.83</v>
      </c>
    </row>
    <row r="54" spans="1:9" s="22" customFormat="1" ht="47.25">
      <c r="A54" s="18">
        <v>3</v>
      </c>
      <c r="B54" s="23">
        <v>934</v>
      </c>
      <c r="C54" s="32" t="s">
        <v>12</v>
      </c>
      <c r="D54" s="25" t="s">
        <v>70</v>
      </c>
      <c r="E54" s="25" t="s">
        <v>71</v>
      </c>
      <c r="F54" s="25" t="s">
        <v>109</v>
      </c>
      <c r="G54" s="25" t="s">
        <v>74</v>
      </c>
      <c r="H54" s="31">
        <v>45500</v>
      </c>
      <c r="I54" s="31">
        <v>45500</v>
      </c>
    </row>
    <row r="55" spans="1:9" s="22" customFormat="1" ht="78.75">
      <c r="A55" s="18">
        <v>0</v>
      </c>
      <c r="B55" s="19">
        <v>935</v>
      </c>
      <c r="C55" s="20" t="s">
        <v>146</v>
      </c>
      <c r="D55" s="34" t="s">
        <v>72</v>
      </c>
      <c r="E55" s="34" t="s">
        <v>72</v>
      </c>
      <c r="F55" s="34" t="s">
        <v>7</v>
      </c>
      <c r="G55" s="34" t="s">
        <v>72</v>
      </c>
      <c r="H55" s="21">
        <f>SUMIFS(H56:H1106,$B56:$B1106,$B56)/3</f>
        <v>44763028.460000001</v>
      </c>
      <c r="I55" s="21">
        <f>SUMIFS(I56:I1106,$B56:$B1106,$B56)/3</f>
        <v>44630863.440000005</v>
      </c>
    </row>
    <row r="56" spans="1:9" s="22" customFormat="1" ht="47.25">
      <c r="A56" s="18">
        <v>1</v>
      </c>
      <c r="B56" s="23">
        <v>935</v>
      </c>
      <c r="C56" s="32" t="s">
        <v>36</v>
      </c>
      <c r="D56" s="25" t="s">
        <v>79</v>
      </c>
      <c r="E56" s="25" t="s">
        <v>77</v>
      </c>
      <c r="F56" s="25"/>
      <c r="G56" s="25"/>
      <c r="H56" s="26">
        <f>SUMIFS(H57:H1106,$B57:$B1106,$B57,$D57:$D1106,$D57,$E57:$E1106,$E57)/2</f>
        <v>390451.28</v>
      </c>
      <c r="I56" s="26">
        <f>SUMIFS(I57:I1106,$B57:$B1106,$B57,$D57:$D1106,$D57,$E57:$E1106,$E57)/2</f>
        <v>390451.28</v>
      </c>
    </row>
    <row r="57" spans="1:9" s="22" customFormat="1" ht="94.5">
      <c r="A57" s="18">
        <v>2</v>
      </c>
      <c r="B57" s="23">
        <v>935</v>
      </c>
      <c r="C57" s="32" t="s">
        <v>161</v>
      </c>
      <c r="D57" s="25" t="s">
        <v>79</v>
      </c>
      <c r="E57" s="25" t="s">
        <v>77</v>
      </c>
      <c r="F57" s="25" t="s">
        <v>53</v>
      </c>
      <c r="G57" s="25"/>
      <c r="H57" s="26">
        <f>SUMIFS(H58:H1106,$B58:$B1106,$B57,$D58:$D1106,$D58,$E58:$E1106,$E58,$F58:$F1106,$F58)</f>
        <v>390451.28</v>
      </c>
      <c r="I57" s="26">
        <f>SUMIFS(I58:I1106,$B58:$B1106,$B57,$D58:$D1106,$D58,$E58:$E1106,$E58,$F58:$F1106,$F58)</f>
        <v>390451.28</v>
      </c>
    </row>
    <row r="58" spans="1:9" s="22" customFormat="1" ht="15.75">
      <c r="A58" s="18">
        <v>3</v>
      </c>
      <c r="B58" s="23">
        <v>935</v>
      </c>
      <c r="C58" s="32" t="s">
        <v>46</v>
      </c>
      <c r="D58" s="25" t="s">
        <v>79</v>
      </c>
      <c r="E58" s="25" t="s">
        <v>77</v>
      </c>
      <c r="F58" s="25" t="s">
        <v>53</v>
      </c>
      <c r="G58" s="25" t="s">
        <v>92</v>
      </c>
      <c r="H58" s="31">
        <v>390451.28</v>
      </c>
      <c r="I58" s="31">
        <v>390451.28</v>
      </c>
    </row>
    <row r="59" spans="1:9" s="22" customFormat="1" ht="15.75">
      <c r="A59" s="18">
        <v>1</v>
      </c>
      <c r="B59" s="23">
        <v>935</v>
      </c>
      <c r="C59" s="32" t="s">
        <v>135</v>
      </c>
      <c r="D59" s="25" t="s">
        <v>82</v>
      </c>
      <c r="E59" s="25" t="s">
        <v>82</v>
      </c>
      <c r="F59" s="25" t="s">
        <v>7</v>
      </c>
      <c r="G59" s="25" t="s">
        <v>72</v>
      </c>
      <c r="H59" s="26">
        <f>SUMIFS(H60:H1109,$B60:$B1109,$B60,$D60:$D1109,$D60,$E60:$E1109,$E60)/2</f>
        <v>5279488.1399999997</v>
      </c>
      <c r="I59" s="26">
        <f>SUMIFS(I60:I1109,$B60:$B1109,$B60,$D60:$D1109,$D60,$E60:$E1109,$E60)/2</f>
        <v>5256737.26</v>
      </c>
    </row>
    <row r="60" spans="1:9" s="22" customFormat="1" ht="31.5">
      <c r="A60" s="18">
        <v>2</v>
      </c>
      <c r="B60" s="23">
        <v>935</v>
      </c>
      <c r="C60" s="32" t="s">
        <v>162</v>
      </c>
      <c r="D60" s="25" t="s">
        <v>82</v>
      </c>
      <c r="E60" s="25" t="s">
        <v>82</v>
      </c>
      <c r="F60" s="25" t="s">
        <v>22</v>
      </c>
      <c r="G60" s="25"/>
      <c r="H60" s="26">
        <f>SUMIFS(H61:H1109,$B61:$B1109,$B60,$D61:$D1109,$D61,$E61:$E1109,$E61,$F61:$F1109,$F61)</f>
        <v>4044149.97</v>
      </c>
      <c r="I60" s="26">
        <f>SUMIFS(I61:I1109,$B61:$B1109,$B60,$D61:$D1109,$D61,$E61:$E1109,$E61,$F61:$F1109,$F61)</f>
        <v>4021399.09</v>
      </c>
    </row>
    <row r="61" spans="1:9" s="22" customFormat="1" ht="15.75">
      <c r="A61" s="18">
        <v>3</v>
      </c>
      <c r="B61" s="23">
        <v>935</v>
      </c>
      <c r="C61" s="32" t="s">
        <v>46</v>
      </c>
      <c r="D61" s="25" t="s">
        <v>82</v>
      </c>
      <c r="E61" s="25" t="s">
        <v>82</v>
      </c>
      <c r="F61" s="25" t="s">
        <v>22</v>
      </c>
      <c r="G61" s="25" t="s">
        <v>92</v>
      </c>
      <c r="H61" s="31">
        <v>4044149.97</v>
      </c>
      <c r="I61" s="31">
        <v>4021399.09</v>
      </c>
    </row>
    <row r="62" spans="1:9" s="22" customFormat="1" ht="47.25">
      <c r="A62" s="18">
        <v>2</v>
      </c>
      <c r="B62" s="23">
        <v>935</v>
      </c>
      <c r="C62" s="35" t="s">
        <v>179</v>
      </c>
      <c r="D62" s="25" t="s">
        <v>82</v>
      </c>
      <c r="E62" s="25" t="s">
        <v>82</v>
      </c>
      <c r="F62" s="25" t="s">
        <v>64</v>
      </c>
      <c r="G62" s="25"/>
      <c r="H62" s="26">
        <f>SUMIFS(H63:H1111,$B63:$B1111,$B62,$D63:$D1111,$D63,$E63:$E1111,$E63,$F63:$F1111,$F63)</f>
        <v>1235338.17</v>
      </c>
      <c r="I62" s="26">
        <f>SUMIFS(I63:I1111,$B63:$B1111,$B62,$D63:$D1111,$D63,$E63:$E1111,$E63,$F63:$F1111,$F63)</f>
        <v>1235338.17</v>
      </c>
    </row>
    <row r="63" spans="1:9" s="22" customFormat="1" ht="15.75">
      <c r="A63" s="18">
        <v>3</v>
      </c>
      <c r="B63" s="23">
        <v>935</v>
      </c>
      <c r="C63" s="32" t="s">
        <v>46</v>
      </c>
      <c r="D63" s="25" t="s">
        <v>82</v>
      </c>
      <c r="E63" s="25" t="s">
        <v>82</v>
      </c>
      <c r="F63" s="25" t="s">
        <v>64</v>
      </c>
      <c r="G63" s="25" t="s">
        <v>92</v>
      </c>
      <c r="H63" s="31">
        <v>1235338.17</v>
      </c>
      <c r="I63" s="31">
        <v>1235338.17</v>
      </c>
    </row>
    <row r="64" spans="1:9" s="22" customFormat="1" ht="15.75">
      <c r="A64" s="18">
        <v>1</v>
      </c>
      <c r="B64" s="23">
        <v>935</v>
      </c>
      <c r="C64" s="32" t="s">
        <v>24</v>
      </c>
      <c r="D64" s="25" t="s">
        <v>84</v>
      </c>
      <c r="E64" s="25" t="s">
        <v>70</v>
      </c>
      <c r="F64" s="25" t="s">
        <v>7</v>
      </c>
      <c r="G64" s="25" t="s">
        <v>72</v>
      </c>
      <c r="H64" s="26">
        <f>SUMIFS(H65:H1114,$B65:$B1114,$B65,$D65:$D1114,$D65,$E65:$E1114,$E65)/2</f>
        <v>35222264.060000002</v>
      </c>
      <c r="I64" s="26">
        <f>SUMIFS(I65:I1114,$B65:$B1114,$B65,$D65:$D1114,$D65,$E65:$E1114,$E65)/2</f>
        <v>35112849.920000002</v>
      </c>
    </row>
    <row r="65" spans="1:9" s="22" customFormat="1" ht="39" customHeight="1">
      <c r="A65" s="18">
        <v>2</v>
      </c>
      <c r="B65" s="23">
        <v>935</v>
      </c>
      <c r="C65" s="32" t="s">
        <v>180</v>
      </c>
      <c r="D65" s="25" t="s">
        <v>84</v>
      </c>
      <c r="E65" s="25" t="s">
        <v>70</v>
      </c>
      <c r="F65" s="25" t="s">
        <v>25</v>
      </c>
      <c r="G65" s="25"/>
      <c r="H65" s="26">
        <f>SUMIFS(H66:H1114,$B66:$B1114,$B65,$D66:$D1114,$D66,$E66:$E1114,$E66,$F66:$F1114,$F66)</f>
        <v>27502468.73</v>
      </c>
      <c r="I65" s="26">
        <f>SUMIFS(I66:I1114,$B66:$B1114,$B65,$D66:$D1114,$D66,$E66:$E1114,$E66,$F66:$F1114,$F66)</f>
        <v>27401267.270000003</v>
      </c>
    </row>
    <row r="66" spans="1:9" s="22" customFormat="1" ht="31.5">
      <c r="A66" s="18">
        <v>3</v>
      </c>
      <c r="B66" s="23">
        <v>935</v>
      </c>
      <c r="C66" s="32" t="s">
        <v>23</v>
      </c>
      <c r="D66" s="25" t="s">
        <v>84</v>
      </c>
      <c r="E66" s="25" t="s">
        <v>70</v>
      </c>
      <c r="F66" s="25" t="s">
        <v>25</v>
      </c>
      <c r="G66" s="25" t="s">
        <v>83</v>
      </c>
      <c r="H66" s="31">
        <v>23144775.920000002</v>
      </c>
      <c r="I66" s="31">
        <v>23144775.920000002</v>
      </c>
    </row>
    <row r="67" spans="1:9" s="22" customFormat="1" ht="47.25">
      <c r="A67" s="18">
        <v>3</v>
      </c>
      <c r="B67" s="23">
        <v>935</v>
      </c>
      <c r="C67" s="32" t="s">
        <v>12</v>
      </c>
      <c r="D67" s="25" t="s">
        <v>84</v>
      </c>
      <c r="E67" s="25" t="s">
        <v>70</v>
      </c>
      <c r="F67" s="25" t="s">
        <v>25</v>
      </c>
      <c r="G67" s="25" t="s">
        <v>74</v>
      </c>
      <c r="H67" s="31">
        <v>4277419.8099999996</v>
      </c>
      <c r="I67" s="31">
        <v>4196491.3499999996</v>
      </c>
    </row>
    <row r="68" spans="1:9" s="22" customFormat="1" ht="15.75">
      <c r="A68" s="18">
        <v>3</v>
      </c>
      <c r="B68" s="23">
        <v>935</v>
      </c>
      <c r="C68" s="32" t="s">
        <v>172</v>
      </c>
      <c r="D68" s="25" t="s">
        <v>84</v>
      </c>
      <c r="E68" s="25" t="s">
        <v>70</v>
      </c>
      <c r="F68" s="25" t="s">
        <v>25</v>
      </c>
      <c r="G68" s="25" t="s">
        <v>171</v>
      </c>
      <c r="H68" s="31">
        <v>0</v>
      </c>
      <c r="I68" s="31">
        <v>0</v>
      </c>
    </row>
    <row r="69" spans="1:9" s="22" customFormat="1" ht="15.75">
      <c r="A69" s="18">
        <v>3</v>
      </c>
      <c r="B69" s="23">
        <v>935</v>
      </c>
      <c r="C69" s="32" t="s">
        <v>46</v>
      </c>
      <c r="D69" s="25" t="s">
        <v>84</v>
      </c>
      <c r="E69" s="25" t="s">
        <v>70</v>
      </c>
      <c r="F69" s="25" t="s">
        <v>25</v>
      </c>
      <c r="G69" s="25" t="s">
        <v>92</v>
      </c>
      <c r="H69" s="31">
        <v>60000</v>
      </c>
      <c r="I69" s="31">
        <v>60000</v>
      </c>
    </row>
    <row r="70" spans="1:9" s="22" customFormat="1" ht="15.75">
      <c r="A70" s="18">
        <v>3</v>
      </c>
      <c r="B70" s="23">
        <v>935</v>
      </c>
      <c r="C70" s="32" t="s">
        <v>13</v>
      </c>
      <c r="D70" s="25" t="s">
        <v>84</v>
      </c>
      <c r="E70" s="25" t="s">
        <v>70</v>
      </c>
      <c r="F70" s="25" t="s">
        <v>25</v>
      </c>
      <c r="G70" s="25" t="s">
        <v>75</v>
      </c>
      <c r="H70" s="31">
        <v>20273</v>
      </c>
      <c r="I70" s="31">
        <v>0</v>
      </c>
    </row>
    <row r="71" spans="1:9" s="22" customFormat="1" ht="47.25">
      <c r="A71" s="18">
        <v>2</v>
      </c>
      <c r="B71" s="23">
        <v>935</v>
      </c>
      <c r="C71" s="32" t="s">
        <v>181</v>
      </c>
      <c r="D71" s="25" t="s">
        <v>84</v>
      </c>
      <c r="E71" s="25" t="s">
        <v>70</v>
      </c>
      <c r="F71" s="25" t="s">
        <v>26</v>
      </c>
      <c r="G71" s="25"/>
      <c r="H71" s="26">
        <f>SUMIFS(H72:H1119,$B72:$B1119,$B71,$D72:$D1119,$D72,$E72:$E1119,$E72,$F72:$F1119,$F72)</f>
        <v>7639795.3300000001</v>
      </c>
      <c r="I71" s="26">
        <f>SUMIFS(I72:I1119,$B72:$B1119,$B71,$D72:$D1119,$D72,$E72:$E1119,$E72,$F72:$F1119,$F72)</f>
        <v>7631582.6499999994</v>
      </c>
    </row>
    <row r="72" spans="1:9" s="22" customFormat="1" ht="31.5">
      <c r="A72" s="18">
        <v>3</v>
      </c>
      <c r="B72" s="23">
        <v>935</v>
      </c>
      <c r="C72" s="32" t="s">
        <v>23</v>
      </c>
      <c r="D72" s="25" t="s">
        <v>84</v>
      </c>
      <c r="E72" s="25" t="s">
        <v>70</v>
      </c>
      <c r="F72" s="25" t="s">
        <v>26</v>
      </c>
      <c r="G72" s="25" t="s">
        <v>83</v>
      </c>
      <c r="H72" s="31">
        <v>6795018.8899999997</v>
      </c>
      <c r="I72" s="31">
        <v>6795018.8899999997</v>
      </c>
    </row>
    <row r="73" spans="1:9" s="22" customFormat="1" ht="47.25">
      <c r="A73" s="18">
        <v>3</v>
      </c>
      <c r="B73" s="23">
        <v>935</v>
      </c>
      <c r="C73" s="32" t="s">
        <v>12</v>
      </c>
      <c r="D73" s="25" t="s">
        <v>84</v>
      </c>
      <c r="E73" s="25" t="s">
        <v>70</v>
      </c>
      <c r="F73" s="25" t="s">
        <v>26</v>
      </c>
      <c r="G73" s="25" t="s">
        <v>74</v>
      </c>
      <c r="H73" s="31">
        <v>844776.44</v>
      </c>
      <c r="I73" s="31">
        <v>836563.76</v>
      </c>
    </row>
    <row r="74" spans="1:9" s="22" customFormat="1" ht="66" customHeight="1">
      <c r="A74" s="18">
        <v>2</v>
      </c>
      <c r="B74" s="23">
        <v>935</v>
      </c>
      <c r="C74" s="32" t="s">
        <v>125</v>
      </c>
      <c r="D74" s="25" t="s">
        <v>84</v>
      </c>
      <c r="E74" s="25" t="s">
        <v>70</v>
      </c>
      <c r="F74" s="25" t="s">
        <v>126</v>
      </c>
      <c r="G74" s="25"/>
      <c r="H74" s="26">
        <f>SUMIFS(H75:H1122,$B75:$B1122,$B74,$D75:$D1122,$D75,$E75:$E1122,$E75,$F75:$F1122,$F75)</f>
        <v>50000</v>
      </c>
      <c r="I74" s="26">
        <f>SUMIFS(I75:I1122,$B75:$B1122,$B74,$D75:$D1122,$D75,$E75:$E1122,$E75,$F75:$F1122,$F75)</f>
        <v>50000</v>
      </c>
    </row>
    <row r="75" spans="1:9" s="22" customFormat="1" ht="47.25">
      <c r="A75" s="18">
        <v>3</v>
      </c>
      <c r="B75" s="23">
        <v>935</v>
      </c>
      <c r="C75" s="32" t="s">
        <v>12</v>
      </c>
      <c r="D75" s="25" t="s">
        <v>84</v>
      </c>
      <c r="E75" s="25" t="s">
        <v>70</v>
      </c>
      <c r="F75" s="25" t="s">
        <v>126</v>
      </c>
      <c r="G75" s="25" t="s">
        <v>74</v>
      </c>
      <c r="H75" s="31">
        <v>50000</v>
      </c>
      <c r="I75" s="31">
        <v>50000</v>
      </c>
    </row>
    <row r="76" spans="1:9" s="22" customFormat="1" ht="68.45" customHeight="1">
      <c r="A76" s="18">
        <v>2</v>
      </c>
      <c r="B76" s="23">
        <v>935</v>
      </c>
      <c r="C76" s="32" t="s">
        <v>170</v>
      </c>
      <c r="D76" s="25" t="s">
        <v>84</v>
      </c>
      <c r="E76" s="25" t="s">
        <v>70</v>
      </c>
      <c r="F76" s="25" t="s">
        <v>169</v>
      </c>
      <c r="G76" s="25"/>
      <c r="H76" s="26">
        <f>SUMIFS(H77:H1124,$B77:$B1124,$B76,$D77:$D1124,$D77,$E77:$E1124,$E77,$F77:$F1124,$F77)</f>
        <v>30000</v>
      </c>
      <c r="I76" s="26">
        <f>SUMIFS(I77:I1124,$B77:$B1124,$B76,$D77:$D1124,$D77,$E77:$E1124,$E77,$F77:$F1124,$F77)</f>
        <v>30000</v>
      </c>
    </row>
    <row r="77" spans="1:9" s="22" customFormat="1" ht="47.25">
      <c r="A77" s="18">
        <v>3</v>
      </c>
      <c r="B77" s="23">
        <v>935</v>
      </c>
      <c r="C77" s="32" t="s">
        <v>12</v>
      </c>
      <c r="D77" s="25" t="s">
        <v>84</v>
      </c>
      <c r="E77" s="25" t="s">
        <v>70</v>
      </c>
      <c r="F77" s="25" t="s">
        <v>169</v>
      </c>
      <c r="G77" s="25" t="s">
        <v>74</v>
      </c>
      <c r="H77" s="31">
        <v>30000</v>
      </c>
      <c r="I77" s="31">
        <v>30000</v>
      </c>
    </row>
    <row r="78" spans="1:9" s="22" customFormat="1" ht="31.5">
      <c r="A78" s="18">
        <v>1</v>
      </c>
      <c r="B78" s="23">
        <v>935</v>
      </c>
      <c r="C78" s="32" t="s">
        <v>27</v>
      </c>
      <c r="D78" s="25" t="s">
        <v>85</v>
      </c>
      <c r="E78" s="25" t="s">
        <v>71</v>
      </c>
      <c r="F78" s="25"/>
      <c r="G78" s="25"/>
      <c r="H78" s="26">
        <f>SUMIFS(H79:H1127,$B79:$B1127,$B79,$D79:$D1127,$D79,$E79:$E1127,$E79)/2</f>
        <v>988340</v>
      </c>
      <c r="I78" s="26">
        <f>SUMIFS(I79:I1127,$B79:$B1127,$B79,$D79:$D1127,$D79,$E79:$E1127,$E79)/2</f>
        <v>988340</v>
      </c>
    </row>
    <row r="79" spans="1:9" s="22" customFormat="1" ht="78.75">
      <c r="A79" s="18">
        <v>2</v>
      </c>
      <c r="B79" s="23">
        <v>935</v>
      </c>
      <c r="C79" s="32" t="s">
        <v>176</v>
      </c>
      <c r="D79" s="25" t="s">
        <v>85</v>
      </c>
      <c r="E79" s="25" t="s">
        <v>71</v>
      </c>
      <c r="F79" s="25" t="s">
        <v>28</v>
      </c>
      <c r="G79" s="25"/>
      <c r="H79" s="26">
        <f>SUMIFS(H80:H1127,$B80:$B1127,$B79,$D80:$D1127,$D80,$E80:$E1127,$E80,$F80:$F1127,$F80)</f>
        <v>60000</v>
      </c>
      <c r="I79" s="26">
        <f>SUMIFS(I80:I1127,$B80:$B1127,$B79,$D80:$D1127,$D80,$E80:$E1127,$E80,$F80:$F1127,$F80)</f>
        <v>60000</v>
      </c>
    </row>
    <row r="80" spans="1:9" s="22" customFormat="1" ht="47.25">
      <c r="A80" s="18">
        <v>3</v>
      </c>
      <c r="B80" s="23">
        <v>935</v>
      </c>
      <c r="C80" s="32" t="s">
        <v>12</v>
      </c>
      <c r="D80" s="25" t="s">
        <v>85</v>
      </c>
      <c r="E80" s="25" t="s">
        <v>71</v>
      </c>
      <c r="F80" s="25" t="s">
        <v>28</v>
      </c>
      <c r="G80" s="25" t="s">
        <v>74</v>
      </c>
      <c r="H80" s="31">
        <v>0</v>
      </c>
      <c r="I80" s="31">
        <v>0</v>
      </c>
    </row>
    <row r="81" spans="1:9" s="22" customFormat="1" ht="15.75">
      <c r="A81" s="18">
        <v>3</v>
      </c>
      <c r="B81" s="23">
        <v>935</v>
      </c>
      <c r="C81" s="32" t="s">
        <v>46</v>
      </c>
      <c r="D81" s="25" t="s">
        <v>85</v>
      </c>
      <c r="E81" s="25" t="s">
        <v>71</v>
      </c>
      <c r="F81" s="25" t="s">
        <v>28</v>
      </c>
      <c r="G81" s="25" t="s">
        <v>92</v>
      </c>
      <c r="H81" s="31">
        <v>60000</v>
      </c>
      <c r="I81" s="31">
        <v>60000</v>
      </c>
    </row>
    <row r="82" spans="1:9" s="22" customFormat="1" ht="94.5">
      <c r="A82" s="18">
        <v>2</v>
      </c>
      <c r="B82" s="23">
        <v>935</v>
      </c>
      <c r="C82" s="32" t="s">
        <v>197</v>
      </c>
      <c r="D82" s="25" t="s">
        <v>85</v>
      </c>
      <c r="E82" s="25" t="s">
        <v>71</v>
      </c>
      <c r="F82" s="25" t="s">
        <v>29</v>
      </c>
      <c r="G82" s="25"/>
      <c r="H82" s="26">
        <f>SUMIFS(H83:H1130,$B83:$B1130,$B82,$D83:$D1130,$D83,$E83:$E1130,$E83,$F83:$F1130,$F83)</f>
        <v>928340</v>
      </c>
      <c r="I82" s="26">
        <f>SUMIFS(I83:I1130,$B83:$B1130,$B82,$D83:$D1130,$D83,$E83:$E1130,$E83,$F83:$F1130,$F83)</f>
        <v>928340</v>
      </c>
    </row>
    <row r="83" spans="1:9" s="22" customFormat="1" ht="94.5">
      <c r="A83" s="18">
        <v>3</v>
      </c>
      <c r="B83" s="23">
        <v>935</v>
      </c>
      <c r="C83" s="32" t="s">
        <v>154</v>
      </c>
      <c r="D83" s="25" t="s">
        <v>85</v>
      </c>
      <c r="E83" s="25" t="s">
        <v>71</v>
      </c>
      <c r="F83" s="25" t="s">
        <v>29</v>
      </c>
      <c r="G83" s="25" t="s">
        <v>95</v>
      </c>
      <c r="H83" s="31">
        <v>928340</v>
      </c>
      <c r="I83" s="31">
        <v>928340</v>
      </c>
    </row>
    <row r="84" spans="1:9" s="22" customFormat="1" ht="15.75">
      <c r="A84" s="18">
        <v>1</v>
      </c>
      <c r="B84" s="23">
        <v>935</v>
      </c>
      <c r="C84" s="32" t="s">
        <v>30</v>
      </c>
      <c r="D84" s="25" t="s">
        <v>86</v>
      </c>
      <c r="E84" s="25" t="s">
        <v>70</v>
      </c>
      <c r="F84" s="25" t="s">
        <v>7</v>
      </c>
      <c r="G84" s="25" t="s">
        <v>72</v>
      </c>
      <c r="H84" s="26">
        <f>SUMIFS(H85:H1133,$B85:$B1133,$B85,$D85:$D1133,$D85,$E85:$E1133,$E85)/2</f>
        <v>2882484.98</v>
      </c>
      <c r="I84" s="26">
        <f>SUMIFS(I85:I1133,$B85:$B1133,$B85,$D85:$D1133,$D85,$E85:$E1133,$E85)/2</f>
        <v>2882484.98</v>
      </c>
    </row>
    <row r="85" spans="1:9" s="22" customFormat="1" ht="47.25">
      <c r="A85" s="18">
        <v>2</v>
      </c>
      <c r="B85" s="23">
        <v>935</v>
      </c>
      <c r="C85" s="32" t="s">
        <v>182</v>
      </c>
      <c r="D85" s="25" t="s">
        <v>86</v>
      </c>
      <c r="E85" s="25" t="s">
        <v>70</v>
      </c>
      <c r="F85" s="25" t="s">
        <v>31</v>
      </c>
      <c r="G85" s="25"/>
      <c r="H85" s="26">
        <f>SUMIFS(H86:H1133,$B86:$B1133,$B85,$D86:$D1133,$D86,$E86:$E1133,$E86,$F86:$F1133,$F86)</f>
        <v>2872484.98</v>
      </c>
      <c r="I85" s="26">
        <f>SUMIFS(I86:I1133,$B86:$B1133,$B85,$D86:$D1133,$D86,$E86:$E1133,$E86,$F86:$F1133,$F86)</f>
        <v>2872484.98</v>
      </c>
    </row>
    <row r="86" spans="1:9" s="22" customFormat="1" ht="31.5">
      <c r="A86" s="18">
        <v>3</v>
      </c>
      <c r="B86" s="23">
        <v>935</v>
      </c>
      <c r="C86" s="32" t="s">
        <v>23</v>
      </c>
      <c r="D86" s="25" t="s">
        <v>86</v>
      </c>
      <c r="E86" s="25" t="s">
        <v>70</v>
      </c>
      <c r="F86" s="25" t="s">
        <v>31</v>
      </c>
      <c r="G86" s="25" t="s">
        <v>83</v>
      </c>
      <c r="H86" s="31">
        <v>0</v>
      </c>
      <c r="I86" s="31">
        <v>0</v>
      </c>
    </row>
    <row r="87" spans="1:9" s="22" customFormat="1" ht="15.75">
      <c r="A87" s="18">
        <v>3</v>
      </c>
      <c r="B87" s="23">
        <v>935</v>
      </c>
      <c r="C87" s="32" t="s">
        <v>46</v>
      </c>
      <c r="D87" s="25" t="s">
        <v>86</v>
      </c>
      <c r="E87" s="25" t="s">
        <v>70</v>
      </c>
      <c r="F87" s="25" t="s">
        <v>31</v>
      </c>
      <c r="G87" s="25" t="s">
        <v>92</v>
      </c>
      <c r="H87" s="31">
        <v>2872484.98</v>
      </c>
      <c r="I87" s="31">
        <v>2872484.98</v>
      </c>
    </row>
    <row r="88" spans="1:9" s="22" customFormat="1" ht="47.25">
      <c r="A88" s="18">
        <v>2</v>
      </c>
      <c r="B88" s="23">
        <v>935</v>
      </c>
      <c r="C88" s="32" t="s">
        <v>153</v>
      </c>
      <c r="D88" s="25" t="s">
        <v>86</v>
      </c>
      <c r="E88" s="25" t="s">
        <v>70</v>
      </c>
      <c r="F88" s="25" t="s">
        <v>152</v>
      </c>
      <c r="G88" s="25"/>
      <c r="H88" s="26">
        <f>SUMIFS(H89:H1136,$B89:$B1136,$B88,$D89:$D1136,$D89,$E89:$E1136,$E89,$F89:$F1136,$F89)</f>
        <v>10000</v>
      </c>
      <c r="I88" s="26">
        <f>SUMIFS(I89:I1136,$B89:$B1136,$B88,$D89:$D1136,$D89,$E89:$E1136,$E89,$F89:$F1136,$F89)</f>
        <v>10000</v>
      </c>
    </row>
    <row r="89" spans="1:9" s="22" customFormat="1" ht="15.75">
      <c r="A89" s="18">
        <v>3</v>
      </c>
      <c r="B89" s="23">
        <v>935</v>
      </c>
      <c r="C89" s="32" t="s">
        <v>46</v>
      </c>
      <c r="D89" s="25" t="s">
        <v>86</v>
      </c>
      <c r="E89" s="25" t="s">
        <v>70</v>
      </c>
      <c r="F89" s="25" t="s">
        <v>152</v>
      </c>
      <c r="G89" s="25" t="s">
        <v>92</v>
      </c>
      <c r="H89" s="31">
        <v>10000</v>
      </c>
      <c r="I89" s="31">
        <v>10000</v>
      </c>
    </row>
    <row r="90" spans="1:9" s="22" customFormat="1" ht="78" customHeight="1">
      <c r="A90" s="18">
        <v>0</v>
      </c>
      <c r="B90" s="19">
        <v>943</v>
      </c>
      <c r="C90" s="20" t="s">
        <v>145</v>
      </c>
      <c r="D90" s="34"/>
      <c r="E90" s="34"/>
      <c r="F90" s="34"/>
      <c r="G90" s="34"/>
      <c r="H90" s="21">
        <f>SUMIFS(H91:H1136,$B91:$B1136,$B91)/3</f>
        <v>9817249</v>
      </c>
      <c r="I90" s="21">
        <f>SUMIFS(I91:I1136,$B91:$B1136,$B91)/3</f>
        <v>8877141.4700000007</v>
      </c>
    </row>
    <row r="91" spans="1:9" s="22" customFormat="1" ht="15.75">
      <c r="A91" s="18">
        <v>1</v>
      </c>
      <c r="B91" s="23">
        <v>943</v>
      </c>
      <c r="C91" s="32" t="s">
        <v>136</v>
      </c>
      <c r="D91" s="25" t="s">
        <v>85</v>
      </c>
      <c r="E91" s="25" t="s">
        <v>87</v>
      </c>
      <c r="F91" s="25" t="s">
        <v>7</v>
      </c>
      <c r="G91" s="25" t="s">
        <v>72</v>
      </c>
      <c r="H91" s="26">
        <f>SUMIFS(H92:H1140,$B92:$B1140,$B92,$D92:$D1140,$D92,$E92:$E1140,$E92)/2</f>
        <v>7170120</v>
      </c>
      <c r="I91" s="26">
        <f>SUMIFS(I92:I1140,$B92:$B1140,$B92,$D92:$D1140,$D92,$E92:$E1140,$E92)/2</f>
        <v>6230012.4699999997</v>
      </c>
    </row>
    <row r="92" spans="1:9" s="22" customFormat="1" ht="63">
      <c r="A92" s="18">
        <v>2</v>
      </c>
      <c r="B92" s="23">
        <v>943</v>
      </c>
      <c r="C92" s="32" t="s">
        <v>200</v>
      </c>
      <c r="D92" s="25" t="s">
        <v>85</v>
      </c>
      <c r="E92" s="25" t="s">
        <v>87</v>
      </c>
      <c r="F92" s="25" t="s">
        <v>10</v>
      </c>
      <c r="G92" s="25"/>
      <c r="H92" s="26">
        <f>SUMIFS(H93:H1140,$B93:$B1140,$B92,$D93:$D1140,$D93,$E93:$E1140,$E93,$F93:$F1140,$F93)</f>
        <v>7170120</v>
      </c>
      <c r="I92" s="26">
        <f>SUMIFS(I93:I1140,$B93:$B1140,$B92,$D93:$D1140,$D93,$E93:$E1140,$E93,$F93:$F1140,$F93)</f>
        <v>6230012.4699999997</v>
      </c>
    </row>
    <row r="93" spans="1:9" s="22" customFormat="1" ht="33.6" customHeight="1">
      <c r="A93" s="18">
        <v>3</v>
      </c>
      <c r="B93" s="23">
        <v>943</v>
      </c>
      <c r="C93" s="32" t="s">
        <v>21</v>
      </c>
      <c r="D93" s="25" t="s">
        <v>85</v>
      </c>
      <c r="E93" s="25" t="s">
        <v>87</v>
      </c>
      <c r="F93" s="25" t="s">
        <v>10</v>
      </c>
      <c r="G93" s="25" t="s">
        <v>81</v>
      </c>
      <c r="H93" s="31">
        <v>7170120</v>
      </c>
      <c r="I93" s="31">
        <v>6230012.4699999997</v>
      </c>
    </row>
    <row r="94" spans="1:9" s="22" customFormat="1" ht="31.5">
      <c r="A94" s="18">
        <v>1</v>
      </c>
      <c r="B94" s="23">
        <v>943</v>
      </c>
      <c r="C94" s="32" t="s">
        <v>27</v>
      </c>
      <c r="D94" s="25" t="s">
        <v>85</v>
      </c>
      <c r="E94" s="25" t="s">
        <v>71</v>
      </c>
      <c r="F94" s="25"/>
      <c r="G94" s="25"/>
      <c r="H94" s="26">
        <f>SUMIFS(H95:H1143,$B95:$B1143,$B95,$D95:$D1143,$D95,$E95:$E1143,$E95)/2</f>
        <v>2647129</v>
      </c>
      <c r="I94" s="26">
        <f>SUMIFS(I95:I1143,$B95:$B1143,$B95,$D95:$D1143,$D95,$E95:$E1143,$E95)/2</f>
        <v>2647129</v>
      </c>
    </row>
    <row r="95" spans="1:9" s="22" customFormat="1" ht="63">
      <c r="A95" s="18">
        <v>2</v>
      </c>
      <c r="B95" s="23">
        <v>943</v>
      </c>
      <c r="C95" s="32" t="s">
        <v>200</v>
      </c>
      <c r="D95" s="25" t="s">
        <v>85</v>
      </c>
      <c r="E95" s="25" t="s">
        <v>71</v>
      </c>
      <c r="F95" s="25" t="s">
        <v>10</v>
      </c>
      <c r="G95" s="25"/>
      <c r="H95" s="26">
        <f>SUMIFS(H96:H1143,$B96:$B1143,$B95,$D96:$D1143,$D96,$E96:$E1143,$E96,$F96:$F1143,$F96)</f>
        <v>2647129</v>
      </c>
      <c r="I95" s="26">
        <f>SUMIFS(I96:I1143,$B96:$B1143,$B95,$D96:$D1143,$D96,$E96:$E1143,$E96,$F96:$F1143,$F96)</f>
        <v>2647129</v>
      </c>
    </row>
    <row r="96" spans="1:9" s="22" customFormat="1" ht="31.5">
      <c r="A96" s="18">
        <v>3</v>
      </c>
      <c r="B96" s="23">
        <v>943</v>
      </c>
      <c r="C96" s="32" t="s">
        <v>23</v>
      </c>
      <c r="D96" s="25" t="s">
        <v>85</v>
      </c>
      <c r="E96" s="25" t="s">
        <v>71</v>
      </c>
      <c r="F96" s="25" t="s">
        <v>10</v>
      </c>
      <c r="G96" s="25" t="s">
        <v>83</v>
      </c>
      <c r="H96" s="31">
        <v>2346858.7999999998</v>
      </c>
      <c r="I96" s="31">
        <v>2346858.7999999998</v>
      </c>
    </row>
    <row r="97" spans="1:9" s="22" customFormat="1" ht="47.25">
      <c r="A97" s="18">
        <v>3</v>
      </c>
      <c r="B97" s="23">
        <v>943</v>
      </c>
      <c r="C97" s="32" t="s">
        <v>12</v>
      </c>
      <c r="D97" s="25" t="s">
        <v>85</v>
      </c>
      <c r="E97" s="25" t="s">
        <v>71</v>
      </c>
      <c r="F97" s="25" t="s">
        <v>10</v>
      </c>
      <c r="G97" s="25" t="s">
        <v>74</v>
      </c>
      <c r="H97" s="31">
        <v>300270.2</v>
      </c>
      <c r="I97" s="31">
        <v>300270.2</v>
      </c>
    </row>
    <row r="98" spans="1:9" s="22" customFormat="1" ht="15.75">
      <c r="A98" s="18">
        <v>3</v>
      </c>
      <c r="B98" s="23">
        <v>943</v>
      </c>
      <c r="C98" s="32" t="s">
        <v>13</v>
      </c>
      <c r="D98" s="25" t="s">
        <v>85</v>
      </c>
      <c r="E98" s="25" t="s">
        <v>71</v>
      </c>
      <c r="F98" s="25" t="s">
        <v>10</v>
      </c>
      <c r="G98" s="25" t="s">
        <v>75</v>
      </c>
      <c r="H98" s="31">
        <v>0</v>
      </c>
      <c r="I98" s="31">
        <v>0</v>
      </c>
    </row>
    <row r="99" spans="1:9" s="22" customFormat="1" ht="63">
      <c r="A99" s="18">
        <v>0</v>
      </c>
      <c r="B99" s="19">
        <v>950</v>
      </c>
      <c r="C99" s="20" t="s">
        <v>144</v>
      </c>
      <c r="D99" s="34"/>
      <c r="E99" s="34"/>
      <c r="F99" s="34"/>
      <c r="G99" s="34"/>
      <c r="H99" s="21">
        <f>SUMIFS(H100:H1145,$B100:$B1145,$B100)/3</f>
        <v>61808519.280000001</v>
      </c>
      <c r="I99" s="21">
        <f>SUMIFS(I100:I1145,$B100:$B1145,$B100)/3</f>
        <v>60684944.710000001</v>
      </c>
    </row>
    <row r="100" spans="1:9" s="22" customFormat="1" ht="94.5">
      <c r="A100" s="18">
        <v>1</v>
      </c>
      <c r="B100" s="23">
        <v>950</v>
      </c>
      <c r="C100" s="32" t="s">
        <v>34</v>
      </c>
      <c r="D100" s="25" t="s">
        <v>70</v>
      </c>
      <c r="E100" s="25" t="s">
        <v>87</v>
      </c>
      <c r="F100" s="25" t="s">
        <v>7</v>
      </c>
      <c r="G100" s="25" t="s">
        <v>72</v>
      </c>
      <c r="H100" s="26">
        <f>SUMIFS(H101:H1149,$B101:$B1149,$B101,$D101:$D1149,$D101,$E101:$E1149,$E101)/2</f>
        <v>7021924.25</v>
      </c>
      <c r="I100" s="26">
        <f>SUMIFS(I101:I1149,$B101:$B1149,$B101,$D101:$D1149,$D101,$E101:$E1149,$E101)/2</f>
        <v>6960103.8399999999</v>
      </c>
    </row>
    <row r="101" spans="1:9" s="22" customFormat="1" ht="63">
      <c r="A101" s="18">
        <v>2</v>
      </c>
      <c r="B101" s="23">
        <v>950</v>
      </c>
      <c r="C101" s="28" t="s">
        <v>177</v>
      </c>
      <c r="D101" s="25" t="s">
        <v>70</v>
      </c>
      <c r="E101" s="25" t="s">
        <v>87</v>
      </c>
      <c r="F101" s="25" t="s">
        <v>15</v>
      </c>
      <c r="G101" s="25" t="s">
        <v>72</v>
      </c>
      <c r="H101" s="26">
        <f>SUMIFS(H102:H1149,$B102:$B1149,$B101,$D102:$D1149,$D102,$E102:$E1149,$E102,$F102:$F1149,$F102)</f>
        <v>199750</v>
      </c>
      <c r="I101" s="26">
        <f>SUMIFS(I102:I1149,$B102:$B1149,$B101,$D102:$D1149,$D102,$E102:$E1149,$E102,$F102:$F1149,$F102)</f>
        <v>199750</v>
      </c>
    </row>
    <row r="102" spans="1:9" s="22" customFormat="1" ht="47.25">
      <c r="A102" s="18">
        <v>3</v>
      </c>
      <c r="B102" s="23">
        <v>950</v>
      </c>
      <c r="C102" s="32" t="s">
        <v>12</v>
      </c>
      <c r="D102" s="25" t="s">
        <v>70</v>
      </c>
      <c r="E102" s="25" t="s">
        <v>87</v>
      </c>
      <c r="F102" s="25" t="s">
        <v>15</v>
      </c>
      <c r="G102" s="25" t="s">
        <v>74</v>
      </c>
      <c r="H102" s="31">
        <v>199750</v>
      </c>
      <c r="I102" s="31">
        <v>199750</v>
      </c>
    </row>
    <row r="103" spans="1:9" s="22" customFormat="1" ht="63">
      <c r="A103" s="18">
        <v>2</v>
      </c>
      <c r="B103" s="23">
        <v>950</v>
      </c>
      <c r="C103" s="28" t="s">
        <v>178</v>
      </c>
      <c r="D103" s="25" t="s">
        <v>70</v>
      </c>
      <c r="E103" s="25" t="s">
        <v>87</v>
      </c>
      <c r="F103" s="25" t="s">
        <v>42</v>
      </c>
      <c r="G103" s="25" t="s">
        <v>72</v>
      </c>
      <c r="H103" s="26">
        <f>SUMIFS(H104:H1151,$B104:$B1151,$B103,$D104:$D1151,$D104,$E104:$E1151,$E104,$F104:$F1151,$F104)</f>
        <v>19452</v>
      </c>
      <c r="I103" s="26">
        <f>SUMIFS(I104:I1151,$B104:$B1151,$B103,$D104:$D1151,$D104,$E104:$E1151,$E104,$F104:$F1151,$F104)</f>
        <v>19452</v>
      </c>
    </row>
    <row r="104" spans="1:9" s="22" customFormat="1" ht="47.25">
      <c r="A104" s="18">
        <v>3</v>
      </c>
      <c r="B104" s="23">
        <v>950</v>
      </c>
      <c r="C104" s="32" t="s">
        <v>12</v>
      </c>
      <c r="D104" s="25" t="s">
        <v>70</v>
      </c>
      <c r="E104" s="25" t="s">
        <v>87</v>
      </c>
      <c r="F104" s="25" t="s">
        <v>42</v>
      </c>
      <c r="G104" s="25" t="s">
        <v>74</v>
      </c>
      <c r="H104" s="31">
        <v>19452</v>
      </c>
      <c r="I104" s="31">
        <v>19452</v>
      </c>
    </row>
    <row r="105" spans="1:9" s="22" customFormat="1" ht="78.75">
      <c r="A105" s="18">
        <v>2</v>
      </c>
      <c r="B105" s="23">
        <v>950</v>
      </c>
      <c r="C105" s="32" t="s">
        <v>9</v>
      </c>
      <c r="D105" s="25" t="s">
        <v>70</v>
      </c>
      <c r="E105" s="25" t="s">
        <v>87</v>
      </c>
      <c r="F105" s="25" t="s">
        <v>109</v>
      </c>
      <c r="G105" s="25" t="s">
        <v>72</v>
      </c>
      <c r="H105" s="26">
        <f>SUMIFS(H106:H1153,$B106:$B1153,$B105,$D106:$D1153,$D106,$E106:$E1153,$E106,$F106:$F1153,$F106)</f>
        <v>6802722.25</v>
      </c>
      <c r="I105" s="26">
        <f>SUMIFS(I106:I1153,$B106:$B1153,$B105,$D106:$D1153,$D106,$E106:$E1153,$E106,$F106:$F1153,$F106)</f>
        <v>6740901.8399999999</v>
      </c>
    </row>
    <row r="106" spans="1:9" s="22" customFormat="1" ht="47.25">
      <c r="A106" s="18">
        <v>3</v>
      </c>
      <c r="B106" s="23">
        <v>950</v>
      </c>
      <c r="C106" s="32" t="s">
        <v>11</v>
      </c>
      <c r="D106" s="25" t="s">
        <v>70</v>
      </c>
      <c r="E106" s="25" t="s">
        <v>87</v>
      </c>
      <c r="F106" s="25" t="s">
        <v>109</v>
      </c>
      <c r="G106" s="25" t="s">
        <v>73</v>
      </c>
      <c r="H106" s="31">
        <v>6311398.1100000003</v>
      </c>
      <c r="I106" s="31">
        <v>6310040.9500000002</v>
      </c>
    </row>
    <row r="107" spans="1:9" s="22" customFormat="1" ht="47.25">
      <c r="A107" s="18">
        <v>3</v>
      </c>
      <c r="B107" s="23">
        <v>950</v>
      </c>
      <c r="C107" s="32" t="s">
        <v>12</v>
      </c>
      <c r="D107" s="25" t="s">
        <v>70</v>
      </c>
      <c r="E107" s="25" t="s">
        <v>87</v>
      </c>
      <c r="F107" s="25" t="s">
        <v>109</v>
      </c>
      <c r="G107" s="25" t="s">
        <v>74</v>
      </c>
      <c r="H107" s="31">
        <v>489824.14</v>
      </c>
      <c r="I107" s="31">
        <v>430860.89</v>
      </c>
    </row>
    <row r="108" spans="1:9" s="22" customFormat="1" ht="39" customHeight="1">
      <c r="A108" s="18">
        <v>3</v>
      </c>
      <c r="B108" s="23">
        <v>950</v>
      </c>
      <c r="C108" s="32" t="s">
        <v>21</v>
      </c>
      <c r="D108" s="25" t="s">
        <v>70</v>
      </c>
      <c r="E108" s="25" t="s">
        <v>87</v>
      </c>
      <c r="F108" s="25" t="s">
        <v>109</v>
      </c>
      <c r="G108" s="25" t="s">
        <v>81</v>
      </c>
      <c r="H108" s="31">
        <v>0</v>
      </c>
      <c r="I108" s="31">
        <v>0</v>
      </c>
    </row>
    <row r="109" spans="1:9" s="22" customFormat="1" ht="15.75">
      <c r="A109" s="18">
        <v>3</v>
      </c>
      <c r="B109" s="23">
        <v>950</v>
      </c>
      <c r="C109" s="32" t="s">
        <v>132</v>
      </c>
      <c r="D109" s="25" t="s">
        <v>70</v>
      </c>
      <c r="E109" s="25" t="s">
        <v>87</v>
      </c>
      <c r="F109" s="25" t="s">
        <v>109</v>
      </c>
      <c r="G109" s="25" t="s">
        <v>131</v>
      </c>
      <c r="H109" s="31">
        <v>0</v>
      </c>
      <c r="I109" s="31">
        <v>0</v>
      </c>
    </row>
    <row r="110" spans="1:9" s="22" customFormat="1" ht="21" customHeight="1">
      <c r="A110" s="18">
        <v>3</v>
      </c>
      <c r="B110" s="23">
        <v>950</v>
      </c>
      <c r="C110" s="32" t="s">
        <v>13</v>
      </c>
      <c r="D110" s="25" t="s">
        <v>70</v>
      </c>
      <c r="E110" s="25" t="s">
        <v>87</v>
      </c>
      <c r="F110" s="25" t="s">
        <v>109</v>
      </c>
      <c r="G110" s="25" t="s">
        <v>75</v>
      </c>
      <c r="H110" s="31">
        <v>1500</v>
      </c>
      <c r="I110" s="31">
        <v>0</v>
      </c>
    </row>
    <row r="111" spans="1:9" s="22" customFormat="1" ht="15" customHeight="1">
      <c r="A111" s="18">
        <v>1</v>
      </c>
      <c r="B111" s="23">
        <v>950</v>
      </c>
      <c r="C111" s="32" t="s">
        <v>14</v>
      </c>
      <c r="D111" s="25" t="s">
        <v>70</v>
      </c>
      <c r="E111" s="25" t="s">
        <v>76</v>
      </c>
      <c r="F111" s="25"/>
      <c r="G111" s="25"/>
      <c r="H111" s="26">
        <f>SUMIFS(H112:H1160,$B112:$B1160,$B112,$D112:$D1160,$D112,$E112:$E1160,$E112)/2</f>
        <v>440800</v>
      </c>
      <c r="I111" s="26">
        <f>SUMIFS(I112:I1160,$B112:$B1160,$B112,$D112:$D1160,$D112,$E112:$E1160,$E112)/2</f>
        <v>382800</v>
      </c>
    </row>
    <row r="112" spans="1:9" s="22" customFormat="1" ht="78.75">
      <c r="A112" s="18">
        <v>2</v>
      </c>
      <c r="B112" s="23">
        <v>950</v>
      </c>
      <c r="C112" s="32" t="s">
        <v>183</v>
      </c>
      <c r="D112" s="25" t="s">
        <v>70</v>
      </c>
      <c r="E112" s="25" t="s">
        <v>76</v>
      </c>
      <c r="F112" s="25" t="s">
        <v>50</v>
      </c>
      <c r="G112" s="25" t="s">
        <v>72</v>
      </c>
      <c r="H112" s="26">
        <f>SUMIFS(H113:H1160,$B113:$B1160,$B112,$D113:$D1160,$D113,$E113:$E1160,$E113,$F113:$F1160,$F113)</f>
        <v>440800</v>
      </c>
      <c r="I112" s="26">
        <f>SUMIFS(I113:I1160,$B113:$B1160,$B112,$D113:$D1160,$D113,$E113:$E1160,$E113,$F113:$F1160,$F113)</f>
        <v>382800</v>
      </c>
    </row>
    <row r="113" spans="1:9" s="22" customFormat="1" ht="47.25">
      <c r="A113" s="18">
        <v>3</v>
      </c>
      <c r="B113" s="23">
        <v>950</v>
      </c>
      <c r="C113" s="32" t="s">
        <v>12</v>
      </c>
      <c r="D113" s="25" t="s">
        <v>70</v>
      </c>
      <c r="E113" s="25" t="s">
        <v>76</v>
      </c>
      <c r="F113" s="25" t="s">
        <v>50</v>
      </c>
      <c r="G113" s="25" t="s">
        <v>74</v>
      </c>
      <c r="H113" s="31">
        <v>440800</v>
      </c>
      <c r="I113" s="31">
        <v>382800</v>
      </c>
    </row>
    <row r="114" spans="1:9" s="22" customFormat="1" ht="47.25">
      <c r="A114" s="18">
        <v>1</v>
      </c>
      <c r="B114" s="23">
        <v>950</v>
      </c>
      <c r="C114" s="32" t="s">
        <v>36</v>
      </c>
      <c r="D114" s="25" t="s">
        <v>79</v>
      </c>
      <c r="E114" s="25" t="s">
        <v>77</v>
      </c>
      <c r="F114" s="25"/>
      <c r="G114" s="25"/>
      <c r="H114" s="26">
        <f>SUMIFS(H115:H1163,$B115:$B1163,$B115,$D115:$D1163,$D115,$E115:$E1163,$E115)/2</f>
        <v>0</v>
      </c>
      <c r="I114" s="26">
        <f>SUMIFS(I115:I1163,$B115:$B1163,$B115,$D115:$D1163,$D115,$E115:$E1163,$E115)/2</f>
        <v>0</v>
      </c>
    </row>
    <row r="115" spans="1:9" s="22" customFormat="1" ht="63">
      <c r="A115" s="18">
        <v>2</v>
      </c>
      <c r="B115" s="23">
        <v>950</v>
      </c>
      <c r="C115" s="32" t="s">
        <v>163</v>
      </c>
      <c r="D115" s="25" t="s">
        <v>79</v>
      </c>
      <c r="E115" s="25" t="s">
        <v>77</v>
      </c>
      <c r="F115" s="25" t="s">
        <v>129</v>
      </c>
      <c r="G115" s="25"/>
      <c r="H115" s="26">
        <f>SUMIFS(H116:H1163,$B116:$B1163,$B115,$D116:$D1163,$D116,$E116:$E1163,$E116,$F116:$F1163,$F116)</f>
        <v>0</v>
      </c>
      <c r="I115" s="26">
        <f>SUMIFS(I116:I1163,$B116:$B1163,$B115,$D116:$D1163,$D116,$E116:$E1163,$E116,$F116:$F1163,$F116)</f>
        <v>0</v>
      </c>
    </row>
    <row r="116" spans="1:9" s="22" customFormat="1" ht="47.25">
      <c r="A116" s="18">
        <v>3</v>
      </c>
      <c r="B116" s="23">
        <v>950</v>
      </c>
      <c r="C116" s="32" t="s">
        <v>12</v>
      </c>
      <c r="D116" s="25" t="s">
        <v>79</v>
      </c>
      <c r="E116" s="25" t="s">
        <v>77</v>
      </c>
      <c r="F116" s="25" t="s">
        <v>129</v>
      </c>
      <c r="G116" s="25" t="s">
        <v>74</v>
      </c>
      <c r="H116" s="31">
        <v>0</v>
      </c>
      <c r="I116" s="31">
        <v>0</v>
      </c>
    </row>
    <row r="117" spans="1:9" s="22" customFormat="1" ht="31.5">
      <c r="A117" s="18">
        <v>1</v>
      </c>
      <c r="B117" s="23">
        <v>950</v>
      </c>
      <c r="C117" s="32" t="s">
        <v>37</v>
      </c>
      <c r="D117" s="25" t="s">
        <v>87</v>
      </c>
      <c r="E117" s="25" t="s">
        <v>88</v>
      </c>
      <c r="F117" s="25"/>
      <c r="G117" s="25"/>
      <c r="H117" s="26">
        <f>SUMIFS(H118:H1166,$B118:$B1166,$B118,$D118:$D1166,$D118,$E118:$E1166,$E118)/2</f>
        <v>7121928</v>
      </c>
      <c r="I117" s="26">
        <f>SUMIFS(I118:I1166,$B118:$B1166,$B118,$D118:$D1166,$D118,$E118:$E1166,$E118)/2</f>
        <v>7121928</v>
      </c>
    </row>
    <row r="118" spans="1:9" s="22" customFormat="1" ht="78.75">
      <c r="A118" s="18">
        <v>2</v>
      </c>
      <c r="B118" s="23">
        <v>950</v>
      </c>
      <c r="C118" s="32" t="s">
        <v>183</v>
      </c>
      <c r="D118" s="25" t="s">
        <v>87</v>
      </c>
      <c r="E118" s="25" t="s">
        <v>88</v>
      </c>
      <c r="F118" s="25" t="s">
        <v>50</v>
      </c>
      <c r="G118" s="25"/>
      <c r="H118" s="26">
        <f>SUMIFS(H119:H1166,$B119:$B1166,$B118,$D119:$D1166,$D119,$E119:$E1166,$E119,$F119:$F1166,$F119)</f>
        <v>7121928</v>
      </c>
      <c r="I118" s="26">
        <f>SUMIFS(I119:I1166,$B119:$B1166,$B118,$D119:$D1166,$D119,$E119:$E1166,$E119,$F119:$F1166,$F119)</f>
        <v>7121928</v>
      </c>
    </row>
    <row r="119" spans="1:9" s="22" customFormat="1" ht="47.25">
      <c r="A119" s="18">
        <v>3</v>
      </c>
      <c r="B119" s="23">
        <v>950</v>
      </c>
      <c r="C119" s="32" t="s">
        <v>12</v>
      </c>
      <c r="D119" s="25" t="s">
        <v>87</v>
      </c>
      <c r="E119" s="25" t="s">
        <v>88</v>
      </c>
      <c r="F119" s="25" t="s">
        <v>50</v>
      </c>
      <c r="G119" s="25" t="s">
        <v>74</v>
      </c>
      <c r="H119" s="31">
        <v>7121928</v>
      </c>
      <c r="I119" s="31">
        <v>7121928</v>
      </c>
    </row>
    <row r="120" spans="1:9" s="22" customFormat="1" ht="15.75">
      <c r="A120" s="18">
        <v>1</v>
      </c>
      <c r="B120" s="23">
        <v>950</v>
      </c>
      <c r="C120" s="32" t="s">
        <v>59</v>
      </c>
      <c r="D120" s="25" t="s">
        <v>93</v>
      </c>
      <c r="E120" s="25" t="s">
        <v>70</v>
      </c>
      <c r="F120" s="25"/>
      <c r="G120" s="25"/>
      <c r="H120" s="26">
        <f>SUMIFS(H121:H1169,$B121:$B1169,$B121,$D121:$D1169,$D121,$E121:$E1169,$E121)/2</f>
        <v>560000</v>
      </c>
      <c r="I120" s="26">
        <f>SUMIFS(I121:I1169,$B121:$B1169,$B121,$D121:$D1169,$D121,$E121:$E1169,$E121)/2</f>
        <v>531514.64</v>
      </c>
    </row>
    <row r="121" spans="1:9" s="22" customFormat="1" ht="78.75">
      <c r="A121" s="18">
        <v>2</v>
      </c>
      <c r="B121" s="23">
        <v>950</v>
      </c>
      <c r="C121" s="32" t="s">
        <v>183</v>
      </c>
      <c r="D121" s="25" t="s">
        <v>93</v>
      </c>
      <c r="E121" s="25" t="s">
        <v>70</v>
      </c>
      <c r="F121" s="25" t="s">
        <v>50</v>
      </c>
      <c r="G121" s="25"/>
      <c r="H121" s="26">
        <f>SUMIFS(H122:H1169,$B122:$B1169,$B121,$D122:$D1169,$D122,$E122:$E1169,$E122,$F122:$F1169,$F122)</f>
        <v>530000</v>
      </c>
      <c r="I121" s="26">
        <f>SUMIFS(I122:I1169,$B122:$B1169,$B121,$D122:$D1169,$D122,$E122:$E1169,$E122,$F122:$F1169,$F122)</f>
        <v>501514.64</v>
      </c>
    </row>
    <row r="122" spans="1:9" s="22" customFormat="1" ht="47.25">
      <c r="A122" s="18">
        <v>3</v>
      </c>
      <c r="B122" s="23">
        <v>950</v>
      </c>
      <c r="C122" s="32" t="s">
        <v>12</v>
      </c>
      <c r="D122" s="25" t="s">
        <v>93</v>
      </c>
      <c r="E122" s="25" t="s">
        <v>70</v>
      </c>
      <c r="F122" s="25" t="s">
        <v>50</v>
      </c>
      <c r="G122" s="25" t="s">
        <v>74</v>
      </c>
      <c r="H122" s="31">
        <v>530000</v>
      </c>
      <c r="I122" s="31">
        <v>501514.64</v>
      </c>
    </row>
    <row r="123" spans="1:9" s="22" customFormat="1" ht="66" customHeight="1">
      <c r="A123" s="18">
        <v>2</v>
      </c>
      <c r="B123" s="23">
        <v>950</v>
      </c>
      <c r="C123" s="35" t="s">
        <v>206</v>
      </c>
      <c r="D123" s="25" t="s">
        <v>93</v>
      </c>
      <c r="E123" s="25" t="s">
        <v>70</v>
      </c>
      <c r="F123" s="25" t="s">
        <v>204</v>
      </c>
      <c r="G123" s="25" t="s">
        <v>72</v>
      </c>
      <c r="H123" s="26">
        <f>SUMIFS(H124:H1180,$B124:$B1180,$B123,$D124:$D1180,$D124,$E124:$E1180,$E124,$F124:$F1180,$F124)</f>
        <v>0</v>
      </c>
      <c r="I123" s="26">
        <f>SUMIFS(I124:I1180,$B124:$B1180,$B123,$D124:$D1180,$D124,$E124:$E1180,$E124,$F124:$F1180,$F124)</f>
        <v>0</v>
      </c>
    </row>
    <row r="124" spans="1:9" s="22" customFormat="1" ht="15.75">
      <c r="A124" s="18">
        <v>3</v>
      </c>
      <c r="B124" s="23">
        <v>950</v>
      </c>
      <c r="C124" s="32" t="s">
        <v>205</v>
      </c>
      <c r="D124" s="25" t="s">
        <v>93</v>
      </c>
      <c r="E124" s="25" t="s">
        <v>70</v>
      </c>
      <c r="F124" s="25" t="s">
        <v>204</v>
      </c>
      <c r="G124" s="25" t="s">
        <v>130</v>
      </c>
      <c r="H124" s="31">
        <v>0</v>
      </c>
      <c r="I124" s="31">
        <v>0</v>
      </c>
    </row>
    <row r="125" spans="1:9" s="22" customFormat="1" ht="63">
      <c r="A125" s="18">
        <v>2</v>
      </c>
      <c r="B125" s="23">
        <v>950</v>
      </c>
      <c r="C125" s="32" t="s">
        <v>170</v>
      </c>
      <c r="D125" s="25" t="s">
        <v>93</v>
      </c>
      <c r="E125" s="25" t="s">
        <v>70</v>
      </c>
      <c r="F125" s="25" t="s">
        <v>169</v>
      </c>
      <c r="G125" s="25"/>
      <c r="H125" s="26">
        <f>SUMIFS(H126:H1174,$B126:$B1174,$B125,$D126:$D1174,$D126,$E126:$E1174,$E126,$F126:$F1174,$F126)</f>
        <v>30000</v>
      </c>
      <c r="I125" s="26">
        <f>SUMIFS(I126:I1174,$B126:$B1174,$B125,$D126:$D1174,$D126,$E126:$E1174,$E126,$F126:$F1174,$F126)</f>
        <v>30000</v>
      </c>
    </row>
    <row r="126" spans="1:9" s="22" customFormat="1" ht="47.25">
      <c r="A126" s="18">
        <v>3</v>
      </c>
      <c r="B126" s="23">
        <v>950</v>
      </c>
      <c r="C126" s="32" t="s">
        <v>12</v>
      </c>
      <c r="D126" s="25" t="s">
        <v>93</v>
      </c>
      <c r="E126" s="25" t="s">
        <v>70</v>
      </c>
      <c r="F126" s="25" t="s">
        <v>169</v>
      </c>
      <c r="G126" s="25" t="s">
        <v>74</v>
      </c>
      <c r="H126" s="31">
        <v>30000</v>
      </c>
      <c r="I126" s="31">
        <v>30000</v>
      </c>
    </row>
    <row r="127" spans="1:9" s="22" customFormat="1" ht="47.25">
      <c r="A127" s="18">
        <v>2</v>
      </c>
      <c r="B127" s="23">
        <v>950</v>
      </c>
      <c r="C127" s="32" t="s">
        <v>208</v>
      </c>
      <c r="D127" s="25" t="s">
        <v>93</v>
      </c>
      <c r="E127" s="25" t="s">
        <v>70</v>
      </c>
      <c r="F127" s="25" t="s">
        <v>209</v>
      </c>
      <c r="G127" s="25"/>
      <c r="H127" s="26">
        <f>SUMIFS(H128:H1176,$B128:$B1176,$B127,$D128:$D1176,$D128,$E128:$E1176,$E128,$F128:$F1176,$F128)</f>
        <v>0</v>
      </c>
      <c r="I127" s="26">
        <f>SUMIFS(I128:I1176,$B128:$B1176,$B127,$D128:$D1176,$D128,$E128:$E1176,$E128,$F128:$F1176,$F128)</f>
        <v>0</v>
      </c>
    </row>
    <row r="128" spans="1:9" s="22" customFormat="1" ht="15.75">
      <c r="A128" s="18">
        <v>3</v>
      </c>
      <c r="B128" s="23">
        <v>950</v>
      </c>
      <c r="C128" s="32" t="s">
        <v>132</v>
      </c>
      <c r="D128" s="25" t="s">
        <v>93</v>
      </c>
      <c r="E128" s="25" t="s">
        <v>70</v>
      </c>
      <c r="F128" s="25" t="s">
        <v>209</v>
      </c>
      <c r="G128" s="25" t="s">
        <v>131</v>
      </c>
      <c r="H128" s="31">
        <v>0</v>
      </c>
      <c r="I128" s="31">
        <v>0</v>
      </c>
    </row>
    <row r="129" spans="1:9" s="22" customFormat="1" ht="15.75">
      <c r="A129" s="18">
        <v>1</v>
      </c>
      <c r="B129" s="23">
        <v>950</v>
      </c>
      <c r="C129" s="32" t="s">
        <v>115</v>
      </c>
      <c r="D129" s="25" t="s">
        <v>93</v>
      </c>
      <c r="E129" s="25" t="s">
        <v>89</v>
      </c>
      <c r="F129" s="25" t="s">
        <v>7</v>
      </c>
      <c r="G129" s="25" t="s">
        <v>72</v>
      </c>
      <c r="H129" s="26">
        <f>SUMIFS(H130:H1174,$B130:$B1174,$B130,$D130:$D1174,$D130,$E130:$E1174,$E130)/2</f>
        <v>68600</v>
      </c>
      <c r="I129" s="26">
        <f>SUMIFS(I130:I1174,$B130:$B1174,$B130,$D130:$D1174,$D130,$E130:$E1174,$E130)/2</f>
        <v>6974.95</v>
      </c>
    </row>
    <row r="130" spans="1:9" s="22" customFormat="1" ht="78.75">
      <c r="A130" s="18">
        <v>2</v>
      </c>
      <c r="B130" s="23">
        <v>950</v>
      </c>
      <c r="C130" s="32" t="s">
        <v>183</v>
      </c>
      <c r="D130" s="25" t="s">
        <v>93</v>
      </c>
      <c r="E130" s="25" t="s">
        <v>89</v>
      </c>
      <c r="F130" s="25" t="s">
        <v>50</v>
      </c>
      <c r="G130" s="25" t="s">
        <v>72</v>
      </c>
      <c r="H130" s="26">
        <f>SUMIFS(H131:H1174,$B131:$B1174,$B130,$D131:$D1174,$D131,$E131:$E1174,$E131,$F131:$F1174,$F131)</f>
        <v>68600</v>
      </c>
      <c r="I130" s="26">
        <f>SUMIFS(I131:I1174,$B131:$B1174,$B130,$D131:$D1174,$D131,$E131:$E1174,$E131,$F131:$F1174,$F131)</f>
        <v>6974.95</v>
      </c>
    </row>
    <row r="131" spans="1:9" s="22" customFormat="1" ht="52.15" customHeight="1">
      <c r="A131" s="18">
        <v>3</v>
      </c>
      <c r="B131" s="23">
        <v>950</v>
      </c>
      <c r="C131" s="32" t="s">
        <v>12</v>
      </c>
      <c r="D131" s="25" t="s">
        <v>93</v>
      </c>
      <c r="E131" s="25" t="s">
        <v>89</v>
      </c>
      <c r="F131" s="25" t="s">
        <v>50</v>
      </c>
      <c r="G131" s="25" t="s">
        <v>74</v>
      </c>
      <c r="H131" s="31">
        <v>68600</v>
      </c>
      <c r="I131" s="31">
        <v>6974.95</v>
      </c>
    </row>
    <row r="132" spans="1:9" s="22" customFormat="1" ht="15.75">
      <c r="A132" s="18">
        <v>1</v>
      </c>
      <c r="B132" s="23">
        <v>950</v>
      </c>
      <c r="C132" s="32" t="s">
        <v>38</v>
      </c>
      <c r="D132" s="25" t="s">
        <v>82</v>
      </c>
      <c r="E132" s="25" t="s">
        <v>89</v>
      </c>
      <c r="F132" s="25"/>
      <c r="G132" s="25"/>
      <c r="H132" s="26">
        <f>SUMIFS(H133:H1177,$B133:$B1177,$B133,$D133:$D1177,$D133,$E133:$E1177,$E133)/2</f>
        <v>37257122.030000001</v>
      </c>
      <c r="I132" s="26">
        <f>SUMIFS(I133:I1177,$B133:$B1177,$B133,$D133:$D1177,$D133,$E133:$E1177,$E133)/2</f>
        <v>36343478.280000001</v>
      </c>
    </row>
    <row r="133" spans="1:9" s="22" customFormat="1" ht="63">
      <c r="A133" s="18">
        <v>2</v>
      </c>
      <c r="B133" s="23">
        <v>950</v>
      </c>
      <c r="C133" s="32" t="s">
        <v>163</v>
      </c>
      <c r="D133" s="25" t="s">
        <v>82</v>
      </c>
      <c r="E133" s="25" t="s">
        <v>89</v>
      </c>
      <c r="F133" s="25" t="s">
        <v>129</v>
      </c>
      <c r="G133" s="25"/>
      <c r="H133" s="26">
        <f>SUMIFS(H134:H1178,$B134:$B1178,$B133,$D134:$D1178,$D134,$E134:$E1178,$E134,$F134:$F1178,$F134)</f>
        <v>779045</v>
      </c>
      <c r="I133" s="26">
        <f>SUMIFS(I134:I1178,$B134:$B1178,$B133,$D134:$D1178,$D134,$E134:$E1178,$E134,$F134:$F1178,$F134)</f>
        <v>779045</v>
      </c>
    </row>
    <row r="134" spans="1:9" s="22" customFormat="1" ht="47.25">
      <c r="A134" s="18">
        <v>3</v>
      </c>
      <c r="B134" s="23">
        <v>950</v>
      </c>
      <c r="C134" s="32" t="s">
        <v>12</v>
      </c>
      <c r="D134" s="25" t="s">
        <v>82</v>
      </c>
      <c r="E134" s="25" t="s">
        <v>89</v>
      </c>
      <c r="F134" s="25" t="s">
        <v>129</v>
      </c>
      <c r="G134" s="25" t="s">
        <v>74</v>
      </c>
      <c r="H134" s="31">
        <v>779045</v>
      </c>
      <c r="I134" s="31">
        <v>779045</v>
      </c>
    </row>
    <row r="135" spans="1:9" s="22" customFormat="1" ht="78.75">
      <c r="A135" s="18">
        <v>2</v>
      </c>
      <c r="B135" s="23">
        <v>950</v>
      </c>
      <c r="C135" s="36" t="s">
        <v>193</v>
      </c>
      <c r="D135" s="25" t="s">
        <v>82</v>
      </c>
      <c r="E135" s="25" t="s">
        <v>89</v>
      </c>
      <c r="F135" s="25" t="s">
        <v>39</v>
      </c>
      <c r="G135" s="25"/>
      <c r="H135" s="26">
        <f>SUMIFS(H136:H1177,$B136:$B1177,$B135,$D136:$D1177,$D136,$E136:$E1177,$E136,$F136:$F1177,$F136)</f>
        <v>5959337.8899999997</v>
      </c>
      <c r="I135" s="26">
        <f>SUMIFS(I136:I1177,$B136:$B1177,$B135,$D136:$D1177,$D136,$E136:$E1177,$E136,$F136:$F1177,$F136)</f>
        <v>5959337.8899999997</v>
      </c>
    </row>
    <row r="136" spans="1:9" s="22" customFormat="1" ht="47.25">
      <c r="A136" s="18">
        <v>3</v>
      </c>
      <c r="B136" s="23">
        <v>950</v>
      </c>
      <c r="C136" s="32" t="s">
        <v>12</v>
      </c>
      <c r="D136" s="25" t="s">
        <v>82</v>
      </c>
      <c r="E136" s="25" t="s">
        <v>89</v>
      </c>
      <c r="F136" s="25" t="s">
        <v>39</v>
      </c>
      <c r="G136" s="25" t="s">
        <v>74</v>
      </c>
      <c r="H136" s="31">
        <v>5959337.8899999997</v>
      </c>
      <c r="I136" s="31">
        <v>5959337.8899999997</v>
      </c>
    </row>
    <row r="137" spans="1:9" s="22" customFormat="1" ht="78.75">
      <c r="A137" s="18">
        <v>2</v>
      </c>
      <c r="B137" s="23">
        <v>950</v>
      </c>
      <c r="C137" s="32" t="s">
        <v>183</v>
      </c>
      <c r="D137" s="25" t="s">
        <v>82</v>
      </c>
      <c r="E137" s="25" t="s">
        <v>89</v>
      </c>
      <c r="F137" s="25" t="s">
        <v>50</v>
      </c>
      <c r="G137" s="25"/>
      <c r="H137" s="26">
        <f>SUMIFS(H138:H1179,$B138:$B1179,$B137,$D138:$D1179,$D138,$E138:$E1179,$E138,$F138:$F1179,$F138)</f>
        <v>25878739.140000001</v>
      </c>
      <c r="I137" s="26">
        <f>SUMIFS(I138:I1179,$B138:$B1179,$B137,$D138:$D1179,$D138,$E138:$E1179,$E138,$F138:$F1179,$F138)</f>
        <v>25221095.390000001</v>
      </c>
    </row>
    <row r="138" spans="1:9" s="22" customFormat="1" ht="47.25">
      <c r="A138" s="18">
        <v>3</v>
      </c>
      <c r="B138" s="23">
        <v>950</v>
      </c>
      <c r="C138" s="32" t="s">
        <v>12</v>
      </c>
      <c r="D138" s="25" t="s">
        <v>82</v>
      </c>
      <c r="E138" s="25" t="s">
        <v>89</v>
      </c>
      <c r="F138" s="25" t="s">
        <v>50</v>
      </c>
      <c r="G138" s="25" t="s">
        <v>74</v>
      </c>
      <c r="H138" s="31">
        <v>25878739.140000001</v>
      </c>
      <c r="I138" s="31">
        <v>25221095.390000001</v>
      </c>
    </row>
    <row r="139" spans="1:9" s="22" customFormat="1" ht="47.25">
      <c r="A139" s="18">
        <v>2</v>
      </c>
      <c r="B139" s="23">
        <v>950</v>
      </c>
      <c r="C139" s="32" t="s">
        <v>166</v>
      </c>
      <c r="D139" s="25" t="s">
        <v>82</v>
      </c>
      <c r="E139" s="25" t="s">
        <v>89</v>
      </c>
      <c r="F139" s="25" t="s">
        <v>160</v>
      </c>
      <c r="G139" s="25"/>
      <c r="H139" s="26">
        <f>SUMIFS(H140:H1181,$B140:$B1181,$B139,$D140:$D1181,$D140,$E140:$E1181,$E140,$F140:$F1181,$F140)</f>
        <v>4640000</v>
      </c>
      <c r="I139" s="26">
        <f>SUMIFS(I140:I1181,$B140:$B1181,$B139,$D140:$D1181,$D140,$E140:$E1181,$E140,$F140:$F1181,$F140)</f>
        <v>4384000</v>
      </c>
    </row>
    <row r="140" spans="1:9" s="22" customFormat="1" ht="47.25">
      <c r="A140" s="18">
        <v>3</v>
      </c>
      <c r="B140" s="23">
        <v>950</v>
      </c>
      <c r="C140" s="32" t="s">
        <v>12</v>
      </c>
      <c r="D140" s="25" t="s">
        <v>82</v>
      </c>
      <c r="E140" s="25" t="s">
        <v>89</v>
      </c>
      <c r="F140" s="25" t="s">
        <v>160</v>
      </c>
      <c r="G140" s="25" t="s">
        <v>74</v>
      </c>
      <c r="H140" s="31">
        <v>4640000</v>
      </c>
      <c r="I140" s="31">
        <v>4384000</v>
      </c>
    </row>
    <row r="141" spans="1:9" s="22" customFormat="1" ht="15.75">
      <c r="A141" s="18">
        <v>1</v>
      </c>
      <c r="B141" s="23">
        <v>950</v>
      </c>
      <c r="C141" s="32" t="s">
        <v>136</v>
      </c>
      <c r="D141" s="25" t="s">
        <v>85</v>
      </c>
      <c r="E141" s="25" t="s">
        <v>87</v>
      </c>
      <c r="F141" s="25"/>
      <c r="G141" s="25"/>
      <c r="H141" s="26">
        <f>SUMIFS(H142:H1184,$B142:$B1184,$B142,$D142:$D1184,$D142,$E142:$E1184,$E142)/2</f>
        <v>9338145</v>
      </c>
      <c r="I141" s="26">
        <f>SUMIFS(I142:I1184,$B142:$B1184,$B142,$D142:$D1184,$D142,$E142:$E1184,$E142)/2</f>
        <v>9338145</v>
      </c>
    </row>
    <row r="142" spans="1:9" s="22" customFormat="1" ht="104.25" customHeight="1">
      <c r="A142" s="18">
        <v>2</v>
      </c>
      <c r="B142" s="23">
        <v>950</v>
      </c>
      <c r="C142" s="32" t="s">
        <v>201</v>
      </c>
      <c r="D142" s="25" t="s">
        <v>85</v>
      </c>
      <c r="E142" s="25" t="s">
        <v>87</v>
      </c>
      <c r="F142" s="25" t="s">
        <v>122</v>
      </c>
      <c r="G142" s="25"/>
      <c r="H142" s="26">
        <f>SUMIFS(H143:H1184,$B143:$B1184,$B142,$D143:$D1184,$D143,$E143:$E1184,$E143,$F143:$F1184,$F143)</f>
        <v>9338145</v>
      </c>
      <c r="I142" s="26">
        <f>SUMIFS(I143:I1184,$B143:$B1184,$B142,$D143:$D1184,$D143,$E143:$E1184,$E143,$F143:$F1184,$F143)</f>
        <v>9338145</v>
      </c>
    </row>
    <row r="143" spans="1:9" s="22" customFormat="1" ht="15.75">
      <c r="A143" s="18">
        <v>3</v>
      </c>
      <c r="B143" s="23">
        <v>950</v>
      </c>
      <c r="C143" s="32" t="s">
        <v>120</v>
      </c>
      <c r="D143" s="25" t="s">
        <v>85</v>
      </c>
      <c r="E143" s="25" t="s">
        <v>87</v>
      </c>
      <c r="F143" s="25" t="s">
        <v>122</v>
      </c>
      <c r="G143" s="25" t="s">
        <v>121</v>
      </c>
      <c r="H143" s="31">
        <v>9338145</v>
      </c>
      <c r="I143" s="31">
        <v>9338145</v>
      </c>
    </row>
    <row r="144" spans="1:9" s="22" customFormat="1" ht="31.5">
      <c r="A144" s="18">
        <v>0</v>
      </c>
      <c r="B144" s="19">
        <v>955</v>
      </c>
      <c r="C144" s="20" t="s">
        <v>40</v>
      </c>
      <c r="D144" s="34" t="s">
        <v>72</v>
      </c>
      <c r="E144" s="34" t="s">
        <v>72</v>
      </c>
      <c r="F144" s="34" t="s">
        <v>7</v>
      </c>
      <c r="G144" s="34" t="s">
        <v>72</v>
      </c>
      <c r="H144" s="21">
        <f>SUMIFS(H145:H1171,$B145:$B1171,$B145)/3</f>
        <v>390259645.91000026</v>
      </c>
      <c r="I144" s="21">
        <f>SUMIFS(I145:I1171,$B145:$B1171,$B145)/3</f>
        <v>351519906.31999993</v>
      </c>
    </row>
    <row r="145" spans="1:9" s="22" customFormat="1" ht="63">
      <c r="A145" s="18">
        <v>1</v>
      </c>
      <c r="B145" s="23">
        <v>955</v>
      </c>
      <c r="C145" s="32" t="s">
        <v>41</v>
      </c>
      <c r="D145" s="25" t="s">
        <v>70</v>
      </c>
      <c r="E145" s="25" t="s">
        <v>89</v>
      </c>
      <c r="F145" s="25" t="s">
        <v>7</v>
      </c>
      <c r="G145" s="25" t="s">
        <v>72</v>
      </c>
      <c r="H145" s="26">
        <f>SUMIFS(H146:H1188,$B146:$B1188,$B146,$D146:$D1188,$D146,$E146:$E1188,$E146)/2</f>
        <v>2790124.16</v>
      </c>
      <c r="I145" s="26">
        <f>SUMIFS(I146:I1188,$B146:$B1188,$B146,$D146:$D1188,$D146,$E146:$E1188,$E146)/2</f>
        <v>2790124.16</v>
      </c>
    </row>
    <row r="146" spans="1:9" s="22" customFormat="1" ht="78.75">
      <c r="A146" s="18">
        <v>2</v>
      </c>
      <c r="B146" s="23">
        <v>955</v>
      </c>
      <c r="C146" s="32" t="s">
        <v>9</v>
      </c>
      <c r="D146" s="25" t="s">
        <v>70</v>
      </c>
      <c r="E146" s="25" t="s">
        <v>89</v>
      </c>
      <c r="F146" s="25" t="s">
        <v>109</v>
      </c>
      <c r="G146" s="25" t="s">
        <v>72</v>
      </c>
      <c r="H146" s="26">
        <f>SUMIFS(H147:H1188,$B147:$B1188,$B146,$D147:$D1188,$D147,$E147:$E1188,$E147,$F147:$F1188,$F147)</f>
        <v>2790124.16</v>
      </c>
      <c r="I146" s="26">
        <f>SUMIFS(I147:I1188,$B147:$B1188,$B146,$D147:$D1188,$D147,$E147:$E1188,$E147,$F147:$F1188,$F147)</f>
        <v>2790124.16</v>
      </c>
    </row>
    <row r="147" spans="1:9" s="22" customFormat="1" ht="47.25">
      <c r="A147" s="18">
        <v>3</v>
      </c>
      <c r="B147" s="23">
        <v>955</v>
      </c>
      <c r="C147" s="32" t="s">
        <v>11</v>
      </c>
      <c r="D147" s="25" t="s">
        <v>70</v>
      </c>
      <c r="E147" s="25" t="s">
        <v>89</v>
      </c>
      <c r="F147" s="25" t="s">
        <v>109</v>
      </c>
      <c r="G147" s="25" t="s">
        <v>73</v>
      </c>
      <c r="H147" s="31">
        <v>2755124.16</v>
      </c>
      <c r="I147" s="31">
        <v>2755124.16</v>
      </c>
    </row>
    <row r="148" spans="1:9" s="22" customFormat="1" ht="47.25">
      <c r="A148" s="18">
        <v>3</v>
      </c>
      <c r="B148" s="23">
        <v>955</v>
      </c>
      <c r="C148" s="24" t="s">
        <v>12</v>
      </c>
      <c r="D148" s="25" t="s">
        <v>70</v>
      </c>
      <c r="E148" s="25" t="s">
        <v>89</v>
      </c>
      <c r="F148" s="25" t="s">
        <v>109</v>
      </c>
      <c r="G148" s="25" t="s">
        <v>74</v>
      </c>
      <c r="H148" s="31">
        <v>35000</v>
      </c>
      <c r="I148" s="31">
        <v>35000</v>
      </c>
    </row>
    <row r="149" spans="1:9" s="22" customFormat="1" ht="94.5">
      <c r="A149" s="18">
        <v>1</v>
      </c>
      <c r="B149" s="23">
        <v>955</v>
      </c>
      <c r="C149" s="32" t="s">
        <v>34</v>
      </c>
      <c r="D149" s="25" t="s">
        <v>70</v>
      </c>
      <c r="E149" s="25" t="s">
        <v>87</v>
      </c>
      <c r="F149" s="25" t="s">
        <v>7</v>
      </c>
      <c r="G149" s="25" t="s">
        <v>72</v>
      </c>
      <c r="H149" s="26">
        <f>SUMIFS(H150:H1191,$B150:$B1191,$B150,$D150:$D1191,$D150,$E150:$E1191,$E150)/2</f>
        <v>26938497.280000001</v>
      </c>
      <c r="I149" s="26">
        <f>SUMIFS(I150:I1191,$B150:$B1191,$B150,$D150:$D1191,$D150,$E150:$E1191,$E150)/2</f>
        <v>26877582.699999996</v>
      </c>
    </row>
    <row r="150" spans="1:9" s="22" customFormat="1" ht="63">
      <c r="A150" s="18">
        <v>2</v>
      </c>
      <c r="B150" s="23">
        <v>955</v>
      </c>
      <c r="C150" s="28" t="s">
        <v>177</v>
      </c>
      <c r="D150" s="25" t="s">
        <v>70</v>
      </c>
      <c r="E150" s="25" t="s">
        <v>87</v>
      </c>
      <c r="F150" s="25" t="s">
        <v>15</v>
      </c>
      <c r="G150" s="25" t="s">
        <v>72</v>
      </c>
      <c r="H150" s="26">
        <f>SUMIFS(H151:H1191,$B151:$B1191,$B150,$D151:$D1191,$D151,$E151:$E1191,$E151,$F151:$F1191,$F151)</f>
        <v>194000</v>
      </c>
      <c r="I150" s="26">
        <f>SUMIFS(I151:I1191,$B151:$B1191,$B150,$D151:$D1191,$D151,$E151:$E1191,$E151,$F151:$F1191,$F151)</f>
        <v>193961.1</v>
      </c>
    </row>
    <row r="151" spans="1:9" s="22" customFormat="1" ht="47.25">
      <c r="A151" s="18">
        <v>3</v>
      </c>
      <c r="B151" s="23">
        <v>955</v>
      </c>
      <c r="C151" s="24" t="s">
        <v>12</v>
      </c>
      <c r="D151" s="25" t="s">
        <v>70</v>
      </c>
      <c r="E151" s="25" t="s">
        <v>87</v>
      </c>
      <c r="F151" s="25" t="s">
        <v>15</v>
      </c>
      <c r="G151" s="25" t="s">
        <v>74</v>
      </c>
      <c r="H151" s="31">
        <v>194000</v>
      </c>
      <c r="I151" s="31">
        <v>193961.1</v>
      </c>
    </row>
    <row r="152" spans="1:9" s="22" customFormat="1" ht="63">
      <c r="A152" s="18">
        <v>2</v>
      </c>
      <c r="B152" s="27">
        <v>955</v>
      </c>
      <c r="C152" s="28" t="s">
        <v>178</v>
      </c>
      <c r="D152" s="29" t="s">
        <v>70</v>
      </c>
      <c r="E152" s="25" t="s">
        <v>87</v>
      </c>
      <c r="F152" s="25" t="s">
        <v>42</v>
      </c>
      <c r="G152" s="25" t="s">
        <v>72</v>
      </c>
      <c r="H152" s="26">
        <f>SUMIFS(H153:H1193,$B153:$B1193,$B152,$D153:$D1193,$D153,$E153:$E1193,$E153,$F153:$F1193,$F153)</f>
        <v>120857</v>
      </c>
      <c r="I152" s="26">
        <f>SUMIFS(I153:I1193,$B153:$B1193,$B152,$D153:$D1193,$D153,$E153:$E1193,$E153,$F153:$F1193,$F153)</f>
        <v>107846</v>
      </c>
    </row>
    <row r="153" spans="1:9" s="22" customFormat="1" ht="47.25">
      <c r="A153" s="18">
        <v>3</v>
      </c>
      <c r="B153" s="23">
        <v>955</v>
      </c>
      <c r="C153" s="30" t="s">
        <v>12</v>
      </c>
      <c r="D153" s="25" t="s">
        <v>70</v>
      </c>
      <c r="E153" s="25" t="s">
        <v>87</v>
      </c>
      <c r="F153" s="25" t="s">
        <v>42</v>
      </c>
      <c r="G153" s="25" t="s">
        <v>74</v>
      </c>
      <c r="H153" s="31">
        <v>120857</v>
      </c>
      <c r="I153" s="31">
        <v>107846</v>
      </c>
    </row>
    <row r="154" spans="1:9" s="22" customFormat="1" ht="78.75">
      <c r="A154" s="18">
        <v>2</v>
      </c>
      <c r="B154" s="23">
        <v>955</v>
      </c>
      <c r="C154" s="32" t="s">
        <v>9</v>
      </c>
      <c r="D154" s="25" t="s">
        <v>70</v>
      </c>
      <c r="E154" s="25" t="s">
        <v>87</v>
      </c>
      <c r="F154" s="25" t="s">
        <v>109</v>
      </c>
      <c r="G154" s="25" t="s">
        <v>72</v>
      </c>
      <c r="H154" s="26">
        <f>SUMIFS(H155:H1195,$B155:$B1195,$B154,$D155:$D1195,$D155,$E155:$E1195,$E155,$F155:$F1195,$F155)</f>
        <v>26623640.280000001</v>
      </c>
      <c r="I154" s="26">
        <f>SUMIFS(I155:I1195,$B155:$B1195,$B154,$D155:$D1195,$D155,$E155:$E1195,$E155,$F155:$F1195,$F155)</f>
        <v>26575775.599999998</v>
      </c>
    </row>
    <row r="155" spans="1:9" s="22" customFormat="1" ht="47.25">
      <c r="A155" s="18">
        <v>3</v>
      </c>
      <c r="B155" s="23">
        <v>955</v>
      </c>
      <c r="C155" s="32" t="s">
        <v>11</v>
      </c>
      <c r="D155" s="25" t="s">
        <v>70</v>
      </c>
      <c r="E155" s="25" t="s">
        <v>87</v>
      </c>
      <c r="F155" s="25" t="s">
        <v>109</v>
      </c>
      <c r="G155" s="25" t="s">
        <v>73</v>
      </c>
      <c r="H155" s="31">
        <v>24886552.23</v>
      </c>
      <c r="I155" s="31">
        <v>24838853.239999998</v>
      </c>
    </row>
    <row r="156" spans="1:9" s="22" customFormat="1" ht="47.25">
      <c r="A156" s="18">
        <v>3</v>
      </c>
      <c r="B156" s="23">
        <v>955</v>
      </c>
      <c r="C156" s="32" t="s">
        <v>12</v>
      </c>
      <c r="D156" s="25" t="s">
        <v>70</v>
      </c>
      <c r="E156" s="25" t="s">
        <v>87</v>
      </c>
      <c r="F156" s="25" t="s">
        <v>109</v>
      </c>
      <c r="G156" s="25" t="s">
        <v>74</v>
      </c>
      <c r="H156" s="31">
        <v>1632861.44</v>
      </c>
      <c r="I156" s="31">
        <v>1632856.35</v>
      </c>
    </row>
    <row r="157" spans="1:9" s="22" customFormat="1" ht="37.9" customHeight="1">
      <c r="A157" s="18">
        <v>3</v>
      </c>
      <c r="B157" s="23">
        <v>955</v>
      </c>
      <c r="C157" s="32" t="s">
        <v>21</v>
      </c>
      <c r="D157" s="25" t="s">
        <v>70</v>
      </c>
      <c r="E157" s="25" t="s">
        <v>87</v>
      </c>
      <c r="F157" s="25" t="s">
        <v>109</v>
      </c>
      <c r="G157" s="25" t="s">
        <v>81</v>
      </c>
      <c r="H157" s="31">
        <v>2420.61</v>
      </c>
      <c r="I157" s="31">
        <v>2420.61</v>
      </c>
    </row>
    <row r="158" spans="1:9" s="22" customFormat="1" ht="15.75">
      <c r="A158" s="18">
        <v>3</v>
      </c>
      <c r="B158" s="23">
        <v>955</v>
      </c>
      <c r="C158" s="24" t="s">
        <v>132</v>
      </c>
      <c r="D158" s="25" t="s">
        <v>70</v>
      </c>
      <c r="E158" s="25" t="s">
        <v>87</v>
      </c>
      <c r="F158" s="25" t="s">
        <v>109</v>
      </c>
      <c r="G158" s="25" t="s">
        <v>131</v>
      </c>
      <c r="H158" s="31">
        <v>56806</v>
      </c>
      <c r="I158" s="31">
        <v>56806</v>
      </c>
    </row>
    <row r="159" spans="1:9" s="22" customFormat="1" ht="15.75">
      <c r="A159" s="18">
        <v>3</v>
      </c>
      <c r="B159" s="23">
        <v>955</v>
      </c>
      <c r="C159" s="32" t="s">
        <v>13</v>
      </c>
      <c r="D159" s="25" t="s">
        <v>70</v>
      </c>
      <c r="E159" s="25" t="s">
        <v>87</v>
      </c>
      <c r="F159" s="25" t="s">
        <v>109</v>
      </c>
      <c r="G159" s="25" t="s">
        <v>75</v>
      </c>
      <c r="H159" s="31">
        <v>45000</v>
      </c>
      <c r="I159" s="31">
        <v>44839.4</v>
      </c>
    </row>
    <row r="160" spans="1:9" s="22" customFormat="1" ht="15.75">
      <c r="A160" s="18">
        <v>1</v>
      </c>
      <c r="B160" s="23">
        <v>955</v>
      </c>
      <c r="C160" s="32" t="s">
        <v>140</v>
      </c>
      <c r="D160" s="25" t="s">
        <v>70</v>
      </c>
      <c r="E160" s="25" t="s">
        <v>93</v>
      </c>
      <c r="F160" s="25" t="s">
        <v>7</v>
      </c>
      <c r="G160" s="25" t="s">
        <v>72</v>
      </c>
      <c r="H160" s="26">
        <f>SUMIFS(H161:H1201,$B161:$B1201,$B161,$D161:$D1201,$D161,$E161:$E1201,$E161)/2</f>
        <v>10897.78</v>
      </c>
      <c r="I160" s="26">
        <f>SUMIFS(I161:I1201,$B161:$B1201,$B161,$D161:$D1201,$D161,$E161:$E1201,$E161)/2</f>
        <v>10880</v>
      </c>
    </row>
    <row r="161" spans="1:9" s="22" customFormat="1" ht="47.25">
      <c r="A161" s="18">
        <v>2</v>
      </c>
      <c r="B161" s="23">
        <v>955</v>
      </c>
      <c r="C161" s="28" t="s">
        <v>141</v>
      </c>
      <c r="D161" s="25" t="s">
        <v>70</v>
      </c>
      <c r="E161" s="25" t="s">
        <v>93</v>
      </c>
      <c r="F161" s="25" t="s">
        <v>142</v>
      </c>
      <c r="G161" s="25" t="s">
        <v>72</v>
      </c>
      <c r="H161" s="26">
        <f>SUMIFS(H162:H1201,$B162:$B1201,$B161,$D162:$D1201,$D162,$E162:$E1201,$E162,$F162:$F1201,$F162)</f>
        <v>10897.78</v>
      </c>
      <c r="I161" s="26">
        <f>SUMIFS(I162:I1201,$B162:$B1201,$B161,$D162:$D1201,$D162,$E162:$E1201,$E162,$F162:$F1201,$F162)</f>
        <v>10880</v>
      </c>
    </row>
    <row r="162" spans="1:9" s="22" customFormat="1" ht="47.25">
      <c r="A162" s="18">
        <v>3</v>
      </c>
      <c r="B162" s="23">
        <v>955</v>
      </c>
      <c r="C162" s="24" t="s">
        <v>12</v>
      </c>
      <c r="D162" s="25" t="s">
        <v>70</v>
      </c>
      <c r="E162" s="25" t="s">
        <v>93</v>
      </c>
      <c r="F162" s="25" t="s">
        <v>142</v>
      </c>
      <c r="G162" s="25" t="s">
        <v>74</v>
      </c>
      <c r="H162" s="31">
        <v>10897.78</v>
      </c>
      <c r="I162" s="31">
        <v>10880</v>
      </c>
    </row>
    <row r="163" spans="1:9" s="22" customFormat="1" ht="15.75">
      <c r="A163" s="18">
        <v>1</v>
      </c>
      <c r="B163" s="23">
        <v>955</v>
      </c>
      <c r="C163" s="32" t="s">
        <v>43</v>
      </c>
      <c r="D163" s="25" t="s">
        <v>70</v>
      </c>
      <c r="E163" s="25" t="s">
        <v>86</v>
      </c>
      <c r="F163" s="25" t="s">
        <v>7</v>
      </c>
      <c r="G163" s="25" t="s">
        <v>72</v>
      </c>
      <c r="H163" s="26">
        <f>SUMIFS(H164:H1204,$B164:$B1204,$B164,$D164:$D1204,$D164,$E164:$E1204,$E164)/2</f>
        <v>100000</v>
      </c>
      <c r="I163" s="26">
        <f>SUMIFS(I164:I1204,$B164:$B1204,$B164,$D164:$D1204,$D164,$E164:$E1204,$E164)/2</f>
        <v>0</v>
      </c>
    </row>
    <row r="164" spans="1:9" s="22" customFormat="1" ht="47.25">
      <c r="A164" s="18">
        <v>2</v>
      </c>
      <c r="B164" s="23">
        <v>955</v>
      </c>
      <c r="C164" s="32" t="s">
        <v>35</v>
      </c>
      <c r="D164" s="25" t="s">
        <v>70</v>
      </c>
      <c r="E164" s="25" t="s">
        <v>86</v>
      </c>
      <c r="F164" s="25" t="s">
        <v>111</v>
      </c>
      <c r="G164" s="25" t="s">
        <v>72</v>
      </c>
      <c r="H164" s="26">
        <f>SUMIFS(H165:H1204,$B165:$B1204,$B164,$D165:$D1204,$D165,$E165:$E1204,$E165,$F165:$F1204,$F165)</f>
        <v>100000</v>
      </c>
      <c r="I164" s="26">
        <f>SUMIFS(I165:I1204,$B165:$B1204,$B164,$D165:$D1204,$D165,$E165:$E1204,$E165,$F165:$F1204,$F165)</f>
        <v>0</v>
      </c>
    </row>
    <row r="165" spans="1:9" s="22" customFormat="1" ht="15.75">
      <c r="A165" s="18">
        <v>3</v>
      </c>
      <c r="B165" s="23">
        <v>955</v>
      </c>
      <c r="C165" s="32" t="s">
        <v>44</v>
      </c>
      <c r="D165" s="25" t="s">
        <v>70</v>
      </c>
      <c r="E165" s="25" t="s">
        <v>86</v>
      </c>
      <c r="F165" s="25" t="s">
        <v>111</v>
      </c>
      <c r="G165" s="25" t="s">
        <v>91</v>
      </c>
      <c r="H165" s="31">
        <v>100000</v>
      </c>
      <c r="I165" s="31">
        <v>0</v>
      </c>
    </row>
    <row r="166" spans="1:9" s="22" customFormat="1" ht="15.75">
      <c r="A166" s="18">
        <v>1</v>
      </c>
      <c r="B166" s="23">
        <v>955</v>
      </c>
      <c r="C166" s="32" t="s">
        <v>14</v>
      </c>
      <c r="D166" s="25" t="s">
        <v>70</v>
      </c>
      <c r="E166" s="25" t="s">
        <v>76</v>
      </c>
      <c r="F166" s="25"/>
      <c r="G166" s="25"/>
      <c r="H166" s="26">
        <f>SUMIFS(H167:H1207,$B167:$B1207,$B167,$D167:$D1207,$D167,$E167:$E1207,$E167)/2</f>
        <v>53555038.330000006</v>
      </c>
      <c r="I166" s="26">
        <f>SUMIFS(I167:I1207,$B167:$B1207,$B167,$D167:$D1207,$D167,$E167:$E1207,$E167)/2</f>
        <v>53499195.370000005</v>
      </c>
    </row>
    <row r="167" spans="1:9" s="22" customFormat="1" ht="94.5">
      <c r="A167" s="18">
        <v>2</v>
      </c>
      <c r="B167" s="23">
        <v>955</v>
      </c>
      <c r="C167" s="32" t="s">
        <v>184</v>
      </c>
      <c r="D167" s="25" t="s">
        <v>70</v>
      </c>
      <c r="E167" s="25" t="s">
        <v>76</v>
      </c>
      <c r="F167" s="25" t="s">
        <v>45</v>
      </c>
      <c r="G167" s="25"/>
      <c r="H167" s="26">
        <f>SUMIFS(H168:H1207,$B168:$B1207,$B167,$D168:$D1207,$D168,$E168:$E1207,$E168,$F168:$F1207,$F168)</f>
        <v>24659120.190000001</v>
      </c>
      <c r="I167" s="26">
        <f>SUMIFS(I168:I1207,$B168:$B1207,$B167,$D168:$D1207,$D168,$E168:$E1207,$E168,$F168:$F1207,$F168)</f>
        <v>24659120.190000001</v>
      </c>
    </row>
    <row r="168" spans="1:9" s="22" customFormat="1" ht="15.75">
      <c r="A168" s="18">
        <v>3</v>
      </c>
      <c r="B168" s="23">
        <v>955</v>
      </c>
      <c r="C168" s="32" t="s">
        <v>46</v>
      </c>
      <c r="D168" s="25" t="s">
        <v>70</v>
      </c>
      <c r="E168" s="25" t="s">
        <v>76</v>
      </c>
      <c r="F168" s="25" t="s">
        <v>45</v>
      </c>
      <c r="G168" s="25" t="s">
        <v>92</v>
      </c>
      <c r="H168" s="31">
        <v>24659120.190000001</v>
      </c>
      <c r="I168" s="31">
        <v>24659120.190000001</v>
      </c>
    </row>
    <row r="169" spans="1:9" s="22" customFormat="1" ht="63">
      <c r="A169" s="18">
        <v>2</v>
      </c>
      <c r="B169" s="23">
        <v>955</v>
      </c>
      <c r="C169" s="35" t="s">
        <v>185</v>
      </c>
      <c r="D169" s="25" t="s">
        <v>70</v>
      </c>
      <c r="E169" s="25" t="s">
        <v>76</v>
      </c>
      <c r="F169" s="25" t="s">
        <v>47</v>
      </c>
      <c r="G169" s="25"/>
      <c r="H169" s="26">
        <f>SUMIFS(H170:H1209,$B170:$B1209,$B169,$D170:$D1209,$D170,$E170:$E1209,$E170,$F170:$F1209,$F170)</f>
        <v>8409130.9299999997</v>
      </c>
      <c r="I169" s="26">
        <f>SUMIFS(I170:I1209,$B170:$B1209,$B169,$D170:$D1209,$D170,$E170:$E1209,$E170,$F170:$F1209,$F170)</f>
        <v>8371613.3499999996</v>
      </c>
    </row>
    <row r="170" spans="1:9" s="22" customFormat="1" ht="15.75">
      <c r="A170" s="18">
        <v>3</v>
      </c>
      <c r="B170" s="23">
        <v>955</v>
      </c>
      <c r="C170" s="32" t="s">
        <v>46</v>
      </c>
      <c r="D170" s="25" t="s">
        <v>70</v>
      </c>
      <c r="E170" s="25" t="s">
        <v>76</v>
      </c>
      <c r="F170" s="25" t="s">
        <v>47</v>
      </c>
      <c r="G170" s="25" t="s">
        <v>92</v>
      </c>
      <c r="H170" s="31">
        <v>8409130.9299999997</v>
      </c>
      <c r="I170" s="31">
        <v>8371613.3499999996</v>
      </c>
    </row>
    <row r="171" spans="1:9" s="22" customFormat="1" ht="94.5">
      <c r="A171" s="18">
        <v>2</v>
      </c>
      <c r="B171" s="23">
        <v>955</v>
      </c>
      <c r="C171" s="32" t="s">
        <v>186</v>
      </c>
      <c r="D171" s="25" t="s">
        <v>70</v>
      </c>
      <c r="E171" s="25" t="s">
        <v>76</v>
      </c>
      <c r="F171" s="25" t="s">
        <v>48</v>
      </c>
      <c r="G171" s="25"/>
      <c r="H171" s="26">
        <f>SUMIFS(H172:H1211,$B172:$B1211,$B171,$D172:$D1211,$D172,$E172:$E1211,$E172,$F172:$F1211,$F172)</f>
        <v>2415777.87</v>
      </c>
      <c r="I171" s="26">
        <f>SUMIFS(I172:I1211,$B172:$B1211,$B171,$D172:$D1211,$D172,$E172:$E1211,$E172,$F172:$F1211,$F172)</f>
        <v>2415777.87</v>
      </c>
    </row>
    <row r="172" spans="1:9" s="22" customFormat="1" ht="15.75">
      <c r="A172" s="18">
        <v>3</v>
      </c>
      <c r="B172" s="23">
        <v>955</v>
      </c>
      <c r="C172" s="32" t="s">
        <v>46</v>
      </c>
      <c r="D172" s="25" t="s">
        <v>70</v>
      </c>
      <c r="E172" s="25" t="s">
        <v>76</v>
      </c>
      <c r="F172" s="25" t="s">
        <v>48</v>
      </c>
      <c r="G172" s="25" t="s">
        <v>92</v>
      </c>
      <c r="H172" s="31">
        <v>2415777.87</v>
      </c>
      <c r="I172" s="31">
        <v>2415777.87</v>
      </c>
    </row>
    <row r="173" spans="1:9" s="22" customFormat="1" ht="79.900000000000006" customHeight="1">
      <c r="A173" s="18">
        <v>2</v>
      </c>
      <c r="B173" s="23">
        <v>955</v>
      </c>
      <c r="C173" s="35" t="s">
        <v>187</v>
      </c>
      <c r="D173" s="25" t="s">
        <v>70</v>
      </c>
      <c r="E173" s="25" t="s">
        <v>76</v>
      </c>
      <c r="F173" s="25" t="s">
        <v>49</v>
      </c>
      <c r="G173" s="25" t="s">
        <v>72</v>
      </c>
      <c r="H173" s="26">
        <f>SUMIFS(H174:H1213,$B174:$B1213,$B173,$D174:$D1213,$D174,$E174:$E1213,$E174,$F174:$F1213,$F174)</f>
        <v>9366537.0299999993</v>
      </c>
      <c r="I173" s="26">
        <f>SUMIFS(I174:I1213,$B174:$B1213,$B173,$D174:$D1213,$D174,$E174:$E1213,$E174,$F174:$F1213,$F174)</f>
        <v>9366537.0299999993</v>
      </c>
    </row>
    <row r="174" spans="1:9" s="22" customFormat="1" ht="15.75">
      <c r="A174" s="18">
        <v>3</v>
      </c>
      <c r="B174" s="23">
        <v>955</v>
      </c>
      <c r="C174" s="32" t="s">
        <v>46</v>
      </c>
      <c r="D174" s="25" t="s">
        <v>70</v>
      </c>
      <c r="E174" s="25" t="s">
        <v>76</v>
      </c>
      <c r="F174" s="25" t="s">
        <v>49</v>
      </c>
      <c r="G174" s="25" t="s">
        <v>92</v>
      </c>
      <c r="H174" s="31">
        <v>9366537.0299999993</v>
      </c>
      <c r="I174" s="31">
        <v>9366537.0299999993</v>
      </c>
    </row>
    <row r="175" spans="1:9" s="22" customFormat="1" ht="78.75">
      <c r="A175" s="18">
        <v>2</v>
      </c>
      <c r="B175" s="23">
        <v>955</v>
      </c>
      <c r="C175" s="32" t="s">
        <v>183</v>
      </c>
      <c r="D175" s="25" t="s">
        <v>70</v>
      </c>
      <c r="E175" s="25" t="s">
        <v>76</v>
      </c>
      <c r="F175" s="25" t="s">
        <v>50</v>
      </c>
      <c r="G175" s="25" t="s">
        <v>72</v>
      </c>
      <c r="H175" s="26">
        <f>SUMIFS(H176:H1215,$B176:$B1215,$B175,$D176:$D1215,$D176,$E176:$E1215,$E176,$F176:$F1215,$F176)</f>
        <v>96000</v>
      </c>
      <c r="I175" s="26">
        <f>SUMIFS(I176:I1215,$B176:$B1215,$B175,$D176:$D1215,$D176,$E176:$E1215,$E176,$F176:$F1215,$F176)</f>
        <v>96000</v>
      </c>
    </row>
    <row r="176" spans="1:9" s="22" customFormat="1" ht="15.75">
      <c r="A176" s="18">
        <v>3</v>
      </c>
      <c r="B176" s="23">
        <v>955</v>
      </c>
      <c r="C176" s="32" t="s">
        <v>46</v>
      </c>
      <c r="D176" s="25" t="s">
        <v>70</v>
      </c>
      <c r="E176" s="25" t="s">
        <v>76</v>
      </c>
      <c r="F176" s="25" t="s">
        <v>50</v>
      </c>
      <c r="G176" s="25" t="s">
        <v>92</v>
      </c>
      <c r="H176" s="31">
        <v>96000</v>
      </c>
      <c r="I176" s="31">
        <v>96000</v>
      </c>
    </row>
    <row r="177" spans="1:9" s="22" customFormat="1" ht="47.25">
      <c r="A177" s="18">
        <v>2</v>
      </c>
      <c r="B177" s="23">
        <v>955</v>
      </c>
      <c r="C177" s="32" t="s">
        <v>149</v>
      </c>
      <c r="D177" s="25" t="s">
        <v>70</v>
      </c>
      <c r="E177" s="25" t="s">
        <v>76</v>
      </c>
      <c r="F177" s="25" t="s">
        <v>133</v>
      </c>
      <c r="G177" s="25"/>
      <c r="H177" s="26">
        <f>SUMIFS(H178:H1217,$B178:$B1217,$B177,$D178:$D1217,$D178,$E178:$E1217,$E178,$F178:$F1217,$F178)</f>
        <v>0</v>
      </c>
      <c r="I177" s="26">
        <f>SUMIFS(I178:I1217,$B178:$B1217,$B177,$D178:$D1217,$D178,$E178:$E1217,$E178,$F178:$F1217,$F178)</f>
        <v>0</v>
      </c>
    </row>
    <row r="178" spans="1:9" s="22" customFormat="1" ht="15.75">
      <c r="A178" s="18">
        <v>3</v>
      </c>
      <c r="B178" s="23">
        <v>955</v>
      </c>
      <c r="C178" s="32" t="s">
        <v>46</v>
      </c>
      <c r="D178" s="25" t="s">
        <v>70</v>
      </c>
      <c r="E178" s="25" t="s">
        <v>76</v>
      </c>
      <c r="F178" s="25" t="s">
        <v>133</v>
      </c>
      <c r="G178" s="25" t="s">
        <v>92</v>
      </c>
      <c r="H178" s="31">
        <v>0</v>
      </c>
      <c r="I178" s="31">
        <v>0</v>
      </c>
    </row>
    <row r="179" spans="1:9" s="22" customFormat="1" ht="47.25">
      <c r="A179" s="18">
        <v>2</v>
      </c>
      <c r="B179" s="23">
        <v>955</v>
      </c>
      <c r="C179" s="32" t="s">
        <v>151</v>
      </c>
      <c r="D179" s="25" t="s">
        <v>70</v>
      </c>
      <c r="E179" s="25" t="s">
        <v>76</v>
      </c>
      <c r="F179" s="25" t="s">
        <v>150</v>
      </c>
      <c r="G179" s="25"/>
      <c r="H179" s="26">
        <f>SUMIFS(H180:H1219,$B180:$B1219,$B179,$D180:$D1219,$D180,$E180:$E1219,$E180,$F180:$F1219,$F180)</f>
        <v>8608472.3099999987</v>
      </c>
      <c r="I179" s="26">
        <f>SUMIFS(I180:I1219,$B180:$B1219,$B179,$D180:$D1219,$D180,$E180:$E1219,$E180,$F180:$F1219,$F180)</f>
        <v>8590146.9299999997</v>
      </c>
    </row>
    <row r="180" spans="1:9" s="22" customFormat="1" ht="31.5">
      <c r="A180" s="18">
        <v>3</v>
      </c>
      <c r="B180" s="23">
        <v>955</v>
      </c>
      <c r="C180" s="32" t="s">
        <v>23</v>
      </c>
      <c r="D180" s="25" t="s">
        <v>70</v>
      </c>
      <c r="E180" s="25" t="s">
        <v>76</v>
      </c>
      <c r="F180" s="25" t="s">
        <v>150</v>
      </c>
      <c r="G180" s="25" t="s">
        <v>83</v>
      </c>
      <c r="H180" s="31">
        <v>8048314.3099999996</v>
      </c>
      <c r="I180" s="31">
        <v>8029988.9299999997</v>
      </c>
    </row>
    <row r="181" spans="1:9" s="22" customFormat="1" ht="47.25">
      <c r="A181" s="18">
        <v>3</v>
      </c>
      <c r="B181" s="23">
        <v>955</v>
      </c>
      <c r="C181" s="32" t="s">
        <v>12</v>
      </c>
      <c r="D181" s="25" t="s">
        <v>70</v>
      </c>
      <c r="E181" s="25" t="s">
        <v>76</v>
      </c>
      <c r="F181" s="25" t="s">
        <v>150</v>
      </c>
      <c r="G181" s="25" t="s">
        <v>74</v>
      </c>
      <c r="H181" s="31">
        <v>560158</v>
      </c>
      <c r="I181" s="31">
        <v>560158</v>
      </c>
    </row>
    <row r="182" spans="1:9" s="22" customFormat="1" ht="47.25">
      <c r="A182" s="18">
        <v>2</v>
      </c>
      <c r="B182" s="23">
        <v>955</v>
      </c>
      <c r="C182" s="32" t="s">
        <v>35</v>
      </c>
      <c r="D182" s="25" t="s">
        <v>70</v>
      </c>
      <c r="E182" s="25" t="s">
        <v>76</v>
      </c>
      <c r="F182" s="25" t="s">
        <v>111</v>
      </c>
      <c r="G182" s="25"/>
      <c r="H182" s="26">
        <f>SUMIFS(H183:H1222,$B183:$B1222,$B182,$D183:$D1222,$D183,$E183:$E1222,$E183,$F183:$F1222,$F183)</f>
        <v>0</v>
      </c>
      <c r="I182" s="26">
        <f>SUMIFS(I183:I1222,$B183:$B1222,$B182,$D183:$D1222,$D183,$E183:$E1222,$E183,$F183:$F1222,$F183)</f>
        <v>0</v>
      </c>
    </row>
    <row r="183" spans="1:9" s="22" customFormat="1" ht="47.25">
      <c r="A183" s="18">
        <v>3</v>
      </c>
      <c r="B183" s="23">
        <v>955</v>
      </c>
      <c r="C183" s="32" t="s">
        <v>12</v>
      </c>
      <c r="D183" s="25" t="s">
        <v>70</v>
      </c>
      <c r="E183" s="25" t="s">
        <v>76</v>
      </c>
      <c r="F183" s="25" t="s">
        <v>111</v>
      </c>
      <c r="G183" s="25" t="s">
        <v>74</v>
      </c>
      <c r="H183" s="31">
        <v>0</v>
      </c>
      <c r="I183" s="31">
        <v>0</v>
      </c>
    </row>
    <row r="184" spans="1:9" s="22" customFormat="1" ht="31.5">
      <c r="A184" s="18">
        <v>1</v>
      </c>
      <c r="B184" s="23">
        <v>955</v>
      </c>
      <c r="C184" s="32" t="s">
        <v>51</v>
      </c>
      <c r="D184" s="25" t="s">
        <v>89</v>
      </c>
      <c r="E184" s="25" t="s">
        <v>87</v>
      </c>
      <c r="F184" s="25" t="s">
        <v>7</v>
      </c>
      <c r="G184" s="25" t="s">
        <v>72</v>
      </c>
      <c r="H184" s="26">
        <f>SUMIFS(H185:H1225,$B185:$B1225,$B185,$D185:$D1225,$D185,$E185:$E1225,$E185)/2</f>
        <v>635000</v>
      </c>
      <c r="I184" s="26">
        <f>SUMIFS(I185:I1225,$B185:$B1225,$B185,$D185:$D1225,$D185,$E185:$E1225,$E185)/2</f>
        <v>425162.36</v>
      </c>
    </row>
    <row r="185" spans="1:9" s="22" customFormat="1" ht="54" customHeight="1">
      <c r="A185" s="18">
        <v>2</v>
      </c>
      <c r="B185" s="23">
        <v>955</v>
      </c>
      <c r="C185" s="32" t="s">
        <v>188</v>
      </c>
      <c r="D185" s="25" t="s">
        <v>89</v>
      </c>
      <c r="E185" s="25" t="s">
        <v>87</v>
      </c>
      <c r="F185" s="25" t="s">
        <v>107</v>
      </c>
      <c r="G185" s="25" t="s">
        <v>72</v>
      </c>
      <c r="H185" s="26">
        <f>SUMIFS(H186:H1225,$B186:$B1225,$B185,$D186:$D1225,$D186,$E186:$E1225,$E186,$F186:$F1225,$F186)</f>
        <v>635000</v>
      </c>
      <c r="I185" s="26">
        <f>SUMIFS(I186:I1225,$B186:$B1225,$B185,$D186:$D1225,$D186,$E186:$E1225,$E186,$F186:$F1225,$F186)</f>
        <v>425162.36</v>
      </c>
    </row>
    <row r="186" spans="1:9" s="22" customFormat="1" ht="47.25">
      <c r="A186" s="18">
        <v>3</v>
      </c>
      <c r="B186" s="23">
        <v>955</v>
      </c>
      <c r="C186" s="32" t="s">
        <v>12</v>
      </c>
      <c r="D186" s="25" t="s">
        <v>89</v>
      </c>
      <c r="E186" s="25" t="s">
        <v>87</v>
      </c>
      <c r="F186" s="25" t="s">
        <v>107</v>
      </c>
      <c r="G186" s="25" t="s">
        <v>74</v>
      </c>
      <c r="H186" s="31">
        <v>635000</v>
      </c>
      <c r="I186" s="31">
        <v>425162.36</v>
      </c>
    </row>
    <row r="187" spans="1:9" s="22" customFormat="1" ht="15.75">
      <c r="A187" s="18">
        <v>3</v>
      </c>
      <c r="B187" s="23">
        <v>955</v>
      </c>
      <c r="C187" s="32" t="s">
        <v>46</v>
      </c>
      <c r="D187" s="25" t="s">
        <v>89</v>
      </c>
      <c r="E187" s="25" t="s">
        <v>87</v>
      </c>
      <c r="F187" s="25" t="s">
        <v>107</v>
      </c>
      <c r="G187" s="25" t="s">
        <v>92</v>
      </c>
      <c r="H187" s="31">
        <v>0</v>
      </c>
      <c r="I187" s="31">
        <v>0</v>
      </c>
    </row>
    <row r="188" spans="1:9" s="22" customFormat="1" ht="63">
      <c r="A188" s="18">
        <v>1</v>
      </c>
      <c r="B188" s="23">
        <v>955</v>
      </c>
      <c r="C188" s="32" t="s">
        <v>52</v>
      </c>
      <c r="D188" s="25" t="s">
        <v>79</v>
      </c>
      <c r="E188" s="25" t="s">
        <v>90</v>
      </c>
      <c r="F188" s="25" t="s">
        <v>7</v>
      </c>
      <c r="G188" s="25" t="s">
        <v>72</v>
      </c>
      <c r="H188" s="26">
        <f>SUMIFS(H189:H1229,$B189:$B1229,$B189,$D189:$D1229,$D189,$E189:$E1229,$E189)/2</f>
        <v>1871505.81</v>
      </c>
      <c r="I188" s="26">
        <f>SUMIFS(I189:I1229,$B189:$B1229,$B189,$D189:$D1229,$D189,$E189:$E1229,$E189)/2</f>
        <v>1795505.81</v>
      </c>
    </row>
    <row r="189" spans="1:9" s="22" customFormat="1" ht="94.5">
      <c r="A189" s="18">
        <v>2</v>
      </c>
      <c r="B189" s="23">
        <v>955</v>
      </c>
      <c r="C189" s="32" t="s">
        <v>184</v>
      </c>
      <c r="D189" s="25" t="s">
        <v>79</v>
      </c>
      <c r="E189" s="25" t="s">
        <v>90</v>
      </c>
      <c r="F189" s="25" t="s">
        <v>45</v>
      </c>
      <c r="G189" s="25"/>
      <c r="H189" s="26">
        <f>SUMIFS(H190:H1229,$B190:$B1229,$B189,$D190:$D1229,$D190,$E190:$E1229,$E190,$F190:$F1229,$F190)</f>
        <v>1795505.81</v>
      </c>
      <c r="I189" s="26">
        <f>SUMIFS(I190:I1229,$B190:$B1229,$B189,$D190:$D1229,$D190,$E190:$E1229,$E190,$F190:$F1229,$F190)</f>
        <v>1795505.81</v>
      </c>
    </row>
    <row r="190" spans="1:9" s="22" customFormat="1" ht="15.75">
      <c r="A190" s="18">
        <v>3</v>
      </c>
      <c r="B190" s="23">
        <v>955</v>
      </c>
      <c r="C190" s="32" t="s">
        <v>46</v>
      </c>
      <c r="D190" s="25" t="s">
        <v>79</v>
      </c>
      <c r="E190" s="25" t="s">
        <v>90</v>
      </c>
      <c r="F190" s="25" t="s">
        <v>45</v>
      </c>
      <c r="G190" s="25" t="s">
        <v>92</v>
      </c>
      <c r="H190" s="31">
        <v>1795505.81</v>
      </c>
      <c r="I190" s="31">
        <v>1795505.81</v>
      </c>
    </row>
    <row r="191" spans="1:9" s="22" customFormat="1" ht="94.5">
      <c r="A191" s="18">
        <v>2</v>
      </c>
      <c r="B191" s="23">
        <v>955</v>
      </c>
      <c r="C191" s="32" t="s">
        <v>189</v>
      </c>
      <c r="D191" s="25" t="s">
        <v>79</v>
      </c>
      <c r="E191" s="25" t="s">
        <v>90</v>
      </c>
      <c r="F191" s="25" t="s">
        <v>108</v>
      </c>
      <c r="G191" s="25" t="s">
        <v>72</v>
      </c>
      <c r="H191" s="26">
        <f>SUMIFS(H192:H1231,$B192:$B1231,$B191,$D192:$D1231,$D192,$E192:$E1231,$E192,$F192:$F1231,$F192)</f>
        <v>76000</v>
      </c>
      <c r="I191" s="26">
        <f>SUMIFS(I192:I1231,$B192:$B1231,$B191,$D192:$D1231,$D192,$E192:$E1231,$E192,$F192:$F1231,$F192)</f>
        <v>0</v>
      </c>
    </row>
    <row r="192" spans="1:9" s="22" customFormat="1" ht="47.25">
      <c r="A192" s="18">
        <v>3</v>
      </c>
      <c r="B192" s="23">
        <v>955</v>
      </c>
      <c r="C192" s="32" t="s">
        <v>12</v>
      </c>
      <c r="D192" s="25" t="s">
        <v>79</v>
      </c>
      <c r="E192" s="25" t="s">
        <v>90</v>
      </c>
      <c r="F192" s="25" t="s">
        <v>108</v>
      </c>
      <c r="G192" s="25" t="s">
        <v>74</v>
      </c>
      <c r="H192" s="31">
        <v>76000</v>
      </c>
      <c r="I192" s="31">
        <v>0</v>
      </c>
    </row>
    <row r="193" spans="1:9" s="22" customFormat="1" ht="47.25">
      <c r="A193" s="18">
        <v>1</v>
      </c>
      <c r="B193" s="23">
        <v>955</v>
      </c>
      <c r="C193" s="32" t="s">
        <v>36</v>
      </c>
      <c r="D193" s="25" t="s">
        <v>79</v>
      </c>
      <c r="E193" s="25" t="s">
        <v>77</v>
      </c>
      <c r="F193" s="25"/>
      <c r="G193" s="25"/>
      <c r="H193" s="26">
        <f>SUMIFS(H194:H1234,$B194:$B1234,$B194,$D194:$D1234,$D194,$E194:$E1234,$E194)/2</f>
        <v>465115.32</v>
      </c>
      <c r="I193" s="26">
        <f>SUMIFS(I194:I1234,$B194:$B1234,$B194,$D194:$D1234,$D194,$E194:$E1234,$E194)/2</f>
        <v>465115.32</v>
      </c>
    </row>
    <row r="194" spans="1:9" s="22" customFormat="1" ht="78.75">
      <c r="A194" s="18">
        <v>2</v>
      </c>
      <c r="B194" s="23">
        <v>955</v>
      </c>
      <c r="C194" s="32" t="s">
        <v>168</v>
      </c>
      <c r="D194" s="25" t="s">
        <v>79</v>
      </c>
      <c r="E194" s="25" t="s">
        <v>77</v>
      </c>
      <c r="F194" s="25" t="s">
        <v>167</v>
      </c>
      <c r="G194" s="25"/>
      <c r="H194" s="26">
        <f>SUMIFS(H195:H1234,$B195:$B1234,$B194,$D195:$D1234,$D195,$E195:$E1234,$E195,$F195:$F1234,$F195)</f>
        <v>465115.32</v>
      </c>
      <c r="I194" s="26">
        <f>SUMIFS(I195:I1234,$B195:$B1234,$B194,$D195:$D1234,$D195,$E195:$E1234,$E195,$F195:$F1234,$F195)</f>
        <v>465115.32</v>
      </c>
    </row>
    <row r="195" spans="1:9" s="22" customFormat="1" ht="94.5">
      <c r="A195" s="18">
        <v>3</v>
      </c>
      <c r="B195" s="23">
        <v>955</v>
      </c>
      <c r="C195" s="32" t="s">
        <v>154</v>
      </c>
      <c r="D195" s="25" t="s">
        <v>79</v>
      </c>
      <c r="E195" s="25" t="s">
        <v>77</v>
      </c>
      <c r="F195" s="25" t="s">
        <v>167</v>
      </c>
      <c r="G195" s="25" t="s">
        <v>95</v>
      </c>
      <c r="H195" s="31">
        <v>465115.32</v>
      </c>
      <c r="I195" s="31">
        <v>465115.32</v>
      </c>
    </row>
    <row r="196" spans="1:9" s="22" customFormat="1" ht="15.75">
      <c r="A196" s="18">
        <v>1</v>
      </c>
      <c r="B196" s="23">
        <v>955</v>
      </c>
      <c r="C196" s="32" t="s">
        <v>54</v>
      </c>
      <c r="D196" s="25" t="s">
        <v>87</v>
      </c>
      <c r="E196" s="25" t="s">
        <v>93</v>
      </c>
      <c r="F196" s="25"/>
      <c r="G196" s="25"/>
      <c r="H196" s="26">
        <f>SUMIFS(H197:H1237,$B197:$B1237,$B197,$D197:$D1237,$D197,$E197:$E1237,$E197)/2</f>
        <v>41883131.32</v>
      </c>
      <c r="I196" s="26">
        <f>SUMIFS(I197:I1237,$B197:$B1237,$B197,$D197:$D1237,$D197,$E197:$E1237,$E197)/2</f>
        <v>38729881.209999993</v>
      </c>
    </row>
    <row r="197" spans="1:9" s="22" customFormat="1" ht="63">
      <c r="A197" s="18">
        <v>2</v>
      </c>
      <c r="B197" s="23">
        <v>955</v>
      </c>
      <c r="C197" s="28" t="s">
        <v>177</v>
      </c>
      <c r="D197" s="25" t="s">
        <v>87</v>
      </c>
      <c r="E197" s="25" t="s">
        <v>93</v>
      </c>
      <c r="F197" s="25" t="s">
        <v>15</v>
      </c>
      <c r="G197" s="25" t="s">
        <v>72</v>
      </c>
      <c r="H197" s="26">
        <f>SUMIFS(H198:H1237,$B198:$B1237,$B197,$D198:$D1237,$D198,$E198:$E1237,$E198,$F198:$F1237,$F198)</f>
        <v>0</v>
      </c>
      <c r="I197" s="26">
        <f>SUMIFS(I198:I1237,$B198:$B1237,$B197,$D198:$D1237,$D198,$E198:$E1237,$E198,$F198:$F1237,$F198)</f>
        <v>0</v>
      </c>
    </row>
    <row r="198" spans="1:9" s="22" customFormat="1" ht="47.25">
      <c r="A198" s="18">
        <v>3</v>
      </c>
      <c r="B198" s="23">
        <v>955</v>
      </c>
      <c r="C198" s="24" t="s">
        <v>12</v>
      </c>
      <c r="D198" s="25" t="s">
        <v>87</v>
      </c>
      <c r="E198" s="25" t="s">
        <v>93</v>
      </c>
      <c r="F198" s="25" t="s">
        <v>15</v>
      </c>
      <c r="G198" s="25" t="s">
        <v>74</v>
      </c>
      <c r="H198" s="31">
        <v>0</v>
      </c>
      <c r="I198" s="31">
        <v>0</v>
      </c>
    </row>
    <row r="199" spans="1:9" s="22" customFormat="1" ht="94.5">
      <c r="A199" s="18">
        <v>2</v>
      </c>
      <c r="B199" s="23">
        <v>955</v>
      </c>
      <c r="C199" s="32" t="s">
        <v>164</v>
      </c>
      <c r="D199" s="25" t="s">
        <v>87</v>
      </c>
      <c r="E199" s="25" t="s">
        <v>93</v>
      </c>
      <c r="F199" s="25" t="s">
        <v>55</v>
      </c>
      <c r="G199" s="25"/>
      <c r="H199" s="26">
        <f>SUMIFS(H200:H1239,$B200:$B1239,$B199,$D200:$D1239,$D200,$E200:$E1239,$E200,$F200:$F1239,$F200)</f>
        <v>41883131.32</v>
      </c>
      <c r="I199" s="26">
        <f>SUMIFS(I200:I1239,$B200:$B1239,$B199,$D200:$D1239,$D200,$E200:$E1239,$E200,$F200:$F1239,$F200)</f>
        <v>38729881.210000001</v>
      </c>
    </row>
    <row r="200" spans="1:9" s="22" customFormat="1" ht="31.5">
      <c r="A200" s="18">
        <v>3</v>
      </c>
      <c r="B200" s="23">
        <v>955</v>
      </c>
      <c r="C200" s="32" t="s">
        <v>23</v>
      </c>
      <c r="D200" s="25" t="s">
        <v>87</v>
      </c>
      <c r="E200" s="25" t="s">
        <v>93</v>
      </c>
      <c r="F200" s="25" t="s">
        <v>55</v>
      </c>
      <c r="G200" s="25" t="s">
        <v>83</v>
      </c>
      <c r="H200" s="31">
        <v>6082690.7800000003</v>
      </c>
      <c r="I200" s="31">
        <v>5839605.2999999998</v>
      </c>
    </row>
    <row r="201" spans="1:9" s="22" customFormat="1" ht="47.25">
      <c r="A201" s="18">
        <v>3</v>
      </c>
      <c r="B201" s="23">
        <v>955</v>
      </c>
      <c r="C201" s="32" t="s">
        <v>12</v>
      </c>
      <c r="D201" s="25" t="s">
        <v>87</v>
      </c>
      <c r="E201" s="25" t="s">
        <v>93</v>
      </c>
      <c r="F201" s="25" t="s">
        <v>55</v>
      </c>
      <c r="G201" s="25" t="s">
        <v>74</v>
      </c>
      <c r="H201" s="31">
        <v>1423438.01</v>
      </c>
      <c r="I201" s="31">
        <v>1362126.91</v>
      </c>
    </row>
    <row r="202" spans="1:9" s="22" customFormat="1" ht="15.75">
      <c r="A202" s="18">
        <v>3</v>
      </c>
      <c r="B202" s="23">
        <v>955</v>
      </c>
      <c r="C202" s="32" t="s">
        <v>46</v>
      </c>
      <c r="D202" s="25" t="s">
        <v>87</v>
      </c>
      <c r="E202" s="25" t="s">
        <v>93</v>
      </c>
      <c r="F202" s="25" t="s">
        <v>55</v>
      </c>
      <c r="G202" s="25" t="s">
        <v>92</v>
      </c>
      <c r="H202" s="31">
        <v>0</v>
      </c>
      <c r="I202" s="31">
        <v>0</v>
      </c>
    </row>
    <row r="203" spans="1:9" s="22" customFormat="1" ht="78.75">
      <c r="A203" s="18">
        <v>3</v>
      </c>
      <c r="B203" s="23">
        <v>955</v>
      </c>
      <c r="C203" s="32" t="s">
        <v>138</v>
      </c>
      <c r="D203" s="25" t="s">
        <v>87</v>
      </c>
      <c r="E203" s="25" t="s">
        <v>93</v>
      </c>
      <c r="F203" s="25" t="s">
        <v>55</v>
      </c>
      <c r="G203" s="25" t="s">
        <v>94</v>
      </c>
      <c r="H203" s="31">
        <v>34377002.530000001</v>
      </c>
      <c r="I203" s="31">
        <v>31528149</v>
      </c>
    </row>
    <row r="204" spans="1:9" s="22" customFormat="1" ht="21" customHeight="1">
      <c r="A204" s="18">
        <v>3</v>
      </c>
      <c r="B204" s="23">
        <v>955</v>
      </c>
      <c r="C204" s="32" t="s">
        <v>13</v>
      </c>
      <c r="D204" s="25" t="s">
        <v>87</v>
      </c>
      <c r="E204" s="25" t="s">
        <v>93</v>
      </c>
      <c r="F204" s="25" t="s">
        <v>55</v>
      </c>
      <c r="G204" s="25" t="s">
        <v>75</v>
      </c>
      <c r="H204" s="31">
        <v>0</v>
      </c>
      <c r="I204" s="31">
        <v>0</v>
      </c>
    </row>
    <row r="205" spans="1:9" s="22" customFormat="1" ht="15.75">
      <c r="A205" s="18">
        <v>1</v>
      </c>
      <c r="B205" s="23">
        <v>955</v>
      </c>
      <c r="C205" s="32" t="s">
        <v>56</v>
      </c>
      <c r="D205" s="25" t="s">
        <v>87</v>
      </c>
      <c r="E205" s="25" t="s">
        <v>84</v>
      </c>
      <c r="F205" s="25" t="s">
        <v>7</v>
      </c>
      <c r="G205" s="25" t="s">
        <v>72</v>
      </c>
      <c r="H205" s="26">
        <f>SUMIFS(H206:H1246,$B206:$B1246,$B206,$D206:$D1246,$D206,$E206:$E1246,$E206)/2</f>
        <v>2066804.59</v>
      </c>
      <c r="I205" s="26">
        <f>SUMIFS(I206:I1246,$B206:$B1246,$B206,$D206:$D1246,$D206,$E206:$E1246,$E206)/2</f>
        <v>2066804.59</v>
      </c>
    </row>
    <row r="206" spans="1:9" s="22" customFormat="1" ht="63">
      <c r="A206" s="18">
        <v>2</v>
      </c>
      <c r="B206" s="23">
        <v>955</v>
      </c>
      <c r="C206" s="32" t="s">
        <v>125</v>
      </c>
      <c r="D206" s="25" t="s">
        <v>87</v>
      </c>
      <c r="E206" s="25" t="s">
        <v>84</v>
      </c>
      <c r="F206" s="25" t="s">
        <v>126</v>
      </c>
      <c r="G206" s="25"/>
      <c r="H206" s="26">
        <f>SUMIFS(H207:H1246,$B207:$B1246,$B206,$D207:$D1246,$D207,$E207:$E1246,$E207,$F207:$F1246,$F207)</f>
        <v>2066804.59</v>
      </c>
      <c r="I206" s="26">
        <f>SUMIFS(I207:I1246,$B207:$B1246,$B206,$D207:$D1246,$D207,$E207:$E1246,$E207,$F207:$F1246,$F207)</f>
        <v>2066804.59</v>
      </c>
    </row>
    <row r="207" spans="1:9" s="22" customFormat="1" ht="78.75">
      <c r="A207" s="18">
        <v>3</v>
      </c>
      <c r="B207" s="23">
        <v>955</v>
      </c>
      <c r="C207" s="32" t="s">
        <v>138</v>
      </c>
      <c r="D207" s="25" t="s">
        <v>87</v>
      </c>
      <c r="E207" s="25" t="s">
        <v>84</v>
      </c>
      <c r="F207" s="25" t="s">
        <v>126</v>
      </c>
      <c r="G207" s="25" t="s">
        <v>94</v>
      </c>
      <c r="H207" s="31">
        <v>2066804.59</v>
      </c>
      <c r="I207" s="31">
        <v>2066804.59</v>
      </c>
    </row>
    <row r="208" spans="1:9" s="22" customFormat="1" ht="15.75">
      <c r="A208" s="18">
        <v>1</v>
      </c>
      <c r="B208" s="23">
        <v>955</v>
      </c>
      <c r="C208" s="32" t="s">
        <v>134</v>
      </c>
      <c r="D208" s="25" t="s">
        <v>87</v>
      </c>
      <c r="E208" s="25" t="s">
        <v>90</v>
      </c>
      <c r="F208" s="25"/>
      <c r="G208" s="25"/>
      <c r="H208" s="26">
        <f>SUMIFS(H209:H1249,$B209:$B1249,$B209,$D209:$D1249,$D209,$E209:$E1249,$E209)/2</f>
        <v>47552146.099999994</v>
      </c>
      <c r="I208" s="26">
        <f>SUMIFS(I209:I1249,$B209:$B1249,$B209,$D209:$D1249,$D209,$E209:$E1249,$E209)/2</f>
        <v>47122520.689999998</v>
      </c>
    </row>
    <row r="209" spans="1:9" s="22" customFormat="1" ht="78.75">
      <c r="A209" s="18">
        <v>2</v>
      </c>
      <c r="B209" s="23">
        <v>955</v>
      </c>
      <c r="C209" s="32" t="s">
        <v>195</v>
      </c>
      <c r="D209" s="25" t="s">
        <v>87</v>
      </c>
      <c r="E209" s="25" t="s">
        <v>90</v>
      </c>
      <c r="F209" s="25" t="s">
        <v>57</v>
      </c>
      <c r="G209" s="25"/>
      <c r="H209" s="26">
        <f>SUMIFS(H210:H1249,$B210:$B1249,$B209,$D210:$D1249,$D210,$E210:$E1249,$E210,$F210:$F1249,$F210)</f>
        <v>42146221.329999998</v>
      </c>
      <c r="I209" s="26">
        <f>SUMIFS(I210:I1249,$B210:$B1249,$B209,$D210:$D1249,$D210,$E210:$E1249,$E210,$F210:$F1249,$F210)</f>
        <v>41716595.920000002</v>
      </c>
    </row>
    <row r="210" spans="1:9" s="22" customFormat="1" ht="15.75">
      <c r="A210" s="18">
        <v>3</v>
      </c>
      <c r="B210" s="23">
        <v>955</v>
      </c>
      <c r="C210" s="32" t="s">
        <v>46</v>
      </c>
      <c r="D210" s="25" t="s">
        <v>87</v>
      </c>
      <c r="E210" s="25" t="s">
        <v>90</v>
      </c>
      <c r="F210" s="25" t="s">
        <v>57</v>
      </c>
      <c r="G210" s="25" t="s">
        <v>92</v>
      </c>
      <c r="H210" s="31">
        <v>42146221.329999998</v>
      </c>
      <c r="I210" s="31">
        <v>41716595.920000002</v>
      </c>
    </row>
    <row r="211" spans="1:9" s="22" customFormat="1" ht="144" customHeight="1">
      <c r="A211" s="18">
        <v>3</v>
      </c>
      <c r="B211" s="23">
        <v>955</v>
      </c>
      <c r="C211" s="32" t="s">
        <v>116</v>
      </c>
      <c r="D211" s="25" t="s">
        <v>87</v>
      </c>
      <c r="E211" s="25" t="s">
        <v>90</v>
      </c>
      <c r="F211" s="25" t="s">
        <v>57</v>
      </c>
      <c r="G211" s="25" t="s">
        <v>114</v>
      </c>
      <c r="H211" s="31">
        <v>0</v>
      </c>
      <c r="I211" s="31">
        <v>0</v>
      </c>
    </row>
    <row r="212" spans="1:9" s="22" customFormat="1" ht="47.25">
      <c r="A212" s="18">
        <v>2</v>
      </c>
      <c r="B212" s="23">
        <v>955</v>
      </c>
      <c r="C212" s="32" t="s">
        <v>143</v>
      </c>
      <c r="D212" s="25" t="s">
        <v>87</v>
      </c>
      <c r="E212" s="25" t="s">
        <v>90</v>
      </c>
      <c r="F212" s="25" t="s">
        <v>60</v>
      </c>
      <c r="G212" s="25"/>
      <c r="H212" s="26">
        <f>SUMIFS(H213:H1252,$B213:$B1252,$B212,$D213:$D1252,$D213,$E213:$E1252,$E213,$F213:$F1252,$F213)</f>
        <v>5405924.7699999996</v>
      </c>
      <c r="I212" s="26">
        <f>SUMIFS(I213:I1252,$B213:$B1252,$B212,$D213:$D1252,$D213,$E213:$E1252,$E213,$F213:$F1252,$F213)</f>
        <v>5405924.7699999996</v>
      </c>
    </row>
    <row r="213" spans="1:9" s="22" customFormat="1" ht="145.15" customHeight="1">
      <c r="A213" s="18">
        <v>3</v>
      </c>
      <c r="B213" s="23">
        <v>955</v>
      </c>
      <c r="C213" s="32" t="s">
        <v>116</v>
      </c>
      <c r="D213" s="25" t="s">
        <v>87</v>
      </c>
      <c r="E213" s="25" t="s">
        <v>90</v>
      </c>
      <c r="F213" s="25" t="s">
        <v>60</v>
      </c>
      <c r="G213" s="25" t="s">
        <v>114</v>
      </c>
      <c r="H213" s="31">
        <v>4990000</v>
      </c>
      <c r="I213" s="31">
        <v>4990000</v>
      </c>
    </row>
    <row r="214" spans="1:9" s="22" customFormat="1" ht="15.75">
      <c r="A214" s="18">
        <v>3</v>
      </c>
      <c r="B214" s="23">
        <v>955</v>
      </c>
      <c r="C214" s="32" t="s">
        <v>46</v>
      </c>
      <c r="D214" s="25" t="s">
        <v>87</v>
      </c>
      <c r="E214" s="25" t="s">
        <v>90</v>
      </c>
      <c r="F214" s="25" t="s">
        <v>60</v>
      </c>
      <c r="G214" s="25" t="s">
        <v>92</v>
      </c>
      <c r="H214" s="31">
        <v>415924.77</v>
      </c>
      <c r="I214" s="31">
        <v>415924.77</v>
      </c>
    </row>
    <row r="215" spans="1:9" s="22" customFormat="1" ht="47.25">
      <c r="A215" s="18">
        <v>2</v>
      </c>
      <c r="B215" s="23">
        <v>955</v>
      </c>
      <c r="C215" s="32" t="s">
        <v>166</v>
      </c>
      <c r="D215" s="25" t="s">
        <v>87</v>
      </c>
      <c r="E215" s="25" t="s">
        <v>90</v>
      </c>
      <c r="F215" s="25" t="s">
        <v>160</v>
      </c>
      <c r="G215" s="25"/>
      <c r="H215" s="26">
        <f>SUMIFS(H216:H1255,$B216:$B1255,$B215,$D216:$D1255,$D216,$E216:$E1255,$E216,$F216:$F1255,$F216)</f>
        <v>0</v>
      </c>
      <c r="I215" s="26">
        <f>SUMIFS(I216:I1255,$B216:$B1255,$B215,$D216:$D1255,$D216,$E216:$E1255,$E216,$F216:$F1255,$F216)</f>
        <v>0</v>
      </c>
    </row>
    <row r="216" spans="1:9" s="22" customFormat="1" ht="145.15" customHeight="1">
      <c r="A216" s="18">
        <v>3</v>
      </c>
      <c r="B216" s="23">
        <v>955</v>
      </c>
      <c r="C216" s="32" t="s">
        <v>116</v>
      </c>
      <c r="D216" s="25" t="s">
        <v>87</v>
      </c>
      <c r="E216" s="25" t="s">
        <v>90</v>
      </c>
      <c r="F216" s="25" t="s">
        <v>160</v>
      </c>
      <c r="G216" s="25" t="s">
        <v>114</v>
      </c>
      <c r="H216" s="31">
        <v>0</v>
      </c>
      <c r="I216" s="31">
        <v>0</v>
      </c>
    </row>
    <row r="217" spans="1:9" s="22" customFormat="1" ht="15.75">
      <c r="A217" s="18">
        <v>1</v>
      </c>
      <c r="B217" s="23">
        <v>955</v>
      </c>
      <c r="C217" s="32" t="s">
        <v>128</v>
      </c>
      <c r="D217" s="25" t="s">
        <v>87</v>
      </c>
      <c r="E217" s="25" t="s">
        <v>85</v>
      </c>
      <c r="F217" s="25" t="s">
        <v>7</v>
      </c>
      <c r="G217" s="25" t="s">
        <v>72</v>
      </c>
      <c r="H217" s="26">
        <f>SUMIFS(H218:H1258,$B218:$B1258,$B218,$D218:$D1258,$D218,$E218:$E1258,$E218)/2</f>
        <v>0</v>
      </c>
      <c r="I217" s="26">
        <f>SUMIFS(I218:I1258,$B218:$B1258,$B218,$D218:$D1258,$D218,$E218:$E1258,$E218)/2</f>
        <v>0</v>
      </c>
    </row>
    <row r="218" spans="1:9" s="22" customFormat="1" ht="78.75">
      <c r="A218" s="18">
        <v>2</v>
      </c>
      <c r="B218" s="23">
        <v>955</v>
      </c>
      <c r="C218" s="32" t="s">
        <v>183</v>
      </c>
      <c r="D218" s="25" t="s">
        <v>87</v>
      </c>
      <c r="E218" s="25" t="s">
        <v>85</v>
      </c>
      <c r="F218" s="25" t="s">
        <v>50</v>
      </c>
      <c r="G218" s="25"/>
      <c r="H218" s="26">
        <f>SUMIFS(H219:H1258,$B219:$B1258,$B218,$D219:$D1258,$D219,$E219:$E1258,$E219,$F219:$F1258,$F219)</f>
        <v>0</v>
      </c>
      <c r="I218" s="26">
        <f>SUMIFS(I219:I1258,$B219:$B1258,$B218,$D219:$D1258,$D219,$E219:$E1258,$E219,$F219:$F1258,$F219)</f>
        <v>0</v>
      </c>
    </row>
    <row r="219" spans="1:9" s="22" customFormat="1" ht="15.75">
      <c r="A219" s="18">
        <v>3</v>
      </c>
      <c r="B219" s="23">
        <v>955</v>
      </c>
      <c r="C219" s="32" t="s">
        <v>46</v>
      </c>
      <c r="D219" s="25" t="s">
        <v>87</v>
      </c>
      <c r="E219" s="25" t="s">
        <v>85</v>
      </c>
      <c r="F219" s="25" t="s">
        <v>50</v>
      </c>
      <c r="G219" s="25" t="s">
        <v>92</v>
      </c>
      <c r="H219" s="31">
        <v>0</v>
      </c>
      <c r="I219" s="31">
        <v>0</v>
      </c>
    </row>
    <row r="220" spans="1:9" s="22" customFormat="1" ht="31.5">
      <c r="A220" s="18">
        <v>1</v>
      </c>
      <c r="B220" s="23">
        <v>955</v>
      </c>
      <c r="C220" s="32" t="s">
        <v>37</v>
      </c>
      <c r="D220" s="25" t="s">
        <v>87</v>
      </c>
      <c r="E220" s="25" t="s">
        <v>88</v>
      </c>
      <c r="F220" s="25"/>
      <c r="G220" s="25"/>
      <c r="H220" s="26">
        <f>SUMIFS(H221:H1261,$B221:$B1261,$B221,$D221:$D1261,$D221,$E221:$E1261,$E221)/2</f>
        <v>4433100</v>
      </c>
      <c r="I220" s="26">
        <f>SUMIFS(I221:I1261,$B221:$B1261,$B221,$D221:$D1261,$D221,$E221:$E1261,$E221)/2</f>
        <v>4433100</v>
      </c>
    </row>
    <row r="221" spans="1:9" s="22" customFormat="1" ht="71.45" customHeight="1">
      <c r="A221" s="18">
        <v>2</v>
      </c>
      <c r="B221" s="23">
        <v>955</v>
      </c>
      <c r="C221" s="32" t="s">
        <v>199</v>
      </c>
      <c r="D221" s="25" t="s">
        <v>87</v>
      </c>
      <c r="E221" s="25" t="s">
        <v>88</v>
      </c>
      <c r="F221" s="25" t="s">
        <v>58</v>
      </c>
      <c r="G221" s="25"/>
      <c r="H221" s="26">
        <f>SUMIFS(H222:H1261,$B222:$B1261,$B221,$D222:$D1261,$D222,$E222:$E1261,$E222,$F222:$F1261,$F222)</f>
        <v>4433100</v>
      </c>
      <c r="I221" s="26">
        <f>SUMIFS(I222:I1261,$B222:$B1261,$B221,$D222:$D1261,$D222,$E222:$E1261,$E222,$F222:$F1261,$F222)</f>
        <v>4433100</v>
      </c>
    </row>
    <row r="222" spans="1:9" s="22" customFormat="1" ht="94.5">
      <c r="A222" s="18">
        <v>3</v>
      </c>
      <c r="B222" s="23">
        <v>955</v>
      </c>
      <c r="C222" s="32" t="s">
        <v>154</v>
      </c>
      <c r="D222" s="25" t="s">
        <v>87</v>
      </c>
      <c r="E222" s="25" t="s">
        <v>88</v>
      </c>
      <c r="F222" s="25" t="s">
        <v>58</v>
      </c>
      <c r="G222" s="25" t="s">
        <v>95</v>
      </c>
      <c r="H222" s="31">
        <v>4433100</v>
      </c>
      <c r="I222" s="31">
        <v>4433100</v>
      </c>
    </row>
    <row r="223" spans="1:9" s="22" customFormat="1" ht="50.45" customHeight="1">
      <c r="A223" s="18">
        <v>2</v>
      </c>
      <c r="B223" s="23">
        <v>955</v>
      </c>
      <c r="C223" s="32" t="s">
        <v>35</v>
      </c>
      <c r="D223" s="25" t="s">
        <v>87</v>
      </c>
      <c r="E223" s="25" t="s">
        <v>88</v>
      </c>
      <c r="F223" s="25" t="s">
        <v>111</v>
      </c>
      <c r="G223" s="25"/>
      <c r="H223" s="26">
        <f>SUMIFS(H224:H1263,$B224:$B1263,$B223,$D224:$D1263,$D224,$E224:$E1263,$E224,$F224:$F1263,$F224)</f>
        <v>0</v>
      </c>
      <c r="I223" s="26">
        <f>SUMIFS(I224:I1263,$B224:$B1263,$B223,$D224:$D1263,$D224,$E224:$E1263,$E224,$F224:$F1263,$F224)</f>
        <v>0</v>
      </c>
    </row>
    <row r="224" spans="1:9" s="22" customFormat="1" ht="47.25">
      <c r="A224" s="18">
        <v>3</v>
      </c>
      <c r="B224" s="23">
        <v>955</v>
      </c>
      <c r="C224" s="32" t="s">
        <v>12</v>
      </c>
      <c r="D224" s="25" t="s">
        <v>87</v>
      </c>
      <c r="E224" s="25" t="s">
        <v>88</v>
      </c>
      <c r="F224" s="25" t="s">
        <v>111</v>
      </c>
      <c r="G224" s="25" t="s">
        <v>74</v>
      </c>
      <c r="H224" s="31">
        <v>0</v>
      </c>
      <c r="I224" s="31">
        <v>0</v>
      </c>
    </row>
    <row r="225" spans="1:9" s="22" customFormat="1" ht="15.75">
      <c r="A225" s="18">
        <v>1</v>
      </c>
      <c r="B225" s="23">
        <v>955</v>
      </c>
      <c r="C225" s="32" t="s">
        <v>59</v>
      </c>
      <c r="D225" s="25" t="s">
        <v>93</v>
      </c>
      <c r="E225" s="25" t="s">
        <v>70</v>
      </c>
      <c r="F225" s="25"/>
      <c r="G225" s="25"/>
      <c r="H225" s="26">
        <f>SUMIFS(H226:H1266,$B226:$B1266,$B226,$D226:$D1266,$D226,$E226:$E1266,$E226)/2</f>
        <v>3329693.01</v>
      </c>
      <c r="I225" s="26">
        <f>SUMIFS(I226:I1266,$B226:$B1266,$B226,$D226:$D1266,$D226,$E226:$E1266,$E226)/2</f>
        <v>3325167.43</v>
      </c>
    </row>
    <row r="226" spans="1:9" s="22" customFormat="1" ht="82.15" customHeight="1">
      <c r="A226" s="18">
        <v>2</v>
      </c>
      <c r="B226" s="23">
        <v>955</v>
      </c>
      <c r="C226" s="35" t="s">
        <v>187</v>
      </c>
      <c r="D226" s="25" t="s">
        <v>93</v>
      </c>
      <c r="E226" s="25" t="s">
        <v>70</v>
      </c>
      <c r="F226" s="25" t="s">
        <v>49</v>
      </c>
      <c r="G226" s="25" t="s">
        <v>72</v>
      </c>
      <c r="H226" s="26">
        <f>SUMIFS(H227:H1266,$B227:$B1266,$B226,$D227:$D1266,$D227,$E227:$E1266,$E227,$F227:$F1266,$F227)</f>
        <v>3329693.01</v>
      </c>
      <c r="I226" s="26">
        <f>SUMIFS(I227:I1266,$B227:$B1266,$B226,$D227:$D1266,$D227,$E227:$E1266,$E227,$F227:$F1266,$F227)</f>
        <v>3325167.43</v>
      </c>
    </row>
    <row r="227" spans="1:9" s="22" customFormat="1" ht="15.75">
      <c r="A227" s="18">
        <v>3</v>
      </c>
      <c r="B227" s="23">
        <v>955</v>
      </c>
      <c r="C227" s="32" t="s">
        <v>46</v>
      </c>
      <c r="D227" s="25" t="s">
        <v>93</v>
      </c>
      <c r="E227" s="25" t="s">
        <v>70</v>
      </c>
      <c r="F227" s="25" t="s">
        <v>49</v>
      </c>
      <c r="G227" s="25" t="s">
        <v>92</v>
      </c>
      <c r="H227" s="31">
        <v>3329693.01</v>
      </c>
      <c r="I227" s="31">
        <v>3325167.43</v>
      </c>
    </row>
    <row r="228" spans="1:9" s="22" customFormat="1" ht="82.15" customHeight="1">
      <c r="A228" s="18">
        <v>2</v>
      </c>
      <c r="B228" s="23">
        <v>955</v>
      </c>
      <c r="C228" s="32" t="s">
        <v>183</v>
      </c>
      <c r="D228" s="25" t="s">
        <v>93</v>
      </c>
      <c r="E228" s="25" t="s">
        <v>70</v>
      </c>
      <c r="F228" s="25" t="s">
        <v>50</v>
      </c>
      <c r="G228" s="25" t="s">
        <v>72</v>
      </c>
      <c r="H228" s="26">
        <f>SUMIFS(H229:H1268,$B229:$B1268,$B228,$D229:$D1268,$D229,$E229:$E1268,$E229,$F229:$F1268,$F229)</f>
        <v>0</v>
      </c>
      <c r="I228" s="26">
        <f>SUMIFS(I229:I1268,$B229:$B1268,$B228,$D229:$D1268,$D229,$E229:$E1268,$E229,$F229:$F1268,$F229)</f>
        <v>0</v>
      </c>
    </row>
    <row r="229" spans="1:9" s="22" customFormat="1" ht="15.75">
      <c r="A229" s="18">
        <v>3</v>
      </c>
      <c r="B229" s="23">
        <v>955</v>
      </c>
      <c r="C229" s="32" t="s">
        <v>46</v>
      </c>
      <c r="D229" s="25" t="s">
        <v>93</v>
      </c>
      <c r="E229" s="25" t="s">
        <v>70</v>
      </c>
      <c r="F229" s="25" t="s">
        <v>50</v>
      </c>
      <c r="G229" s="25" t="s">
        <v>92</v>
      </c>
      <c r="H229" s="31">
        <v>0</v>
      </c>
      <c r="I229" s="31">
        <v>0</v>
      </c>
    </row>
    <row r="230" spans="1:9" s="22" customFormat="1" ht="15.75">
      <c r="A230" s="18">
        <v>1</v>
      </c>
      <c r="B230" s="23">
        <v>955</v>
      </c>
      <c r="C230" s="32" t="s">
        <v>115</v>
      </c>
      <c r="D230" s="25" t="s">
        <v>93</v>
      </c>
      <c r="E230" s="25" t="s">
        <v>89</v>
      </c>
      <c r="F230" s="25" t="s">
        <v>7</v>
      </c>
      <c r="G230" s="25" t="s">
        <v>72</v>
      </c>
      <c r="H230" s="26">
        <f>SUMIFS(H231:H1271,$B231:$B1271,$B231,$D231:$D1271,$D231,$E231:$E1271,$E231)/2</f>
        <v>2475000</v>
      </c>
      <c r="I230" s="26">
        <f>SUMIFS(I231:I1271,$B231:$B1271,$B231,$D231:$D1271,$D231,$E231:$E1271,$E231)/2</f>
        <v>2475000</v>
      </c>
    </row>
    <row r="231" spans="1:9" s="22" customFormat="1" ht="47.25">
      <c r="A231" s="18">
        <v>2</v>
      </c>
      <c r="B231" s="23">
        <v>955</v>
      </c>
      <c r="C231" s="32" t="s">
        <v>143</v>
      </c>
      <c r="D231" s="25" t="s">
        <v>93</v>
      </c>
      <c r="E231" s="25" t="s">
        <v>89</v>
      </c>
      <c r="F231" s="25" t="s">
        <v>60</v>
      </c>
      <c r="G231" s="25" t="s">
        <v>72</v>
      </c>
      <c r="H231" s="26">
        <f>SUMIFS(H232:H1271,$B232:$B1271,$B231,$D232:$D1271,$D232,$E232:$E1271,$E232,$F232:$F1271,$F232)</f>
        <v>0</v>
      </c>
      <c r="I231" s="26">
        <f>SUMIFS(I232:I1271,$B232:$B1271,$B231,$D232:$D1271,$D232,$E232:$E1271,$E232,$F232:$F1271,$F232)</f>
        <v>0</v>
      </c>
    </row>
    <row r="232" spans="1:9" s="22" customFormat="1" ht="151.15" customHeight="1">
      <c r="A232" s="18">
        <v>3</v>
      </c>
      <c r="B232" s="23">
        <v>955</v>
      </c>
      <c r="C232" s="32" t="s">
        <v>116</v>
      </c>
      <c r="D232" s="25" t="s">
        <v>93</v>
      </c>
      <c r="E232" s="25" t="s">
        <v>89</v>
      </c>
      <c r="F232" s="25" t="s">
        <v>60</v>
      </c>
      <c r="G232" s="25" t="s">
        <v>114</v>
      </c>
      <c r="H232" s="31">
        <v>0</v>
      </c>
      <c r="I232" s="31">
        <v>0</v>
      </c>
    </row>
    <row r="233" spans="1:9" s="22" customFormat="1" ht="24.6" customHeight="1">
      <c r="A233" s="18">
        <v>3</v>
      </c>
      <c r="B233" s="23">
        <v>955</v>
      </c>
      <c r="C233" s="32" t="s">
        <v>46</v>
      </c>
      <c r="D233" s="25" t="s">
        <v>93</v>
      </c>
      <c r="E233" s="25" t="s">
        <v>89</v>
      </c>
      <c r="F233" s="25" t="s">
        <v>60</v>
      </c>
      <c r="G233" s="25" t="s">
        <v>92</v>
      </c>
      <c r="H233" s="31">
        <v>0</v>
      </c>
      <c r="I233" s="31">
        <v>0</v>
      </c>
    </row>
    <row r="234" spans="1:9" s="22" customFormat="1" ht="94.5">
      <c r="A234" s="18">
        <v>2</v>
      </c>
      <c r="B234" s="23">
        <v>955</v>
      </c>
      <c r="C234" s="32" t="s">
        <v>184</v>
      </c>
      <c r="D234" s="25" t="s">
        <v>93</v>
      </c>
      <c r="E234" s="25" t="s">
        <v>89</v>
      </c>
      <c r="F234" s="25" t="s">
        <v>45</v>
      </c>
      <c r="G234" s="25" t="s">
        <v>72</v>
      </c>
      <c r="H234" s="26">
        <f>SUMIFS(H235:H1274,$B235:$B1274,$B234,$D235:$D1274,$D235,$E235:$E1274,$E235,$F235:$F1274,$F235)</f>
        <v>2475000</v>
      </c>
      <c r="I234" s="26">
        <f>SUMIFS(I235:I1274,$B235:$B1274,$B234,$D235:$D1274,$D235,$E235:$E1274,$E235,$F235:$F1274,$F235)</f>
        <v>2475000</v>
      </c>
    </row>
    <row r="235" spans="1:9" s="22" customFormat="1" ht="82.9" customHeight="1">
      <c r="A235" s="18">
        <v>3</v>
      </c>
      <c r="B235" s="23">
        <v>955</v>
      </c>
      <c r="C235" s="32" t="s">
        <v>138</v>
      </c>
      <c r="D235" s="25" t="s">
        <v>93</v>
      </c>
      <c r="E235" s="25" t="s">
        <v>89</v>
      </c>
      <c r="F235" s="25" t="s">
        <v>45</v>
      </c>
      <c r="G235" s="25" t="s">
        <v>94</v>
      </c>
      <c r="H235" s="31">
        <v>2475000</v>
      </c>
      <c r="I235" s="31">
        <v>2475000</v>
      </c>
    </row>
    <row r="236" spans="1:9" s="22" customFormat="1" ht="94.5">
      <c r="A236" s="18">
        <v>2</v>
      </c>
      <c r="B236" s="23">
        <v>955</v>
      </c>
      <c r="C236" s="32" t="s">
        <v>189</v>
      </c>
      <c r="D236" s="25" t="s">
        <v>93</v>
      </c>
      <c r="E236" s="25" t="s">
        <v>89</v>
      </c>
      <c r="F236" s="25" t="s">
        <v>108</v>
      </c>
      <c r="G236" s="25" t="s">
        <v>72</v>
      </c>
      <c r="H236" s="26">
        <f>SUMIFS(H237:H1276,$B237:$B1276,$B236,$D237:$D1276,$D237,$E237:$E1276,$E237,$F237:$F1276,$F237)</f>
        <v>0</v>
      </c>
      <c r="I236" s="26">
        <f>SUMIFS(I237:I1276,$B237:$B1276,$B236,$D237:$D1276,$D237,$E237:$E1276,$E237,$F237:$F1276,$F237)</f>
        <v>0</v>
      </c>
    </row>
    <row r="237" spans="1:9" s="22" customFormat="1" ht="15.75">
      <c r="A237" s="18">
        <v>3</v>
      </c>
      <c r="B237" s="23">
        <v>955</v>
      </c>
      <c r="C237" s="32" t="s">
        <v>46</v>
      </c>
      <c r="D237" s="25" t="s">
        <v>93</v>
      </c>
      <c r="E237" s="25" t="s">
        <v>89</v>
      </c>
      <c r="F237" s="25" t="s">
        <v>108</v>
      </c>
      <c r="G237" s="25" t="s">
        <v>92</v>
      </c>
      <c r="H237" s="31">
        <v>0</v>
      </c>
      <c r="I237" s="31">
        <v>0</v>
      </c>
    </row>
    <row r="238" spans="1:9" s="22" customFormat="1" ht="78.75">
      <c r="A238" s="18">
        <v>2</v>
      </c>
      <c r="B238" s="23">
        <v>955</v>
      </c>
      <c r="C238" s="32" t="s">
        <v>183</v>
      </c>
      <c r="D238" s="25" t="s">
        <v>93</v>
      </c>
      <c r="E238" s="25" t="s">
        <v>89</v>
      </c>
      <c r="F238" s="25" t="s">
        <v>50</v>
      </c>
      <c r="G238" s="25" t="s">
        <v>72</v>
      </c>
      <c r="H238" s="26">
        <f>SUMIFS(H239:H1278,$B239:$B1278,$B238,$D239:$D1278,$D239,$E239:$E1278,$E239,$F239:$F1278,$F239)</f>
        <v>0</v>
      </c>
      <c r="I238" s="26">
        <f>SUMIFS(I239:I1278,$B239:$B1278,$B238,$D239:$D1278,$D239,$E239:$E1278,$E239,$F239:$F1278,$F239)</f>
        <v>0</v>
      </c>
    </row>
    <row r="239" spans="1:9" s="22" customFormat="1" ht="18" customHeight="1">
      <c r="A239" s="18">
        <v>3</v>
      </c>
      <c r="B239" s="23">
        <v>955</v>
      </c>
      <c r="C239" s="32" t="s">
        <v>46</v>
      </c>
      <c r="D239" s="25" t="s">
        <v>93</v>
      </c>
      <c r="E239" s="25" t="s">
        <v>89</v>
      </c>
      <c r="F239" s="25" t="s">
        <v>50</v>
      </c>
      <c r="G239" s="25" t="s">
        <v>92</v>
      </c>
      <c r="H239" s="31">
        <v>0</v>
      </c>
      <c r="I239" s="31">
        <v>0</v>
      </c>
    </row>
    <row r="240" spans="1:9" s="22" customFormat="1" ht="15.75">
      <c r="A240" s="18">
        <v>1</v>
      </c>
      <c r="B240" s="23">
        <v>955</v>
      </c>
      <c r="C240" s="32" t="s">
        <v>119</v>
      </c>
      <c r="D240" s="25" t="s">
        <v>93</v>
      </c>
      <c r="E240" s="25" t="s">
        <v>79</v>
      </c>
      <c r="F240" s="25" t="s">
        <v>7</v>
      </c>
      <c r="G240" s="25" t="s">
        <v>72</v>
      </c>
      <c r="H240" s="26">
        <f>SUMIFS(H241:H1281,$B241:$B1281,$B241,$D241:$D1281,$D241,$E241:$E1281,$E241)/2</f>
        <v>15391159.800000001</v>
      </c>
      <c r="I240" s="26">
        <f>SUMIFS(I241:I1281,$B241:$B1281,$B241,$D241:$D1281,$D241,$E241:$E1281,$E241)/2</f>
        <v>15371159.800000001</v>
      </c>
    </row>
    <row r="241" spans="1:9" s="22" customFormat="1" ht="52.9" customHeight="1">
      <c r="A241" s="18">
        <v>2</v>
      </c>
      <c r="B241" s="23">
        <v>955</v>
      </c>
      <c r="C241" s="32" t="s">
        <v>143</v>
      </c>
      <c r="D241" s="25" t="s">
        <v>93</v>
      </c>
      <c r="E241" s="25" t="s">
        <v>79</v>
      </c>
      <c r="F241" s="25" t="s">
        <v>60</v>
      </c>
      <c r="G241" s="25" t="s">
        <v>72</v>
      </c>
      <c r="H241" s="26">
        <f>SUMIFS(H242:H1281,$B242:$B1281,$B241,$D242:$D1281,$D242,$E242:$E1281,$E242,$F242:$F1281,$F242)</f>
        <v>0</v>
      </c>
      <c r="I241" s="26">
        <f>SUMIFS(I242:I1281,$B242:$B1281,$B241,$D242:$D1281,$D242,$E242:$E1281,$E242,$F242:$F1281,$F242)</f>
        <v>0</v>
      </c>
    </row>
    <row r="242" spans="1:9" s="22" customFormat="1" ht="15.75">
      <c r="A242" s="18">
        <v>3</v>
      </c>
      <c r="B242" s="23">
        <v>955</v>
      </c>
      <c r="C242" s="32" t="s">
        <v>46</v>
      </c>
      <c r="D242" s="25" t="s">
        <v>93</v>
      </c>
      <c r="E242" s="25" t="s">
        <v>79</v>
      </c>
      <c r="F242" s="25" t="s">
        <v>60</v>
      </c>
      <c r="G242" s="25" t="s">
        <v>92</v>
      </c>
      <c r="H242" s="31">
        <v>0</v>
      </c>
      <c r="I242" s="31">
        <v>0</v>
      </c>
    </row>
    <row r="243" spans="1:9" s="22" customFormat="1" ht="72.599999999999994" customHeight="1">
      <c r="A243" s="18">
        <v>2</v>
      </c>
      <c r="B243" s="23">
        <v>955</v>
      </c>
      <c r="C243" s="32" t="s">
        <v>165</v>
      </c>
      <c r="D243" s="25" t="s">
        <v>93</v>
      </c>
      <c r="E243" s="25" t="s">
        <v>79</v>
      </c>
      <c r="F243" s="25" t="s">
        <v>118</v>
      </c>
      <c r="G243" s="25" t="s">
        <v>72</v>
      </c>
      <c r="H243" s="26">
        <f>SUMIFS(H244:H1283,$B244:$B1283,$B243,$D244:$D1283,$D244,$E244:$E1283,$E244,$F244:$F1283,$F244)</f>
        <v>15391159.800000001</v>
      </c>
      <c r="I243" s="26">
        <f>SUMIFS(I244:I1283,$B244:$B1283,$B243,$D244:$D1283,$D244,$E244:$E1283,$E244,$F244:$F1283,$F244)</f>
        <v>15371159.800000001</v>
      </c>
    </row>
    <row r="244" spans="1:9" s="22" customFormat="1" ht="15.75">
      <c r="A244" s="18">
        <v>3</v>
      </c>
      <c r="B244" s="23">
        <v>955</v>
      </c>
      <c r="C244" s="32" t="s">
        <v>46</v>
      </c>
      <c r="D244" s="25" t="s">
        <v>93</v>
      </c>
      <c r="E244" s="25" t="s">
        <v>79</v>
      </c>
      <c r="F244" s="25" t="s">
        <v>118</v>
      </c>
      <c r="G244" s="25" t="s">
        <v>92</v>
      </c>
      <c r="H244" s="31">
        <v>15391159.800000001</v>
      </c>
      <c r="I244" s="31">
        <v>15371159.800000001</v>
      </c>
    </row>
    <row r="245" spans="1:9" s="22" customFormat="1" ht="55.15" customHeight="1">
      <c r="A245" s="18">
        <v>2</v>
      </c>
      <c r="B245" s="23">
        <v>955</v>
      </c>
      <c r="C245" s="32" t="s">
        <v>166</v>
      </c>
      <c r="D245" s="25" t="s">
        <v>93</v>
      </c>
      <c r="E245" s="25" t="s">
        <v>79</v>
      </c>
      <c r="F245" s="25" t="s">
        <v>160</v>
      </c>
      <c r="G245" s="25" t="s">
        <v>72</v>
      </c>
      <c r="H245" s="26">
        <f>SUMIFS(H246:H1285,$B246:$B1285,$B245,$D246:$D1285,$D246,$E246:$E1285,$E246,$F246:$F1285,$F246)</f>
        <v>0</v>
      </c>
      <c r="I245" s="26">
        <f>SUMIFS(I246:I1285,$B246:$B1285,$B245,$D246:$D1285,$D246,$E246:$E1285,$E246,$F246:$F1285,$F246)</f>
        <v>0</v>
      </c>
    </row>
    <row r="246" spans="1:9" s="22" customFormat="1" ht="15.75">
      <c r="A246" s="18">
        <v>3</v>
      </c>
      <c r="B246" s="23">
        <v>955</v>
      </c>
      <c r="C246" s="32" t="s">
        <v>46</v>
      </c>
      <c r="D246" s="25" t="s">
        <v>93</v>
      </c>
      <c r="E246" s="25" t="s">
        <v>79</v>
      </c>
      <c r="F246" s="25" t="s">
        <v>160</v>
      </c>
      <c r="G246" s="25" t="s">
        <v>92</v>
      </c>
      <c r="H246" s="31">
        <v>0</v>
      </c>
      <c r="I246" s="31">
        <v>0</v>
      </c>
    </row>
    <row r="247" spans="1:9" s="22" customFormat="1" ht="31.5">
      <c r="A247" s="18">
        <v>1</v>
      </c>
      <c r="B247" s="23">
        <v>955</v>
      </c>
      <c r="C247" s="32" t="s">
        <v>61</v>
      </c>
      <c r="D247" s="25" t="s">
        <v>71</v>
      </c>
      <c r="E247" s="25" t="s">
        <v>93</v>
      </c>
      <c r="F247" s="25" t="s">
        <v>72</v>
      </c>
      <c r="G247" s="25" t="s">
        <v>72</v>
      </c>
      <c r="H247" s="26">
        <f>SUMIFS(H248:H1288,$B248:$B1288,$B248,$D248:$D1288,$D248,$E248:$E1288,$E248)/2</f>
        <v>52477931.850000001</v>
      </c>
      <c r="I247" s="26">
        <f>SUMIFS(I248:I1288,$B248:$B1288,$B248,$D248:$D1288,$D248,$E248:$E1288,$E248)/2</f>
        <v>22535636.09</v>
      </c>
    </row>
    <row r="248" spans="1:9" s="22" customFormat="1" ht="63">
      <c r="A248" s="18">
        <v>2</v>
      </c>
      <c r="B248" s="23">
        <v>955</v>
      </c>
      <c r="C248" s="32" t="s">
        <v>174</v>
      </c>
      <c r="D248" s="25" t="s">
        <v>71</v>
      </c>
      <c r="E248" s="25" t="s">
        <v>93</v>
      </c>
      <c r="F248" s="25" t="s">
        <v>175</v>
      </c>
      <c r="G248" s="25"/>
      <c r="H248" s="26">
        <f>SUMIFS(H249:H1288,$B249:$B1288,$B248,$D249:$D1288,$D249,$E249:$E1288,$E249,$F249:$F1288,$F249)</f>
        <v>52477931.850000001</v>
      </c>
      <c r="I248" s="26">
        <f>SUMIFS(I249:I1288,$B249:$B1288,$B248,$D249:$D1288,$D249,$E249:$E1288,$E249,$F249:$F1288,$F249)</f>
        <v>22535636.09</v>
      </c>
    </row>
    <row r="249" spans="1:9" s="22" customFormat="1" ht="15.75">
      <c r="A249" s="18">
        <v>3</v>
      </c>
      <c r="B249" s="23">
        <v>955</v>
      </c>
      <c r="C249" s="32" t="s">
        <v>46</v>
      </c>
      <c r="D249" s="25" t="s">
        <v>71</v>
      </c>
      <c r="E249" s="25" t="s">
        <v>93</v>
      </c>
      <c r="F249" s="25" t="s">
        <v>175</v>
      </c>
      <c r="G249" s="25" t="s">
        <v>92</v>
      </c>
      <c r="H249" s="31">
        <v>52477931.850000001</v>
      </c>
      <c r="I249" s="31">
        <v>22535636.09</v>
      </c>
    </row>
    <row r="250" spans="1:9" s="22" customFormat="1" ht="15.75">
      <c r="A250" s="18">
        <v>1</v>
      </c>
      <c r="B250" s="23">
        <v>955</v>
      </c>
      <c r="C250" s="32" t="s">
        <v>38</v>
      </c>
      <c r="D250" s="25" t="s">
        <v>82</v>
      </c>
      <c r="E250" s="25" t="s">
        <v>89</v>
      </c>
      <c r="F250" s="25"/>
      <c r="G250" s="25"/>
      <c r="H250" s="26">
        <f>SUMIFS(H251:H1291,$B251:$B1291,$B251,$D251:$D1291,$D251,$E251:$E1291,$E251)/2</f>
        <v>98642283.919999987</v>
      </c>
      <c r="I250" s="26">
        <f>SUMIFS(I251:I1291,$B251:$B1291,$B251,$D251:$D1291,$D251,$E251:$E1291,$E251)/2</f>
        <v>94228915.129999995</v>
      </c>
    </row>
    <row r="251" spans="1:9" s="22" customFormat="1" ht="61.15" customHeight="1">
      <c r="A251" s="18">
        <v>2</v>
      </c>
      <c r="B251" s="23">
        <v>955</v>
      </c>
      <c r="C251" s="32" t="s">
        <v>163</v>
      </c>
      <c r="D251" s="25" t="s">
        <v>82</v>
      </c>
      <c r="E251" s="25" t="s">
        <v>89</v>
      </c>
      <c r="F251" s="25" t="s">
        <v>129</v>
      </c>
      <c r="G251" s="25"/>
      <c r="H251" s="26">
        <f>SUMIFS(H252:H1293,$B252:$B1293,$B251,$D252:$D1293,$D252,$E252:$E1293,$E252,$F252:$F1293,$F252)</f>
        <v>280144.57</v>
      </c>
      <c r="I251" s="26">
        <f>SUMIFS(I252:I1293,$B252:$B1293,$B251,$D252:$D1293,$D252,$E252:$E1293,$E252,$F252:$F1293,$F252)</f>
        <v>280144.57</v>
      </c>
    </row>
    <row r="252" spans="1:9" s="22" customFormat="1" ht="15.75">
      <c r="A252" s="18">
        <v>3</v>
      </c>
      <c r="B252" s="23">
        <v>955</v>
      </c>
      <c r="C252" s="32" t="s">
        <v>46</v>
      </c>
      <c r="D252" s="25" t="s">
        <v>82</v>
      </c>
      <c r="E252" s="25" t="s">
        <v>89</v>
      </c>
      <c r="F252" s="25" t="s">
        <v>129</v>
      </c>
      <c r="G252" s="25" t="s">
        <v>92</v>
      </c>
      <c r="H252" s="31">
        <v>280144.57</v>
      </c>
      <c r="I252" s="31">
        <v>280144.57</v>
      </c>
    </row>
    <row r="253" spans="1:9" s="22" customFormat="1" ht="78.75">
      <c r="A253" s="18">
        <v>2</v>
      </c>
      <c r="B253" s="23">
        <v>955</v>
      </c>
      <c r="C253" s="36" t="s">
        <v>193</v>
      </c>
      <c r="D253" s="25" t="s">
        <v>82</v>
      </c>
      <c r="E253" s="25" t="s">
        <v>89</v>
      </c>
      <c r="F253" s="25" t="s">
        <v>39</v>
      </c>
      <c r="G253" s="25"/>
      <c r="H253" s="26">
        <f>SUMIFS(H254:H1295,$B254:$B1295,$B253,$D254:$D1295,$D254,$E254:$E1295,$E254,$F254:$F1295,$F254)</f>
        <v>46955866.18</v>
      </c>
      <c r="I253" s="26">
        <f>SUMIFS(I254:I1295,$B254:$B1295,$B253,$D254:$D1295,$D254,$E254:$E1295,$E254,$F254:$F1295,$F254)</f>
        <v>46718108.43</v>
      </c>
    </row>
    <row r="254" spans="1:9" s="22" customFormat="1" ht="15.75">
      <c r="A254" s="18">
        <v>3</v>
      </c>
      <c r="B254" s="23">
        <v>955</v>
      </c>
      <c r="C254" s="32" t="s">
        <v>46</v>
      </c>
      <c r="D254" s="25" t="s">
        <v>82</v>
      </c>
      <c r="E254" s="25" t="s">
        <v>89</v>
      </c>
      <c r="F254" s="25" t="s">
        <v>39</v>
      </c>
      <c r="G254" s="25" t="s">
        <v>92</v>
      </c>
      <c r="H254" s="31">
        <v>46955866.18</v>
      </c>
      <c r="I254" s="31">
        <v>46718108.43</v>
      </c>
    </row>
    <row r="255" spans="1:9" s="22" customFormat="1" ht="94.5">
      <c r="A255" s="18">
        <v>2</v>
      </c>
      <c r="B255" s="23">
        <v>955</v>
      </c>
      <c r="C255" s="32" t="s">
        <v>184</v>
      </c>
      <c r="D255" s="25" t="s">
        <v>82</v>
      </c>
      <c r="E255" s="25" t="s">
        <v>89</v>
      </c>
      <c r="F255" s="25" t="s">
        <v>45</v>
      </c>
      <c r="G255" s="25"/>
      <c r="H255" s="26">
        <f>SUMIFS(H256:H1297,$B256:$B1297,$B255,$D256:$D1297,$D256,$E256:$E1297,$E256,$F256:$F1297,$F256)</f>
        <v>44709685.409999996</v>
      </c>
      <c r="I255" s="26">
        <f>SUMIFS(I256:I1297,$B256:$B1297,$B255,$D256:$D1297,$D256,$E256:$E1297,$E256,$F256:$F1297,$F256)</f>
        <v>44321199.93</v>
      </c>
    </row>
    <row r="256" spans="1:9" s="22" customFormat="1" ht="15.75">
      <c r="A256" s="18">
        <v>3</v>
      </c>
      <c r="B256" s="23">
        <v>955</v>
      </c>
      <c r="C256" s="32" t="s">
        <v>46</v>
      </c>
      <c r="D256" s="25" t="s">
        <v>82</v>
      </c>
      <c r="E256" s="25" t="s">
        <v>89</v>
      </c>
      <c r="F256" s="25" t="s">
        <v>45</v>
      </c>
      <c r="G256" s="25" t="s">
        <v>92</v>
      </c>
      <c r="H256" s="31">
        <v>44709685.409999996</v>
      </c>
      <c r="I256" s="31">
        <v>44321199.93</v>
      </c>
    </row>
    <row r="257" spans="1:9" s="22" customFormat="1" ht="47.25">
      <c r="A257" s="18">
        <v>2</v>
      </c>
      <c r="B257" s="23">
        <v>955</v>
      </c>
      <c r="C257" s="32" t="s">
        <v>166</v>
      </c>
      <c r="D257" s="25" t="s">
        <v>82</v>
      </c>
      <c r="E257" s="25" t="s">
        <v>89</v>
      </c>
      <c r="F257" s="25" t="s">
        <v>160</v>
      </c>
      <c r="G257" s="25"/>
      <c r="H257" s="26">
        <f>SUMIFS(H258:H1299,$B258:$B1299,$B257,$D258:$D1299,$D258,$E258:$E1299,$E258,$F258:$F1299,$F258)</f>
        <v>6696587.7599999998</v>
      </c>
      <c r="I257" s="26">
        <f>SUMIFS(I258:I1299,$B258:$B1299,$B257,$D258:$D1299,$D258,$E258:$E1299,$E258,$F258:$F1299,$F258)</f>
        <v>2909462.2</v>
      </c>
    </row>
    <row r="258" spans="1:9" s="22" customFormat="1" ht="15.75">
      <c r="A258" s="18">
        <v>3</v>
      </c>
      <c r="B258" s="23">
        <v>955</v>
      </c>
      <c r="C258" s="32" t="s">
        <v>46</v>
      </c>
      <c r="D258" s="25" t="s">
        <v>82</v>
      </c>
      <c r="E258" s="25" t="s">
        <v>89</v>
      </c>
      <c r="F258" s="25" t="s">
        <v>160</v>
      </c>
      <c r="G258" s="25" t="s">
        <v>92</v>
      </c>
      <c r="H258" s="31">
        <v>6696587.7599999998</v>
      </c>
      <c r="I258" s="31">
        <v>2909462.2</v>
      </c>
    </row>
    <row r="259" spans="1:9" s="22" customFormat="1" ht="15.75">
      <c r="A259" s="18">
        <v>1</v>
      </c>
      <c r="B259" s="23">
        <v>955</v>
      </c>
      <c r="C259" s="32" t="s">
        <v>63</v>
      </c>
      <c r="D259" s="25" t="s">
        <v>82</v>
      </c>
      <c r="E259" s="25" t="s">
        <v>79</v>
      </c>
      <c r="F259" s="25"/>
      <c r="G259" s="25"/>
      <c r="H259" s="26">
        <f>SUMIFS(H260:H1302,$B260:$B1302,$B260,$D260:$D1302,$D260,$E260:$E1302,$E260)/2</f>
        <v>9575300</v>
      </c>
      <c r="I259" s="26">
        <f>SUMIFS(I260:I1302,$B260:$B1302,$B260,$D260:$D1302,$D260,$E260:$E1302,$E260)/2</f>
        <v>9575300</v>
      </c>
    </row>
    <row r="260" spans="1:9" s="22" customFormat="1" ht="49.9" customHeight="1">
      <c r="A260" s="18">
        <v>2</v>
      </c>
      <c r="B260" s="23">
        <v>955</v>
      </c>
      <c r="C260" s="32" t="s">
        <v>190</v>
      </c>
      <c r="D260" s="25" t="s">
        <v>82</v>
      </c>
      <c r="E260" s="25" t="s">
        <v>79</v>
      </c>
      <c r="F260" s="25" t="s">
        <v>112</v>
      </c>
      <c r="G260" s="25"/>
      <c r="H260" s="26">
        <f>SUMIFS(H261:H1302,$B261:$B1302,$B260,$D261:$D1302,$D261,$E261:$E1302,$E261,$F261:$F1302,$F261)</f>
        <v>9575300</v>
      </c>
      <c r="I260" s="26">
        <f>SUMIFS(I261:I1302,$B261:$B1302,$B260,$D261:$D1302,$D261,$E261:$E1302,$E261,$F261:$F1302,$F261)</f>
        <v>9575300</v>
      </c>
    </row>
    <row r="261" spans="1:9" s="22" customFormat="1" ht="15.75">
      <c r="A261" s="18">
        <v>3</v>
      </c>
      <c r="B261" s="23">
        <v>955</v>
      </c>
      <c r="C261" s="32" t="s">
        <v>46</v>
      </c>
      <c r="D261" s="25" t="s">
        <v>82</v>
      </c>
      <c r="E261" s="25" t="s">
        <v>79</v>
      </c>
      <c r="F261" s="25" t="s">
        <v>112</v>
      </c>
      <c r="G261" s="25" t="s">
        <v>92</v>
      </c>
      <c r="H261" s="31">
        <v>9575300</v>
      </c>
      <c r="I261" s="31">
        <v>9575300</v>
      </c>
    </row>
    <row r="262" spans="1:9" s="22" customFormat="1" ht="151.15" customHeight="1">
      <c r="A262" s="18">
        <v>3</v>
      </c>
      <c r="B262" s="23">
        <v>955</v>
      </c>
      <c r="C262" s="32" t="s">
        <v>116</v>
      </c>
      <c r="D262" s="25" t="s">
        <v>82</v>
      </c>
      <c r="E262" s="25" t="s">
        <v>79</v>
      </c>
      <c r="F262" s="25" t="s">
        <v>112</v>
      </c>
      <c r="G262" s="25" t="s">
        <v>114</v>
      </c>
      <c r="H262" s="31">
        <v>0</v>
      </c>
      <c r="I262" s="31">
        <v>0</v>
      </c>
    </row>
    <row r="263" spans="1:9" s="22" customFormat="1" ht="15.75">
      <c r="A263" s="18">
        <v>1</v>
      </c>
      <c r="B263" s="23">
        <v>955</v>
      </c>
      <c r="C263" s="32" t="s">
        <v>135</v>
      </c>
      <c r="D263" s="25" t="s">
        <v>82</v>
      </c>
      <c r="E263" s="25" t="s">
        <v>82</v>
      </c>
      <c r="F263" s="25"/>
      <c r="G263" s="25"/>
      <c r="H263" s="26">
        <f>SUMIFS(H264:H1306,$B264:$B1306,$B264,$D264:$D1306,$D264,$E264:$E1306,$E264)/2</f>
        <v>2362102</v>
      </c>
      <c r="I263" s="26">
        <f>SUMIFS(I264:I1306,$B264:$B1306,$B264,$D264:$D1306,$D264,$E264:$E1306,$E264)/2</f>
        <v>2362102</v>
      </c>
    </row>
    <row r="264" spans="1:9" s="22" customFormat="1" ht="47.25">
      <c r="A264" s="18">
        <v>2</v>
      </c>
      <c r="B264" s="23">
        <v>955</v>
      </c>
      <c r="C264" s="32" t="s">
        <v>62</v>
      </c>
      <c r="D264" s="25" t="s">
        <v>82</v>
      </c>
      <c r="E264" s="25" t="s">
        <v>82</v>
      </c>
      <c r="F264" s="25" t="s">
        <v>113</v>
      </c>
      <c r="G264" s="25"/>
      <c r="H264" s="26">
        <f>SUMIFS(H265:H1306,$B265:$B1306,$B264,$D265:$D1306,$D265,$E265:$E1306,$E265,$F265:$F1306,$F265)</f>
        <v>2362102</v>
      </c>
      <c r="I264" s="26">
        <f>SUMIFS(I265:I1306,$B265:$B1306,$B264,$D265:$D1306,$D265,$E265:$E1306,$E265,$F265:$F1306,$F265)</f>
        <v>2362102</v>
      </c>
    </row>
    <row r="265" spans="1:9" s="22" customFormat="1" ht="47.25">
      <c r="A265" s="18">
        <v>3</v>
      </c>
      <c r="B265" s="23">
        <v>955</v>
      </c>
      <c r="C265" s="32" t="s">
        <v>12</v>
      </c>
      <c r="D265" s="25" t="s">
        <v>82</v>
      </c>
      <c r="E265" s="25" t="s">
        <v>82</v>
      </c>
      <c r="F265" s="25" t="s">
        <v>113</v>
      </c>
      <c r="G265" s="25" t="s">
        <v>74</v>
      </c>
      <c r="H265" s="31">
        <v>2362102</v>
      </c>
      <c r="I265" s="31">
        <v>2362102</v>
      </c>
    </row>
    <row r="266" spans="1:9" s="22" customFormat="1" ht="15.75">
      <c r="A266" s="18">
        <v>1</v>
      </c>
      <c r="B266" s="23">
        <v>955</v>
      </c>
      <c r="C266" s="32" t="s">
        <v>24</v>
      </c>
      <c r="D266" s="25" t="s">
        <v>84</v>
      </c>
      <c r="E266" s="25" t="s">
        <v>70</v>
      </c>
      <c r="F266" s="25" t="s">
        <v>7</v>
      </c>
      <c r="G266" s="25" t="s">
        <v>72</v>
      </c>
      <c r="H266" s="26">
        <f>SUMIFS(H267:H1309,$B267:$B1309,$B267,$D267:$D1309,$D267,$E267:$E1309,$E267)/2</f>
        <v>6707869.4300000006</v>
      </c>
      <c r="I266" s="26">
        <f>SUMIFS(I267:I1309,$B267:$B1309,$B267,$D267:$D1309,$D267,$E267:$E1309,$E267)/2</f>
        <v>6631539.1600000011</v>
      </c>
    </row>
    <row r="267" spans="1:9" s="22" customFormat="1" ht="39" customHeight="1">
      <c r="A267" s="18">
        <v>2</v>
      </c>
      <c r="B267" s="23">
        <v>955</v>
      </c>
      <c r="C267" s="32" t="s">
        <v>180</v>
      </c>
      <c r="D267" s="25" t="s">
        <v>84</v>
      </c>
      <c r="E267" s="25" t="s">
        <v>70</v>
      </c>
      <c r="F267" s="25" t="s">
        <v>25</v>
      </c>
      <c r="G267" s="25"/>
      <c r="H267" s="26">
        <f>SUMIFS(H268:H1309,$B268:$B1309,$B267,$D268:$D1309,$D268,$E268:$E1309,$E268,$F268:$F1309,$F268)</f>
        <v>0</v>
      </c>
      <c r="I267" s="26">
        <f>SUMIFS(I268:I1309,$B268:$B1309,$B267,$D268:$D1309,$D268,$E268:$E1309,$E268,$F268:$F1309,$F268)</f>
        <v>0</v>
      </c>
    </row>
    <row r="268" spans="1:9" s="22" customFormat="1" ht="15.75">
      <c r="A268" s="18">
        <v>3</v>
      </c>
      <c r="B268" s="23">
        <v>955</v>
      </c>
      <c r="C268" s="32" t="s">
        <v>46</v>
      </c>
      <c r="D268" s="25" t="s">
        <v>84</v>
      </c>
      <c r="E268" s="25" t="s">
        <v>70</v>
      </c>
      <c r="F268" s="25" t="s">
        <v>25</v>
      </c>
      <c r="G268" s="25" t="s">
        <v>92</v>
      </c>
      <c r="H268" s="31">
        <v>0</v>
      </c>
      <c r="I268" s="31">
        <v>0</v>
      </c>
    </row>
    <row r="269" spans="1:9" s="22" customFormat="1" ht="94.5">
      <c r="A269" s="18">
        <v>2</v>
      </c>
      <c r="B269" s="23">
        <v>955</v>
      </c>
      <c r="C269" s="32" t="s">
        <v>184</v>
      </c>
      <c r="D269" s="25" t="s">
        <v>84</v>
      </c>
      <c r="E269" s="25" t="s">
        <v>70</v>
      </c>
      <c r="F269" s="25" t="s">
        <v>45</v>
      </c>
      <c r="G269" s="25" t="s">
        <v>72</v>
      </c>
      <c r="H269" s="26">
        <f>SUMIFS(H270:H1311,$B270:$B1311,$B269,$D270:$D1311,$D270,$E270:$E1311,$E270,$F270:$F1311,$F270)</f>
        <v>6053859.1299999999</v>
      </c>
      <c r="I269" s="26">
        <f>SUMIFS(I270:I1311,$B270:$B1311,$B269,$D270:$D1311,$D270,$E270:$E1311,$E270,$F270:$F1311,$F270)</f>
        <v>5977528.8600000003</v>
      </c>
    </row>
    <row r="270" spans="1:9" s="22" customFormat="1" ht="15.75">
      <c r="A270" s="18">
        <v>3</v>
      </c>
      <c r="B270" s="23">
        <v>955</v>
      </c>
      <c r="C270" s="32" t="s">
        <v>46</v>
      </c>
      <c r="D270" s="25" t="s">
        <v>84</v>
      </c>
      <c r="E270" s="25" t="s">
        <v>70</v>
      </c>
      <c r="F270" s="25" t="s">
        <v>45</v>
      </c>
      <c r="G270" s="25" t="s">
        <v>92</v>
      </c>
      <c r="H270" s="31">
        <v>6053859.1299999999</v>
      </c>
      <c r="I270" s="31">
        <v>5977528.8600000003</v>
      </c>
    </row>
    <row r="271" spans="1:9" s="22" customFormat="1" ht="52.15" customHeight="1">
      <c r="A271" s="18">
        <v>2</v>
      </c>
      <c r="B271" s="23">
        <v>955</v>
      </c>
      <c r="C271" s="32" t="s">
        <v>166</v>
      </c>
      <c r="D271" s="25" t="s">
        <v>84</v>
      </c>
      <c r="E271" s="25" t="s">
        <v>70</v>
      </c>
      <c r="F271" s="25" t="s">
        <v>160</v>
      </c>
      <c r="G271" s="25"/>
      <c r="H271" s="26">
        <f>SUMIFS(H272:H1314,$B272:$B1314,$B271,$D272:$D1314,$D272,$E272:$E1314,$E272,$F272:$F1314,$F272)</f>
        <v>654010.30000000005</v>
      </c>
      <c r="I271" s="26">
        <f>SUMIFS(I272:I1314,$B272:$B1314,$B271,$D272:$D1314,$D272,$E272:$E1314,$E272,$F272:$F1314,$F272)</f>
        <v>654010.30000000005</v>
      </c>
    </row>
    <row r="272" spans="1:9" s="22" customFormat="1" ht="15.75">
      <c r="A272" s="18">
        <v>3</v>
      </c>
      <c r="B272" s="23">
        <v>955</v>
      </c>
      <c r="C272" s="32" t="s">
        <v>46</v>
      </c>
      <c r="D272" s="25" t="s">
        <v>84</v>
      </c>
      <c r="E272" s="25" t="s">
        <v>70</v>
      </c>
      <c r="F272" s="25" t="s">
        <v>160</v>
      </c>
      <c r="G272" s="25" t="s">
        <v>92</v>
      </c>
      <c r="H272" s="31">
        <v>654010.30000000005</v>
      </c>
      <c r="I272" s="31">
        <v>654010.30000000005</v>
      </c>
    </row>
    <row r="273" spans="1:9" s="22" customFormat="1" ht="15.75">
      <c r="A273" s="18">
        <v>1</v>
      </c>
      <c r="B273" s="23">
        <v>955</v>
      </c>
      <c r="C273" s="32" t="s">
        <v>207</v>
      </c>
      <c r="D273" s="25" t="s">
        <v>90</v>
      </c>
      <c r="E273" s="25" t="s">
        <v>89</v>
      </c>
      <c r="F273" s="25"/>
      <c r="G273" s="25"/>
      <c r="H273" s="26">
        <f>SUMIFS(H274:H1320,$B274:$B1320,$B274,$D274:$D1320,$D274,$E274:$E1320,$E274)/2</f>
        <v>678769.94</v>
      </c>
      <c r="I273" s="26">
        <f>SUMIFS(I274:I1320,$B274:$B1320,$B274,$D274:$D1320,$D274,$E274:$E1320,$E274)/2</f>
        <v>678751.94</v>
      </c>
    </row>
    <row r="274" spans="1:9" s="22" customFormat="1" ht="51.6" customHeight="1">
      <c r="A274" s="18">
        <v>2</v>
      </c>
      <c r="B274" s="23">
        <v>955</v>
      </c>
      <c r="C274" s="32" t="s">
        <v>143</v>
      </c>
      <c r="D274" s="25" t="s">
        <v>90</v>
      </c>
      <c r="E274" s="25" t="s">
        <v>89</v>
      </c>
      <c r="F274" s="25" t="s">
        <v>60</v>
      </c>
      <c r="G274" s="25"/>
      <c r="H274" s="26">
        <f>SUMIFS(H275:H1320,$B275:$B1320,$B274,$D275:$D1320,$D275,$E275:$E1320,$E275,$F275:$F1320,$F275)</f>
        <v>678769.94</v>
      </c>
      <c r="I274" s="26">
        <f>SUMIFS(I275:I1320,$B275:$B1320,$B274,$D275:$D1320,$D275,$E275:$E1320,$E275,$F275:$F1320,$F275)</f>
        <v>678751.94</v>
      </c>
    </row>
    <row r="275" spans="1:9" s="22" customFormat="1" ht="15.75">
      <c r="A275" s="18">
        <v>3</v>
      </c>
      <c r="B275" s="23">
        <v>955</v>
      </c>
      <c r="C275" s="32" t="s">
        <v>46</v>
      </c>
      <c r="D275" s="25" t="s">
        <v>90</v>
      </c>
      <c r="E275" s="25" t="s">
        <v>89</v>
      </c>
      <c r="F275" s="25" t="s">
        <v>60</v>
      </c>
      <c r="G275" s="25" t="s">
        <v>92</v>
      </c>
      <c r="H275" s="31">
        <v>678769.94</v>
      </c>
      <c r="I275" s="31">
        <v>678751.94</v>
      </c>
    </row>
    <row r="276" spans="1:9" s="22" customFormat="1" ht="21.6" customHeight="1">
      <c r="A276" s="18">
        <v>1</v>
      </c>
      <c r="B276" s="23">
        <v>955</v>
      </c>
      <c r="C276" s="32" t="s">
        <v>202</v>
      </c>
      <c r="D276" s="25" t="s">
        <v>90</v>
      </c>
      <c r="E276" s="25" t="s">
        <v>90</v>
      </c>
      <c r="F276" s="25"/>
      <c r="G276" s="25"/>
      <c r="H276" s="26">
        <f>SUMIFS(H277:H1314,$B277:$B1314,$B277,$D277:$D1314,$D277,$E277:$E1314,$E277)/2</f>
        <v>0</v>
      </c>
      <c r="I276" s="26">
        <f>SUMIFS(I277:I1314,$B277:$B1314,$B277,$D277:$D1314,$D277,$E277:$E1314,$E277)/2</f>
        <v>0</v>
      </c>
    </row>
    <row r="277" spans="1:9" s="22" customFormat="1" ht="67.900000000000006" customHeight="1">
      <c r="A277" s="18">
        <v>2</v>
      </c>
      <c r="B277" s="23">
        <v>955</v>
      </c>
      <c r="C277" s="32" t="s">
        <v>170</v>
      </c>
      <c r="D277" s="25" t="s">
        <v>90</v>
      </c>
      <c r="E277" s="25" t="s">
        <v>90</v>
      </c>
      <c r="F277" s="25" t="s">
        <v>169</v>
      </c>
      <c r="G277" s="25"/>
      <c r="H277" s="26">
        <f>SUMIFS(H278:H1314,$B278:$B1314,$B277,$D278:$D1314,$D278,$E278:$E1314,$E278,$F278:$F1314,$F278)</f>
        <v>0</v>
      </c>
      <c r="I277" s="26">
        <f>SUMIFS(I278:I1314,$B278:$B1314,$B277,$D278:$D1314,$D278,$E278:$E1314,$E278,$F278:$F1314,$F278)</f>
        <v>0</v>
      </c>
    </row>
    <row r="278" spans="1:9" s="22" customFormat="1" ht="37.9" customHeight="1">
      <c r="A278" s="18">
        <v>3</v>
      </c>
      <c r="B278" s="23">
        <v>955</v>
      </c>
      <c r="C278" s="32" t="s">
        <v>21</v>
      </c>
      <c r="D278" s="25" t="s">
        <v>90</v>
      </c>
      <c r="E278" s="25" t="s">
        <v>90</v>
      </c>
      <c r="F278" s="25" t="s">
        <v>169</v>
      </c>
      <c r="G278" s="25" t="s">
        <v>81</v>
      </c>
      <c r="H278" s="31">
        <v>0</v>
      </c>
      <c r="I278" s="31">
        <v>0</v>
      </c>
    </row>
    <row r="279" spans="1:9" s="22" customFormat="1" ht="15.75">
      <c r="A279" s="18">
        <v>1</v>
      </c>
      <c r="B279" s="23">
        <v>955</v>
      </c>
      <c r="C279" s="37" t="s">
        <v>139</v>
      </c>
      <c r="D279" s="25" t="s">
        <v>85</v>
      </c>
      <c r="E279" s="25" t="s">
        <v>70</v>
      </c>
      <c r="F279" s="25" t="s">
        <v>7</v>
      </c>
      <c r="G279" s="25" t="s">
        <v>72</v>
      </c>
      <c r="H279" s="26">
        <f>SUMIFS(H280:H1317,$B280:$B1317,$B280,$D280:$D1317,$D280,$E280:$E1317,$E280)/2</f>
        <v>1560800</v>
      </c>
      <c r="I279" s="26">
        <f>SUMIFS(I280:I1317,$B280:$B1317,$B280,$D280:$D1317,$D280,$E280:$E1317,$E280)/2</f>
        <v>1486743.36</v>
      </c>
    </row>
    <row r="280" spans="1:9" s="22" customFormat="1" ht="47.25">
      <c r="A280" s="18">
        <v>2</v>
      </c>
      <c r="B280" s="23">
        <v>955</v>
      </c>
      <c r="C280" s="33" t="s">
        <v>32</v>
      </c>
      <c r="D280" s="25" t="s">
        <v>85</v>
      </c>
      <c r="E280" s="25" t="s">
        <v>70</v>
      </c>
      <c r="F280" s="38" t="s">
        <v>117</v>
      </c>
      <c r="G280" s="25"/>
      <c r="H280" s="26">
        <f>SUMIFS(H281:H1317,$B281:$B1317,$B280,$D281:$D1317,$D281,$E281:$E1317,$E281,$F281:$F1317,$F281)</f>
        <v>1560800</v>
      </c>
      <c r="I280" s="26">
        <f>SUMIFS(I281:I1317,$B281:$B1317,$B280,$D281:$D1317,$D281,$E281:$E1317,$E281,$F281:$F1317,$F281)</f>
        <v>1486743.36</v>
      </c>
    </row>
    <row r="281" spans="1:9" s="22" customFormat="1" ht="37.9" customHeight="1">
      <c r="A281" s="18">
        <v>3</v>
      </c>
      <c r="B281" s="23">
        <v>955</v>
      </c>
      <c r="C281" s="32" t="s">
        <v>21</v>
      </c>
      <c r="D281" s="25" t="s">
        <v>85</v>
      </c>
      <c r="E281" s="25" t="s">
        <v>70</v>
      </c>
      <c r="F281" s="25" t="s">
        <v>117</v>
      </c>
      <c r="G281" s="25" t="s">
        <v>81</v>
      </c>
      <c r="H281" s="31">
        <v>1560800</v>
      </c>
      <c r="I281" s="31">
        <v>1486743.36</v>
      </c>
    </row>
    <row r="282" spans="1:9" s="22" customFormat="1" ht="15.75">
      <c r="A282" s="18">
        <v>1</v>
      </c>
      <c r="B282" s="23">
        <v>955</v>
      </c>
      <c r="C282" s="32" t="s">
        <v>65</v>
      </c>
      <c r="D282" s="25" t="s">
        <v>85</v>
      </c>
      <c r="E282" s="25" t="s">
        <v>79</v>
      </c>
      <c r="F282" s="25" t="s">
        <v>7</v>
      </c>
      <c r="G282" s="25" t="s">
        <v>72</v>
      </c>
      <c r="H282" s="26">
        <f>SUMIFS(H283:H1320,$B283:$B1320,$B283,$D283:$D1320,$D283,$E283:$E1320,$E283)/2</f>
        <v>1107535.01</v>
      </c>
      <c r="I282" s="26">
        <f>SUMIFS(I283:I1320,$B283:$B1320,$B283,$D283:$D1320,$D283,$E283:$E1320,$E283)/2</f>
        <v>999991.19</v>
      </c>
    </row>
    <row r="283" spans="1:9" s="22" customFormat="1" ht="47.25">
      <c r="A283" s="18">
        <v>2</v>
      </c>
      <c r="B283" s="23">
        <v>955</v>
      </c>
      <c r="C283" s="32" t="s">
        <v>143</v>
      </c>
      <c r="D283" s="25" t="s">
        <v>85</v>
      </c>
      <c r="E283" s="25" t="s">
        <v>79</v>
      </c>
      <c r="F283" s="25" t="s">
        <v>60</v>
      </c>
      <c r="G283" s="25"/>
      <c r="H283" s="26">
        <f>SUMIFS(H284:H1320,$B284:$B1320,$B283,$D284:$D1320,$D284,$E284:$E1320,$E284,$F284:$F1320,$F284)</f>
        <v>1027535.01</v>
      </c>
      <c r="I283" s="26">
        <f>SUMIFS(I284:I1320,$B284:$B1320,$B283,$D284:$D1320,$D284,$E284:$E1320,$E284,$F284:$F1320,$F284)</f>
        <v>940991.19</v>
      </c>
    </row>
    <row r="284" spans="1:9" s="22" customFormat="1" ht="39.6" customHeight="1">
      <c r="A284" s="18">
        <v>3</v>
      </c>
      <c r="B284" s="23">
        <v>955</v>
      </c>
      <c r="C284" s="32" t="s">
        <v>21</v>
      </c>
      <c r="D284" s="25" t="s">
        <v>85</v>
      </c>
      <c r="E284" s="25" t="s">
        <v>79</v>
      </c>
      <c r="F284" s="25" t="s">
        <v>60</v>
      </c>
      <c r="G284" s="25" t="s">
        <v>81</v>
      </c>
      <c r="H284" s="31">
        <v>1027535.01</v>
      </c>
      <c r="I284" s="31">
        <v>940991.19</v>
      </c>
    </row>
    <row r="285" spans="1:9" s="22" customFormat="1" ht="63">
      <c r="A285" s="18">
        <v>2</v>
      </c>
      <c r="B285" s="23">
        <v>955</v>
      </c>
      <c r="C285" s="32" t="s">
        <v>124</v>
      </c>
      <c r="D285" s="25" t="s">
        <v>85</v>
      </c>
      <c r="E285" s="25" t="s">
        <v>79</v>
      </c>
      <c r="F285" s="25" t="s">
        <v>123</v>
      </c>
      <c r="G285" s="25"/>
      <c r="H285" s="26">
        <f>SUMIFS(H286:H1322,$B286:$B1322,$B285,$D286:$D1322,$D286,$E286:$E1322,$E286,$F286:$F1322,$F286)</f>
        <v>0</v>
      </c>
      <c r="I285" s="26">
        <f>SUMIFS(I286:I1322,$B286:$B1322,$B285,$D286:$D1322,$D286,$E286:$E1322,$E286,$F286:$F1322,$F286)</f>
        <v>0</v>
      </c>
    </row>
    <row r="286" spans="1:9" s="22" customFormat="1" ht="37.9" customHeight="1">
      <c r="A286" s="18">
        <v>3</v>
      </c>
      <c r="B286" s="23">
        <v>955</v>
      </c>
      <c r="C286" s="32" t="s">
        <v>21</v>
      </c>
      <c r="D286" s="25" t="s">
        <v>85</v>
      </c>
      <c r="E286" s="25" t="s">
        <v>79</v>
      </c>
      <c r="F286" s="25" t="s">
        <v>123</v>
      </c>
      <c r="G286" s="25" t="s">
        <v>81</v>
      </c>
      <c r="H286" s="31">
        <v>0</v>
      </c>
      <c r="I286" s="31">
        <v>0</v>
      </c>
    </row>
    <row r="287" spans="1:9" s="22" customFormat="1" ht="15.75">
      <c r="A287" s="18">
        <v>3</v>
      </c>
      <c r="B287" s="23">
        <v>955</v>
      </c>
      <c r="C287" s="32" t="s">
        <v>46</v>
      </c>
      <c r="D287" s="25" t="s">
        <v>85</v>
      </c>
      <c r="E287" s="25" t="s">
        <v>79</v>
      </c>
      <c r="F287" s="25" t="s">
        <v>123</v>
      </c>
      <c r="G287" s="25" t="s">
        <v>92</v>
      </c>
      <c r="H287" s="31">
        <v>0</v>
      </c>
      <c r="I287" s="31">
        <v>0</v>
      </c>
    </row>
    <row r="288" spans="1:9" s="22" customFormat="1" ht="67.900000000000006" customHeight="1">
      <c r="A288" s="18">
        <v>2</v>
      </c>
      <c r="B288" s="23">
        <v>955</v>
      </c>
      <c r="C288" s="32" t="s">
        <v>170</v>
      </c>
      <c r="D288" s="25" t="s">
        <v>85</v>
      </c>
      <c r="E288" s="25" t="s">
        <v>79</v>
      </c>
      <c r="F288" s="25" t="s">
        <v>169</v>
      </c>
      <c r="G288" s="25"/>
      <c r="H288" s="26">
        <f>SUMIFS(H289:H1326,$B289:$B1326,$B288,$D289:$D1326,$D289,$E289:$E1326,$E289,$F289:$F1326,$F289)</f>
        <v>80000</v>
      </c>
      <c r="I288" s="26">
        <f>SUMIFS(I289:I1326,$B289:$B1326,$B288,$D289:$D1326,$D289,$E289:$E1326,$E289,$F289:$F1326,$F289)</f>
        <v>59000</v>
      </c>
    </row>
    <row r="289" spans="1:9" s="22" customFormat="1" ht="37.9" customHeight="1">
      <c r="A289" s="18">
        <v>3</v>
      </c>
      <c r="B289" s="23">
        <v>955</v>
      </c>
      <c r="C289" s="32" t="s">
        <v>21</v>
      </c>
      <c r="D289" s="25" t="s">
        <v>85</v>
      </c>
      <c r="E289" s="25" t="s">
        <v>79</v>
      </c>
      <c r="F289" s="25" t="s">
        <v>169</v>
      </c>
      <c r="G289" s="25" t="s">
        <v>81</v>
      </c>
      <c r="H289" s="31">
        <v>80000</v>
      </c>
      <c r="I289" s="31">
        <v>59000</v>
      </c>
    </row>
    <row r="290" spans="1:9" s="22" customFormat="1" ht="47.25">
      <c r="A290" s="18">
        <v>2</v>
      </c>
      <c r="B290" s="23">
        <v>955</v>
      </c>
      <c r="C290" s="33" t="s">
        <v>35</v>
      </c>
      <c r="D290" s="25" t="s">
        <v>85</v>
      </c>
      <c r="E290" s="25" t="s">
        <v>79</v>
      </c>
      <c r="F290" s="25" t="s">
        <v>111</v>
      </c>
      <c r="G290" s="25"/>
      <c r="H290" s="26">
        <f>SUMIFS(H291:H1325,$B291:$B1325,$B290,$D291:$D1325,$D291,$E291:$E1325,$E291,$F291:$F1325,$F291)</f>
        <v>0</v>
      </c>
      <c r="I290" s="26">
        <f>SUMIFS(I291:I1325,$B291:$B1325,$B290,$D291:$D1325,$D291,$E291:$E1325,$E291,$F291:$F1325,$F291)</f>
        <v>0</v>
      </c>
    </row>
    <row r="291" spans="1:9" s="22" customFormat="1" ht="24" customHeight="1">
      <c r="A291" s="18">
        <v>3</v>
      </c>
      <c r="B291" s="23">
        <v>955</v>
      </c>
      <c r="C291" s="32" t="s">
        <v>173</v>
      </c>
      <c r="D291" s="25" t="s">
        <v>85</v>
      </c>
      <c r="E291" s="25" t="s">
        <v>79</v>
      </c>
      <c r="F291" s="25" t="s">
        <v>111</v>
      </c>
      <c r="G291" s="25" t="s">
        <v>130</v>
      </c>
      <c r="H291" s="31">
        <v>0</v>
      </c>
      <c r="I291" s="31">
        <v>0</v>
      </c>
    </row>
    <row r="292" spans="1:9" s="22" customFormat="1" ht="15.75">
      <c r="A292" s="18">
        <v>1</v>
      </c>
      <c r="B292" s="23">
        <v>955</v>
      </c>
      <c r="C292" s="32" t="s">
        <v>136</v>
      </c>
      <c r="D292" s="25" t="s">
        <v>85</v>
      </c>
      <c r="E292" s="25" t="s">
        <v>87</v>
      </c>
      <c r="F292" s="25"/>
      <c r="G292" s="25"/>
      <c r="H292" s="26">
        <f>SUMIFS(H293:H1328,$B293:$B1328,$B293,$D293:$D1328,$D293,$E293:$E1328,$E293)/2</f>
        <v>5651477.96</v>
      </c>
      <c r="I292" s="26">
        <f>SUMIFS(I293:I1328,$B293:$B1328,$B293,$D293:$D1328,$D293,$E293:$E1328,$E293)/2</f>
        <v>5635447.8299999991</v>
      </c>
    </row>
    <row r="293" spans="1:9" s="22" customFormat="1" ht="31.5">
      <c r="A293" s="18">
        <v>2</v>
      </c>
      <c r="B293" s="23">
        <v>955</v>
      </c>
      <c r="C293" s="32" t="s">
        <v>194</v>
      </c>
      <c r="D293" s="25" t="s">
        <v>85</v>
      </c>
      <c r="E293" s="25" t="s">
        <v>87</v>
      </c>
      <c r="F293" s="25" t="s">
        <v>66</v>
      </c>
      <c r="G293" s="25"/>
      <c r="H293" s="26">
        <f>SUMIFS(H294:H1328,$B294:$B1328,$B293,$D294:$D1328,$D294,$E294:$E1328,$E294,$F294:$F1328,$F294)</f>
        <v>5413438.7999999998</v>
      </c>
      <c r="I293" s="26">
        <f>SUMIFS(I294:I1328,$B294:$B1328,$B293,$D294:$D1328,$D294,$E294:$E1328,$E294,$F294:$F1328,$F294)</f>
        <v>5413438.7999999998</v>
      </c>
    </row>
    <row r="294" spans="1:9" s="22" customFormat="1" ht="37.15" customHeight="1">
      <c r="A294" s="18">
        <v>3</v>
      </c>
      <c r="B294" s="23">
        <v>955</v>
      </c>
      <c r="C294" s="32" t="s">
        <v>21</v>
      </c>
      <c r="D294" s="25" t="s">
        <v>85</v>
      </c>
      <c r="E294" s="25" t="s">
        <v>87</v>
      </c>
      <c r="F294" s="25" t="s">
        <v>66</v>
      </c>
      <c r="G294" s="25" t="s">
        <v>81</v>
      </c>
      <c r="H294" s="31">
        <v>5413438.7999999998</v>
      </c>
      <c r="I294" s="31">
        <v>5413438.7999999998</v>
      </c>
    </row>
    <row r="295" spans="1:9" s="22" customFormat="1" ht="63">
      <c r="A295" s="18">
        <v>2</v>
      </c>
      <c r="B295" s="23">
        <v>955</v>
      </c>
      <c r="C295" s="32" t="s">
        <v>200</v>
      </c>
      <c r="D295" s="25" t="s">
        <v>85</v>
      </c>
      <c r="E295" s="25" t="s">
        <v>87</v>
      </c>
      <c r="F295" s="25" t="s">
        <v>10</v>
      </c>
      <c r="G295" s="25"/>
      <c r="H295" s="26">
        <f>SUMIFS(H296:H1344,$B296:$B1344,$B295,$D296:$D1344,$D296,$E296:$E1344,$E296,$F296:$F1344,$F296)</f>
        <v>238039.16</v>
      </c>
      <c r="I295" s="26">
        <f>SUMIFS(I296:I1344,$B296:$B1344,$B295,$D296:$D1344,$D296,$E296:$E1344,$E296,$F296:$F1344,$F296)</f>
        <v>222009.03</v>
      </c>
    </row>
    <row r="296" spans="1:9" s="22" customFormat="1" ht="52.9" customHeight="1">
      <c r="A296" s="18">
        <v>3</v>
      </c>
      <c r="B296" s="23">
        <v>955</v>
      </c>
      <c r="C296" s="32" t="s">
        <v>12</v>
      </c>
      <c r="D296" s="25" t="s">
        <v>85</v>
      </c>
      <c r="E296" s="25" t="s">
        <v>87</v>
      </c>
      <c r="F296" s="25" t="s">
        <v>10</v>
      </c>
      <c r="G296" s="25" t="s">
        <v>74</v>
      </c>
      <c r="H296" s="31">
        <v>238039.16</v>
      </c>
      <c r="I296" s="31">
        <v>222009.03</v>
      </c>
    </row>
    <row r="297" spans="1:9" s="22" customFormat="1" ht="31.5">
      <c r="A297" s="18">
        <v>1</v>
      </c>
      <c r="B297" s="23">
        <v>955</v>
      </c>
      <c r="C297" s="32" t="s">
        <v>27</v>
      </c>
      <c r="D297" s="25" t="s">
        <v>85</v>
      </c>
      <c r="E297" s="25" t="s">
        <v>71</v>
      </c>
      <c r="F297" s="25"/>
      <c r="G297" s="25"/>
      <c r="H297" s="26">
        <f>SUMIFS(H298:H1331,$B298:$B1331,$B298,$D298:$D1331,$D298,$E298:$E1331,$E298)/2</f>
        <v>1637956.52</v>
      </c>
      <c r="I297" s="26">
        <f>SUMIFS(I298:I1331,$B298:$B1331,$B298,$D298:$D1331,$D298,$E298:$E1331,$E298)/2</f>
        <v>1637874.4</v>
      </c>
    </row>
    <row r="298" spans="1:9" s="22" customFormat="1" ht="78.75">
      <c r="A298" s="18">
        <v>2</v>
      </c>
      <c r="B298" s="23">
        <v>955</v>
      </c>
      <c r="C298" s="32" t="s">
        <v>176</v>
      </c>
      <c r="D298" s="25" t="s">
        <v>85</v>
      </c>
      <c r="E298" s="25" t="s">
        <v>71</v>
      </c>
      <c r="F298" s="25" t="s">
        <v>28</v>
      </c>
      <c r="G298" s="25"/>
      <c r="H298" s="26">
        <f>SUMIFS(H299:H1331,$B299:$B1331,$B298,$D299:$D1331,$D299,$E299:$E1331,$E299,$F299:$F1331,$F299)</f>
        <v>957263.14</v>
      </c>
      <c r="I298" s="26">
        <f>SUMIFS(I299:I1331,$B299:$B1331,$B298,$D299:$D1331,$D299,$E299:$E1331,$E299,$F299:$F1331,$F299)</f>
        <v>957263.14</v>
      </c>
    </row>
    <row r="299" spans="1:9" s="22" customFormat="1" ht="15.75">
      <c r="A299" s="18">
        <v>3</v>
      </c>
      <c r="B299" s="23">
        <v>955</v>
      </c>
      <c r="C299" s="32" t="s">
        <v>46</v>
      </c>
      <c r="D299" s="25" t="s">
        <v>85</v>
      </c>
      <c r="E299" s="25" t="s">
        <v>71</v>
      </c>
      <c r="F299" s="25" t="s">
        <v>28</v>
      </c>
      <c r="G299" s="25" t="s">
        <v>92</v>
      </c>
      <c r="H299" s="31">
        <v>957263.14</v>
      </c>
      <c r="I299" s="31">
        <v>957263.14</v>
      </c>
    </row>
    <row r="300" spans="1:9" s="22" customFormat="1" ht="63">
      <c r="A300" s="18">
        <v>2</v>
      </c>
      <c r="B300" s="23">
        <v>955</v>
      </c>
      <c r="C300" s="32" t="s">
        <v>203</v>
      </c>
      <c r="D300" s="25" t="s">
        <v>85</v>
      </c>
      <c r="E300" s="25" t="s">
        <v>71</v>
      </c>
      <c r="F300" s="25" t="s">
        <v>33</v>
      </c>
      <c r="G300" s="25"/>
      <c r="H300" s="26">
        <f>SUMIFS(H301:H1333,$B301:$B1333,$B300,$D301:$D1333,$D301,$E301:$E1333,$E301,$F301:$F1333,$F301)</f>
        <v>680693.38</v>
      </c>
      <c r="I300" s="26">
        <f>SUMIFS(I301:I1333,$B301:$B1333,$B300,$D301:$D1333,$D301,$E301:$E1333,$E301,$F301:$F1333,$F301)</f>
        <v>680611.26</v>
      </c>
    </row>
    <row r="301" spans="1:9" s="22" customFormat="1" ht="33.6" customHeight="1">
      <c r="A301" s="18">
        <v>3</v>
      </c>
      <c r="B301" s="23">
        <v>955</v>
      </c>
      <c r="C301" s="32" t="s">
        <v>11</v>
      </c>
      <c r="D301" s="25" t="s">
        <v>85</v>
      </c>
      <c r="E301" s="25" t="s">
        <v>71</v>
      </c>
      <c r="F301" s="25" t="s">
        <v>33</v>
      </c>
      <c r="G301" s="25" t="s">
        <v>73</v>
      </c>
      <c r="H301" s="31">
        <v>621330.38</v>
      </c>
      <c r="I301" s="31">
        <v>621248.26</v>
      </c>
    </row>
    <row r="302" spans="1:9" s="22" customFormat="1" ht="47.25">
      <c r="A302" s="18">
        <v>3</v>
      </c>
      <c r="B302" s="23">
        <v>955</v>
      </c>
      <c r="C302" s="32" t="s">
        <v>12</v>
      </c>
      <c r="D302" s="25" t="s">
        <v>85</v>
      </c>
      <c r="E302" s="25" t="s">
        <v>71</v>
      </c>
      <c r="F302" s="25" t="s">
        <v>33</v>
      </c>
      <c r="G302" s="25" t="s">
        <v>74</v>
      </c>
      <c r="H302" s="31">
        <v>59363</v>
      </c>
      <c r="I302" s="31">
        <v>59363</v>
      </c>
    </row>
    <row r="303" spans="1:9" s="22" customFormat="1" ht="47.25">
      <c r="A303" s="18">
        <v>2</v>
      </c>
      <c r="B303" s="23">
        <v>955</v>
      </c>
      <c r="C303" s="32" t="s">
        <v>166</v>
      </c>
      <c r="D303" s="25" t="s">
        <v>85</v>
      </c>
      <c r="E303" s="25" t="s">
        <v>71</v>
      </c>
      <c r="F303" s="25" t="s">
        <v>160</v>
      </c>
      <c r="G303" s="25"/>
      <c r="H303" s="26">
        <f>SUMIFS(H304:H1336,$B304:$B1336,$B303,$D304:$D1336,$D304,$E304:$E1336,$E304,$F304:$F1336,$F304)</f>
        <v>0</v>
      </c>
      <c r="I303" s="26">
        <f>SUMIFS(I304:I1336,$B304:$B1336,$B303,$D304:$D1336,$D304,$E304:$E1336,$E304,$F304:$F1336,$F304)</f>
        <v>0</v>
      </c>
    </row>
    <row r="304" spans="1:9" s="22" customFormat="1" ht="15.75">
      <c r="A304" s="18">
        <v>3</v>
      </c>
      <c r="B304" s="23">
        <v>955</v>
      </c>
      <c r="C304" s="32" t="s">
        <v>46</v>
      </c>
      <c r="D304" s="25" t="s">
        <v>85</v>
      </c>
      <c r="E304" s="25" t="s">
        <v>71</v>
      </c>
      <c r="F304" s="25" t="s">
        <v>160</v>
      </c>
      <c r="G304" s="25" t="s">
        <v>92</v>
      </c>
      <c r="H304" s="31">
        <v>0</v>
      </c>
      <c r="I304" s="31">
        <v>0</v>
      </c>
    </row>
    <row r="305" spans="1:9" s="22" customFormat="1" ht="15.75">
      <c r="A305" s="18">
        <v>1</v>
      </c>
      <c r="B305" s="23">
        <v>955</v>
      </c>
      <c r="C305" s="32" t="s">
        <v>30</v>
      </c>
      <c r="D305" s="25" t="s">
        <v>86</v>
      </c>
      <c r="E305" s="25" t="s">
        <v>70</v>
      </c>
      <c r="F305" s="25" t="s">
        <v>7</v>
      </c>
      <c r="G305" s="25" t="s">
        <v>72</v>
      </c>
      <c r="H305" s="26">
        <f>SUMIFS(H306:H1339,$B306:$B1339,$B306,$D306:$D1339,$D306,$E306:$E1339,$E306)/2</f>
        <v>980494.22</v>
      </c>
      <c r="I305" s="26">
        <f>SUMIFS(I306:I1339,$B306:$B1339,$B306,$D306:$D1339,$D306,$E306:$E1339,$E306)/2</f>
        <v>980494.22</v>
      </c>
    </row>
    <row r="306" spans="1:9" s="22" customFormat="1" ht="47.25">
      <c r="A306" s="18">
        <v>2</v>
      </c>
      <c r="B306" s="23">
        <v>955</v>
      </c>
      <c r="C306" s="32" t="s">
        <v>182</v>
      </c>
      <c r="D306" s="25" t="s">
        <v>86</v>
      </c>
      <c r="E306" s="25" t="s">
        <v>70</v>
      </c>
      <c r="F306" s="25" t="s">
        <v>31</v>
      </c>
      <c r="G306" s="25"/>
      <c r="H306" s="26">
        <f>SUMIFS(H307:H1339,$B307:$B1339,$B306,$D307:$D1339,$D307,$E307:$E1339,$E307,$F307:$F1339,$F307)</f>
        <v>0</v>
      </c>
      <c r="I306" s="26">
        <f>SUMIFS(I307:I1339,$B307:$B1339,$B306,$D307:$D1339,$D307,$E307:$E1339,$E307,$F307:$F1339,$F307)</f>
        <v>0</v>
      </c>
    </row>
    <row r="307" spans="1:9" s="22" customFormat="1" ht="15.75">
      <c r="A307" s="18">
        <v>3</v>
      </c>
      <c r="B307" s="23">
        <v>955</v>
      </c>
      <c r="C307" s="32" t="s">
        <v>46</v>
      </c>
      <c r="D307" s="25" t="s">
        <v>86</v>
      </c>
      <c r="E307" s="25" t="s">
        <v>70</v>
      </c>
      <c r="F307" s="25" t="s">
        <v>31</v>
      </c>
      <c r="G307" s="25" t="s">
        <v>92</v>
      </c>
      <c r="H307" s="31">
        <v>0</v>
      </c>
      <c r="I307" s="31">
        <v>0</v>
      </c>
    </row>
    <row r="308" spans="1:9" s="22" customFormat="1" ht="47.25">
      <c r="A308" s="18">
        <v>2</v>
      </c>
      <c r="B308" s="23">
        <v>955</v>
      </c>
      <c r="C308" s="32" t="s">
        <v>143</v>
      </c>
      <c r="D308" s="25" t="s">
        <v>86</v>
      </c>
      <c r="E308" s="25" t="s">
        <v>70</v>
      </c>
      <c r="F308" s="25" t="s">
        <v>60</v>
      </c>
      <c r="G308" s="25"/>
      <c r="H308" s="26">
        <f>SUMIFS(H309:H1341,$B309:$B1341,$B308,$D309:$D1341,$D309,$E309:$E1341,$E309,$F309:$F1341,$F309)</f>
        <v>0</v>
      </c>
      <c r="I308" s="26">
        <f>SUMIFS(I309:I1341,$B309:$B1341,$B308,$D309:$D1341,$D309,$E309:$E1341,$E309,$F309:$F1341,$F309)</f>
        <v>0</v>
      </c>
    </row>
    <row r="309" spans="1:9" s="22" customFormat="1" ht="146.44999999999999" customHeight="1">
      <c r="A309" s="18">
        <v>3</v>
      </c>
      <c r="B309" s="23">
        <v>955</v>
      </c>
      <c r="C309" s="32" t="s">
        <v>116</v>
      </c>
      <c r="D309" s="25" t="s">
        <v>86</v>
      </c>
      <c r="E309" s="25" t="s">
        <v>70</v>
      </c>
      <c r="F309" s="25" t="s">
        <v>60</v>
      </c>
      <c r="G309" s="25" t="s">
        <v>114</v>
      </c>
      <c r="H309" s="31">
        <v>0</v>
      </c>
      <c r="I309" s="31">
        <v>0</v>
      </c>
    </row>
    <row r="310" spans="1:9" s="22" customFormat="1" ht="94.5">
      <c r="A310" s="18">
        <v>2</v>
      </c>
      <c r="B310" s="23">
        <v>955</v>
      </c>
      <c r="C310" s="32" t="s">
        <v>184</v>
      </c>
      <c r="D310" s="25" t="s">
        <v>86</v>
      </c>
      <c r="E310" s="25" t="s">
        <v>70</v>
      </c>
      <c r="F310" s="25" t="s">
        <v>45</v>
      </c>
      <c r="G310" s="25"/>
      <c r="H310" s="26">
        <f>SUMIFS(H311:H1343,$B311:$B1343,$B310,$D311:$D1343,$D311,$E311:$E1343,$E311,$F311:$F1343,$F311)</f>
        <v>980494.22</v>
      </c>
      <c r="I310" s="26">
        <f>SUMIFS(I311:I1343,$B311:$B1343,$B310,$D311:$D1343,$D311,$E311:$E1343,$E311,$F311:$F1343,$F311)</f>
        <v>980494.22</v>
      </c>
    </row>
    <row r="311" spans="1:9" s="22" customFormat="1" ht="15.75">
      <c r="A311" s="18">
        <v>3</v>
      </c>
      <c r="B311" s="23">
        <v>955</v>
      </c>
      <c r="C311" s="32" t="s">
        <v>46</v>
      </c>
      <c r="D311" s="25" t="s">
        <v>86</v>
      </c>
      <c r="E311" s="25" t="s">
        <v>70</v>
      </c>
      <c r="F311" s="25" t="s">
        <v>45</v>
      </c>
      <c r="G311" s="25" t="s">
        <v>92</v>
      </c>
      <c r="H311" s="31">
        <v>980494.22</v>
      </c>
      <c r="I311" s="31">
        <v>980494.22</v>
      </c>
    </row>
    <row r="312" spans="1:9" s="22" customFormat="1" ht="15.75">
      <c r="A312" s="18">
        <v>1</v>
      </c>
      <c r="B312" s="23">
        <v>955</v>
      </c>
      <c r="C312" s="32" t="s">
        <v>67</v>
      </c>
      <c r="D312" s="25" t="s">
        <v>88</v>
      </c>
      <c r="E312" s="25" t="s">
        <v>89</v>
      </c>
      <c r="F312" s="25" t="s">
        <v>7</v>
      </c>
      <c r="G312" s="25" t="s">
        <v>72</v>
      </c>
      <c r="H312" s="26">
        <f>SUMIFS(H313:H1346,$B313:$B1346,$B313,$D313:$D1346,$D313,$E313:$E1346,$E313)/2</f>
        <v>5379911.5599999996</v>
      </c>
      <c r="I312" s="26">
        <f>SUMIFS(I313:I1346,$B313:$B1346,$B313,$D313:$D1346,$D313,$E313:$E1346,$E313)/2</f>
        <v>5379911.5599999996</v>
      </c>
    </row>
    <row r="313" spans="1:9" s="22" customFormat="1" ht="47.25">
      <c r="A313" s="18">
        <v>2</v>
      </c>
      <c r="B313" s="23">
        <v>955</v>
      </c>
      <c r="C313" s="35" t="s">
        <v>191</v>
      </c>
      <c r="D313" s="25" t="s">
        <v>88</v>
      </c>
      <c r="E313" s="25" t="s">
        <v>89</v>
      </c>
      <c r="F313" s="25" t="s">
        <v>68</v>
      </c>
      <c r="G313" s="25"/>
      <c r="H313" s="26">
        <f>SUMIFS(H314:H1346,$B314:$B1346,$B313,$D314:$D1346,$D314,$E314:$E1346,$E314,$F314:$F1346,$F314)</f>
        <v>4074278.38</v>
      </c>
      <c r="I313" s="26">
        <f>SUMIFS(I314:I1346,$B314:$B1346,$B313,$D314:$D1346,$D314,$E314:$E1346,$E314,$F314:$F1346,$F314)</f>
        <v>4074278.38</v>
      </c>
    </row>
    <row r="314" spans="1:9" s="22" customFormat="1" ht="15.75">
      <c r="A314" s="18">
        <v>3</v>
      </c>
      <c r="B314" s="23">
        <v>955</v>
      </c>
      <c r="C314" s="32" t="s">
        <v>46</v>
      </c>
      <c r="D314" s="25" t="s">
        <v>88</v>
      </c>
      <c r="E314" s="25" t="s">
        <v>89</v>
      </c>
      <c r="F314" s="25" t="s">
        <v>68</v>
      </c>
      <c r="G314" s="25" t="s">
        <v>92</v>
      </c>
      <c r="H314" s="31">
        <v>4074278.38</v>
      </c>
      <c r="I314" s="31">
        <v>4074278.38</v>
      </c>
    </row>
    <row r="315" spans="1:9" s="22" customFormat="1" ht="126">
      <c r="A315" s="18">
        <v>2</v>
      </c>
      <c r="B315" s="23">
        <v>955</v>
      </c>
      <c r="C315" s="35" t="s">
        <v>196</v>
      </c>
      <c r="D315" s="25" t="s">
        <v>88</v>
      </c>
      <c r="E315" s="25" t="s">
        <v>89</v>
      </c>
      <c r="F315" s="25" t="s">
        <v>127</v>
      </c>
      <c r="G315" s="25" t="s">
        <v>72</v>
      </c>
      <c r="H315" s="26">
        <f>SUMIFS(H316:H1348,$B316:$B1348,$B315,$D316:$D1348,$D316,$E316:$E1348,$E316,$F316:$F1348,$F316)</f>
        <v>1225633.18</v>
      </c>
      <c r="I315" s="26">
        <f>SUMIFS(I316:I1348,$B316:$B1348,$B315,$D316:$D1348,$D316,$E316:$E1348,$E316,$F316:$F1348,$F316)</f>
        <v>1225633.18</v>
      </c>
    </row>
    <row r="316" spans="1:9" s="22" customFormat="1" ht="15.75">
      <c r="A316" s="18">
        <v>3</v>
      </c>
      <c r="B316" s="23">
        <v>955</v>
      </c>
      <c r="C316" s="32" t="s">
        <v>46</v>
      </c>
      <c r="D316" s="25" t="s">
        <v>88</v>
      </c>
      <c r="E316" s="25" t="s">
        <v>89</v>
      </c>
      <c r="F316" s="25" t="s">
        <v>127</v>
      </c>
      <c r="G316" s="25" t="s">
        <v>92</v>
      </c>
      <c r="H316" s="31">
        <v>1225633.18</v>
      </c>
      <c r="I316" s="31">
        <v>1225633.18</v>
      </c>
    </row>
    <row r="317" spans="1:9" s="22" customFormat="1" ht="63">
      <c r="A317" s="18">
        <v>2</v>
      </c>
      <c r="B317" s="23">
        <v>955</v>
      </c>
      <c r="C317" s="32" t="s">
        <v>125</v>
      </c>
      <c r="D317" s="25" t="s">
        <v>88</v>
      </c>
      <c r="E317" s="25" t="s">
        <v>89</v>
      </c>
      <c r="F317" s="25" t="s">
        <v>126</v>
      </c>
      <c r="G317" s="25"/>
      <c r="H317" s="26">
        <f>SUMIFS(H318:H1350,$B318:$B1350,$B317,$D318:$D1350,$D318,$E318:$E1350,$E318,$F318:$F1350,$F318)</f>
        <v>80000</v>
      </c>
      <c r="I317" s="26">
        <f>SUMIFS(I318:I1350,$B318:$B1350,$B317,$D318:$D1350,$D318,$E318:$E1350,$E318,$F318:$F1350,$F318)</f>
        <v>80000</v>
      </c>
    </row>
    <row r="318" spans="1:9" s="22" customFormat="1" ht="15.75">
      <c r="A318" s="18">
        <v>3</v>
      </c>
      <c r="B318" s="23">
        <v>955</v>
      </c>
      <c r="C318" s="32" t="s">
        <v>46</v>
      </c>
      <c r="D318" s="25" t="s">
        <v>88</v>
      </c>
      <c r="E318" s="25" t="s">
        <v>89</v>
      </c>
      <c r="F318" s="25" t="s">
        <v>126</v>
      </c>
      <c r="G318" s="25" t="s">
        <v>92</v>
      </c>
      <c r="H318" s="31">
        <v>80000</v>
      </c>
      <c r="I318" s="31">
        <v>80000</v>
      </c>
    </row>
    <row r="319" spans="1:9" s="22" customFormat="1" ht="15.75">
      <c r="A319" s="18"/>
      <c r="B319" s="20"/>
      <c r="C319" s="20" t="s">
        <v>69</v>
      </c>
      <c r="D319" s="34"/>
      <c r="E319" s="34"/>
      <c r="F319" s="34" t="s">
        <v>7</v>
      </c>
      <c r="G319" s="34"/>
      <c r="H319" s="21">
        <f>SUMIF($A13:$A319,$A13,H13:H319)</f>
        <v>579730794.70000029</v>
      </c>
      <c r="I319" s="21">
        <f>SUMIF($A13:$A319,$A13,I13:I319)</f>
        <v>538609086.58999991</v>
      </c>
    </row>
    <row r="323" spans="8:8">
      <c r="H323" s="39"/>
    </row>
  </sheetData>
  <autoFilter ref="A5:G319"/>
  <mergeCells count="10">
    <mergeCell ref="H5:H12"/>
    <mergeCell ref="I5:I12"/>
    <mergeCell ref="B3:I4"/>
    <mergeCell ref="H1:I1"/>
    <mergeCell ref="B5:B12"/>
    <mergeCell ref="C5:C12"/>
    <mergeCell ref="D5:D12"/>
    <mergeCell ref="E5:E12"/>
    <mergeCell ref="F5:F12"/>
    <mergeCell ref="G5:G12"/>
  </mergeCells>
  <pageMargins left="0.31496062992125984" right="0.31496062992125984" top="0.31496062992125984" bottom="0.31496062992125984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40625" defaultRowHeight="15"/>
  <cols>
    <col min="1" max="1" width="9.140625" style="5"/>
    <col min="2" max="2" width="24.85546875" style="5" customWidth="1"/>
    <col min="3" max="3" width="9.42578125" style="5" customWidth="1"/>
    <col min="4" max="4" width="19.5703125" style="5" customWidth="1"/>
    <col min="5" max="5" width="20" style="5" customWidth="1"/>
    <col min="6" max="6" width="17.28515625" style="5" customWidth="1"/>
    <col min="7" max="7" width="18.28515625" style="5" customWidth="1"/>
    <col min="8" max="16384" width="9.140625" style="5"/>
  </cols>
  <sheetData>
    <row r="3" spans="2:7" ht="15" customHeight="1">
      <c r="B3" s="48" t="s">
        <v>105</v>
      </c>
      <c r="C3" s="48" t="s">
        <v>103</v>
      </c>
      <c r="D3" s="51" t="s">
        <v>97</v>
      </c>
      <c r="E3" s="51"/>
      <c r="F3" s="51" t="s">
        <v>98</v>
      </c>
      <c r="G3" s="51"/>
    </row>
    <row r="4" spans="2:7">
      <c r="B4" s="49"/>
      <c r="C4" s="49"/>
      <c r="D4" s="51"/>
      <c r="E4" s="51"/>
      <c r="F4" s="51"/>
      <c r="G4" s="51"/>
    </row>
    <row r="5" spans="2:7" ht="0.75" customHeight="1">
      <c r="B5" s="49"/>
      <c r="C5" s="49"/>
      <c r="D5" s="51"/>
      <c r="E5" s="51"/>
      <c r="F5" s="51"/>
      <c r="G5" s="51"/>
    </row>
    <row r="6" spans="2:7" ht="15" hidden="1" customHeight="1">
      <c r="B6" s="49"/>
      <c r="C6" s="49"/>
      <c r="D6" s="51"/>
      <c r="E6" s="51"/>
      <c r="F6" s="51"/>
      <c r="G6" s="51"/>
    </row>
    <row r="7" spans="2:7">
      <c r="B7" s="49"/>
      <c r="C7" s="49"/>
      <c r="D7" s="51" t="s">
        <v>6</v>
      </c>
      <c r="E7" s="51" t="s">
        <v>96</v>
      </c>
      <c r="F7" s="51" t="s">
        <v>6</v>
      </c>
      <c r="G7" s="51" t="s">
        <v>96</v>
      </c>
    </row>
    <row r="8" spans="2:7">
      <c r="B8" s="49"/>
      <c r="C8" s="49"/>
      <c r="D8" s="51"/>
      <c r="E8" s="51"/>
      <c r="F8" s="51"/>
      <c r="G8" s="51"/>
    </row>
    <row r="9" spans="2:7">
      <c r="B9" s="49"/>
      <c r="C9" s="49"/>
      <c r="D9" s="51"/>
      <c r="E9" s="51"/>
      <c r="F9" s="51"/>
      <c r="G9" s="51"/>
    </row>
    <row r="10" spans="2:7" ht="2.25" customHeight="1">
      <c r="B10" s="50"/>
      <c r="C10" s="50"/>
      <c r="D10" s="51"/>
      <c r="E10" s="51"/>
      <c r="F10" s="51"/>
      <c r="G10" s="51"/>
    </row>
    <row r="11" spans="2:7">
      <c r="B11" s="1">
        <v>0</v>
      </c>
      <c r="C11" s="1" t="s">
        <v>100</v>
      </c>
      <c r="D11" s="4" t="e">
        <f>SUMIF('Приложение №4'!$A$13:$A1085,0,'Приложение №4'!#REF!)</f>
        <v>#REF!</v>
      </c>
      <c r="E11" s="4" t="e">
        <f>SUMIF('Приложение №4'!$A$13:$A1085,0,'Приложение №4'!#REF!)</f>
        <v>#REF!</v>
      </c>
      <c r="F11" s="4" t="e">
        <f>SUMIF('Приложение №4'!$A$13:$A1085,0,'Приложение №4'!#REF!)</f>
        <v>#REF!</v>
      </c>
      <c r="G11" s="4" t="e">
        <f>SUMIF('Приложение №4'!$A$13:$A1085,0,'Приложение №4'!#REF!)</f>
        <v>#REF!</v>
      </c>
    </row>
    <row r="12" spans="2:7">
      <c r="B12" s="2">
        <v>1</v>
      </c>
      <c r="C12" s="2" t="s">
        <v>101</v>
      </c>
      <c r="D12" s="6" t="e">
        <f>SUMIF('Приложение №4'!$A$13:$A1086,1,'Приложение №4'!#REF!)</f>
        <v>#REF!</v>
      </c>
      <c r="E12" s="6" t="e">
        <f>SUMIF('Приложение №4'!$A$13:$A1086,1,'Приложение №4'!#REF!)</f>
        <v>#REF!</v>
      </c>
      <c r="F12" s="6" t="e">
        <f>SUMIF('Приложение №4'!$A$13:$A1086,1,'Приложение №4'!#REF!)</f>
        <v>#REF!</v>
      </c>
      <c r="G12" s="6" t="e">
        <f>SUMIF('Приложение №4'!$A$13:$A1086,1,'Приложение №4'!#REF!)</f>
        <v>#REF!</v>
      </c>
    </row>
    <row r="13" spans="2:7">
      <c r="B13" s="3">
        <v>2</v>
      </c>
      <c r="C13" s="3" t="s">
        <v>104</v>
      </c>
      <c r="D13" s="7" t="e">
        <f>SUMIF('Приложение №4'!$A$13:$A1087,2,'Приложение №4'!#REF!)</f>
        <v>#REF!</v>
      </c>
      <c r="E13" s="7" t="e">
        <f>SUMIF('Приложение №4'!$A$13:$A1087,2,'Приложение №4'!#REF!)</f>
        <v>#REF!</v>
      </c>
      <c r="F13" s="7" t="e">
        <f>SUMIF('Приложение №4'!$A$13:$A1087,2,'Приложение №4'!#REF!)</f>
        <v>#REF!</v>
      </c>
      <c r="G13" s="7" t="e">
        <f>SUMIF('Приложение №4'!$A$13:$A1087,2,'Приложение №4'!#REF!)</f>
        <v>#REF!</v>
      </c>
    </row>
    <row r="14" spans="2:7" s="12" customFormat="1" ht="78" customHeight="1">
      <c r="B14" s="10" t="s">
        <v>106</v>
      </c>
      <c r="C14" s="10" t="s">
        <v>102</v>
      </c>
      <c r="D14" s="11" t="e">
        <f>SUMIF('Приложение №4'!$A$13:$A1088,3,'Приложение №4'!#REF!)</f>
        <v>#REF!</v>
      </c>
      <c r="E14" s="11" t="e">
        <f>SUMIF('Приложение №4'!$A$13:$A1088,3,'Приложение №4'!#REF!)</f>
        <v>#REF!</v>
      </c>
      <c r="F14" s="11" t="e">
        <f>SUMIF('Приложение №4'!$A$13:$A1088,3,'Приложение №4'!#REF!)</f>
        <v>#REF!</v>
      </c>
      <c r="G14" s="11" t="e">
        <f>SUMIF('Приложение №4'!$A$13:$A1088,3,'Приложение №4'!#REF!)</f>
        <v>#REF!</v>
      </c>
    </row>
    <row r="15" spans="2:7">
      <c r="B15" s="8">
        <v>0</v>
      </c>
      <c r="C15" s="8" t="s">
        <v>100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Мизюкалина Александр</cp:lastModifiedBy>
  <cp:lastPrinted>2017-09-28T05:41:57Z</cp:lastPrinted>
  <dcterms:created xsi:type="dcterms:W3CDTF">2017-09-27T09:31:38Z</dcterms:created>
  <dcterms:modified xsi:type="dcterms:W3CDTF">2023-03-06T05:36:08Z</dcterms:modified>
</cp:coreProperties>
</file>