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№4'!$A$6:$I$281</definedName>
  </definedNames>
  <calcPr calcId="125725"/>
</workbook>
</file>

<file path=xl/calcChain.xml><?xml version="1.0" encoding="utf-8"?>
<calcChain xmlns="http://schemas.openxmlformats.org/spreadsheetml/2006/main">
  <c r="I279" i="1"/>
  <c r="H279"/>
  <c r="I277"/>
  <c r="H277"/>
  <c r="I275"/>
  <c r="I274" s="1"/>
  <c r="H275"/>
  <c r="H274" s="1"/>
  <c r="I272"/>
  <c r="H272"/>
  <c r="I270"/>
  <c r="H270"/>
  <c r="I268"/>
  <c r="I267" s="1"/>
  <c r="H268"/>
  <c r="H267" s="1"/>
  <c r="I264"/>
  <c r="H264"/>
  <c r="I262"/>
  <c r="I261" s="1"/>
  <c r="H262"/>
  <c r="H261" s="1"/>
  <c r="I259"/>
  <c r="H259"/>
  <c r="I257"/>
  <c r="I256" s="1"/>
  <c r="H257"/>
  <c r="H256" s="1"/>
  <c r="I254"/>
  <c r="H254"/>
  <c r="I251"/>
  <c r="H251"/>
  <c r="I249"/>
  <c r="I248" s="1"/>
  <c r="H249"/>
  <c r="H248" s="1"/>
  <c r="I246"/>
  <c r="I245" s="1"/>
  <c r="H246"/>
  <c r="H245" s="1"/>
  <c r="I243"/>
  <c r="I242" s="1"/>
  <c r="H243"/>
  <c r="H242" s="1"/>
  <c r="I240"/>
  <c r="H240"/>
  <c r="I238"/>
  <c r="H238"/>
  <c r="I237"/>
  <c r="H237"/>
  <c r="I235"/>
  <c r="I234" s="1"/>
  <c r="H235"/>
  <c r="H234" s="1"/>
  <c r="I231"/>
  <c r="H231"/>
  <c r="I230"/>
  <c r="H230"/>
  <c r="I228"/>
  <c r="H228"/>
  <c r="I226"/>
  <c r="I225" s="1"/>
  <c r="H226"/>
  <c r="H225" s="1"/>
  <c r="I223"/>
  <c r="H223"/>
  <c r="I221"/>
  <c r="H221"/>
  <c r="I219"/>
  <c r="I218" s="1"/>
  <c r="H219"/>
  <c r="H218" s="1"/>
  <c r="I216"/>
  <c r="H216"/>
  <c r="I214"/>
  <c r="H214"/>
  <c r="I212"/>
  <c r="I211" s="1"/>
  <c r="H212"/>
  <c r="H211" s="1"/>
  <c r="I209"/>
  <c r="H209"/>
  <c r="I206"/>
  <c r="H206"/>
  <c r="I203"/>
  <c r="I202" s="1"/>
  <c r="H203"/>
  <c r="H202" s="1"/>
  <c r="I200"/>
  <c r="H200"/>
  <c r="I198"/>
  <c r="H198"/>
  <c r="I196"/>
  <c r="I195" s="1"/>
  <c r="H196"/>
  <c r="H195" s="1"/>
  <c r="I193"/>
  <c r="I192" s="1"/>
  <c r="H193"/>
  <c r="H192" s="1"/>
  <c r="I190"/>
  <c r="I189" s="1"/>
  <c r="H190"/>
  <c r="H189" s="1"/>
  <c r="I187"/>
  <c r="I186" s="1"/>
  <c r="H187"/>
  <c r="H186" s="1"/>
  <c r="I184"/>
  <c r="I183" s="1"/>
  <c r="H184"/>
  <c r="H183" s="1"/>
  <c r="I177"/>
  <c r="H177"/>
  <c r="I175"/>
  <c r="I174" s="1"/>
  <c r="H175"/>
  <c r="H174" s="1"/>
  <c r="I172"/>
  <c r="H172"/>
  <c r="I170"/>
  <c r="I169" s="1"/>
  <c r="H170"/>
  <c r="H169" s="1"/>
  <c r="I167"/>
  <c r="I166" s="1"/>
  <c r="H167"/>
  <c r="H166" s="1"/>
  <c r="I163"/>
  <c r="H163"/>
  <c r="I161"/>
  <c r="H161"/>
  <c r="I159"/>
  <c r="H159"/>
  <c r="I157"/>
  <c r="H157"/>
  <c r="I155"/>
  <c r="H155"/>
  <c r="I153"/>
  <c r="H153"/>
  <c r="I151"/>
  <c r="I150" s="1"/>
  <c r="H151"/>
  <c r="H150" s="1"/>
  <c r="I148"/>
  <c r="I147" s="1"/>
  <c r="H148"/>
  <c r="H147" s="1"/>
  <c r="I145"/>
  <c r="I144" s="1"/>
  <c r="H145"/>
  <c r="H144" s="1"/>
  <c r="I139"/>
  <c r="H139"/>
  <c r="I137"/>
  <c r="H137"/>
  <c r="I135"/>
  <c r="I134" s="1"/>
  <c r="H135"/>
  <c r="H134" s="1"/>
  <c r="I132"/>
  <c r="I131" s="1"/>
  <c r="I130" s="1"/>
  <c r="H132"/>
  <c r="H131" s="1"/>
  <c r="I128"/>
  <c r="H128"/>
  <c r="I127"/>
  <c r="H127"/>
  <c r="I125"/>
  <c r="H125"/>
  <c r="I123"/>
  <c r="I122" s="1"/>
  <c r="H123"/>
  <c r="H122" s="1"/>
  <c r="I119"/>
  <c r="H119"/>
  <c r="I117"/>
  <c r="I116" s="1"/>
  <c r="H117"/>
  <c r="H116" s="1"/>
  <c r="I114"/>
  <c r="H114"/>
  <c r="I113"/>
  <c r="H113"/>
  <c r="I111"/>
  <c r="I110" s="1"/>
  <c r="H111"/>
  <c r="H110" s="1"/>
  <c r="I108"/>
  <c r="H108"/>
  <c r="I107"/>
  <c r="H107"/>
  <c r="I101"/>
  <c r="H101"/>
  <c r="I99"/>
  <c r="H99"/>
  <c r="I97"/>
  <c r="H97"/>
  <c r="I96"/>
  <c r="H96"/>
  <c r="I91"/>
  <c r="I90" s="1"/>
  <c r="H91"/>
  <c r="H90" s="1"/>
  <c r="I88"/>
  <c r="I87" s="1"/>
  <c r="H88"/>
  <c r="H87" s="1"/>
  <c r="I84"/>
  <c r="H84"/>
  <c r="I81"/>
  <c r="I80" s="1"/>
  <c r="H81"/>
  <c r="H80" s="1"/>
  <c r="I78"/>
  <c r="H78"/>
  <c r="I75"/>
  <c r="H75"/>
  <c r="I74"/>
  <c r="H74"/>
  <c r="I72"/>
  <c r="H72"/>
  <c r="I69"/>
  <c r="H69"/>
  <c r="I64"/>
  <c r="H64"/>
  <c r="I63"/>
  <c r="H63"/>
  <c r="I61"/>
  <c r="H61"/>
  <c r="I57"/>
  <c r="I56" s="1"/>
  <c r="H57"/>
  <c r="H56" s="1"/>
  <c r="I54"/>
  <c r="I53" s="1"/>
  <c r="H54"/>
  <c r="H53" s="1"/>
  <c r="I49"/>
  <c r="H49"/>
  <c r="I47"/>
  <c r="H47"/>
  <c r="I45"/>
  <c r="I44" s="1"/>
  <c r="H45"/>
  <c r="H44" s="1"/>
  <c r="I40"/>
  <c r="H40"/>
  <c r="I38"/>
  <c r="I37" s="1"/>
  <c r="H38"/>
  <c r="H37" s="1"/>
  <c r="I34"/>
  <c r="H34"/>
  <c r="I32"/>
  <c r="I31" s="1"/>
  <c r="H32"/>
  <c r="H31" s="1"/>
  <c r="I29"/>
  <c r="I28" s="1"/>
  <c r="H29"/>
  <c r="H28" s="1"/>
  <c r="I26"/>
  <c r="I25" s="1"/>
  <c r="H26"/>
  <c r="H25" s="1"/>
  <c r="I23"/>
  <c r="I22" s="1"/>
  <c r="H23"/>
  <c r="H22" s="1"/>
  <c r="I18"/>
  <c r="H18"/>
  <c r="I16"/>
  <c r="I15" s="1"/>
  <c r="H16"/>
  <c r="H15" s="1"/>
  <c r="M279"/>
  <c r="L279"/>
  <c r="M277"/>
  <c r="L277"/>
  <c r="L274" s="1"/>
  <c r="M275"/>
  <c r="L275"/>
  <c r="M272"/>
  <c r="L272"/>
  <c r="M270"/>
  <c r="L270"/>
  <c r="M268"/>
  <c r="L268"/>
  <c r="L267" s="1"/>
  <c r="M264"/>
  <c r="L264"/>
  <c r="M262"/>
  <c r="M261" s="1"/>
  <c r="L262"/>
  <c r="L261" s="1"/>
  <c r="M259"/>
  <c r="L259"/>
  <c r="M257"/>
  <c r="M256" s="1"/>
  <c r="L257"/>
  <c r="M254"/>
  <c r="L254"/>
  <c r="M251"/>
  <c r="M248" s="1"/>
  <c r="L251"/>
  <c r="M249"/>
  <c r="L249"/>
  <c r="M246"/>
  <c r="M245" s="1"/>
  <c r="L246"/>
  <c r="L245" s="1"/>
  <c r="M243"/>
  <c r="M242" s="1"/>
  <c r="L243"/>
  <c r="L242"/>
  <c r="M240"/>
  <c r="L240"/>
  <c r="M238"/>
  <c r="L238"/>
  <c r="M237"/>
  <c r="M235"/>
  <c r="M234" s="1"/>
  <c r="L235"/>
  <c r="L234" s="1"/>
  <c r="M231"/>
  <c r="M230" s="1"/>
  <c r="L231"/>
  <c r="L230" s="1"/>
  <c r="M228"/>
  <c r="L228"/>
  <c r="M226"/>
  <c r="M225" s="1"/>
  <c r="L226"/>
  <c r="L225" s="1"/>
  <c r="M223"/>
  <c r="L223"/>
  <c r="M221"/>
  <c r="L221"/>
  <c r="M219"/>
  <c r="L219"/>
  <c r="L218" s="1"/>
  <c r="M216"/>
  <c r="L216"/>
  <c r="M214"/>
  <c r="L214"/>
  <c r="M212"/>
  <c r="L212"/>
  <c r="L211"/>
  <c r="M209"/>
  <c r="L209"/>
  <c r="M206"/>
  <c r="L206"/>
  <c r="M203"/>
  <c r="L203"/>
  <c r="L202" s="1"/>
  <c r="M200"/>
  <c r="L200"/>
  <c r="M198"/>
  <c r="L198"/>
  <c r="M196"/>
  <c r="L196"/>
  <c r="L195" s="1"/>
  <c r="M193"/>
  <c r="M192" s="1"/>
  <c r="L193"/>
  <c r="L192" s="1"/>
  <c r="M190"/>
  <c r="M189" s="1"/>
  <c r="L190"/>
  <c r="L189" s="1"/>
  <c r="M187"/>
  <c r="M186" s="1"/>
  <c r="L187"/>
  <c r="L186" s="1"/>
  <c r="M184"/>
  <c r="M183" s="1"/>
  <c r="L184"/>
  <c r="L183" s="1"/>
  <c r="M177"/>
  <c r="L177"/>
  <c r="M175"/>
  <c r="L175"/>
  <c r="M172"/>
  <c r="L172"/>
  <c r="L169" s="1"/>
  <c r="M170"/>
  <c r="M169" s="1"/>
  <c r="L170"/>
  <c r="M167"/>
  <c r="M166" s="1"/>
  <c r="L167"/>
  <c r="L166" s="1"/>
  <c r="M163"/>
  <c r="L163"/>
  <c r="M161"/>
  <c r="L161"/>
  <c r="M159"/>
  <c r="L159"/>
  <c r="M157"/>
  <c r="L157"/>
  <c r="M155"/>
  <c r="L155"/>
  <c r="M153"/>
  <c r="L153"/>
  <c r="M151"/>
  <c r="L151"/>
  <c r="M148"/>
  <c r="M147" s="1"/>
  <c r="L148"/>
  <c r="L147" s="1"/>
  <c r="M145"/>
  <c r="M144" s="1"/>
  <c r="L145"/>
  <c r="L144" s="1"/>
  <c r="M139"/>
  <c r="L139"/>
  <c r="M137"/>
  <c r="L137"/>
  <c r="M135"/>
  <c r="L135"/>
  <c r="L134"/>
  <c r="M132"/>
  <c r="M131" s="1"/>
  <c r="L132"/>
  <c r="L131"/>
  <c r="M128"/>
  <c r="M127" s="1"/>
  <c r="L128"/>
  <c r="L127" s="1"/>
  <c r="M125"/>
  <c r="L125"/>
  <c r="L122" s="1"/>
  <c r="M123"/>
  <c r="M122" s="1"/>
  <c r="L123"/>
  <c r="M119"/>
  <c r="L119"/>
  <c r="M117"/>
  <c r="L117"/>
  <c r="M114"/>
  <c r="M113" s="1"/>
  <c r="L114"/>
  <c r="L113" s="1"/>
  <c r="M111"/>
  <c r="M110" s="1"/>
  <c r="L111"/>
  <c r="L110" s="1"/>
  <c r="M108"/>
  <c r="M107" s="1"/>
  <c r="L108"/>
  <c r="L107" s="1"/>
  <c r="M101"/>
  <c r="L101"/>
  <c r="M99"/>
  <c r="L99"/>
  <c r="M97"/>
  <c r="M96" s="1"/>
  <c r="L97"/>
  <c r="M91"/>
  <c r="M90" s="1"/>
  <c r="L91"/>
  <c r="L90" s="1"/>
  <c r="M88"/>
  <c r="M87" s="1"/>
  <c r="L88"/>
  <c r="L87" s="1"/>
  <c r="L86" s="1"/>
  <c r="M84"/>
  <c r="L84"/>
  <c r="M81"/>
  <c r="L81"/>
  <c r="M78"/>
  <c r="L78"/>
  <c r="M75"/>
  <c r="M74" s="1"/>
  <c r="L75"/>
  <c r="L74" s="1"/>
  <c r="M72"/>
  <c r="L72"/>
  <c r="M69"/>
  <c r="M63" s="1"/>
  <c r="L69"/>
  <c r="M64"/>
  <c r="L64"/>
  <c r="M61"/>
  <c r="L61"/>
  <c r="M57"/>
  <c r="M56" s="1"/>
  <c r="L57"/>
  <c r="L56" s="1"/>
  <c r="M54"/>
  <c r="M53" s="1"/>
  <c r="L54"/>
  <c r="L53" s="1"/>
  <c r="M49"/>
  <c r="L49"/>
  <c r="M47"/>
  <c r="L47"/>
  <c r="M45"/>
  <c r="M44" s="1"/>
  <c r="L45"/>
  <c r="M40"/>
  <c r="L40"/>
  <c r="L37" s="1"/>
  <c r="M38"/>
  <c r="L38"/>
  <c r="M34"/>
  <c r="L34"/>
  <c r="L31" s="1"/>
  <c r="M32"/>
  <c r="M31" s="1"/>
  <c r="L32"/>
  <c r="M29"/>
  <c r="M28" s="1"/>
  <c r="L29"/>
  <c r="L28" s="1"/>
  <c r="M26"/>
  <c r="M25" s="1"/>
  <c r="L26"/>
  <c r="L25"/>
  <c r="M23"/>
  <c r="M22" s="1"/>
  <c r="L23"/>
  <c r="L22"/>
  <c r="M18"/>
  <c r="L18"/>
  <c r="M16"/>
  <c r="L16"/>
  <c r="L15" s="1"/>
  <c r="J272"/>
  <c r="K279"/>
  <c r="J279"/>
  <c r="K72"/>
  <c r="J72"/>
  <c r="H130" l="1"/>
  <c r="I14"/>
  <c r="I52"/>
  <c r="I86"/>
  <c r="H14"/>
  <c r="H86"/>
  <c r="H36"/>
  <c r="I36"/>
  <c r="I95"/>
  <c r="H52"/>
  <c r="H95"/>
  <c r="L248"/>
  <c r="L44"/>
  <c r="L36" s="1"/>
  <c r="M150"/>
  <c r="L256"/>
  <c r="M267"/>
  <c r="M195"/>
  <c r="M274"/>
  <c r="M37"/>
  <c r="M36" s="1"/>
  <c r="L96"/>
  <c r="L95" s="1"/>
  <c r="L150"/>
  <c r="M174"/>
  <c r="M202"/>
  <c r="L63"/>
  <c r="M15"/>
  <c r="L80"/>
  <c r="M116"/>
  <c r="M95" s="1"/>
  <c r="M134"/>
  <c r="L174"/>
  <c r="M211"/>
  <c r="M80"/>
  <c r="L116"/>
  <c r="M218"/>
  <c r="L237"/>
  <c r="M130"/>
  <c r="M52"/>
  <c r="M86"/>
  <c r="L52"/>
  <c r="M14"/>
  <c r="L130"/>
  <c r="L14"/>
  <c r="K277"/>
  <c r="J277"/>
  <c r="K275"/>
  <c r="J275"/>
  <c r="K272"/>
  <c r="K270"/>
  <c r="J270"/>
  <c r="K268"/>
  <c r="J268"/>
  <c r="K264"/>
  <c r="J264"/>
  <c r="K262"/>
  <c r="J262"/>
  <c r="K259"/>
  <c r="J259"/>
  <c r="K257"/>
  <c r="J257"/>
  <c r="K254"/>
  <c r="J254"/>
  <c r="K251"/>
  <c r="J251"/>
  <c r="K249"/>
  <c r="J249"/>
  <c r="K246"/>
  <c r="K245" s="1"/>
  <c r="J246"/>
  <c r="J245" s="1"/>
  <c r="K243"/>
  <c r="K242" s="1"/>
  <c r="J243"/>
  <c r="J242" s="1"/>
  <c r="K240"/>
  <c r="J240"/>
  <c r="K238"/>
  <c r="J238"/>
  <c r="K235"/>
  <c r="K234" s="1"/>
  <c r="J235"/>
  <c r="J234" s="1"/>
  <c r="K231"/>
  <c r="K230" s="1"/>
  <c r="J231"/>
  <c r="J230" s="1"/>
  <c r="K228"/>
  <c r="J228"/>
  <c r="K226"/>
  <c r="J226"/>
  <c r="K223"/>
  <c r="J223"/>
  <c r="K221"/>
  <c r="J221"/>
  <c r="K219"/>
  <c r="J219"/>
  <c r="K216"/>
  <c r="J216"/>
  <c r="K214"/>
  <c r="J214"/>
  <c r="K212"/>
  <c r="J212"/>
  <c r="K209"/>
  <c r="J209"/>
  <c r="K206"/>
  <c r="J206"/>
  <c r="K203"/>
  <c r="J203"/>
  <c r="K200"/>
  <c r="J200"/>
  <c r="K198"/>
  <c r="J198"/>
  <c r="K196"/>
  <c r="J196"/>
  <c r="K193"/>
  <c r="K192" s="1"/>
  <c r="J193"/>
  <c r="J192" s="1"/>
  <c r="K190"/>
  <c r="K189" s="1"/>
  <c r="J190"/>
  <c r="J189" s="1"/>
  <c r="K187"/>
  <c r="K186" s="1"/>
  <c r="J187"/>
  <c r="J186" s="1"/>
  <c r="K184"/>
  <c r="K183" s="1"/>
  <c r="J184"/>
  <c r="J183" s="1"/>
  <c r="K177"/>
  <c r="J177"/>
  <c r="K175"/>
  <c r="J175"/>
  <c r="K172"/>
  <c r="J172"/>
  <c r="K170"/>
  <c r="J170"/>
  <c r="K167"/>
  <c r="K166" s="1"/>
  <c r="J167"/>
  <c r="J166" s="1"/>
  <c r="K163"/>
  <c r="J163"/>
  <c r="K161"/>
  <c r="J161"/>
  <c r="K159"/>
  <c r="J159"/>
  <c r="K157"/>
  <c r="J157"/>
  <c r="K155"/>
  <c r="J155"/>
  <c r="K153"/>
  <c r="J153"/>
  <c r="K151"/>
  <c r="J151"/>
  <c r="K148"/>
  <c r="K147" s="1"/>
  <c r="J148"/>
  <c r="J147" s="1"/>
  <c r="K145"/>
  <c r="K144" s="1"/>
  <c r="J145"/>
  <c r="J144" s="1"/>
  <c r="K139"/>
  <c r="J139"/>
  <c r="K137"/>
  <c r="J137"/>
  <c r="K135"/>
  <c r="J135"/>
  <c r="K132"/>
  <c r="K131" s="1"/>
  <c r="J132"/>
  <c r="J131" s="1"/>
  <c r="K128"/>
  <c r="K127" s="1"/>
  <c r="J128"/>
  <c r="J127" s="1"/>
  <c r="K125"/>
  <c r="J125"/>
  <c r="K123"/>
  <c r="J123"/>
  <c r="K119"/>
  <c r="J119"/>
  <c r="K117"/>
  <c r="J117"/>
  <c r="K114"/>
  <c r="K113" s="1"/>
  <c r="J114"/>
  <c r="J113" s="1"/>
  <c r="K111"/>
  <c r="K110" s="1"/>
  <c r="J111"/>
  <c r="J110" s="1"/>
  <c r="K108"/>
  <c r="K107" s="1"/>
  <c r="J108"/>
  <c r="J107" s="1"/>
  <c r="K101"/>
  <c r="J101"/>
  <c r="K99"/>
  <c r="J99"/>
  <c r="K97"/>
  <c r="J97"/>
  <c r="K91"/>
  <c r="K90" s="1"/>
  <c r="J91"/>
  <c r="J90" s="1"/>
  <c r="K88"/>
  <c r="K87" s="1"/>
  <c r="J88"/>
  <c r="J87" s="1"/>
  <c r="K84"/>
  <c r="J84"/>
  <c r="K81"/>
  <c r="J81"/>
  <c r="K78"/>
  <c r="J78"/>
  <c r="K75"/>
  <c r="J75"/>
  <c r="K69"/>
  <c r="J69"/>
  <c r="K64"/>
  <c r="J64"/>
  <c r="K61"/>
  <c r="J61"/>
  <c r="K57"/>
  <c r="J57"/>
  <c r="K54"/>
  <c r="K53" s="1"/>
  <c r="J54"/>
  <c r="J53" s="1"/>
  <c r="K49"/>
  <c r="J49"/>
  <c r="K47"/>
  <c r="J47"/>
  <c r="K45"/>
  <c r="J45"/>
  <c r="K40"/>
  <c r="J40"/>
  <c r="K38"/>
  <c r="J38"/>
  <c r="K34"/>
  <c r="J34"/>
  <c r="K29"/>
  <c r="K28" s="1"/>
  <c r="J29"/>
  <c r="J28" s="1"/>
  <c r="K26"/>
  <c r="K25" s="1"/>
  <c r="J26"/>
  <c r="J25" s="1"/>
  <c r="K23"/>
  <c r="K22" s="1"/>
  <c r="J23"/>
  <c r="J22" s="1"/>
  <c r="K18"/>
  <c r="J18"/>
  <c r="K16"/>
  <c r="J16"/>
  <c r="I281" l="1"/>
  <c r="I283" s="1"/>
  <c r="H281"/>
  <c r="H283" s="1"/>
  <c r="L281"/>
  <c r="L283" s="1"/>
  <c r="M281"/>
  <c r="M283" s="1"/>
  <c r="J174"/>
  <c r="K261"/>
  <c r="J261"/>
  <c r="K56"/>
  <c r="K169"/>
  <c r="J63"/>
  <c r="J80"/>
  <c r="J96"/>
  <c r="K116"/>
  <c r="K174"/>
  <c r="K211"/>
  <c r="J274"/>
  <c r="K32"/>
  <c r="J32"/>
  <c r="K74"/>
  <c r="J116"/>
  <c r="K15"/>
  <c r="J195"/>
  <c r="J225"/>
  <c r="K256"/>
  <c r="K44"/>
  <c r="J237"/>
  <c r="K122"/>
  <c r="K134"/>
  <c r="J256"/>
  <c r="J56"/>
  <c r="K274"/>
  <c r="K96"/>
  <c r="K202"/>
  <c r="K80"/>
  <c r="K37"/>
  <c r="K237"/>
  <c r="K248"/>
  <c r="K218"/>
  <c r="K195"/>
  <c r="K225"/>
  <c r="K267"/>
  <c r="K63"/>
  <c r="K150"/>
  <c r="J169"/>
  <c r="J15"/>
  <c r="J44"/>
  <c r="J86"/>
  <c r="J211"/>
  <c r="J37"/>
  <c r="J202"/>
  <c r="J74"/>
  <c r="J122"/>
  <c r="J134"/>
  <c r="J150"/>
  <c r="J218"/>
  <c r="J248"/>
  <c r="J267"/>
  <c r="K86"/>
  <c r="J95" l="1"/>
  <c r="J36"/>
  <c r="K36"/>
  <c r="J130"/>
  <c r="J52"/>
  <c r="K130"/>
  <c r="K95"/>
  <c r="J31"/>
  <c r="J14" s="1"/>
  <c r="K52"/>
  <c r="K31"/>
  <c r="K14" s="1"/>
  <c r="K281" l="1"/>
  <c r="K283" s="1"/>
  <c r="J281"/>
  <c r="J283" s="1"/>
  <c r="G14" i="2" l="1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<sst xmlns="http://schemas.openxmlformats.org/spreadsheetml/2006/main" count="1263" uniqueCount="214">
  <si>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</si>
  <si>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</si>
  <si>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</si>
  <si>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</si>
  <si>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</si>
  <si>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</si>
  <si>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</si>
  <si>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</si>
  <si>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</si>
  <si>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</si>
  <si>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</si>
  <si>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</si>
  <si>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</si>
  <si>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</si>
  <si>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</si>
  <si>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</si>
  <si>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</si>
  <si>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</si>
  <si>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</si>
  <si>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</si>
  <si>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</si>
  <si>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</si>
  <si>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</si>
  <si>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</si>
  <si>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</si>
  <si>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</si>
  <si>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</si>
  <si>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</si>
  <si>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</si>
  <si>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</si>
  <si>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</si>
  <si>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</si>
  <si>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</si>
  <si>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</si>
  <si>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</si>
  <si>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</si>
  <si>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</si>
  <si>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</si>
  <si>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</si>
  <si>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</si>
  <si>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</si>
  <si>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</si>
  <si>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</si>
  <si>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</si>
  <si>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</si>
  <si>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</si>
  <si>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</si>
  <si>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</si>
  <si>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</si>
  <si>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</si>
  <si>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</si>
  <si>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</si>
  <si>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</si>
  <si>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</si>
  <si>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</si>
  <si>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</si>
  <si>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</si>
  <si>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</si>
  <si>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</si>
  <si>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</si>
  <si>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</si>
  <si>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</si>
  <si>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</si>
  <si>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</si>
  <si>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</si>
  <si>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</si>
  <si>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</si>
  <si>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</si>
  <si>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</si>
  <si>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</si>
  <si>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</si>
  <si>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</si>
  <si>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</si>
  <si>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</si>
  <si>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</si>
  <si>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</si>
  <si>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</si>
  <si>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</si>
  <si>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</si>
  <si>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</si>
  <si>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</si>
  <si>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</si>
  <si>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</si>
  <si>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</si>
  <si>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</si>
  <si>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</si>
  <si>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</si>
  <si>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</si>
  <si>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</si>
  <si>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</si>
  <si>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</si>
  <si>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</si>
  <si>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</si>
  <si>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</si>
  <si>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</si>
  <si>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</si>
  <si>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</si>
  <si>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</si>
  <si>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</si>
  <si>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</si>
  <si>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</si>
  <si>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</si>
  <si>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</si>
  <si>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</si>
  <si>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</si>
  <si>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</si>
  <si>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</si>
  <si>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</si>
  <si>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</si>
  <si>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</si>
  <si>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</si>
  <si>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</si>
  <si>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</si>
  <si>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</si>
  <si>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</si>
  <si>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</si>
  <si>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</si>
  <si>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</si>
  <si>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</si>
  <si>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</si>
  <si>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</si>
  <si>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</si>
  <si>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</si>
  <si>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</si>
  <si>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</si>
  <si>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</si>
  <si>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</si>
  <si>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</si>
  <si>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</si>
  <si>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</si>
  <si>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</si>
  <si>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</si>
  <si>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37 0 00 00000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</si>
  <si>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</si>
  <si>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28 0 00 00000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</si>
  <si>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</si>
  <si>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</si>
  <si>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</si>
  <si>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</si>
  <si>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12 0 00 00000</t>
  </si>
  <si>
    <t>360</t>
  </si>
  <si>
    <t>Иные выплаты населению</t>
  </si>
  <si>
    <t>830</t>
  </si>
  <si>
    <t>Исполнение судебных актов</t>
  </si>
  <si>
    <t>40 0 00 00000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</si>
  <si>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</si>
  <si>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2017-2022 годы"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</si>
  <si>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</si>
  <si>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</si>
  <si>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</si>
  <si>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</si>
  <si>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</si>
  <si>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</si>
  <si>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</si>
  <si>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</si>
  <si>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</si>
  <si>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</si>
  <si>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</si>
  <si>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 и реконструкция зданий школ и детских садов, расположенных на территории муниципального района Кинельский» на 2014-2021 годы.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</si>
  <si>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</si>
  <si>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</si>
  <si>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</si>
  <si>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Муниципальное казённое учреждение "Управление культуры, спорта и молодежной политики"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</si>
  <si>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</si>
  <si>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</si>
  <si>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</si>
  <si>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</si>
  <si>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</si>
  <si>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</si>
  <si>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</si>
  <si>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</si>
  <si>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</si>
  <si>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</si>
  <si>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</si>
  <si>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</si>
  <si>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</si>
  <si>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к Решению Собрания представителей муниципального района Кинельский "О бюджете муниципального района Кинельский на 2021 год и на плановый период 2022 и 2023 годов"</t>
  </si>
  <si>
    <t>42 0 00 00000</t>
  </si>
  <si>
    <t>Приложение 5</t>
  </si>
  <si>
    <t xml:space="preserve">Ведомственная структура расходов
бюджета муниципального  района Кинельский на плановый период  2022 и  2023 годов.
</t>
  </si>
  <si>
    <t>Сумма на 2022 год,
  тыс.  рублей</t>
  </si>
  <si>
    <t>Сумма на 2023 год,
  тыс.  рублей</t>
  </si>
  <si>
    <t>Условно утвержденные расходы</t>
  </si>
  <si>
    <t>ВСЕГО с учетом условно утвержденных расходов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</si>
  <si>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</si>
  <si>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«Молодёжь муниципального района Кинельский» на 2014-2023 гг.</t>
  </si>
  <si>
    <t>МП "Организация досуга детей, подростков и молодёжи муниципального района Кинельский на 2017-2023 годы"</t>
  </si>
  <si>
    <t>МП «Развитие  культуры муниципального района Кинельский» на 2020-2023 гг.</t>
  </si>
  <si>
    <t xml:space="preserve"> МП "Развитие библиотечного обслуживания муниципального района Кинельский" на 2020-2023 годы.</t>
  </si>
  <si>
    <t>МП «Развитие  физической культуры и спорта муниципального района Кинельский» на 2020-2023 гг.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</si>
  <si>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2018-2023 годы"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</si>
  <si>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</si>
  <si>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</si>
  <si>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2017-2023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</si>
  <si>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2017-2023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</si>
  <si>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2017-2023 годы"</t>
  </si>
  <si>
    <t>МП «Развитие мобилизационной подготовки на территории муниципального района Кинельский на 2018-2023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</si>
  <si>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2018-2023 года"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</si>
  <si>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</si>
  <si>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"Модернизация и развитие автомобильных дорог общего пользования местного значения муниципального района Кинельский на 2009-2023 гг."</t>
  </si>
  <si>
    <t xml:space="preserve"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 </t>
  </si>
  <si>
    <t>МП природоохранных мероприятий на 2012-2023 гг.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</si>
  <si>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2017-2023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</si>
  <si>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2017-2023 годы"</t>
  </si>
  <si>
    <t>МП "Развитие дополнительного образования в муниципальном районе Кинельский" на период 2018-2023 гг.</t>
  </si>
  <si>
    <t>МП "Развитие печатного средства массовой информации в муниципальном районе Кинельский на 2017-2023 годы"</t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</si>
  <si>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2017-2023 годы  через сетевое издание «Междуречье-Информ»</t>
  </si>
  <si>
    <t>МП "Организация деятельности по опеке и попечительству на территории муниципального района Кинельский Самарской области на 2018-2021 годы".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</si>
  <si>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</si>
  <si>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2015-2023 гг.»</t>
    </r>
  </si>
  <si>
    <t>МП «Развитие и поддержка малого и среднего предпринимательства в муниципальном районе Кинельский на 2015-2023 гг.»</t>
  </si>
  <si>
    <t>МП "Поддержка местных инициатив в муниципальном районе Кинельский Самарской области на 2021-2025 годы""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</si>
  <si>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2018-2023 годы.</t>
  </si>
  <si>
    <t>Уточнённая сумма на 2022 год,
  тыс.  рублей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</si>
</sst>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5"/>
  <sheetViews>
    <sheetView tabSelected="1" topLeftCell="B1" zoomScale="85" zoomScaleNormal="85" workbookViewId="0">
      <selection activeCell="J282" sqref="J282"/>
    </sheetView>
  </sheetViews>
  <sheetFormatPr defaultColWidth="9.109375" defaultRowHeight="13.8"/>
  <cols>
    <col min="1" max="1" width="5" style="12" hidden="1" customWidth="1"/>
    <col min="2" max="2" width="8.6640625" style="13" customWidth="1"/>
    <col min="3" max="3" width="42.6640625" style="13" customWidth="1"/>
    <col min="4" max="4" width="5.44140625" style="13" customWidth="1"/>
    <col min="5" max="5" width="4.44140625" style="13" customWidth="1"/>
    <col min="6" max="6" width="15.5546875" style="13" customWidth="1"/>
    <col min="7" max="7" width="5.109375" style="13" customWidth="1"/>
    <col min="8" max="8" width="11.6640625" style="13" customWidth="1"/>
    <col min="9" max="9" width="13.44140625" style="13" customWidth="1"/>
    <col min="10" max="10" width="11.6640625" style="13" customWidth="1"/>
    <col min="11" max="11" width="13.44140625" style="13" customWidth="1"/>
    <col min="12" max="12" width="11.6640625" style="13" customWidth="1"/>
    <col min="13" max="13" width="13.44140625" style="13" customWidth="1"/>
    <col min="14" max="16384" width="9.109375" style="13"/>
  </cols>
  <sheetData>
    <row r="1" spans="1:13" s="11" customFormat="1" ht="34.5" customHeight="1">
      <c r="A1" s="10"/>
      <c r="H1" s="75"/>
      <c r="I1" s="75"/>
      <c r="J1" s="75"/>
      <c r="K1" s="75"/>
      <c r="L1" s="75" t="s">
        <v>178</v>
      </c>
      <c r="M1" s="75"/>
    </row>
    <row r="2" spans="1:13" ht="97.2" customHeight="1">
      <c r="F2" s="54"/>
      <c r="G2" s="54"/>
      <c r="H2" s="54"/>
      <c r="I2" s="64" t="s">
        <v>176</v>
      </c>
      <c r="J2" s="64"/>
      <c r="K2" s="64"/>
      <c r="L2" s="64"/>
      <c r="M2" s="64"/>
    </row>
    <row r="3" spans="1:13" ht="18.600000000000001" customHeight="1">
      <c r="F3" s="57"/>
      <c r="G3" s="57"/>
      <c r="H3" s="57"/>
      <c r="I3" s="57"/>
      <c r="J3" s="63"/>
      <c r="K3" s="63"/>
      <c r="L3" s="58"/>
      <c r="M3" s="58"/>
    </row>
    <row r="4" spans="1:13" s="12" customFormat="1" ht="34.5" customHeight="1">
      <c r="B4" s="76" t="s">
        <v>179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6" spans="1:13" ht="15" customHeight="1">
      <c r="B6" s="66" t="s">
        <v>0</v>
      </c>
      <c r="C6" s="65" t="s">
        <v>1</v>
      </c>
      <c r="D6" s="65" t="s">
        <v>2</v>
      </c>
      <c r="E6" s="65" t="s">
        <v>3</v>
      </c>
      <c r="F6" s="65" t="s">
        <v>4</v>
      </c>
      <c r="G6" s="65" t="s">
        <v>5</v>
      </c>
      <c r="H6" s="69" t="s">
        <v>180</v>
      </c>
      <c r="I6" s="70"/>
      <c r="J6" s="69" t="s">
        <v>213</v>
      </c>
      <c r="K6" s="70"/>
      <c r="L6" s="69" t="s">
        <v>181</v>
      </c>
      <c r="M6" s="70"/>
    </row>
    <row r="7" spans="1:13">
      <c r="B7" s="67"/>
      <c r="C7" s="65"/>
      <c r="D7" s="65"/>
      <c r="E7" s="65"/>
      <c r="F7" s="65"/>
      <c r="G7" s="65"/>
      <c r="H7" s="71"/>
      <c r="I7" s="72"/>
      <c r="J7" s="71"/>
      <c r="K7" s="72"/>
      <c r="L7" s="71"/>
      <c r="M7" s="72"/>
    </row>
    <row r="8" spans="1:13">
      <c r="B8" s="67"/>
      <c r="C8" s="65"/>
      <c r="D8" s="65"/>
      <c r="E8" s="65"/>
      <c r="F8" s="65"/>
      <c r="G8" s="65"/>
      <c r="H8" s="71"/>
      <c r="I8" s="72"/>
      <c r="J8" s="71"/>
      <c r="K8" s="72"/>
      <c r="L8" s="71"/>
      <c r="M8" s="72"/>
    </row>
    <row r="9" spans="1:13">
      <c r="B9" s="67"/>
      <c r="C9" s="65"/>
      <c r="D9" s="65"/>
      <c r="E9" s="65"/>
      <c r="F9" s="65"/>
      <c r="G9" s="65"/>
      <c r="H9" s="73"/>
      <c r="I9" s="74"/>
      <c r="J9" s="73"/>
      <c r="K9" s="74"/>
      <c r="L9" s="73"/>
      <c r="M9" s="74"/>
    </row>
    <row r="10" spans="1:13" ht="15" customHeight="1">
      <c r="B10" s="67"/>
      <c r="C10" s="65"/>
      <c r="D10" s="65"/>
      <c r="E10" s="65"/>
      <c r="F10" s="65"/>
      <c r="G10" s="65"/>
      <c r="H10" s="66" t="s">
        <v>6</v>
      </c>
      <c r="I10" s="65" t="s">
        <v>99</v>
      </c>
      <c r="J10" s="66" t="s">
        <v>6</v>
      </c>
      <c r="K10" s="65" t="s">
        <v>99</v>
      </c>
      <c r="L10" s="66" t="s">
        <v>6</v>
      </c>
      <c r="M10" s="65" t="s">
        <v>99</v>
      </c>
    </row>
    <row r="11" spans="1:13">
      <c r="B11" s="67"/>
      <c r="C11" s="65"/>
      <c r="D11" s="65"/>
      <c r="E11" s="65"/>
      <c r="F11" s="65"/>
      <c r="G11" s="65"/>
      <c r="H11" s="67"/>
      <c r="I11" s="65"/>
      <c r="J11" s="67"/>
      <c r="K11" s="65"/>
      <c r="L11" s="67"/>
      <c r="M11" s="65"/>
    </row>
    <row r="12" spans="1:13">
      <c r="B12" s="67"/>
      <c r="C12" s="65"/>
      <c r="D12" s="65"/>
      <c r="E12" s="65"/>
      <c r="F12" s="65"/>
      <c r="G12" s="65"/>
      <c r="H12" s="67"/>
      <c r="I12" s="65"/>
      <c r="J12" s="67"/>
      <c r="K12" s="65"/>
      <c r="L12" s="67"/>
      <c r="M12" s="65"/>
    </row>
    <row r="13" spans="1:13">
      <c r="B13" s="68"/>
      <c r="C13" s="65"/>
      <c r="D13" s="65"/>
      <c r="E13" s="65"/>
      <c r="F13" s="65"/>
      <c r="G13" s="65"/>
      <c r="H13" s="68"/>
      <c r="I13" s="65"/>
      <c r="J13" s="68"/>
      <c r="K13" s="65"/>
      <c r="L13" s="68"/>
      <c r="M13" s="65"/>
    </row>
    <row r="14" spans="1:13" s="16" customFormat="1" ht="46.8">
      <c r="A14" s="14">
        <v>0</v>
      </c>
      <c r="B14" s="26">
        <v>920</v>
      </c>
      <c r="C14" s="27" t="s">
        <v>164</v>
      </c>
      <c r="D14" s="26"/>
      <c r="E14" s="26"/>
      <c r="F14" s="26" t="s">
        <v>7</v>
      </c>
      <c r="G14" s="26"/>
      <c r="H14" s="15">
        <f t="shared" ref="H14:I14" si="0">SUMIFS(H15:H1035,$B15:$B1035,$B15)/3</f>
        <v>37066.500000000007</v>
      </c>
      <c r="I14" s="15">
        <f t="shared" si="0"/>
        <v>868</v>
      </c>
      <c r="J14" s="15">
        <f t="shared" ref="J14:K14" si="1">SUMIFS(J15:J1035,$B15:$B1035,$B15)/3</f>
        <v>37066.500000000007</v>
      </c>
      <c r="K14" s="15">
        <f t="shared" si="1"/>
        <v>868</v>
      </c>
      <c r="L14" s="15">
        <f t="shared" ref="L14" si="2">SUMIFS(L15:L1035,$B15:$B1035,$B15)/3</f>
        <v>29765.399999999998</v>
      </c>
      <c r="M14" s="15">
        <f t="shared" ref="M14" si="3">SUMIFS(M15:M1035,$B15:$B1035,$B15)/3</f>
        <v>868</v>
      </c>
    </row>
    <row r="15" spans="1:13" s="16" customFormat="1" ht="62.4">
      <c r="A15" s="17">
        <v>1</v>
      </c>
      <c r="B15" s="28">
        <v>920</v>
      </c>
      <c r="C15" s="48" t="s">
        <v>8</v>
      </c>
      <c r="D15" s="30" t="s">
        <v>73</v>
      </c>
      <c r="E15" s="30" t="s">
        <v>74</v>
      </c>
      <c r="F15" s="30" t="s">
        <v>7</v>
      </c>
      <c r="G15" s="30" t="s">
        <v>102</v>
      </c>
      <c r="H15" s="18">
        <f t="shared" ref="H15:I15" si="4">SUMIFS(H16:H1030,$B16:$B1030,$B16,$D16:$D1030,$D16,$E16:$E1030,$E16)/2</f>
        <v>11580.2</v>
      </c>
      <c r="I15" s="18">
        <f t="shared" si="4"/>
        <v>0</v>
      </c>
      <c r="J15" s="18">
        <f t="shared" ref="J15:K15" si="5">SUMIFS(J16:J1030,$B16:$B1030,$B16,$D16:$D1030,$D16,$E16:$E1030,$E16)/2</f>
        <v>11580.2</v>
      </c>
      <c r="K15" s="18">
        <f t="shared" si="5"/>
        <v>0</v>
      </c>
      <c r="L15" s="18">
        <f t="shared" ref="L15" si="6">SUMIFS(L16:L1030,$B16:$B1030,$B16,$D16:$D1030,$D16,$E16:$E1030,$E16)/2</f>
        <v>11580.2</v>
      </c>
      <c r="M15" s="18">
        <f t="shared" ref="M15" si="7">SUMIFS(M16:M1030,$B16:$B1030,$B16,$D16:$D1030,$D16,$E16:$E1030,$E16)/2</f>
        <v>0</v>
      </c>
    </row>
    <row r="16" spans="1:13" s="16" customFormat="1" ht="62.4">
      <c r="A16" s="19">
        <v>2</v>
      </c>
      <c r="B16" s="43">
        <v>920</v>
      </c>
      <c r="C16" s="47" t="s">
        <v>131</v>
      </c>
      <c r="D16" s="44" t="s">
        <v>73</v>
      </c>
      <c r="E16" s="39" t="s">
        <v>74</v>
      </c>
      <c r="F16" s="39" t="s">
        <v>15</v>
      </c>
      <c r="G16" s="39" t="s">
        <v>75</v>
      </c>
      <c r="H16" s="40">
        <f t="shared" ref="H16:I16" si="8">SUMIFS(H17:H1030,$B17:$B1030,$B16,$D17:$D1030,$D17,$E17:$E1030,$E17,$F17:$F1030,$F17)</f>
        <v>0</v>
      </c>
      <c r="I16" s="40">
        <f t="shared" si="8"/>
        <v>0</v>
      </c>
      <c r="J16" s="40">
        <f t="shared" ref="J16:K16" si="9">SUMIFS(J17:J1030,$B17:$B1030,$B16,$D17:$D1030,$D17,$E17:$E1030,$E17,$F17:$F1030,$F17)</f>
        <v>0</v>
      </c>
      <c r="K16" s="40">
        <f t="shared" si="9"/>
        <v>0</v>
      </c>
      <c r="L16" s="40">
        <f t="shared" ref="L16" si="10">SUMIFS(L17:L1030,$B17:$B1030,$B16,$D17:$D1030,$D17,$E17:$E1030,$E17,$F17:$F1030,$F17)</f>
        <v>0</v>
      </c>
      <c r="M16" s="40">
        <f t="shared" ref="M16" si="11">SUMIFS(M17:M1030,$B17:$B1030,$B16,$D17:$D1030,$D17,$E17:$E1030,$E17,$F17:$F1030,$F17)</f>
        <v>0</v>
      </c>
    </row>
    <row r="17" spans="1:13" s="16" customFormat="1" ht="46.8">
      <c r="A17" s="20">
        <v>3</v>
      </c>
      <c r="B17" s="31">
        <v>920</v>
      </c>
      <c r="C17" s="46" t="s">
        <v>12</v>
      </c>
      <c r="D17" s="33" t="s">
        <v>73</v>
      </c>
      <c r="E17" s="33" t="s">
        <v>74</v>
      </c>
      <c r="F17" s="33" t="s">
        <v>15</v>
      </c>
      <c r="G17" s="33" t="s">
        <v>77</v>
      </c>
      <c r="H17" s="24"/>
      <c r="I17" s="24"/>
      <c r="J17" s="24"/>
      <c r="K17" s="24"/>
      <c r="L17" s="24"/>
      <c r="M17" s="24"/>
    </row>
    <row r="18" spans="1:13" s="16" customFormat="1" ht="78">
      <c r="A18" s="19">
        <v>2</v>
      </c>
      <c r="B18" s="37">
        <v>920</v>
      </c>
      <c r="C18" s="38" t="s">
        <v>9</v>
      </c>
      <c r="D18" s="39" t="s">
        <v>73</v>
      </c>
      <c r="E18" s="39" t="s">
        <v>74</v>
      </c>
      <c r="F18" s="39" t="s">
        <v>112</v>
      </c>
      <c r="G18" s="39" t="s">
        <v>75</v>
      </c>
      <c r="H18" s="40">
        <f t="shared" ref="H18:I18" si="12">SUMIFS(H19:H1032,$B19:$B1032,$B18,$D19:$D1032,$D19,$E19:$E1032,$E19,$F19:$F1032,$F19)</f>
        <v>11580.2</v>
      </c>
      <c r="I18" s="40">
        <f t="shared" si="12"/>
        <v>0</v>
      </c>
      <c r="J18" s="40">
        <f t="shared" ref="J18:K18" si="13">SUMIFS(J19:J1032,$B19:$B1032,$B18,$D19:$D1032,$D19,$E19:$E1032,$E19,$F19:$F1032,$F19)</f>
        <v>11580.2</v>
      </c>
      <c r="K18" s="40">
        <f t="shared" si="13"/>
        <v>0</v>
      </c>
      <c r="L18" s="40">
        <f t="shared" ref="L18" si="14">SUMIFS(L19:L1032,$B19:$B1032,$B18,$D19:$D1032,$D19,$E19:$E1032,$E19,$F19:$F1032,$F19)</f>
        <v>11580.2</v>
      </c>
      <c r="M18" s="40">
        <f t="shared" ref="M18" si="15">SUMIFS(M19:M1032,$B19:$B1032,$B18,$D19:$D1032,$D19,$E19:$E1032,$E19,$F19:$F1032,$F19)</f>
        <v>0</v>
      </c>
    </row>
    <row r="19" spans="1:13" s="16" customFormat="1" ht="38.4" customHeight="1">
      <c r="A19" s="20">
        <v>3</v>
      </c>
      <c r="B19" s="31">
        <v>920</v>
      </c>
      <c r="C19" s="32" t="s">
        <v>11</v>
      </c>
      <c r="D19" s="33" t="s">
        <v>73</v>
      </c>
      <c r="E19" s="33" t="s">
        <v>74</v>
      </c>
      <c r="F19" s="33" t="s">
        <v>112</v>
      </c>
      <c r="G19" s="33" t="s">
        <v>76</v>
      </c>
      <c r="H19" s="24">
        <v>11174.7</v>
      </c>
      <c r="I19" s="24"/>
      <c r="J19" s="24">
        <v>11174.7</v>
      </c>
      <c r="K19" s="24"/>
      <c r="L19" s="24">
        <v>11174.7</v>
      </c>
      <c r="M19" s="24"/>
    </row>
    <row r="20" spans="1:13" s="16" customFormat="1" ht="46.8">
      <c r="A20" s="20">
        <v>3</v>
      </c>
      <c r="B20" s="31">
        <v>920</v>
      </c>
      <c r="C20" s="32" t="s">
        <v>12</v>
      </c>
      <c r="D20" s="33" t="s">
        <v>73</v>
      </c>
      <c r="E20" s="33" t="s">
        <v>74</v>
      </c>
      <c r="F20" s="33" t="s">
        <v>112</v>
      </c>
      <c r="G20" s="33" t="s">
        <v>77</v>
      </c>
      <c r="H20" s="24">
        <v>405.5</v>
      </c>
      <c r="I20" s="24"/>
      <c r="J20" s="24">
        <v>405.5</v>
      </c>
      <c r="K20" s="24"/>
      <c r="L20" s="24">
        <v>405.5</v>
      </c>
      <c r="M20" s="24"/>
    </row>
    <row r="21" spans="1:13" s="16" customFormat="1" ht="15.6">
      <c r="A21" s="20">
        <v>3</v>
      </c>
      <c r="B21" s="31">
        <v>920</v>
      </c>
      <c r="C21" s="32" t="s">
        <v>13</v>
      </c>
      <c r="D21" s="33" t="s">
        <v>73</v>
      </c>
      <c r="E21" s="33" t="s">
        <v>74</v>
      </c>
      <c r="F21" s="33" t="s">
        <v>112</v>
      </c>
      <c r="G21" s="33" t="s">
        <v>78</v>
      </c>
      <c r="H21" s="24"/>
      <c r="I21" s="24"/>
      <c r="J21" s="24"/>
      <c r="K21" s="24"/>
      <c r="L21" s="24"/>
      <c r="M21" s="24"/>
    </row>
    <row r="22" spans="1:13" s="16" customFormat="1" ht="15" customHeight="1">
      <c r="A22" s="17">
        <v>1</v>
      </c>
      <c r="B22" s="28">
        <v>920</v>
      </c>
      <c r="C22" s="29" t="s">
        <v>14</v>
      </c>
      <c r="D22" s="30" t="s">
        <v>73</v>
      </c>
      <c r="E22" s="30" t="s">
        <v>79</v>
      </c>
      <c r="F22" s="30"/>
      <c r="G22" s="30"/>
      <c r="H22" s="18">
        <f t="shared" ref="H22:I22" si="16">SUMIFS(H23:H1032,$B23:$B1032,$B23,$D23:$D1032,$D23,$E23:$E1032,$E23)/2</f>
        <v>0</v>
      </c>
      <c r="I22" s="18">
        <f t="shared" si="16"/>
        <v>0</v>
      </c>
      <c r="J22" s="18">
        <f t="shared" ref="J22:K22" si="17">SUMIFS(J23:J1032,$B23:$B1032,$B23,$D23:$D1032,$D23,$E23:$E1032,$E23)/2</f>
        <v>0</v>
      </c>
      <c r="K22" s="18">
        <f t="shared" si="17"/>
        <v>0</v>
      </c>
      <c r="L22" s="18">
        <f t="shared" ref="L22" si="18">SUMIFS(L23:L1032,$B23:$B1032,$B23,$D23:$D1032,$D23,$E23:$E1032,$E23)/2</f>
        <v>0</v>
      </c>
      <c r="M22" s="18">
        <f t="shared" ref="M22" si="19">SUMIFS(M23:M1032,$B23:$B1032,$B23,$D23:$D1032,$D23,$E23:$E1032,$E23)/2</f>
        <v>0</v>
      </c>
    </row>
    <row r="23" spans="1:13" s="16" customFormat="1" ht="46.8">
      <c r="A23" s="19">
        <v>2</v>
      </c>
      <c r="B23" s="37">
        <v>920</v>
      </c>
      <c r="C23" s="38" t="s">
        <v>35</v>
      </c>
      <c r="D23" s="39" t="s">
        <v>73</v>
      </c>
      <c r="E23" s="39" t="s">
        <v>79</v>
      </c>
      <c r="F23" s="39" t="s">
        <v>114</v>
      </c>
      <c r="G23" s="39" t="s">
        <v>75</v>
      </c>
      <c r="H23" s="40">
        <f t="shared" ref="H23:I23" si="20">SUMIFS(H24:H1032,$B24:$B1032,$B23,$D24:$D1032,$D24,$E24:$E1032,$E24,$F24:$F1032,$F24)</f>
        <v>0</v>
      </c>
      <c r="I23" s="40">
        <f t="shared" si="20"/>
        <v>0</v>
      </c>
      <c r="J23" s="40">
        <f t="shared" ref="J23:K23" si="21">SUMIFS(J24:J1032,$B24:$B1032,$B23,$D24:$D1032,$D24,$E24:$E1032,$E24,$F24:$F1032,$F24)</f>
        <v>0</v>
      </c>
      <c r="K23" s="40">
        <f t="shared" si="21"/>
        <v>0</v>
      </c>
      <c r="L23" s="40">
        <f t="shared" ref="L23" si="22">SUMIFS(L24:L1032,$B24:$B1032,$B23,$D24:$D1032,$D24,$E24:$E1032,$E24,$F24:$F1032,$F24)</f>
        <v>0</v>
      </c>
      <c r="M23" s="40">
        <f t="shared" ref="M23" si="23">SUMIFS(M24:M1032,$B24:$B1032,$B23,$D24:$D1032,$D24,$E24:$E1032,$E24,$F24:$F1032,$F24)</f>
        <v>0</v>
      </c>
    </row>
    <row r="24" spans="1:13" s="16" customFormat="1" ht="15.6">
      <c r="A24" s="20">
        <v>3</v>
      </c>
      <c r="B24" s="31">
        <v>920</v>
      </c>
      <c r="C24" s="32" t="s">
        <v>143</v>
      </c>
      <c r="D24" s="33" t="s">
        <v>73</v>
      </c>
      <c r="E24" s="33" t="s">
        <v>79</v>
      </c>
      <c r="F24" s="33" t="s">
        <v>114</v>
      </c>
      <c r="G24" s="33" t="s">
        <v>142</v>
      </c>
      <c r="H24" s="24"/>
      <c r="I24" s="24"/>
      <c r="J24" s="24"/>
      <c r="K24" s="24"/>
      <c r="L24" s="24"/>
      <c r="M24" s="24"/>
    </row>
    <row r="25" spans="1:13" s="16" customFormat="1" ht="30" customHeight="1">
      <c r="A25" s="17">
        <v>1</v>
      </c>
      <c r="B25" s="28">
        <v>920</v>
      </c>
      <c r="C25" s="29" t="s">
        <v>174</v>
      </c>
      <c r="D25" s="30" t="s">
        <v>79</v>
      </c>
      <c r="E25" s="30" t="s">
        <v>73</v>
      </c>
      <c r="F25" s="30"/>
      <c r="G25" s="30"/>
      <c r="H25" s="18">
        <f t="shared" ref="H25:I25" si="24">SUMIFS(H26:H1035,$B26:$B1035,$B26,$D26:$D1035,$D26,$E26:$E1035,$E26)/2</f>
        <v>45</v>
      </c>
      <c r="I25" s="18">
        <f t="shared" si="24"/>
        <v>0</v>
      </c>
      <c r="J25" s="18">
        <f t="shared" ref="J25:K25" si="25">SUMIFS(J26:J1035,$B26:$B1035,$B26,$D26:$D1035,$D26,$E26:$E1035,$E26)/2</f>
        <v>45</v>
      </c>
      <c r="K25" s="18">
        <f t="shared" si="25"/>
        <v>0</v>
      </c>
      <c r="L25" s="18">
        <f t="shared" ref="L25" si="26">SUMIFS(L26:L1035,$B26:$B1035,$B26,$D26:$D1035,$D26,$E26:$E1035,$E26)/2</f>
        <v>45</v>
      </c>
      <c r="M25" s="18">
        <f t="shared" ref="M25" si="27">SUMIFS(M26:M1035,$B26:$B1035,$B26,$D26:$D1035,$D26,$E26:$E1035,$E26)/2</f>
        <v>0</v>
      </c>
    </row>
    <row r="26" spans="1:13" s="16" customFormat="1" ht="62.4">
      <c r="A26" s="19">
        <v>2</v>
      </c>
      <c r="B26" s="37">
        <v>920</v>
      </c>
      <c r="C26" s="38" t="s">
        <v>172</v>
      </c>
      <c r="D26" s="39" t="s">
        <v>79</v>
      </c>
      <c r="E26" s="39" t="s">
        <v>73</v>
      </c>
      <c r="F26" s="39" t="s">
        <v>171</v>
      </c>
      <c r="G26" s="39" t="s">
        <v>75</v>
      </c>
      <c r="H26" s="40">
        <f t="shared" ref="H26:I26" si="28">SUMIFS(H27:H1035,$B27:$B1035,$B26,$D27:$D1035,$D27,$E27:$E1035,$E27,$F27:$F1035,$F27)</f>
        <v>45</v>
      </c>
      <c r="I26" s="40">
        <f t="shared" si="28"/>
        <v>0</v>
      </c>
      <c r="J26" s="40">
        <f t="shared" ref="J26:K26" si="29">SUMIFS(J27:J1035,$B27:$B1035,$B26,$D27:$D1035,$D27,$E27:$E1035,$E27,$F27:$F1035,$F27)</f>
        <v>45</v>
      </c>
      <c r="K26" s="40">
        <f t="shared" si="29"/>
        <v>0</v>
      </c>
      <c r="L26" s="40">
        <f t="shared" ref="L26" si="30">SUMIFS(L27:L1035,$B27:$B1035,$B26,$D27:$D1035,$D27,$E27:$E1035,$E27,$F27:$F1035,$F27)</f>
        <v>45</v>
      </c>
      <c r="M26" s="40">
        <f t="shared" ref="M26" si="31">SUMIFS(M27:M1035,$B27:$B1035,$B26,$D27:$D1035,$D27,$E27:$E1035,$E27,$F27:$F1035,$F27)</f>
        <v>0</v>
      </c>
    </row>
    <row r="27" spans="1:13" s="16" customFormat="1" ht="21.6" customHeight="1">
      <c r="A27" s="20">
        <v>3</v>
      </c>
      <c r="B27" s="31">
        <v>920</v>
      </c>
      <c r="C27" s="32" t="s">
        <v>175</v>
      </c>
      <c r="D27" s="33" t="s">
        <v>79</v>
      </c>
      <c r="E27" s="33" t="s">
        <v>73</v>
      </c>
      <c r="F27" s="33" t="s">
        <v>171</v>
      </c>
      <c r="G27" s="33" t="s">
        <v>173</v>
      </c>
      <c r="H27" s="24">
        <v>45</v>
      </c>
      <c r="I27" s="24"/>
      <c r="J27" s="24">
        <v>45</v>
      </c>
      <c r="K27" s="24"/>
      <c r="L27" s="24">
        <v>45</v>
      </c>
      <c r="M27" s="24"/>
    </row>
    <row r="28" spans="1:13" s="16" customFormat="1" ht="52.95" customHeight="1">
      <c r="A28" s="17">
        <v>1</v>
      </c>
      <c r="B28" s="28">
        <v>920</v>
      </c>
      <c r="C28" s="29" t="s">
        <v>16</v>
      </c>
      <c r="D28" s="30" t="s">
        <v>80</v>
      </c>
      <c r="E28" s="30" t="s">
        <v>73</v>
      </c>
      <c r="F28" s="30" t="s">
        <v>7</v>
      </c>
      <c r="G28" s="30" t="s">
        <v>75</v>
      </c>
      <c r="H28" s="18">
        <f t="shared" ref="H28:I28" si="32">SUMIFS(H29:H1037,$B29:$B1037,$B29,$D29:$D1037,$D29,$E29:$E1037,$E29)/2</f>
        <v>7900</v>
      </c>
      <c r="I28" s="18">
        <f t="shared" si="32"/>
        <v>868</v>
      </c>
      <c r="J28" s="18">
        <f t="shared" ref="J28:K28" si="33">SUMIFS(J29:J1037,$B29:$B1037,$B29,$D29:$D1037,$D29,$E29:$E1037,$E29)/2</f>
        <v>7900</v>
      </c>
      <c r="K28" s="18">
        <f t="shared" si="33"/>
        <v>868</v>
      </c>
      <c r="L28" s="18">
        <f t="shared" ref="L28" si="34">SUMIFS(L29:L1037,$B29:$B1037,$B29,$D29:$D1037,$D29,$E29:$E1037,$E29)/2</f>
        <v>7900</v>
      </c>
      <c r="M28" s="18">
        <f t="shared" ref="M28" si="35">SUMIFS(M29:M1037,$B29:$B1037,$B29,$D29:$D1037,$D29,$E29:$E1037,$E29)/2</f>
        <v>868</v>
      </c>
    </row>
    <row r="29" spans="1:13" s="16" customFormat="1" ht="31.2">
      <c r="A29" s="19">
        <v>2</v>
      </c>
      <c r="B29" s="37">
        <v>920</v>
      </c>
      <c r="C29" s="38" t="s">
        <v>17</v>
      </c>
      <c r="D29" s="39" t="s">
        <v>80</v>
      </c>
      <c r="E29" s="39" t="s">
        <v>73</v>
      </c>
      <c r="F29" s="39" t="s">
        <v>113</v>
      </c>
      <c r="G29" s="39" t="s">
        <v>75</v>
      </c>
      <c r="H29" s="40">
        <f t="shared" ref="H29:I29" si="36">SUMIFS(H30:H1037,$B30:$B1037,$B29,$D30:$D1037,$D30,$E30:$E1037,$E30,$F30:$F1037,$F30)</f>
        <v>7900</v>
      </c>
      <c r="I29" s="40">
        <f t="shared" si="36"/>
        <v>868</v>
      </c>
      <c r="J29" s="40">
        <f t="shared" ref="J29:K29" si="37">SUMIFS(J30:J1037,$B30:$B1037,$B29,$D30:$D1037,$D30,$E30:$E1037,$E30,$F30:$F1037,$F30)</f>
        <v>7900</v>
      </c>
      <c r="K29" s="40">
        <f t="shared" si="37"/>
        <v>868</v>
      </c>
      <c r="L29" s="40">
        <f t="shared" ref="L29" si="38">SUMIFS(L30:L1037,$B30:$B1037,$B29,$D30:$D1037,$D30,$E30:$E1037,$E30,$F30:$F1037,$F30)</f>
        <v>7900</v>
      </c>
      <c r="M29" s="40">
        <f t="shared" ref="M29" si="39">SUMIFS(M30:M1037,$B30:$B1037,$B29,$D30:$D1037,$D30,$E30:$E1037,$E30,$F30:$F1037,$F30)</f>
        <v>868</v>
      </c>
    </row>
    <row r="30" spans="1:13" s="16" customFormat="1" ht="15.6">
      <c r="A30" s="20">
        <v>3</v>
      </c>
      <c r="B30" s="31">
        <v>920</v>
      </c>
      <c r="C30" s="32" t="s">
        <v>18</v>
      </c>
      <c r="D30" s="33" t="s">
        <v>80</v>
      </c>
      <c r="E30" s="33" t="s">
        <v>73</v>
      </c>
      <c r="F30" s="33" t="s">
        <v>113</v>
      </c>
      <c r="G30" s="33" t="s">
        <v>81</v>
      </c>
      <c r="H30" s="24">
        <v>7900</v>
      </c>
      <c r="I30" s="24">
        <v>868</v>
      </c>
      <c r="J30" s="24">
        <v>7900</v>
      </c>
      <c r="K30" s="24">
        <v>868</v>
      </c>
      <c r="L30" s="24">
        <v>7900</v>
      </c>
      <c r="M30" s="24">
        <v>868</v>
      </c>
    </row>
    <row r="31" spans="1:13" s="16" customFormat="1" ht="31.2">
      <c r="A31" s="17">
        <v>1</v>
      </c>
      <c r="B31" s="28">
        <v>920</v>
      </c>
      <c r="C31" s="55" t="s">
        <v>151</v>
      </c>
      <c r="D31" s="30" t="s">
        <v>80</v>
      </c>
      <c r="E31" s="30" t="s">
        <v>82</v>
      </c>
      <c r="F31" s="30"/>
      <c r="G31" s="30"/>
      <c r="H31" s="18">
        <f t="shared" ref="H31:I31" si="40">SUMIFS(H32:H1040,$B32:$B1040,$B32,$D32:$D1040,$D32,$E32:$E1040,$E32)/2</f>
        <v>17541.3</v>
      </c>
      <c r="I31" s="18">
        <f t="shared" si="40"/>
        <v>0</v>
      </c>
      <c r="J31" s="18">
        <f t="shared" ref="J31:K31" si="41">SUMIFS(J32:J1040,$B32:$B1040,$B32,$D32:$D1040,$D32,$E32:$E1040,$E32)/2</f>
        <v>17541.3</v>
      </c>
      <c r="K31" s="18">
        <f t="shared" si="41"/>
        <v>0</v>
      </c>
      <c r="L31" s="18">
        <f t="shared" ref="L31" si="42">SUMIFS(L32:L1040,$B32:$B1040,$B32,$D32:$D1040,$D32,$E32:$E1040,$E32)/2</f>
        <v>10240.200000000001</v>
      </c>
      <c r="M31" s="18">
        <f t="shared" ref="M31" si="43">SUMIFS(M32:M1040,$B32:$B1040,$B32,$D32:$D1040,$D32,$E32:$E1040,$E32)/2</f>
        <v>0</v>
      </c>
    </row>
    <row r="32" spans="1:13" s="16" customFormat="1" ht="46.8">
      <c r="A32" s="19">
        <v>2</v>
      </c>
      <c r="B32" s="37">
        <v>920</v>
      </c>
      <c r="C32" s="38" t="s">
        <v>211</v>
      </c>
      <c r="D32" s="39" t="s">
        <v>80</v>
      </c>
      <c r="E32" s="39" t="s">
        <v>82</v>
      </c>
      <c r="F32" s="39" t="s">
        <v>177</v>
      </c>
      <c r="G32" s="39"/>
      <c r="H32" s="40">
        <f t="shared" ref="H32:I32" si="44">SUMIFS(H33:H1040,$B33:$B1040,$B32,$D33:$D1040,$D33,$E33:$E1040,$E33,$F33:$F1040,$F33)</f>
        <v>10545.2</v>
      </c>
      <c r="I32" s="40">
        <f t="shared" si="44"/>
        <v>0</v>
      </c>
      <c r="J32" s="40">
        <f t="shared" ref="J32:K32" si="45">SUMIFS(J33:J1040,$B33:$B1040,$B32,$D33:$D1040,$D33,$E33:$E1040,$E33,$F33:$F1040,$F33)</f>
        <v>10545.2</v>
      </c>
      <c r="K32" s="40">
        <f t="shared" si="45"/>
        <v>0</v>
      </c>
      <c r="L32" s="40">
        <f t="shared" ref="L32" si="46">SUMIFS(L33:L1040,$B33:$B1040,$B32,$D33:$D1040,$D33,$E33:$E1040,$E33,$F33:$F1040,$F33)</f>
        <v>10240.200000000001</v>
      </c>
      <c r="M32" s="40">
        <f t="shared" ref="M32" si="47">SUMIFS(M33:M1040,$B33:$B1040,$B32,$D33:$D1040,$D33,$E33:$E1040,$E33,$F33:$F1040,$F33)</f>
        <v>0</v>
      </c>
    </row>
    <row r="33" spans="1:13" s="16" customFormat="1" ht="15.6">
      <c r="A33" s="20">
        <v>3</v>
      </c>
      <c r="B33" s="31">
        <v>920</v>
      </c>
      <c r="C33" s="32" t="s">
        <v>19</v>
      </c>
      <c r="D33" s="33" t="s">
        <v>80</v>
      </c>
      <c r="E33" s="33" t="s">
        <v>82</v>
      </c>
      <c r="F33" s="33" t="s">
        <v>177</v>
      </c>
      <c r="G33" s="33" t="s">
        <v>83</v>
      </c>
      <c r="H33" s="24">
        <v>10545.2</v>
      </c>
      <c r="I33" s="24"/>
      <c r="J33" s="24">
        <v>10545.2</v>
      </c>
      <c r="K33" s="24"/>
      <c r="L33" s="24">
        <v>10240.200000000001</v>
      </c>
      <c r="M33" s="24"/>
    </row>
    <row r="34" spans="1:13" s="16" customFormat="1" ht="31.2">
      <c r="A34" s="19">
        <v>2</v>
      </c>
      <c r="B34" s="37">
        <v>920</v>
      </c>
      <c r="C34" s="38" t="s">
        <v>17</v>
      </c>
      <c r="D34" s="39" t="s">
        <v>80</v>
      </c>
      <c r="E34" s="39" t="s">
        <v>82</v>
      </c>
      <c r="F34" s="39" t="s">
        <v>113</v>
      </c>
      <c r="G34" s="39"/>
      <c r="H34" s="40">
        <f t="shared" ref="H34:I34" si="48">SUMIFS(H35:H1043,$B35:$B1043,$B34,$D35:$D1043,$D35,$E35:$E1043,$E35,$F35:$F1043,$F35)</f>
        <v>6996.1</v>
      </c>
      <c r="I34" s="40">
        <f t="shared" si="48"/>
        <v>0</v>
      </c>
      <c r="J34" s="40">
        <f t="shared" ref="J34:K34" si="49">SUMIFS(J35:J1043,$B35:$B1043,$B34,$D35:$D1043,$D35,$E35:$E1043,$E35,$F35:$F1043,$F35)</f>
        <v>6996.1</v>
      </c>
      <c r="K34" s="40">
        <f t="shared" si="49"/>
        <v>0</v>
      </c>
      <c r="L34" s="40">
        <f t="shared" ref="L34" si="50">SUMIFS(L35:L1043,$B35:$B1043,$B34,$D35:$D1043,$D35,$E35:$E1043,$E35,$F35:$F1043,$F35)</f>
        <v>0</v>
      </c>
      <c r="M34" s="40">
        <f t="shared" ref="M34" si="51">SUMIFS(M35:M1043,$B35:$B1043,$B34,$D35:$D1043,$D35,$E35:$E1043,$E35,$F35:$F1043,$F35)</f>
        <v>0</v>
      </c>
    </row>
    <row r="35" spans="1:13" s="16" customFormat="1" ht="15.6">
      <c r="A35" s="20">
        <v>3</v>
      </c>
      <c r="B35" s="31">
        <v>920</v>
      </c>
      <c r="C35" s="32" t="s">
        <v>19</v>
      </c>
      <c r="D35" s="33" t="s">
        <v>80</v>
      </c>
      <c r="E35" s="33" t="s">
        <v>82</v>
      </c>
      <c r="F35" s="33" t="s">
        <v>113</v>
      </c>
      <c r="G35" s="33" t="s">
        <v>83</v>
      </c>
      <c r="H35" s="24">
        <v>6996.1</v>
      </c>
      <c r="I35" s="24"/>
      <c r="J35" s="24">
        <v>6996.1</v>
      </c>
      <c r="K35" s="24"/>
      <c r="L35" s="24"/>
      <c r="M35" s="24"/>
    </row>
    <row r="36" spans="1:13" s="16" customFormat="1" ht="46.8">
      <c r="A36" s="14">
        <v>0</v>
      </c>
      <c r="B36" s="26">
        <v>933</v>
      </c>
      <c r="C36" s="27" t="s">
        <v>163</v>
      </c>
      <c r="D36" s="34" t="s">
        <v>75</v>
      </c>
      <c r="E36" s="34" t="s">
        <v>75</v>
      </c>
      <c r="F36" s="34" t="s">
        <v>7</v>
      </c>
      <c r="G36" s="34" t="s">
        <v>75</v>
      </c>
      <c r="H36" s="15">
        <f t="shared" ref="H36:I36" si="52">SUMIFS(H37:H1052,$B37:$B1052,$B37)/3</f>
        <v>1810.3999999999999</v>
      </c>
      <c r="I36" s="15">
        <f t="shared" si="52"/>
        <v>0</v>
      </c>
      <c r="J36" s="15">
        <f t="shared" ref="J36:K36" si="53">SUMIFS(J37:J1052,$B37:$B1052,$B37)/3</f>
        <v>1810.3999999999999</v>
      </c>
      <c r="K36" s="15">
        <f t="shared" si="53"/>
        <v>0</v>
      </c>
      <c r="L36" s="15">
        <f t="shared" ref="L36" si="54">SUMIFS(L37:L1052,$B37:$B1052,$B37)/3</f>
        <v>1810.3999999999999</v>
      </c>
      <c r="M36" s="15">
        <f t="shared" ref="M36" si="55">SUMIFS(M37:M1052,$B37:$B1052,$B37)/3</f>
        <v>0</v>
      </c>
    </row>
    <row r="37" spans="1:13" s="16" customFormat="1" ht="70.95" customHeight="1">
      <c r="A37" s="17">
        <v>1</v>
      </c>
      <c r="B37" s="28">
        <v>933</v>
      </c>
      <c r="C37" s="29" t="s">
        <v>20</v>
      </c>
      <c r="D37" s="30" t="s">
        <v>73</v>
      </c>
      <c r="E37" s="30" t="s">
        <v>82</v>
      </c>
      <c r="F37" s="30" t="s">
        <v>7</v>
      </c>
      <c r="G37" s="30" t="s">
        <v>75</v>
      </c>
      <c r="H37" s="18">
        <f t="shared" ref="H37:I37" si="56">SUMIFS(H38:H1047,$B38:$B1047,$B38,$D38:$D1047,$D38,$E38:$E1047,$E38)/2</f>
        <v>614.4</v>
      </c>
      <c r="I37" s="18">
        <f t="shared" si="56"/>
        <v>0</v>
      </c>
      <c r="J37" s="18">
        <f t="shared" ref="J37:K37" si="57">SUMIFS(J38:J1047,$B38:$B1047,$B38,$D38:$D1047,$D38,$E38:$E1047,$E38)/2</f>
        <v>614.4</v>
      </c>
      <c r="K37" s="18">
        <f t="shared" si="57"/>
        <v>0</v>
      </c>
      <c r="L37" s="18">
        <f t="shared" ref="L37" si="58">SUMIFS(L38:L1047,$B38:$B1047,$B38,$D38:$D1047,$D38,$E38:$E1047,$E38)/2</f>
        <v>614.4</v>
      </c>
      <c r="M37" s="18">
        <f t="shared" ref="M37" si="59">SUMIFS(M38:M1047,$B38:$B1047,$B38,$D38:$D1047,$D38,$E38:$E1047,$E38)/2</f>
        <v>0</v>
      </c>
    </row>
    <row r="38" spans="1:13" s="16" customFormat="1" ht="62.4">
      <c r="A38" s="19">
        <v>2</v>
      </c>
      <c r="B38" s="37">
        <v>933</v>
      </c>
      <c r="C38" s="47" t="s">
        <v>131</v>
      </c>
      <c r="D38" s="39" t="s">
        <v>73</v>
      </c>
      <c r="E38" s="39" t="s">
        <v>82</v>
      </c>
      <c r="F38" s="39" t="s">
        <v>15</v>
      </c>
      <c r="G38" s="39" t="s">
        <v>75</v>
      </c>
      <c r="H38" s="40">
        <f t="shared" ref="H38:I38" si="60">SUMIFS(H39:H1047,$B39:$B1047,$B38,$D39:$D1047,$D39,$E39:$E1047,$E39,$F39:$F1047,$F39)</f>
        <v>0</v>
      </c>
      <c r="I38" s="40">
        <f t="shared" si="60"/>
        <v>0</v>
      </c>
      <c r="J38" s="40">
        <f t="shared" ref="J38:K38" si="61">SUMIFS(J39:J1047,$B39:$B1047,$B38,$D39:$D1047,$D39,$E39:$E1047,$E39,$F39:$F1047,$F39)</f>
        <v>0</v>
      </c>
      <c r="K38" s="40">
        <f t="shared" si="61"/>
        <v>0</v>
      </c>
      <c r="L38" s="40">
        <f t="shared" ref="L38" si="62">SUMIFS(L39:L1047,$B39:$B1047,$B38,$D39:$D1047,$D39,$E39:$E1047,$E39,$F39:$F1047,$F39)</f>
        <v>0</v>
      </c>
      <c r="M38" s="40">
        <f t="shared" ref="M38" si="63">SUMIFS(M39:M1047,$B39:$B1047,$B38,$D39:$D1047,$D39,$E39:$E1047,$E39,$F39:$F1047,$F39)</f>
        <v>0</v>
      </c>
    </row>
    <row r="39" spans="1:13" s="16" customFormat="1" ht="51.6" customHeight="1">
      <c r="A39" s="20">
        <v>3</v>
      </c>
      <c r="B39" s="31">
        <v>933</v>
      </c>
      <c r="C39" s="32" t="s">
        <v>12</v>
      </c>
      <c r="D39" s="33" t="s">
        <v>73</v>
      </c>
      <c r="E39" s="33" t="s">
        <v>82</v>
      </c>
      <c r="F39" s="33" t="s">
        <v>15</v>
      </c>
      <c r="G39" s="33" t="s">
        <v>77</v>
      </c>
      <c r="H39" s="24"/>
      <c r="I39" s="24"/>
      <c r="J39" s="24"/>
      <c r="K39" s="24"/>
      <c r="L39" s="24"/>
      <c r="M39" s="24"/>
    </row>
    <row r="40" spans="1:13" s="16" customFormat="1" ht="78">
      <c r="A40" s="19">
        <v>2</v>
      </c>
      <c r="B40" s="37">
        <v>933</v>
      </c>
      <c r="C40" s="38" t="s">
        <v>9</v>
      </c>
      <c r="D40" s="39" t="s">
        <v>73</v>
      </c>
      <c r="E40" s="39" t="s">
        <v>82</v>
      </c>
      <c r="F40" s="39" t="s">
        <v>112</v>
      </c>
      <c r="G40" s="39" t="s">
        <v>75</v>
      </c>
      <c r="H40" s="40">
        <f t="shared" ref="H40:I40" si="64">SUMIFS(H41:H1049,$B41:$B1049,$B40,$D41:$D1049,$D41,$E41:$E1049,$E41,$F41:$F1049,$F41)</f>
        <v>614.4</v>
      </c>
      <c r="I40" s="40">
        <f t="shared" si="64"/>
        <v>0</v>
      </c>
      <c r="J40" s="40">
        <f t="shared" ref="J40:K40" si="65">SUMIFS(J41:J1049,$B41:$B1049,$B40,$D41:$D1049,$D41,$E41:$E1049,$E41,$F41:$F1049,$F41)</f>
        <v>614.4</v>
      </c>
      <c r="K40" s="40">
        <f t="shared" si="65"/>
        <v>0</v>
      </c>
      <c r="L40" s="40">
        <f t="shared" ref="L40" si="66">SUMIFS(L41:L1049,$B41:$B1049,$B40,$D41:$D1049,$D41,$E41:$E1049,$E41,$F41:$F1049,$F41)</f>
        <v>614.4</v>
      </c>
      <c r="M40" s="40">
        <f t="shared" ref="M40" si="67">SUMIFS(M41:M1049,$B41:$B1049,$B40,$D41:$D1049,$D41,$E41:$E1049,$E41,$F41:$F1049,$F41)</f>
        <v>0</v>
      </c>
    </row>
    <row r="41" spans="1:13" s="16" customFormat="1" ht="35.4" customHeight="1">
      <c r="A41" s="20">
        <v>3</v>
      </c>
      <c r="B41" s="31">
        <v>933</v>
      </c>
      <c r="C41" s="32" t="s">
        <v>11</v>
      </c>
      <c r="D41" s="33" t="s">
        <v>73</v>
      </c>
      <c r="E41" s="33" t="s">
        <v>82</v>
      </c>
      <c r="F41" s="33" t="s">
        <v>112</v>
      </c>
      <c r="G41" s="33" t="s">
        <v>76</v>
      </c>
      <c r="H41" s="24"/>
      <c r="I41" s="24"/>
      <c r="J41" s="24"/>
      <c r="K41" s="24"/>
      <c r="L41" s="24"/>
      <c r="M41" s="24"/>
    </row>
    <row r="42" spans="1:13" s="16" customFormat="1" ht="46.8">
      <c r="A42" s="20">
        <v>3</v>
      </c>
      <c r="B42" s="31">
        <v>933</v>
      </c>
      <c r="C42" s="32" t="s">
        <v>12</v>
      </c>
      <c r="D42" s="33" t="s">
        <v>73</v>
      </c>
      <c r="E42" s="33" t="s">
        <v>82</v>
      </c>
      <c r="F42" s="33" t="s">
        <v>112</v>
      </c>
      <c r="G42" s="33" t="s">
        <v>77</v>
      </c>
      <c r="H42" s="24">
        <v>614.4</v>
      </c>
      <c r="I42" s="24"/>
      <c r="J42" s="24">
        <v>614.4</v>
      </c>
      <c r="K42" s="24"/>
      <c r="L42" s="24">
        <v>614.4</v>
      </c>
      <c r="M42" s="24"/>
    </row>
    <row r="43" spans="1:13" s="16" customFormat="1" ht="15.6">
      <c r="A43" s="20">
        <v>3</v>
      </c>
      <c r="B43" s="31">
        <v>933</v>
      </c>
      <c r="C43" s="32" t="s">
        <v>13</v>
      </c>
      <c r="D43" s="33" t="s">
        <v>73</v>
      </c>
      <c r="E43" s="33" t="s">
        <v>82</v>
      </c>
      <c r="F43" s="33" t="s">
        <v>112</v>
      </c>
      <c r="G43" s="33" t="s">
        <v>78</v>
      </c>
      <c r="H43" s="24"/>
      <c r="I43" s="24"/>
      <c r="J43" s="24"/>
      <c r="K43" s="24"/>
      <c r="L43" s="24"/>
      <c r="M43" s="24"/>
    </row>
    <row r="44" spans="1:13" s="16" customFormat="1" ht="62.4">
      <c r="A44" s="17">
        <v>1</v>
      </c>
      <c r="B44" s="28">
        <v>933</v>
      </c>
      <c r="C44" s="29" t="s">
        <v>8</v>
      </c>
      <c r="D44" s="30" t="s">
        <v>73</v>
      </c>
      <c r="E44" s="30" t="s">
        <v>74</v>
      </c>
      <c r="F44" s="30" t="s">
        <v>7</v>
      </c>
      <c r="G44" s="30" t="s">
        <v>75</v>
      </c>
      <c r="H44" s="18">
        <f t="shared" ref="H44:I44" si="68">SUMIFS(H45:H1054,$B45:$B1054,$B45,$D45:$D1054,$D45,$E45:$E1054,$E45)/2</f>
        <v>1196</v>
      </c>
      <c r="I44" s="18">
        <f t="shared" si="68"/>
        <v>0</v>
      </c>
      <c r="J44" s="18">
        <f t="shared" ref="J44:K44" si="69">SUMIFS(J45:J1054,$B45:$B1054,$B45,$D45:$D1054,$D45,$E45:$E1054,$E45)/2</f>
        <v>1196</v>
      </c>
      <c r="K44" s="18">
        <f t="shared" si="69"/>
        <v>0</v>
      </c>
      <c r="L44" s="18">
        <f t="shared" ref="L44" si="70">SUMIFS(L45:L1054,$B45:$B1054,$B45,$D45:$D1054,$D45,$E45:$E1054,$E45)/2</f>
        <v>1196</v>
      </c>
      <c r="M44" s="18">
        <f t="shared" ref="M44" si="71">SUMIFS(M45:M1054,$B45:$B1054,$B45,$D45:$D1054,$D45,$E45:$E1054,$E45)/2</f>
        <v>0</v>
      </c>
    </row>
    <row r="45" spans="1:13" s="16" customFormat="1" ht="62.4">
      <c r="A45" s="19">
        <v>2</v>
      </c>
      <c r="B45" s="37">
        <v>933</v>
      </c>
      <c r="C45" s="47" t="s">
        <v>131</v>
      </c>
      <c r="D45" s="39" t="s">
        <v>73</v>
      </c>
      <c r="E45" s="39" t="s">
        <v>74</v>
      </c>
      <c r="F45" s="39" t="s">
        <v>15</v>
      </c>
      <c r="G45" s="39" t="s">
        <v>75</v>
      </c>
      <c r="H45" s="40">
        <f t="shared" ref="H45:I45" si="72">SUMIFS(H46:H1054,$B46:$B1054,$B45,$D46:$D1054,$D46,$E46:$E1054,$E46,$F46:$F1054,$F46)</f>
        <v>0</v>
      </c>
      <c r="I45" s="40">
        <f t="shared" si="72"/>
        <v>0</v>
      </c>
      <c r="J45" s="40">
        <f t="shared" ref="J45:K45" si="73">SUMIFS(J46:J1054,$B46:$B1054,$B45,$D46:$D1054,$D46,$E46:$E1054,$E46,$F46:$F1054,$F46)</f>
        <v>0</v>
      </c>
      <c r="K45" s="40">
        <f t="shared" si="73"/>
        <v>0</v>
      </c>
      <c r="L45" s="40">
        <f t="shared" ref="L45" si="74">SUMIFS(L46:L1054,$B46:$B1054,$B45,$D46:$D1054,$D46,$E46:$E1054,$E46,$F46:$F1054,$F46)</f>
        <v>0</v>
      </c>
      <c r="M45" s="40">
        <f t="shared" ref="M45" si="75">SUMIFS(M46:M1054,$B46:$B1054,$B45,$D46:$D1054,$D46,$E46:$E1054,$E46,$F46:$F1054,$F46)</f>
        <v>0</v>
      </c>
    </row>
    <row r="46" spans="1:13" s="16" customFormat="1" ht="51.6" customHeight="1">
      <c r="A46" s="20">
        <v>3</v>
      </c>
      <c r="B46" s="31">
        <v>933</v>
      </c>
      <c r="C46" s="32" t="s">
        <v>12</v>
      </c>
      <c r="D46" s="33" t="s">
        <v>73</v>
      </c>
      <c r="E46" s="33" t="s">
        <v>74</v>
      </c>
      <c r="F46" s="33" t="s">
        <v>15</v>
      </c>
      <c r="G46" s="33" t="s">
        <v>77</v>
      </c>
      <c r="H46" s="24"/>
      <c r="I46" s="24"/>
      <c r="J46" s="24"/>
      <c r="K46" s="24"/>
      <c r="L46" s="24"/>
      <c r="M46" s="24"/>
    </row>
    <row r="47" spans="1:13" s="16" customFormat="1" ht="62.4">
      <c r="A47" s="19">
        <v>2</v>
      </c>
      <c r="B47" s="37">
        <v>933</v>
      </c>
      <c r="C47" s="47" t="s">
        <v>133</v>
      </c>
      <c r="D47" s="39" t="s">
        <v>73</v>
      </c>
      <c r="E47" s="39" t="s">
        <v>74</v>
      </c>
      <c r="F47" s="39" t="s">
        <v>42</v>
      </c>
      <c r="G47" s="39" t="s">
        <v>75</v>
      </c>
      <c r="H47" s="40">
        <f t="shared" ref="H47:I47" si="76">SUMIFS(H48:H1056,$B48:$B1056,$B47,$D48:$D1056,$D48,$E48:$E1056,$E48,$F48:$F1056,$F48)</f>
        <v>0</v>
      </c>
      <c r="I47" s="40">
        <f t="shared" si="76"/>
        <v>0</v>
      </c>
      <c r="J47" s="40">
        <f t="shared" ref="J47:K47" si="77">SUMIFS(J48:J1056,$B48:$B1056,$B47,$D48:$D1056,$D48,$E48:$E1056,$E48,$F48:$F1056,$F48)</f>
        <v>0</v>
      </c>
      <c r="K47" s="40">
        <f t="shared" si="77"/>
        <v>0</v>
      </c>
      <c r="L47" s="40">
        <f t="shared" ref="L47" si="78">SUMIFS(L48:L1056,$B48:$B1056,$B47,$D48:$D1056,$D48,$E48:$E1056,$E48,$F48:$F1056,$F48)</f>
        <v>0</v>
      </c>
      <c r="M47" s="40">
        <f t="shared" ref="M47" si="79">SUMIFS(M48:M1056,$B48:$B1056,$B47,$D48:$D1056,$D48,$E48:$E1056,$E48,$F48:$F1056,$F48)</f>
        <v>0</v>
      </c>
    </row>
    <row r="48" spans="1:13" s="16" customFormat="1" ht="51.6" customHeight="1">
      <c r="A48" s="20">
        <v>3</v>
      </c>
      <c r="B48" s="31">
        <v>933</v>
      </c>
      <c r="C48" s="32" t="s">
        <v>12</v>
      </c>
      <c r="D48" s="33" t="s">
        <v>73</v>
      </c>
      <c r="E48" s="33" t="s">
        <v>74</v>
      </c>
      <c r="F48" s="33" t="s">
        <v>42</v>
      </c>
      <c r="G48" s="33" t="s">
        <v>77</v>
      </c>
      <c r="H48" s="24"/>
      <c r="I48" s="24"/>
      <c r="J48" s="24"/>
      <c r="K48" s="24"/>
      <c r="L48" s="24"/>
      <c r="M48" s="24"/>
    </row>
    <row r="49" spans="1:13" s="16" customFormat="1" ht="78">
      <c r="A49" s="19">
        <v>2</v>
      </c>
      <c r="B49" s="37">
        <v>933</v>
      </c>
      <c r="C49" s="38" t="s">
        <v>9</v>
      </c>
      <c r="D49" s="39" t="s">
        <v>73</v>
      </c>
      <c r="E49" s="39" t="s">
        <v>74</v>
      </c>
      <c r="F49" s="39" t="s">
        <v>112</v>
      </c>
      <c r="G49" s="39" t="s">
        <v>75</v>
      </c>
      <c r="H49" s="40">
        <f t="shared" ref="H49:I49" si="80">SUMIFS(H50:H1058,$B50:$B1058,$B49,$D50:$D1058,$D50,$E50:$E1058,$E50,$F50:$F1058,$F50)</f>
        <v>1196</v>
      </c>
      <c r="I49" s="40">
        <f t="shared" si="80"/>
        <v>0</v>
      </c>
      <c r="J49" s="40">
        <f t="shared" ref="J49:K49" si="81">SUMIFS(J50:J1058,$B50:$B1058,$B49,$D50:$D1058,$D50,$E50:$E1058,$E50,$F50:$F1058,$F50)</f>
        <v>1196</v>
      </c>
      <c r="K49" s="40">
        <f t="shared" si="81"/>
        <v>0</v>
      </c>
      <c r="L49" s="40">
        <f t="shared" ref="L49" si="82">SUMIFS(L50:L1058,$B50:$B1058,$B49,$D50:$D1058,$D50,$E50:$E1058,$E50,$F50:$F1058,$F50)</f>
        <v>1196</v>
      </c>
      <c r="M49" s="40">
        <f t="shared" ref="M49" si="83">SUMIFS(M50:M1058,$B50:$B1058,$B49,$D50:$D1058,$D50,$E50:$E1058,$E50,$F50:$F1058,$F50)</f>
        <v>0</v>
      </c>
    </row>
    <row r="50" spans="1:13" s="16" customFormat="1" ht="46.8">
      <c r="A50" s="20">
        <v>3</v>
      </c>
      <c r="B50" s="31">
        <v>933</v>
      </c>
      <c r="C50" s="32" t="s">
        <v>11</v>
      </c>
      <c r="D50" s="33" t="s">
        <v>73</v>
      </c>
      <c r="E50" s="33" t="s">
        <v>74</v>
      </c>
      <c r="F50" s="33" t="s">
        <v>112</v>
      </c>
      <c r="G50" s="33" t="s">
        <v>76</v>
      </c>
      <c r="H50" s="24">
        <v>1156.8</v>
      </c>
      <c r="I50" s="24"/>
      <c r="J50" s="24">
        <v>1156.8</v>
      </c>
      <c r="K50" s="24"/>
      <c r="L50" s="24">
        <v>1156.8</v>
      </c>
      <c r="M50" s="24"/>
    </row>
    <row r="51" spans="1:13" s="16" customFormat="1" ht="46.8">
      <c r="A51" s="20">
        <v>3</v>
      </c>
      <c r="B51" s="31">
        <v>933</v>
      </c>
      <c r="C51" s="32" t="s">
        <v>12</v>
      </c>
      <c r="D51" s="33" t="s">
        <v>73</v>
      </c>
      <c r="E51" s="33" t="s">
        <v>74</v>
      </c>
      <c r="F51" s="33" t="s">
        <v>112</v>
      </c>
      <c r="G51" s="33" t="s">
        <v>77</v>
      </c>
      <c r="H51" s="24">
        <v>39.200000000000003</v>
      </c>
      <c r="I51" s="24"/>
      <c r="J51" s="24">
        <v>39.200000000000003</v>
      </c>
      <c r="K51" s="24"/>
      <c r="L51" s="24">
        <v>39.200000000000003</v>
      </c>
      <c r="M51" s="24"/>
    </row>
    <row r="52" spans="1:13" s="16" customFormat="1" ht="78">
      <c r="A52" s="14">
        <v>0</v>
      </c>
      <c r="B52" s="26">
        <v>935</v>
      </c>
      <c r="C52" s="27" t="s">
        <v>162</v>
      </c>
      <c r="D52" s="34" t="s">
        <v>75</v>
      </c>
      <c r="E52" s="34" t="s">
        <v>75</v>
      </c>
      <c r="F52" s="34" t="s">
        <v>7</v>
      </c>
      <c r="G52" s="34" t="s">
        <v>75</v>
      </c>
      <c r="H52" s="15">
        <f t="shared" ref="H52:I52" si="84">SUMIFS(H53:H1068,$B53:$B1068,$B53)/3</f>
        <v>38611.800000000003</v>
      </c>
      <c r="I52" s="15">
        <f t="shared" si="84"/>
        <v>0</v>
      </c>
      <c r="J52" s="15">
        <f t="shared" ref="J52:K52" si="85">SUMIFS(J53:J1068,$B53:$B1068,$B53)/3</f>
        <v>38611.800000000003</v>
      </c>
      <c r="K52" s="15">
        <f t="shared" si="85"/>
        <v>0</v>
      </c>
      <c r="L52" s="15">
        <f t="shared" ref="L52" si="86">SUMIFS(L53:L1068,$B53:$B1068,$B53)/3</f>
        <v>38631.800000000003</v>
      </c>
      <c r="M52" s="15">
        <f t="shared" ref="M52" si="87">SUMIFS(M53:M1068,$B53:$B1068,$B53)/3</f>
        <v>0</v>
      </c>
    </row>
    <row r="53" spans="1:13" s="16" customFormat="1" ht="46.8">
      <c r="A53" s="17">
        <v>1</v>
      </c>
      <c r="B53" s="28">
        <v>935</v>
      </c>
      <c r="C53" s="29" t="s">
        <v>36</v>
      </c>
      <c r="D53" s="30" t="s">
        <v>82</v>
      </c>
      <c r="E53" s="30" t="s">
        <v>80</v>
      </c>
      <c r="F53" s="30"/>
      <c r="G53" s="30"/>
      <c r="H53" s="18">
        <f t="shared" ref="H53:I53" si="88">SUMIFS(H54:H1063,$B54:$B1063,$B54,$D54:$D1063,$D54,$E54:$E1063,$E54)/2</f>
        <v>483.2</v>
      </c>
      <c r="I53" s="18">
        <f t="shared" si="88"/>
        <v>0</v>
      </c>
      <c r="J53" s="18">
        <f t="shared" ref="J53:K53" si="89">SUMIFS(J54:J1063,$B54:$B1063,$B54,$D54:$D1063,$D54,$E54:$E1063,$E54)/2</f>
        <v>483.2</v>
      </c>
      <c r="K53" s="18">
        <f t="shared" si="89"/>
        <v>0</v>
      </c>
      <c r="L53" s="18">
        <f t="shared" ref="L53" si="90">SUMIFS(L54:L1063,$B54:$B1063,$B54,$D54:$D1063,$D54,$E54:$E1063,$E54)/2</f>
        <v>483.2</v>
      </c>
      <c r="M53" s="18">
        <f t="shared" ref="M53" si="91">SUMIFS(M54:M1063,$B54:$B1063,$B54,$D54:$D1063,$D54,$E54:$E1063,$E54)/2</f>
        <v>0</v>
      </c>
    </row>
    <row r="54" spans="1:13" s="16" customFormat="1" ht="93.6">
      <c r="A54" s="19">
        <v>2</v>
      </c>
      <c r="B54" s="37">
        <v>935</v>
      </c>
      <c r="C54" s="38" t="s">
        <v>184</v>
      </c>
      <c r="D54" s="39" t="s">
        <v>82</v>
      </c>
      <c r="E54" s="39" t="s">
        <v>80</v>
      </c>
      <c r="F54" s="39" t="s">
        <v>53</v>
      </c>
      <c r="G54" s="39"/>
      <c r="H54" s="40">
        <f t="shared" ref="H54:I54" si="92">SUMIFS(H55:H1063,$B55:$B1063,$B54,$D55:$D1063,$D55,$E55:$E1063,$E55,$F55:$F1063,$F55)</f>
        <v>483.2</v>
      </c>
      <c r="I54" s="40">
        <f t="shared" si="92"/>
        <v>0</v>
      </c>
      <c r="J54" s="40">
        <f t="shared" ref="J54:K54" si="93">SUMIFS(J55:J1063,$B55:$B1063,$B54,$D55:$D1063,$D55,$E55:$E1063,$E55,$F55:$F1063,$F55)</f>
        <v>483.2</v>
      </c>
      <c r="K54" s="40">
        <f t="shared" si="93"/>
        <v>0</v>
      </c>
      <c r="L54" s="40">
        <f t="shared" ref="L54" si="94">SUMIFS(L55:L1063,$B55:$B1063,$B54,$D55:$D1063,$D55,$E55:$E1063,$E55,$F55:$F1063,$F55)</f>
        <v>483.2</v>
      </c>
      <c r="M54" s="40">
        <f t="shared" ref="M54" si="95">SUMIFS(M55:M1063,$B55:$B1063,$B54,$D55:$D1063,$D55,$E55:$E1063,$E55,$F55:$F1063,$F55)</f>
        <v>0</v>
      </c>
    </row>
    <row r="55" spans="1:13" s="16" customFormat="1" ht="15.6">
      <c r="A55" s="20">
        <v>3</v>
      </c>
      <c r="B55" s="31">
        <v>935</v>
      </c>
      <c r="C55" s="32" t="s">
        <v>46</v>
      </c>
      <c r="D55" s="33" t="s">
        <v>82</v>
      </c>
      <c r="E55" s="33" t="s">
        <v>80</v>
      </c>
      <c r="F55" s="33" t="s">
        <v>53</v>
      </c>
      <c r="G55" s="33" t="s">
        <v>95</v>
      </c>
      <c r="H55" s="24">
        <v>483.2</v>
      </c>
      <c r="I55" s="24"/>
      <c r="J55" s="24">
        <v>483.2</v>
      </c>
      <c r="K55" s="24"/>
      <c r="L55" s="24">
        <v>483.2</v>
      </c>
      <c r="M55" s="24"/>
    </row>
    <row r="56" spans="1:13" s="16" customFormat="1" ht="15.6">
      <c r="A56" s="17">
        <v>1</v>
      </c>
      <c r="B56" s="28">
        <v>935</v>
      </c>
      <c r="C56" s="29" t="s">
        <v>149</v>
      </c>
      <c r="D56" s="30" t="s">
        <v>85</v>
      </c>
      <c r="E56" s="30" t="s">
        <v>85</v>
      </c>
      <c r="F56" s="30" t="s">
        <v>7</v>
      </c>
      <c r="G56" s="30" t="s">
        <v>75</v>
      </c>
      <c r="H56" s="18">
        <f t="shared" ref="H56:I56" si="96">SUMIFS(H57:H1066,$B57:$B1066,$B57,$D57:$D1066,$D57,$E57:$E1066,$E57)/2</f>
        <v>5960.4</v>
      </c>
      <c r="I56" s="18">
        <f t="shared" si="96"/>
        <v>0</v>
      </c>
      <c r="J56" s="18">
        <f t="shared" ref="J56:K56" si="97">SUMIFS(J57:J1066,$B57:$B1066,$B57,$D57:$D1066,$D57,$E57:$E1066,$E57)/2</f>
        <v>5960.4</v>
      </c>
      <c r="K56" s="18">
        <f t="shared" si="97"/>
        <v>0</v>
      </c>
      <c r="L56" s="18">
        <f t="shared" ref="L56" si="98">SUMIFS(L57:L1066,$B57:$B1066,$B57,$D57:$D1066,$D57,$E57:$E1066,$E57)/2</f>
        <v>5960.4</v>
      </c>
      <c r="M56" s="18">
        <f t="shared" ref="M56" si="99">SUMIFS(M57:M1066,$B57:$B1066,$B57,$D57:$D1066,$D57,$E57:$E1066,$E57)/2</f>
        <v>0</v>
      </c>
    </row>
    <row r="57" spans="1:13" s="16" customFormat="1" ht="31.2">
      <c r="A57" s="19">
        <v>2</v>
      </c>
      <c r="B57" s="37">
        <v>935</v>
      </c>
      <c r="C57" s="38" t="s">
        <v>185</v>
      </c>
      <c r="D57" s="39" t="s">
        <v>85</v>
      </c>
      <c r="E57" s="39" t="s">
        <v>85</v>
      </c>
      <c r="F57" s="39" t="s">
        <v>22</v>
      </c>
      <c r="G57" s="39"/>
      <c r="H57" s="40">
        <f t="shared" ref="H57:I57" si="100">SUMIFS(H58:H1066,$B58:$B1066,$B57,$D58:$D1066,$D58,$E58:$E1066,$E58,$F58:$F1066,$F58)</f>
        <v>4561.3999999999996</v>
      </c>
      <c r="I57" s="40">
        <f t="shared" si="100"/>
        <v>0</v>
      </c>
      <c r="J57" s="40">
        <f t="shared" ref="J57:K57" si="101">SUMIFS(J58:J1066,$B58:$B1066,$B57,$D58:$D1066,$D58,$E58:$E1066,$E58,$F58:$F1066,$F58)</f>
        <v>4561.3999999999996</v>
      </c>
      <c r="K57" s="40">
        <f t="shared" si="101"/>
        <v>0</v>
      </c>
      <c r="L57" s="40">
        <f t="shared" ref="L57" si="102">SUMIFS(L58:L1066,$B58:$B1066,$B57,$D58:$D1066,$D58,$E58:$E1066,$E58,$F58:$F1066,$F58)</f>
        <v>4561.3999999999996</v>
      </c>
      <c r="M57" s="40">
        <f t="shared" ref="M57" si="103">SUMIFS(M58:M1066,$B58:$B1066,$B57,$D58:$D1066,$D58,$E58:$E1066,$E58,$F58:$F1066,$F58)</f>
        <v>0</v>
      </c>
    </row>
    <row r="58" spans="1:13" s="16" customFormat="1" ht="31.2">
      <c r="A58" s="20">
        <v>3</v>
      </c>
      <c r="B58" s="31">
        <v>935</v>
      </c>
      <c r="C58" s="32" t="s">
        <v>23</v>
      </c>
      <c r="D58" s="33" t="s">
        <v>85</v>
      </c>
      <c r="E58" s="33" t="s">
        <v>85</v>
      </c>
      <c r="F58" s="33" t="s">
        <v>22</v>
      </c>
      <c r="G58" s="33" t="s">
        <v>86</v>
      </c>
      <c r="H58" s="24">
        <v>74.900000000000006</v>
      </c>
      <c r="I58" s="24"/>
      <c r="J58" s="24">
        <v>74.900000000000006</v>
      </c>
      <c r="K58" s="24"/>
      <c r="L58" s="24">
        <v>74.900000000000006</v>
      </c>
      <c r="M58" s="24"/>
    </row>
    <row r="59" spans="1:13" s="16" customFormat="1" ht="46.8">
      <c r="A59" s="20">
        <v>3</v>
      </c>
      <c r="B59" s="31">
        <v>935</v>
      </c>
      <c r="C59" s="32" t="s">
        <v>12</v>
      </c>
      <c r="D59" s="33" t="s">
        <v>85</v>
      </c>
      <c r="E59" s="33" t="s">
        <v>85</v>
      </c>
      <c r="F59" s="33" t="s">
        <v>22</v>
      </c>
      <c r="G59" s="33" t="s">
        <v>77</v>
      </c>
      <c r="H59" s="24">
        <v>50.1</v>
      </c>
      <c r="I59" s="24"/>
      <c r="J59" s="24">
        <v>50.1</v>
      </c>
      <c r="K59" s="24"/>
      <c r="L59" s="24">
        <v>50.1</v>
      </c>
      <c r="M59" s="24"/>
    </row>
    <row r="60" spans="1:13" s="16" customFormat="1" ht="15.6">
      <c r="A60" s="20">
        <v>3</v>
      </c>
      <c r="B60" s="31">
        <v>935</v>
      </c>
      <c r="C60" s="32" t="s">
        <v>46</v>
      </c>
      <c r="D60" s="33" t="s">
        <v>85</v>
      </c>
      <c r="E60" s="33" t="s">
        <v>85</v>
      </c>
      <c r="F60" s="33" t="s">
        <v>22</v>
      </c>
      <c r="G60" s="33" t="s">
        <v>95</v>
      </c>
      <c r="H60" s="24">
        <v>4436.3999999999996</v>
      </c>
      <c r="I60" s="24"/>
      <c r="J60" s="24">
        <v>4436.3999999999996</v>
      </c>
      <c r="K60" s="24"/>
      <c r="L60" s="24">
        <v>4436.3999999999996</v>
      </c>
      <c r="M60" s="24"/>
    </row>
    <row r="61" spans="1:13" s="16" customFormat="1" ht="46.8">
      <c r="A61" s="19">
        <v>2</v>
      </c>
      <c r="B61" s="37">
        <v>935</v>
      </c>
      <c r="C61" s="42" t="s">
        <v>186</v>
      </c>
      <c r="D61" s="39" t="s">
        <v>85</v>
      </c>
      <c r="E61" s="39" t="s">
        <v>85</v>
      </c>
      <c r="F61" s="39" t="s">
        <v>67</v>
      </c>
      <c r="G61" s="39"/>
      <c r="H61" s="40">
        <f t="shared" ref="H61:I61" si="104">SUMIFS(H62:H1070,$B62:$B1070,$B61,$D62:$D1070,$D62,$E62:$E1070,$E62,$F62:$F1070,$F62)</f>
        <v>1399</v>
      </c>
      <c r="I61" s="40">
        <f t="shared" si="104"/>
        <v>0</v>
      </c>
      <c r="J61" s="40">
        <f t="shared" ref="J61:K61" si="105">SUMIFS(J62:J1070,$B62:$B1070,$B61,$D62:$D1070,$D62,$E62:$E1070,$E62,$F62:$F1070,$F62)</f>
        <v>1399</v>
      </c>
      <c r="K61" s="40">
        <f t="shared" si="105"/>
        <v>0</v>
      </c>
      <c r="L61" s="40">
        <f t="shared" ref="L61" si="106">SUMIFS(L62:L1070,$B62:$B1070,$B61,$D62:$D1070,$D62,$E62:$E1070,$E62,$F62:$F1070,$F62)</f>
        <v>1399</v>
      </c>
      <c r="M61" s="40">
        <f t="shared" ref="M61" si="107">SUMIFS(M62:M1070,$B62:$B1070,$B61,$D62:$D1070,$D62,$E62:$E1070,$E62,$F62:$F1070,$F62)</f>
        <v>0</v>
      </c>
    </row>
    <row r="62" spans="1:13" s="16" customFormat="1" ht="15.6">
      <c r="A62" s="20">
        <v>3</v>
      </c>
      <c r="B62" s="31">
        <v>935</v>
      </c>
      <c r="C62" s="32" t="s">
        <v>46</v>
      </c>
      <c r="D62" s="33" t="s">
        <v>85</v>
      </c>
      <c r="E62" s="33" t="s">
        <v>85</v>
      </c>
      <c r="F62" s="33" t="s">
        <v>67</v>
      </c>
      <c r="G62" s="33" t="s">
        <v>95</v>
      </c>
      <c r="H62" s="24">
        <v>1399</v>
      </c>
      <c r="I62" s="24"/>
      <c r="J62" s="24">
        <v>1399</v>
      </c>
      <c r="K62" s="24"/>
      <c r="L62" s="24">
        <v>1399</v>
      </c>
      <c r="M62" s="24"/>
    </row>
    <row r="63" spans="1:13" s="16" customFormat="1" ht="15.6">
      <c r="A63" s="17">
        <v>1</v>
      </c>
      <c r="B63" s="28">
        <v>935</v>
      </c>
      <c r="C63" s="29" t="s">
        <v>24</v>
      </c>
      <c r="D63" s="30" t="s">
        <v>87</v>
      </c>
      <c r="E63" s="30" t="s">
        <v>73</v>
      </c>
      <c r="F63" s="30" t="s">
        <v>7</v>
      </c>
      <c r="G63" s="30" t="s">
        <v>75</v>
      </c>
      <c r="H63" s="18">
        <f t="shared" ref="H63:I63" si="108">SUMIFS(H64:H1073,$B64:$B1073,$B64,$D64:$D1073,$D64,$E64:$E1073,$E64)/2</f>
        <v>29053.600000000002</v>
      </c>
      <c r="I63" s="18">
        <f t="shared" si="108"/>
        <v>0</v>
      </c>
      <c r="J63" s="18">
        <f t="shared" ref="J63:K63" si="109">SUMIFS(J64:J1073,$B64:$B1073,$B64,$D64:$D1073,$D64,$E64:$E1073,$E64)/2</f>
        <v>29053.600000000002</v>
      </c>
      <c r="K63" s="18">
        <f t="shared" si="109"/>
        <v>0</v>
      </c>
      <c r="L63" s="18">
        <f t="shared" ref="L63" si="110">SUMIFS(L64:L1073,$B64:$B1073,$B64,$D64:$D1073,$D64,$E64:$E1073,$E64)/2</f>
        <v>29073.600000000002</v>
      </c>
      <c r="M63" s="18">
        <f t="shared" ref="M63" si="111">SUMIFS(M64:M1073,$B64:$B1073,$B64,$D64:$D1073,$D64,$E64:$E1073,$E64)/2</f>
        <v>0</v>
      </c>
    </row>
    <row r="64" spans="1:13" s="16" customFormat="1" ht="39" customHeight="1">
      <c r="A64" s="19">
        <v>2</v>
      </c>
      <c r="B64" s="37">
        <v>935</v>
      </c>
      <c r="C64" s="38" t="s">
        <v>187</v>
      </c>
      <c r="D64" s="39" t="s">
        <v>87</v>
      </c>
      <c r="E64" s="39" t="s">
        <v>73</v>
      </c>
      <c r="F64" s="39" t="s">
        <v>25</v>
      </c>
      <c r="G64" s="39"/>
      <c r="H64" s="40">
        <f t="shared" ref="H64:I64" si="112">SUMIFS(H65:H1073,$B65:$B1073,$B64,$D65:$D1073,$D65,$E65:$E1073,$E65,$F65:$F1073,$F65)</f>
        <v>23227.5</v>
      </c>
      <c r="I64" s="40">
        <f t="shared" si="112"/>
        <v>0</v>
      </c>
      <c r="J64" s="40">
        <f t="shared" ref="J64:K64" si="113">SUMIFS(J65:J1073,$B65:$B1073,$B64,$D65:$D1073,$D65,$E65:$E1073,$E65,$F65:$F1073,$F65)</f>
        <v>23227.5</v>
      </c>
      <c r="K64" s="40">
        <f t="shared" si="113"/>
        <v>0</v>
      </c>
      <c r="L64" s="40">
        <f t="shared" ref="L64" si="114">SUMIFS(L65:L1073,$B65:$B1073,$B64,$D65:$D1073,$D65,$E65:$E1073,$E65,$F65:$F1073,$F65)</f>
        <v>23227.5</v>
      </c>
      <c r="M64" s="40">
        <f t="shared" ref="M64" si="115">SUMIFS(M65:M1073,$B65:$B1073,$B64,$D65:$D1073,$D65,$E65:$E1073,$E65,$F65:$F1073,$F65)</f>
        <v>0</v>
      </c>
    </row>
    <row r="65" spans="1:13" s="16" customFormat="1" ht="31.2">
      <c r="A65" s="20">
        <v>3</v>
      </c>
      <c r="B65" s="31">
        <v>935</v>
      </c>
      <c r="C65" s="32" t="s">
        <v>23</v>
      </c>
      <c r="D65" s="33" t="s">
        <v>87</v>
      </c>
      <c r="E65" s="33" t="s">
        <v>73</v>
      </c>
      <c r="F65" s="33" t="s">
        <v>25</v>
      </c>
      <c r="G65" s="33" t="s">
        <v>86</v>
      </c>
      <c r="H65" s="24">
        <v>19987.3</v>
      </c>
      <c r="I65" s="24"/>
      <c r="J65" s="24">
        <v>19987.3</v>
      </c>
      <c r="K65" s="24"/>
      <c r="L65" s="24">
        <v>19987.3</v>
      </c>
      <c r="M65" s="24"/>
    </row>
    <row r="66" spans="1:13" s="16" customFormat="1" ht="46.8">
      <c r="A66" s="20">
        <v>3</v>
      </c>
      <c r="B66" s="31">
        <v>935</v>
      </c>
      <c r="C66" s="32" t="s">
        <v>12</v>
      </c>
      <c r="D66" s="33" t="s">
        <v>87</v>
      </c>
      <c r="E66" s="33" t="s">
        <v>73</v>
      </c>
      <c r="F66" s="33" t="s">
        <v>25</v>
      </c>
      <c r="G66" s="33" t="s">
        <v>77</v>
      </c>
      <c r="H66" s="24">
        <v>3219.9</v>
      </c>
      <c r="I66" s="24"/>
      <c r="J66" s="24">
        <v>3219.9</v>
      </c>
      <c r="K66" s="24"/>
      <c r="L66" s="24">
        <v>3219.9</v>
      </c>
      <c r="M66" s="24"/>
    </row>
    <row r="67" spans="1:13" s="16" customFormat="1" ht="15.6">
      <c r="A67" s="20">
        <v>3</v>
      </c>
      <c r="B67" s="31">
        <v>935</v>
      </c>
      <c r="C67" s="32" t="s">
        <v>46</v>
      </c>
      <c r="D67" s="33" t="s">
        <v>87</v>
      </c>
      <c r="E67" s="33" t="s">
        <v>73</v>
      </c>
      <c r="F67" s="33" t="s">
        <v>25</v>
      </c>
      <c r="G67" s="33" t="s">
        <v>95</v>
      </c>
      <c r="H67" s="24"/>
      <c r="I67" s="24"/>
      <c r="J67" s="24"/>
      <c r="K67" s="24"/>
      <c r="L67" s="24"/>
      <c r="M67" s="24"/>
    </row>
    <row r="68" spans="1:13" s="16" customFormat="1" ht="15.6">
      <c r="A68" s="20">
        <v>3</v>
      </c>
      <c r="B68" s="31">
        <v>935</v>
      </c>
      <c r="C68" s="32" t="s">
        <v>13</v>
      </c>
      <c r="D68" s="33" t="s">
        <v>87</v>
      </c>
      <c r="E68" s="33" t="s">
        <v>73</v>
      </c>
      <c r="F68" s="33" t="s">
        <v>25</v>
      </c>
      <c r="G68" s="33" t="s">
        <v>78</v>
      </c>
      <c r="H68" s="24">
        <v>20.3</v>
      </c>
      <c r="I68" s="24"/>
      <c r="J68" s="24">
        <v>20.3</v>
      </c>
      <c r="K68" s="24"/>
      <c r="L68" s="24">
        <v>20.3</v>
      </c>
      <c r="M68" s="24"/>
    </row>
    <row r="69" spans="1:13" s="16" customFormat="1" ht="46.8">
      <c r="A69" s="19">
        <v>2</v>
      </c>
      <c r="B69" s="37">
        <v>935</v>
      </c>
      <c r="C69" s="38" t="s">
        <v>188</v>
      </c>
      <c r="D69" s="39" t="s">
        <v>87</v>
      </c>
      <c r="E69" s="39" t="s">
        <v>73</v>
      </c>
      <c r="F69" s="39" t="s">
        <v>26</v>
      </c>
      <c r="G69" s="39"/>
      <c r="H69" s="40">
        <f t="shared" ref="H69:I69" si="116">SUMIFS(H70:H1078,$B70:$B1078,$B69,$D70:$D1078,$D70,$E70:$E1078,$E70,$F70:$F1078,$F70)</f>
        <v>5776.0999999999995</v>
      </c>
      <c r="I69" s="40">
        <f t="shared" si="116"/>
        <v>0</v>
      </c>
      <c r="J69" s="40">
        <f t="shared" ref="J69:K69" si="117">SUMIFS(J70:J1078,$B70:$B1078,$B69,$D70:$D1078,$D70,$E70:$E1078,$E70,$F70:$F1078,$F70)</f>
        <v>5776.0999999999995</v>
      </c>
      <c r="K69" s="40">
        <f t="shared" si="117"/>
        <v>0</v>
      </c>
      <c r="L69" s="40">
        <f t="shared" ref="L69" si="118">SUMIFS(L70:L1078,$B70:$B1078,$B69,$D70:$D1078,$D70,$E70:$E1078,$E70,$F70:$F1078,$F70)</f>
        <v>5776.0999999999995</v>
      </c>
      <c r="M69" s="40">
        <f t="shared" ref="M69" si="119">SUMIFS(M70:M1078,$B70:$B1078,$B69,$D70:$D1078,$D70,$E70:$E1078,$E70,$F70:$F1078,$F70)</f>
        <v>0</v>
      </c>
    </row>
    <row r="70" spans="1:13" s="16" customFormat="1" ht="31.2">
      <c r="A70" s="20">
        <v>3</v>
      </c>
      <c r="B70" s="31">
        <v>935</v>
      </c>
      <c r="C70" s="32" t="s">
        <v>23</v>
      </c>
      <c r="D70" s="33" t="s">
        <v>87</v>
      </c>
      <c r="E70" s="33" t="s">
        <v>73</v>
      </c>
      <c r="F70" s="33" t="s">
        <v>26</v>
      </c>
      <c r="G70" s="33" t="s">
        <v>86</v>
      </c>
      <c r="H70" s="24">
        <v>5260.7</v>
      </c>
      <c r="I70" s="24"/>
      <c r="J70" s="24">
        <v>5260.7</v>
      </c>
      <c r="K70" s="24"/>
      <c r="L70" s="24">
        <v>5260.7</v>
      </c>
      <c r="M70" s="24"/>
    </row>
    <row r="71" spans="1:13" s="16" customFormat="1" ht="46.8">
      <c r="A71" s="20">
        <v>3</v>
      </c>
      <c r="B71" s="31">
        <v>935</v>
      </c>
      <c r="C71" s="32" t="s">
        <v>12</v>
      </c>
      <c r="D71" s="33" t="s">
        <v>87</v>
      </c>
      <c r="E71" s="33" t="s">
        <v>73</v>
      </c>
      <c r="F71" s="33" t="s">
        <v>26</v>
      </c>
      <c r="G71" s="33" t="s">
        <v>77</v>
      </c>
      <c r="H71" s="24">
        <v>515.4</v>
      </c>
      <c r="I71" s="24"/>
      <c r="J71" s="24">
        <v>515.4</v>
      </c>
      <c r="K71" s="24"/>
      <c r="L71" s="24">
        <v>515.4</v>
      </c>
      <c r="M71" s="24"/>
    </row>
    <row r="72" spans="1:13" s="16" customFormat="1" ht="67.2" customHeight="1">
      <c r="A72" s="19">
        <v>2</v>
      </c>
      <c r="B72" s="37">
        <v>935</v>
      </c>
      <c r="C72" s="38" t="s">
        <v>130</v>
      </c>
      <c r="D72" s="39" t="s">
        <v>87</v>
      </c>
      <c r="E72" s="39" t="s">
        <v>73</v>
      </c>
      <c r="F72" s="39" t="s">
        <v>132</v>
      </c>
      <c r="G72" s="39"/>
      <c r="H72" s="40">
        <f t="shared" ref="H72:I72" si="120">SUMIFS(H73:H1082,$B73:$B1082,$B72,$D73:$D1082,$D73,$E73:$E1082,$E73,$F73:$F1082,$F73)</f>
        <v>50</v>
      </c>
      <c r="I72" s="40">
        <f t="shared" si="120"/>
        <v>0</v>
      </c>
      <c r="J72" s="40">
        <f t="shared" ref="J72:K72" si="121">SUMIFS(J73:J1082,$B73:$B1082,$B72,$D73:$D1082,$D73,$E73:$E1082,$E73,$F73:$F1082,$F73)</f>
        <v>50</v>
      </c>
      <c r="K72" s="40">
        <f t="shared" si="121"/>
        <v>0</v>
      </c>
      <c r="L72" s="40">
        <f t="shared" ref="L72" si="122">SUMIFS(L73:L1082,$B73:$B1082,$B72,$D73:$D1082,$D73,$E73:$E1082,$E73,$F73:$F1082,$F73)</f>
        <v>70</v>
      </c>
      <c r="M72" s="40">
        <f t="shared" ref="M72" si="123">SUMIFS(M73:M1082,$B73:$B1082,$B72,$D73:$D1082,$D73,$E73:$E1082,$E73,$F73:$F1082,$F73)</f>
        <v>0</v>
      </c>
    </row>
    <row r="73" spans="1:13" s="16" customFormat="1" ht="46.8">
      <c r="A73" s="20">
        <v>3</v>
      </c>
      <c r="B73" s="31">
        <v>935</v>
      </c>
      <c r="C73" s="32" t="s">
        <v>12</v>
      </c>
      <c r="D73" s="33" t="s">
        <v>87</v>
      </c>
      <c r="E73" s="33" t="s">
        <v>73</v>
      </c>
      <c r="F73" s="33" t="s">
        <v>132</v>
      </c>
      <c r="G73" s="33" t="s">
        <v>77</v>
      </c>
      <c r="H73" s="24">
        <v>50</v>
      </c>
      <c r="I73" s="24"/>
      <c r="J73" s="24">
        <v>50</v>
      </c>
      <c r="K73" s="24"/>
      <c r="L73" s="24">
        <v>70</v>
      </c>
      <c r="M73" s="24"/>
    </row>
    <row r="74" spans="1:13" s="16" customFormat="1" ht="31.2">
      <c r="A74" s="17">
        <v>1</v>
      </c>
      <c r="B74" s="28">
        <v>935</v>
      </c>
      <c r="C74" s="29" t="s">
        <v>27</v>
      </c>
      <c r="D74" s="30" t="s">
        <v>88</v>
      </c>
      <c r="E74" s="30" t="s">
        <v>74</v>
      </c>
      <c r="F74" s="30"/>
      <c r="G74" s="30"/>
      <c r="H74" s="18">
        <f t="shared" ref="H74:I74" si="124">SUMIFS(H75:H1082,$B75:$B1082,$B75,$D75:$D1082,$D75,$E75:$E1082,$E75)/2</f>
        <v>0</v>
      </c>
      <c r="I74" s="18">
        <f t="shared" si="124"/>
        <v>0</v>
      </c>
      <c r="J74" s="18">
        <f t="shared" ref="J74:K74" si="125">SUMIFS(J75:J1082,$B75:$B1082,$B75,$D75:$D1082,$D75,$E75:$E1082,$E75)/2</f>
        <v>0</v>
      </c>
      <c r="K74" s="18">
        <f t="shared" si="125"/>
        <v>0</v>
      </c>
      <c r="L74" s="18">
        <f t="shared" ref="L74" si="126">SUMIFS(L75:L1082,$B75:$B1082,$B75,$D75:$D1082,$D75,$E75:$E1082,$E75)/2</f>
        <v>0</v>
      </c>
      <c r="M74" s="18">
        <f t="shared" ref="M74" si="127">SUMIFS(M75:M1082,$B75:$B1082,$B75,$D75:$D1082,$D75,$E75:$E1082,$E75)/2</f>
        <v>0</v>
      </c>
    </row>
    <row r="75" spans="1:13" s="16" customFormat="1" ht="62.4">
      <c r="A75" s="19">
        <v>2</v>
      </c>
      <c r="B75" s="37">
        <v>935</v>
      </c>
      <c r="C75" s="38" t="s">
        <v>129</v>
      </c>
      <c r="D75" s="39" t="s">
        <v>88</v>
      </c>
      <c r="E75" s="39" t="s">
        <v>74</v>
      </c>
      <c r="F75" s="39" t="s">
        <v>28</v>
      </c>
      <c r="G75" s="39"/>
      <c r="H75" s="40">
        <f t="shared" ref="H75:I75" si="128">SUMIFS(H76:H1082,$B76:$B1082,$B75,$D76:$D1082,$D76,$E76:$E1082,$E76,$F76:$F1082,$F76)</f>
        <v>0</v>
      </c>
      <c r="I75" s="40">
        <f t="shared" si="128"/>
        <v>0</v>
      </c>
      <c r="J75" s="40">
        <f t="shared" ref="J75:K75" si="129">SUMIFS(J76:J1082,$B76:$B1082,$B75,$D76:$D1082,$D76,$E76:$E1082,$E76,$F76:$F1082,$F76)</f>
        <v>0</v>
      </c>
      <c r="K75" s="40">
        <f t="shared" si="129"/>
        <v>0</v>
      </c>
      <c r="L75" s="40">
        <f t="shared" ref="L75" si="130">SUMIFS(L76:L1082,$B76:$B1082,$B75,$D76:$D1082,$D76,$E76:$E1082,$E76,$F76:$F1082,$F76)</f>
        <v>0</v>
      </c>
      <c r="M75" s="40">
        <f t="shared" ref="M75" si="131">SUMIFS(M76:M1082,$B76:$B1082,$B75,$D76:$D1082,$D76,$E76:$E1082,$E76,$F76:$F1082,$F76)</f>
        <v>0</v>
      </c>
    </row>
    <row r="76" spans="1:13" s="16" customFormat="1" ht="46.8">
      <c r="A76" s="20">
        <v>3</v>
      </c>
      <c r="B76" s="31">
        <v>935</v>
      </c>
      <c r="C76" s="32" t="s">
        <v>12</v>
      </c>
      <c r="D76" s="33" t="s">
        <v>88</v>
      </c>
      <c r="E76" s="33" t="s">
        <v>74</v>
      </c>
      <c r="F76" s="33" t="s">
        <v>28</v>
      </c>
      <c r="G76" s="33" t="s">
        <v>77</v>
      </c>
      <c r="H76" s="24"/>
      <c r="I76" s="25"/>
      <c r="J76" s="24"/>
      <c r="K76" s="25"/>
      <c r="L76" s="24"/>
      <c r="M76" s="25"/>
    </row>
    <row r="77" spans="1:13" s="16" customFormat="1" ht="15.6">
      <c r="A77" s="20">
        <v>3</v>
      </c>
      <c r="B77" s="31">
        <v>935</v>
      </c>
      <c r="C77" s="32" t="s">
        <v>46</v>
      </c>
      <c r="D77" s="33" t="s">
        <v>88</v>
      </c>
      <c r="E77" s="33" t="s">
        <v>74</v>
      </c>
      <c r="F77" s="33" t="s">
        <v>28</v>
      </c>
      <c r="G77" s="33" t="s">
        <v>95</v>
      </c>
      <c r="H77" s="24"/>
      <c r="I77" s="25"/>
      <c r="J77" s="24"/>
      <c r="K77" s="25"/>
      <c r="L77" s="24"/>
      <c r="M77" s="25"/>
    </row>
    <row r="78" spans="1:13" s="16" customFormat="1" ht="93.6">
      <c r="A78" s="19">
        <v>2</v>
      </c>
      <c r="B78" s="37">
        <v>935</v>
      </c>
      <c r="C78" s="38" t="s">
        <v>145</v>
      </c>
      <c r="D78" s="39" t="s">
        <v>88</v>
      </c>
      <c r="E78" s="39" t="s">
        <v>74</v>
      </c>
      <c r="F78" s="39" t="s">
        <v>29</v>
      </c>
      <c r="G78" s="39"/>
      <c r="H78" s="40">
        <f t="shared" ref="H78:I78" si="132">SUMIFS(H79:H1085,$B79:$B1085,$B78,$D79:$D1085,$D79,$E79:$E1085,$E79,$F79:$F1085,$F79)</f>
        <v>0</v>
      </c>
      <c r="I78" s="40">
        <f t="shared" si="132"/>
        <v>0</v>
      </c>
      <c r="J78" s="40">
        <f t="shared" ref="J78:K78" si="133">SUMIFS(J79:J1085,$B79:$B1085,$B78,$D79:$D1085,$D79,$E79:$E1085,$E79,$F79:$F1085,$F79)</f>
        <v>0</v>
      </c>
      <c r="K78" s="40">
        <f t="shared" si="133"/>
        <v>0</v>
      </c>
      <c r="L78" s="40">
        <f t="shared" ref="L78" si="134">SUMIFS(L79:L1085,$B79:$B1085,$B78,$D79:$D1085,$D79,$E79:$E1085,$E79,$F79:$F1085,$F79)</f>
        <v>0</v>
      </c>
      <c r="M78" s="40">
        <f t="shared" ref="M78" si="135">SUMIFS(M79:M1085,$B79:$B1085,$B78,$D79:$D1085,$D79,$E79:$E1085,$E79,$F79:$F1085,$F79)</f>
        <v>0</v>
      </c>
    </row>
    <row r="79" spans="1:13" s="16" customFormat="1" ht="78">
      <c r="A79" s="20">
        <v>3</v>
      </c>
      <c r="B79" s="31">
        <v>935</v>
      </c>
      <c r="C79" s="32" t="s">
        <v>170</v>
      </c>
      <c r="D79" s="33" t="s">
        <v>88</v>
      </c>
      <c r="E79" s="33" t="s">
        <v>74</v>
      </c>
      <c r="F79" s="33" t="s">
        <v>29</v>
      </c>
      <c r="G79" s="33" t="s">
        <v>98</v>
      </c>
      <c r="H79" s="24"/>
      <c r="I79" s="25"/>
      <c r="J79" s="24"/>
      <c r="K79" s="25"/>
      <c r="L79" s="24"/>
      <c r="M79" s="25"/>
    </row>
    <row r="80" spans="1:13" s="16" customFormat="1" ht="15.6">
      <c r="A80" s="17">
        <v>1</v>
      </c>
      <c r="B80" s="28">
        <v>935</v>
      </c>
      <c r="C80" s="29" t="s">
        <v>30</v>
      </c>
      <c r="D80" s="30" t="s">
        <v>89</v>
      </c>
      <c r="E80" s="30" t="s">
        <v>73</v>
      </c>
      <c r="F80" s="30" t="s">
        <v>7</v>
      </c>
      <c r="G80" s="30" t="s">
        <v>75</v>
      </c>
      <c r="H80" s="18">
        <f t="shared" ref="H80:I80" si="136">SUMIFS(H81:H1088,$B81:$B1088,$B81,$D81:$D1088,$D81,$E81:$E1088,$E81)/2</f>
        <v>3114.6</v>
      </c>
      <c r="I80" s="18">
        <f t="shared" si="136"/>
        <v>0</v>
      </c>
      <c r="J80" s="18">
        <f t="shared" ref="J80:K80" si="137">SUMIFS(J81:J1088,$B81:$B1088,$B81,$D81:$D1088,$D81,$E81:$E1088,$E81)/2</f>
        <v>3114.6</v>
      </c>
      <c r="K80" s="18">
        <f t="shared" si="137"/>
        <v>0</v>
      </c>
      <c r="L80" s="18">
        <f t="shared" ref="L80" si="138">SUMIFS(L81:L1088,$B81:$B1088,$B81,$D81:$D1088,$D81,$E81:$E1088,$E81)/2</f>
        <v>3114.6</v>
      </c>
      <c r="M80" s="18">
        <f t="shared" ref="M80" si="139">SUMIFS(M81:M1088,$B81:$B1088,$B81,$D81:$D1088,$D81,$E81:$E1088,$E81)/2</f>
        <v>0</v>
      </c>
    </row>
    <row r="81" spans="1:13" s="16" customFormat="1" ht="46.8">
      <c r="A81" s="19">
        <v>2</v>
      </c>
      <c r="B81" s="37">
        <v>935</v>
      </c>
      <c r="C81" s="38" t="s">
        <v>189</v>
      </c>
      <c r="D81" s="39" t="s">
        <v>89</v>
      </c>
      <c r="E81" s="39" t="s">
        <v>73</v>
      </c>
      <c r="F81" s="39" t="s">
        <v>31</v>
      </c>
      <c r="G81" s="39"/>
      <c r="H81" s="40">
        <f t="shared" ref="H81:I81" si="140">SUMIFS(H82:H1088,$B82:$B1088,$B81,$D82:$D1088,$D82,$E82:$E1088,$E82,$F82:$F1088,$F82)</f>
        <v>3104.6</v>
      </c>
      <c r="I81" s="40">
        <f t="shared" si="140"/>
        <v>0</v>
      </c>
      <c r="J81" s="40">
        <f t="shared" ref="J81:K81" si="141">SUMIFS(J82:J1088,$B82:$B1088,$B81,$D82:$D1088,$D82,$E82:$E1088,$E82,$F82:$F1088,$F82)</f>
        <v>3104.6</v>
      </c>
      <c r="K81" s="40">
        <f t="shared" si="141"/>
        <v>0</v>
      </c>
      <c r="L81" s="40">
        <f t="shared" ref="L81" si="142">SUMIFS(L82:L1088,$B82:$B1088,$B81,$D82:$D1088,$D82,$E82:$E1088,$E82,$F82:$F1088,$F82)</f>
        <v>3104.6</v>
      </c>
      <c r="M81" s="40">
        <f t="shared" ref="M81" si="143">SUMIFS(M82:M1088,$B82:$B1088,$B81,$D82:$D1088,$D82,$E82:$E1088,$E82,$F82:$F1088,$F82)</f>
        <v>0</v>
      </c>
    </row>
    <row r="82" spans="1:13" s="16" customFormat="1" ht="31.2">
      <c r="A82" s="20">
        <v>3</v>
      </c>
      <c r="B82" s="31">
        <v>935</v>
      </c>
      <c r="C82" s="32" t="s">
        <v>23</v>
      </c>
      <c r="D82" s="33" t="s">
        <v>89</v>
      </c>
      <c r="E82" s="33" t="s">
        <v>73</v>
      </c>
      <c r="F82" s="33" t="s">
        <v>31</v>
      </c>
      <c r="G82" s="33" t="s">
        <v>86</v>
      </c>
      <c r="H82" s="24"/>
      <c r="I82" s="25"/>
      <c r="J82" s="24"/>
      <c r="K82" s="25"/>
      <c r="L82" s="24"/>
      <c r="M82" s="25"/>
    </row>
    <row r="83" spans="1:13" s="16" customFormat="1" ht="15.6">
      <c r="A83" s="20">
        <v>3</v>
      </c>
      <c r="B83" s="31">
        <v>935</v>
      </c>
      <c r="C83" s="32" t="s">
        <v>46</v>
      </c>
      <c r="D83" s="33" t="s">
        <v>89</v>
      </c>
      <c r="E83" s="33" t="s">
        <v>73</v>
      </c>
      <c r="F83" s="33" t="s">
        <v>31</v>
      </c>
      <c r="G83" s="33" t="s">
        <v>95</v>
      </c>
      <c r="H83" s="24">
        <v>3104.6</v>
      </c>
      <c r="I83" s="25"/>
      <c r="J83" s="24">
        <v>3104.6</v>
      </c>
      <c r="K83" s="25"/>
      <c r="L83" s="24">
        <v>3104.6</v>
      </c>
      <c r="M83" s="25"/>
    </row>
    <row r="84" spans="1:13" s="16" customFormat="1" ht="46.8">
      <c r="A84" s="19">
        <v>2</v>
      </c>
      <c r="B84" s="37">
        <v>935</v>
      </c>
      <c r="C84" s="38" t="s">
        <v>169</v>
      </c>
      <c r="D84" s="39" t="s">
        <v>89</v>
      </c>
      <c r="E84" s="39" t="s">
        <v>73</v>
      </c>
      <c r="F84" s="39" t="s">
        <v>168</v>
      </c>
      <c r="G84" s="39"/>
      <c r="H84" s="40">
        <f t="shared" ref="H84:I84" si="144">SUMIFS(H85:H1092,$B85:$B1092,$B84,$D85:$D1092,$D85,$E85:$E1092,$E85,$F85:$F1092,$F85)</f>
        <v>10</v>
      </c>
      <c r="I84" s="40">
        <f t="shared" si="144"/>
        <v>0</v>
      </c>
      <c r="J84" s="40">
        <f t="shared" ref="J84:K84" si="145">SUMIFS(J85:J1092,$B85:$B1092,$B84,$D85:$D1092,$D85,$E85:$E1092,$E85,$F85:$F1092,$F85)</f>
        <v>10</v>
      </c>
      <c r="K84" s="40">
        <f t="shared" si="145"/>
        <v>0</v>
      </c>
      <c r="L84" s="40">
        <f t="shared" ref="L84" si="146">SUMIFS(L85:L1092,$B85:$B1092,$B84,$D85:$D1092,$D85,$E85:$E1092,$E85,$F85:$F1092,$F85)</f>
        <v>10</v>
      </c>
      <c r="M84" s="40">
        <f t="shared" ref="M84" si="147">SUMIFS(M85:M1092,$B85:$B1092,$B84,$D85:$D1092,$D85,$E85:$E1092,$E85,$F85:$F1092,$F85)</f>
        <v>0</v>
      </c>
    </row>
    <row r="85" spans="1:13" s="16" customFormat="1" ht="15.6">
      <c r="A85" s="20">
        <v>3</v>
      </c>
      <c r="B85" s="31">
        <v>935</v>
      </c>
      <c r="C85" s="32" t="s">
        <v>46</v>
      </c>
      <c r="D85" s="33" t="s">
        <v>89</v>
      </c>
      <c r="E85" s="33" t="s">
        <v>73</v>
      </c>
      <c r="F85" s="33" t="s">
        <v>168</v>
      </c>
      <c r="G85" s="33" t="s">
        <v>95</v>
      </c>
      <c r="H85" s="24">
        <v>10</v>
      </c>
      <c r="I85" s="25"/>
      <c r="J85" s="24">
        <v>10</v>
      </c>
      <c r="K85" s="25"/>
      <c r="L85" s="24">
        <v>10</v>
      </c>
      <c r="M85" s="25"/>
    </row>
    <row r="86" spans="1:13" s="16" customFormat="1" ht="78" customHeight="1">
      <c r="A86" s="14">
        <v>0</v>
      </c>
      <c r="B86" s="26">
        <v>943</v>
      </c>
      <c r="C86" s="27" t="s">
        <v>161</v>
      </c>
      <c r="D86" s="34"/>
      <c r="E86" s="34"/>
      <c r="F86" s="34"/>
      <c r="G86" s="34"/>
      <c r="H86" s="15">
        <f t="shared" ref="H86:I86" si="148">SUMIFS(H87:H1098,$B87:$B1098,$B87)/3</f>
        <v>0</v>
      </c>
      <c r="I86" s="15">
        <f t="shared" si="148"/>
        <v>0</v>
      </c>
      <c r="J86" s="15">
        <f t="shared" ref="J86:K86" si="149">SUMIFS(J87:J1098,$B87:$B1098,$B87)/3</f>
        <v>0</v>
      </c>
      <c r="K86" s="15">
        <f t="shared" si="149"/>
        <v>0</v>
      </c>
      <c r="L86" s="15">
        <f t="shared" ref="L86" si="150">SUMIFS(L87:L1098,$B87:$B1098,$B87)/3</f>
        <v>0</v>
      </c>
      <c r="M86" s="15">
        <f t="shared" ref="M86" si="151">SUMIFS(M87:M1098,$B87:$B1098,$B87)/3</f>
        <v>0</v>
      </c>
    </row>
    <row r="87" spans="1:13" s="16" customFormat="1" ht="15.6">
      <c r="A87" s="17">
        <v>1</v>
      </c>
      <c r="B87" s="28">
        <v>943</v>
      </c>
      <c r="C87" s="29" t="s">
        <v>150</v>
      </c>
      <c r="D87" s="30" t="s">
        <v>88</v>
      </c>
      <c r="E87" s="30" t="s">
        <v>90</v>
      </c>
      <c r="F87" s="30" t="s">
        <v>7</v>
      </c>
      <c r="G87" s="30" t="s">
        <v>75</v>
      </c>
      <c r="H87" s="18">
        <f t="shared" ref="H87:I87" si="152">SUMIFS(H88:H1093,$B88:$B1093,$B88,$D88:$D1093,$D88,$E88:$E1093,$E88)/2</f>
        <v>0</v>
      </c>
      <c r="I87" s="18">
        <f t="shared" si="152"/>
        <v>0</v>
      </c>
      <c r="J87" s="18">
        <f t="shared" ref="J87:K87" si="153">SUMIFS(J88:J1093,$B88:$B1093,$B88,$D88:$D1093,$D88,$E88:$E1093,$E88)/2</f>
        <v>0</v>
      </c>
      <c r="K87" s="18">
        <f t="shared" si="153"/>
        <v>0</v>
      </c>
      <c r="L87" s="18">
        <f t="shared" ref="L87" si="154">SUMIFS(L88:L1093,$B88:$B1093,$B88,$D88:$D1093,$D88,$E88:$E1093,$E88)/2</f>
        <v>0</v>
      </c>
      <c r="M87" s="18">
        <f t="shared" ref="M87" si="155">SUMIFS(M88:M1093,$B88:$B1093,$B88,$D88:$D1093,$D88,$E88:$E1093,$E88)/2</f>
        <v>0</v>
      </c>
    </row>
    <row r="88" spans="1:13" s="16" customFormat="1" ht="62.4">
      <c r="A88" s="19">
        <v>2</v>
      </c>
      <c r="B88" s="37">
        <v>943</v>
      </c>
      <c r="C88" s="38" t="s">
        <v>207</v>
      </c>
      <c r="D88" s="39" t="s">
        <v>88</v>
      </c>
      <c r="E88" s="39" t="s">
        <v>90</v>
      </c>
      <c r="F88" s="39" t="s">
        <v>10</v>
      </c>
      <c r="G88" s="39"/>
      <c r="H88" s="40">
        <f t="shared" ref="H88:I88" si="156">SUMIFS(H89:H1093,$B89:$B1093,$B88,$D89:$D1093,$D89,$E89:$E1093,$E89,$F89:$F1093,$F89)</f>
        <v>0</v>
      </c>
      <c r="I88" s="40">
        <f t="shared" si="156"/>
        <v>0</v>
      </c>
      <c r="J88" s="40">
        <f t="shared" ref="J88:K88" si="157">SUMIFS(J89:J1093,$B89:$B1093,$B88,$D89:$D1093,$D89,$E89:$E1093,$E89,$F89:$F1093,$F89)</f>
        <v>0</v>
      </c>
      <c r="K88" s="40">
        <f t="shared" si="157"/>
        <v>0</v>
      </c>
      <c r="L88" s="40">
        <f t="shared" ref="L88" si="158">SUMIFS(L89:L1093,$B89:$B1093,$B88,$D89:$D1093,$D89,$E89:$E1093,$E89,$F89:$F1093,$F89)</f>
        <v>0</v>
      </c>
      <c r="M88" s="40">
        <f t="shared" ref="M88" si="159">SUMIFS(M89:M1093,$B89:$B1093,$B88,$D89:$D1093,$D89,$E89:$E1093,$E89,$F89:$F1093,$F89)</f>
        <v>0</v>
      </c>
    </row>
    <row r="89" spans="1:13" s="16" customFormat="1" ht="33.6" customHeight="1">
      <c r="A89" s="20">
        <v>3</v>
      </c>
      <c r="B89" s="31">
        <v>943</v>
      </c>
      <c r="C89" s="32" t="s">
        <v>21</v>
      </c>
      <c r="D89" s="33" t="s">
        <v>88</v>
      </c>
      <c r="E89" s="33" t="s">
        <v>90</v>
      </c>
      <c r="F89" s="33" t="s">
        <v>10</v>
      </c>
      <c r="G89" s="33" t="s">
        <v>84</v>
      </c>
      <c r="H89" s="24"/>
      <c r="I89" s="24"/>
      <c r="J89" s="24"/>
      <c r="K89" s="24"/>
      <c r="L89" s="24"/>
      <c r="M89" s="24"/>
    </row>
    <row r="90" spans="1:13" s="16" customFormat="1" ht="31.2">
      <c r="A90" s="17">
        <v>1</v>
      </c>
      <c r="B90" s="28">
        <v>943</v>
      </c>
      <c r="C90" s="29" t="s">
        <v>27</v>
      </c>
      <c r="D90" s="30" t="s">
        <v>88</v>
      </c>
      <c r="E90" s="30" t="s">
        <v>74</v>
      </c>
      <c r="F90" s="30"/>
      <c r="G90" s="30"/>
      <c r="H90" s="18">
        <f t="shared" ref="H90:I90" si="160">SUMIFS(H91:H1096,$B91:$B1096,$B91,$D91:$D1096,$D91,$E91:$E1096,$E91)/2</f>
        <v>0</v>
      </c>
      <c r="I90" s="18">
        <f t="shared" si="160"/>
        <v>0</v>
      </c>
      <c r="J90" s="18">
        <f t="shared" ref="J90:K90" si="161">SUMIFS(J91:J1096,$B91:$B1096,$B91,$D91:$D1096,$D91,$E91:$E1096,$E91)/2</f>
        <v>0</v>
      </c>
      <c r="K90" s="18">
        <f t="shared" si="161"/>
        <v>0</v>
      </c>
      <c r="L90" s="18">
        <f t="shared" ref="L90" si="162">SUMIFS(L91:L1096,$B91:$B1096,$B91,$D91:$D1096,$D91,$E91:$E1096,$E91)/2</f>
        <v>0</v>
      </c>
      <c r="M90" s="18">
        <f t="shared" ref="M90" si="163">SUMIFS(M91:M1096,$B91:$B1096,$B91,$D91:$D1096,$D91,$E91:$E1096,$E91)/2</f>
        <v>0</v>
      </c>
    </row>
    <row r="91" spans="1:13" s="16" customFormat="1" ht="62.4">
      <c r="A91" s="19">
        <v>2</v>
      </c>
      <c r="B91" s="37">
        <v>943</v>
      </c>
      <c r="C91" s="38" t="s">
        <v>207</v>
      </c>
      <c r="D91" s="39" t="s">
        <v>88</v>
      </c>
      <c r="E91" s="39" t="s">
        <v>74</v>
      </c>
      <c r="F91" s="39" t="s">
        <v>10</v>
      </c>
      <c r="G91" s="39"/>
      <c r="H91" s="40">
        <f t="shared" ref="H91:I91" si="164">SUMIFS(H92:H1096,$B92:$B1096,$B91,$D92:$D1096,$D92,$E92:$E1096,$E92,$F92:$F1096,$F92)</f>
        <v>0</v>
      </c>
      <c r="I91" s="40">
        <f t="shared" si="164"/>
        <v>0</v>
      </c>
      <c r="J91" s="40">
        <f t="shared" ref="J91:K91" si="165">SUMIFS(J92:J1096,$B92:$B1096,$B91,$D92:$D1096,$D92,$E92:$E1096,$E92,$F92:$F1096,$F92)</f>
        <v>0</v>
      </c>
      <c r="K91" s="40">
        <f t="shared" si="165"/>
        <v>0</v>
      </c>
      <c r="L91" s="40">
        <f t="shared" ref="L91" si="166">SUMIFS(L92:L1096,$B92:$B1096,$B91,$D92:$D1096,$D92,$E92:$E1096,$E92,$F92:$F1096,$F92)</f>
        <v>0</v>
      </c>
      <c r="M91" s="40">
        <f t="shared" ref="M91" si="167">SUMIFS(M92:M1096,$B92:$B1096,$B91,$D92:$D1096,$D92,$E92:$E1096,$E92,$F92:$F1096,$F92)</f>
        <v>0</v>
      </c>
    </row>
    <row r="92" spans="1:13" s="16" customFormat="1" ht="31.2">
      <c r="A92" s="20">
        <v>3</v>
      </c>
      <c r="B92" s="31">
        <v>943</v>
      </c>
      <c r="C92" s="32" t="s">
        <v>23</v>
      </c>
      <c r="D92" s="33" t="s">
        <v>88</v>
      </c>
      <c r="E92" s="33" t="s">
        <v>74</v>
      </c>
      <c r="F92" s="33" t="s">
        <v>10</v>
      </c>
      <c r="G92" s="33" t="s">
        <v>86</v>
      </c>
      <c r="H92" s="24"/>
      <c r="I92" s="24"/>
      <c r="J92" s="24"/>
      <c r="K92" s="24"/>
      <c r="L92" s="24"/>
      <c r="M92" s="24"/>
    </row>
    <row r="93" spans="1:13" s="16" customFormat="1" ht="46.8">
      <c r="A93" s="20">
        <v>3</v>
      </c>
      <c r="B93" s="31">
        <v>943</v>
      </c>
      <c r="C93" s="32" t="s">
        <v>12</v>
      </c>
      <c r="D93" s="33" t="s">
        <v>88</v>
      </c>
      <c r="E93" s="33" t="s">
        <v>74</v>
      </c>
      <c r="F93" s="33" t="s">
        <v>10</v>
      </c>
      <c r="G93" s="33" t="s">
        <v>77</v>
      </c>
      <c r="H93" s="24"/>
      <c r="I93" s="24"/>
      <c r="J93" s="24"/>
      <c r="K93" s="24"/>
      <c r="L93" s="24"/>
      <c r="M93" s="24"/>
    </row>
    <row r="94" spans="1:13" s="16" customFormat="1" ht="15.6">
      <c r="A94" s="20">
        <v>3</v>
      </c>
      <c r="B94" s="31">
        <v>943</v>
      </c>
      <c r="C94" s="32" t="s">
        <v>13</v>
      </c>
      <c r="D94" s="33" t="s">
        <v>88</v>
      </c>
      <c r="E94" s="33" t="s">
        <v>74</v>
      </c>
      <c r="F94" s="33" t="s">
        <v>10</v>
      </c>
      <c r="G94" s="33" t="s">
        <v>78</v>
      </c>
      <c r="H94" s="24"/>
      <c r="I94" s="24"/>
      <c r="J94" s="24"/>
      <c r="K94" s="24"/>
      <c r="L94" s="24"/>
      <c r="M94" s="24"/>
    </row>
    <row r="95" spans="1:13" s="16" customFormat="1" ht="62.4">
      <c r="A95" s="14">
        <v>0</v>
      </c>
      <c r="B95" s="26">
        <v>950</v>
      </c>
      <c r="C95" s="27" t="s">
        <v>160</v>
      </c>
      <c r="D95" s="34"/>
      <c r="E95" s="34"/>
      <c r="F95" s="34"/>
      <c r="G95" s="34"/>
      <c r="H95" s="15">
        <f t="shared" ref="H95:I95" si="168">SUMIFS(H96:H1107,$B96:$B1107,$B96)/3</f>
        <v>61567.000000000007</v>
      </c>
      <c r="I95" s="15">
        <f t="shared" si="168"/>
        <v>26116.799999999999</v>
      </c>
      <c r="J95" s="15">
        <f t="shared" ref="J95:K95" si="169">SUMIFS(J96:J1107,$B96:$B1107,$B96)/3</f>
        <v>61567.000000000007</v>
      </c>
      <c r="K95" s="15">
        <f t="shared" si="169"/>
        <v>26116.799999999999</v>
      </c>
      <c r="L95" s="15">
        <f t="shared" ref="L95" si="170">SUMIFS(L96:L1107,$B96:$B1107,$B96)/3</f>
        <v>27905.699999999997</v>
      </c>
      <c r="M95" s="15">
        <f t="shared" ref="M95" si="171">SUMIFS(M96:M1107,$B96:$B1107,$B96)/3</f>
        <v>0</v>
      </c>
    </row>
    <row r="96" spans="1:13" s="16" customFormat="1" ht="78">
      <c r="A96" s="17">
        <v>1</v>
      </c>
      <c r="B96" s="28">
        <v>950</v>
      </c>
      <c r="C96" s="29" t="s">
        <v>34</v>
      </c>
      <c r="D96" s="30" t="s">
        <v>73</v>
      </c>
      <c r="E96" s="30" t="s">
        <v>90</v>
      </c>
      <c r="F96" s="30" t="s">
        <v>7</v>
      </c>
      <c r="G96" s="30" t="s">
        <v>75</v>
      </c>
      <c r="H96" s="18">
        <f t="shared" ref="H96:I96" si="172">SUMIFS(H97:H1102,$B97:$B1102,$B97,$D97:$D1102,$D97,$E97:$E1102,$E97)/2</f>
        <v>5062</v>
      </c>
      <c r="I96" s="18">
        <f t="shared" si="172"/>
        <v>0</v>
      </c>
      <c r="J96" s="18">
        <f t="shared" ref="J96:K96" si="173">SUMIFS(J97:J1102,$B97:$B1102,$B97,$D97:$D1102,$D97,$E97:$E1102,$E97)/2</f>
        <v>5062</v>
      </c>
      <c r="K96" s="18">
        <f t="shared" si="173"/>
        <v>0</v>
      </c>
      <c r="L96" s="18">
        <f t="shared" ref="L96" si="174">SUMIFS(L97:L1102,$B97:$B1102,$B97,$D97:$D1102,$D97,$E97:$E1102,$E97)/2</f>
        <v>5062</v>
      </c>
      <c r="M96" s="18">
        <f t="shared" ref="M96" si="175">SUMIFS(M97:M1102,$B97:$B1102,$B97,$D97:$D1102,$D97,$E97:$E1102,$E97)/2</f>
        <v>0</v>
      </c>
    </row>
    <row r="97" spans="1:13" s="16" customFormat="1" ht="62.4">
      <c r="A97" s="19">
        <v>2</v>
      </c>
      <c r="B97" s="37">
        <v>950</v>
      </c>
      <c r="C97" s="47" t="s">
        <v>131</v>
      </c>
      <c r="D97" s="39" t="s">
        <v>73</v>
      </c>
      <c r="E97" s="39" t="s">
        <v>90</v>
      </c>
      <c r="F97" s="39" t="s">
        <v>15</v>
      </c>
      <c r="G97" s="39" t="s">
        <v>75</v>
      </c>
      <c r="H97" s="40">
        <f t="shared" ref="H97:I97" si="176">SUMIFS(H98:H1102,$B98:$B1102,$B97,$D98:$D1102,$D98,$E98:$E1102,$E98,$F98:$F1102,$F98)</f>
        <v>0</v>
      </c>
      <c r="I97" s="40">
        <f t="shared" si="176"/>
        <v>0</v>
      </c>
      <c r="J97" s="40">
        <f t="shared" ref="J97:K97" si="177">SUMIFS(J98:J1102,$B98:$B1102,$B97,$D98:$D1102,$D98,$E98:$E1102,$E98,$F98:$F1102,$F98)</f>
        <v>0</v>
      </c>
      <c r="K97" s="40">
        <f t="shared" si="177"/>
        <v>0</v>
      </c>
      <c r="L97" s="40">
        <f t="shared" ref="L97" si="178">SUMIFS(L98:L1102,$B98:$B1102,$B97,$D98:$D1102,$D98,$E98:$E1102,$E98,$F98:$F1102,$F98)</f>
        <v>0</v>
      </c>
      <c r="M97" s="40">
        <f t="shared" ref="M97" si="179">SUMIFS(M98:M1102,$B98:$B1102,$B97,$D98:$D1102,$D98,$E98:$E1102,$E98,$F98:$F1102,$F98)</f>
        <v>0</v>
      </c>
    </row>
    <row r="98" spans="1:13" s="16" customFormat="1" ht="46.8">
      <c r="A98" s="20">
        <v>3</v>
      </c>
      <c r="B98" s="31">
        <v>950</v>
      </c>
      <c r="C98" s="32" t="s">
        <v>12</v>
      </c>
      <c r="D98" s="33" t="s">
        <v>73</v>
      </c>
      <c r="E98" s="33" t="s">
        <v>90</v>
      </c>
      <c r="F98" s="33" t="s">
        <v>15</v>
      </c>
      <c r="G98" s="33" t="s">
        <v>77</v>
      </c>
      <c r="H98" s="24"/>
      <c r="I98" s="24"/>
      <c r="J98" s="24"/>
      <c r="K98" s="24"/>
      <c r="L98" s="24"/>
      <c r="M98" s="24"/>
    </row>
    <row r="99" spans="1:13" s="16" customFormat="1" ht="62.4">
      <c r="A99" s="19">
        <v>2</v>
      </c>
      <c r="B99" s="37">
        <v>950</v>
      </c>
      <c r="C99" s="47" t="s">
        <v>133</v>
      </c>
      <c r="D99" s="39" t="s">
        <v>73</v>
      </c>
      <c r="E99" s="39" t="s">
        <v>90</v>
      </c>
      <c r="F99" s="39" t="s">
        <v>42</v>
      </c>
      <c r="G99" s="39" t="s">
        <v>75</v>
      </c>
      <c r="H99" s="40">
        <f t="shared" ref="H99:I99" si="180">SUMIFS(H100:H1104,$B100:$B1104,$B99,$D100:$D1104,$D100,$E100:$E1104,$E100,$F100:$F1104,$F100)</f>
        <v>0</v>
      </c>
      <c r="I99" s="40">
        <f t="shared" si="180"/>
        <v>0</v>
      </c>
      <c r="J99" s="40">
        <f t="shared" ref="J99:K99" si="181">SUMIFS(J100:J1104,$B100:$B1104,$B99,$D100:$D1104,$D100,$E100:$E1104,$E100,$F100:$F1104,$F100)</f>
        <v>0</v>
      </c>
      <c r="K99" s="40">
        <f t="shared" si="181"/>
        <v>0</v>
      </c>
      <c r="L99" s="40">
        <f t="shared" ref="L99" si="182">SUMIFS(L100:L1104,$B100:$B1104,$B99,$D100:$D1104,$D100,$E100:$E1104,$E100,$F100:$F1104,$F100)</f>
        <v>0</v>
      </c>
      <c r="M99" s="40">
        <f t="shared" ref="M99" si="183">SUMIFS(M100:M1104,$B100:$B1104,$B99,$D100:$D1104,$D100,$E100:$E1104,$E100,$F100:$F1104,$F100)</f>
        <v>0</v>
      </c>
    </row>
    <row r="100" spans="1:13" s="16" customFormat="1" ht="46.8">
      <c r="A100" s="20">
        <v>3</v>
      </c>
      <c r="B100" s="31">
        <v>950</v>
      </c>
      <c r="C100" s="32" t="s">
        <v>12</v>
      </c>
      <c r="D100" s="33" t="s">
        <v>73</v>
      </c>
      <c r="E100" s="33" t="s">
        <v>90</v>
      </c>
      <c r="F100" s="33" t="s">
        <v>42</v>
      </c>
      <c r="G100" s="33" t="s">
        <v>77</v>
      </c>
      <c r="H100" s="24"/>
      <c r="I100" s="24"/>
      <c r="J100" s="24"/>
      <c r="K100" s="24"/>
      <c r="L100" s="24"/>
      <c r="M100" s="24"/>
    </row>
    <row r="101" spans="1:13" s="16" customFormat="1" ht="78">
      <c r="A101" s="19">
        <v>2</v>
      </c>
      <c r="B101" s="37">
        <v>950</v>
      </c>
      <c r="C101" s="38" t="s">
        <v>9</v>
      </c>
      <c r="D101" s="39" t="s">
        <v>73</v>
      </c>
      <c r="E101" s="39" t="s">
        <v>90</v>
      </c>
      <c r="F101" s="39" t="s">
        <v>112</v>
      </c>
      <c r="G101" s="39" t="s">
        <v>75</v>
      </c>
      <c r="H101" s="40">
        <f t="shared" ref="H101:I101" si="184">SUMIFS(H102:H1106,$B102:$B1106,$B101,$D102:$D1106,$D102,$E102:$E1106,$E102,$F102:$F1106,$F102)</f>
        <v>5062</v>
      </c>
      <c r="I101" s="40">
        <f t="shared" si="184"/>
        <v>0</v>
      </c>
      <c r="J101" s="40">
        <f t="shared" ref="J101:K101" si="185">SUMIFS(J102:J1106,$B102:$B1106,$B101,$D102:$D1106,$D102,$E102:$E1106,$E102,$F102:$F1106,$F102)</f>
        <v>5062</v>
      </c>
      <c r="K101" s="40">
        <f t="shared" si="185"/>
        <v>0</v>
      </c>
      <c r="L101" s="40">
        <f t="shared" ref="L101" si="186">SUMIFS(L102:L1106,$B102:$B1106,$B101,$D102:$D1106,$D102,$E102:$E1106,$E102,$F102:$F1106,$F102)</f>
        <v>5062</v>
      </c>
      <c r="M101" s="40">
        <f t="shared" ref="M101" si="187">SUMIFS(M102:M1106,$B102:$B1106,$B101,$D102:$D1106,$D102,$E102:$E1106,$E102,$F102:$F1106,$F102)</f>
        <v>0</v>
      </c>
    </row>
    <row r="102" spans="1:13" s="16" customFormat="1" ht="46.8">
      <c r="A102" s="20">
        <v>3</v>
      </c>
      <c r="B102" s="31">
        <v>950</v>
      </c>
      <c r="C102" s="32" t="s">
        <v>11</v>
      </c>
      <c r="D102" s="33" t="s">
        <v>73</v>
      </c>
      <c r="E102" s="33" t="s">
        <v>90</v>
      </c>
      <c r="F102" s="33" t="s">
        <v>112</v>
      </c>
      <c r="G102" s="33" t="s">
        <v>76</v>
      </c>
      <c r="H102" s="24">
        <v>4708</v>
      </c>
      <c r="I102" s="24"/>
      <c r="J102" s="24">
        <v>4708</v>
      </c>
      <c r="K102" s="24"/>
      <c r="L102" s="24">
        <v>4708</v>
      </c>
      <c r="M102" s="24"/>
    </row>
    <row r="103" spans="1:13" s="16" customFormat="1" ht="46.8">
      <c r="A103" s="20">
        <v>3</v>
      </c>
      <c r="B103" s="31">
        <v>950</v>
      </c>
      <c r="C103" s="32" t="s">
        <v>12</v>
      </c>
      <c r="D103" s="33" t="s">
        <v>73</v>
      </c>
      <c r="E103" s="33" t="s">
        <v>90</v>
      </c>
      <c r="F103" s="33" t="s">
        <v>112</v>
      </c>
      <c r="G103" s="33" t="s">
        <v>77</v>
      </c>
      <c r="H103" s="24">
        <v>352.5</v>
      </c>
      <c r="I103" s="24"/>
      <c r="J103" s="24">
        <v>352.5</v>
      </c>
      <c r="K103" s="24"/>
      <c r="L103" s="24">
        <v>352.5</v>
      </c>
      <c r="M103" s="24"/>
    </row>
    <row r="104" spans="1:13" s="16" customFormat="1" ht="39" customHeight="1">
      <c r="A104" s="20">
        <v>3</v>
      </c>
      <c r="B104" s="31">
        <v>950</v>
      </c>
      <c r="C104" s="32" t="s">
        <v>21</v>
      </c>
      <c r="D104" s="33" t="s">
        <v>73</v>
      </c>
      <c r="E104" s="33" t="s">
        <v>90</v>
      </c>
      <c r="F104" s="33" t="s">
        <v>112</v>
      </c>
      <c r="G104" s="33" t="s">
        <v>84</v>
      </c>
      <c r="H104" s="24"/>
      <c r="I104" s="24"/>
      <c r="J104" s="24"/>
      <c r="K104" s="24"/>
      <c r="L104" s="24"/>
      <c r="M104" s="24"/>
    </row>
    <row r="105" spans="1:13" s="16" customFormat="1" ht="15.6">
      <c r="A105" s="20">
        <v>3</v>
      </c>
      <c r="B105" s="31">
        <v>950</v>
      </c>
      <c r="C105" s="32" t="s">
        <v>143</v>
      </c>
      <c r="D105" s="33" t="s">
        <v>73</v>
      </c>
      <c r="E105" s="33" t="s">
        <v>90</v>
      </c>
      <c r="F105" s="33" t="s">
        <v>112</v>
      </c>
      <c r="G105" s="33" t="s">
        <v>142</v>
      </c>
      <c r="H105" s="24"/>
      <c r="I105" s="24"/>
      <c r="J105" s="24"/>
      <c r="K105" s="24"/>
      <c r="L105" s="24"/>
      <c r="M105" s="24"/>
    </row>
    <row r="106" spans="1:13" s="16" customFormat="1" ht="21" customHeight="1">
      <c r="A106" s="20">
        <v>3</v>
      </c>
      <c r="B106" s="31">
        <v>950</v>
      </c>
      <c r="C106" s="32" t="s">
        <v>13</v>
      </c>
      <c r="D106" s="33" t="s">
        <v>73</v>
      </c>
      <c r="E106" s="33" t="s">
        <v>90</v>
      </c>
      <c r="F106" s="33" t="s">
        <v>112</v>
      </c>
      <c r="G106" s="33" t="s">
        <v>78</v>
      </c>
      <c r="H106" s="24">
        <v>1.5</v>
      </c>
      <c r="I106" s="25"/>
      <c r="J106" s="24">
        <v>1.5</v>
      </c>
      <c r="K106" s="25"/>
      <c r="L106" s="24">
        <v>1.5</v>
      </c>
      <c r="M106" s="25"/>
    </row>
    <row r="107" spans="1:13" s="16" customFormat="1" ht="15" customHeight="1">
      <c r="A107" s="17">
        <v>1</v>
      </c>
      <c r="B107" s="28">
        <v>950</v>
      </c>
      <c r="C107" s="29" t="s">
        <v>14</v>
      </c>
      <c r="D107" s="30" t="s">
        <v>73</v>
      </c>
      <c r="E107" s="30" t="s">
        <v>79</v>
      </c>
      <c r="F107" s="30"/>
      <c r="G107" s="30"/>
      <c r="H107" s="18">
        <f t="shared" ref="H107:I107" si="188">SUMIFS(H108:H1113,$B108:$B1113,$B108,$D108:$D1113,$D108,$E108:$E1113,$E108)/2</f>
        <v>600</v>
      </c>
      <c r="I107" s="18">
        <f t="shared" si="188"/>
        <v>0</v>
      </c>
      <c r="J107" s="18">
        <f t="shared" ref="J107:K107" si="189">SUMIFS(J108:J1113,$B108:$B1113,$B108,$D108:$D1113,$D108,$E108:$E1113,$E108)/2</f>
        <v>600</v>
      </c>
      <c r="K107" s="18">
        <f t="shared" si="189"/>
        <v>0</v>
      </c>
      <c r="L107" s="18">
        <f t="shared" ref="L107" si="190">SUMIFS(L108:L1113,$B108:$B1113,$B108,$D108:$D1113,$D108,$E108:$E1113,$E108)/2</f>
        <v>600</v>
      </c>
      <c r="M107" s="18">
        <f t="shared" ref="M107" si="191">SUMIFS(M108:M1113,$B108:$B1113,$B108,$D108:$D1113,$D108,$E108:$E1113,$E108)/2</f>
        <v>0</v>
      </c>
    </row>
    <row r="108" spans="1:13" s="16" customFormat="1" ht="78">
      <c r="A108" s="19">
        <v>2</v>
      </c>
      <c r="B108" s="37">
        <v>950</v>
      </c>
      <c r="C108" s="38" t="s">
        <v>190</v>
      </c>
      <c r="D108" s="39" t="s">
        <v>73</v>
      </c>
      <c r="E108" s="39" t="s">
        <v>79</v>
      </c>
      <c r="F108" s="39" t="s">
        <v>50</v>
      </c>
      <c r="G108" s="39" t="s">
        <v>75</v>
      </c>
      <c r="H108" s="40">
        <f t="shared" ref="H108:I108" si="192">SUMIFS(H109:H1113,$B109:$B1113,$B108,$D109:$D1113,$D109,$E109:$E1113,$E109,$F109:$F1113,$F109)</f>
        <v>600</v>
      </c>
      <c r="I108" s="40">
        <f t="shared" si="192"/>
        <v>0</v>
      </c>
      <c r="J108" s="40">
        <f t="shared" ref="J108:K108" si="193">SUMIFS(J109:J1113,$B109:$B1113,$B108,$D109:$D1113,$D109,$E109:$E1113,$E109,$F109:$F1113,$F109)</f>
        <v>600</v>
      </c>
      <c r="K108" s="40">
        <f t="shared" si="193"/>
        <v>0</v>
      </c>
      <c r="L108" s="40">
        <f t="shared" ref="L108" si="194">SUMIFS(L109:L1113,$B109:$B1113,$B108,$D109:$D1113,$D109,$E109:$E1113,$E109,$F109:$F1113,$F109)</f>
        <v>600</v>
      </c>
      <c r="M108" s="40">
        <f t="shared" ref="M108" si="195">SUMIFS(M109:M1113,$B109:$B1113,$B108,$D109:$D1113,$D109,$E109:$E1113,$E109,$F109:$F1113,$F109)</f>
        <v>0</v>
      </c>
    </row>
    <row r="109" spans="1:13" s="16" customFormat="1" ht="46.8">
      <c r="A109" s="20">
        <v>3</v>
      </c>
      <c r="B109" s="31">
        <v>950</v>
      </c>
      <c r="C109" s="32" t="s">
        <v>12</v>
      </c>
      <c r="D109" s="33" t="s">
        <v>73</v>
      </c>
      <c r="E109" s="33" t="s">
        <v>79</v>
      </c>
      <c r="F109" s="33" t="s">
        <v>50</v>
      </c>
      <c r="G109" s="33" t="s">
        <v>77</v>
      </c>
      <c r="H109" s="24">
        <v>600</v>
      </c>
      <c r="I109" s="24"/>
      <c r="J109" s="24">
        <v>600</v>
      </c>
      <c r="K109" s="24"/>
      <c r="L109" s="24">
        <v>600</v>
      </c>
      <c r="M109" s="24"/>
    </row>
    <row r="110" spans="1:13" s="16" customFormat="1" ht="46.8">
      <c r="A110" s="17">
        <v>1</v>
      </c>
      <c r="B110" s="28">
        <v>950</v>
      </c>
      <c r="C110" s="29" t="s">
        <v>36</v>
      </c>
      <c r="D110" s="30" t="s">
        <v>82</v>
      </c>
      <c r="E110" s="30" t="s">
        <v>80</v>
      </c>
      <c r="F110" s="30"/>
      <c r="G110" s="30"/>
      <c r="H110" s="18">
        <f t="shared" ref="H110:I110" si="196">SUMIFS(H111:H1116,$B111:$B1116,$B111,$D111:$D1116,$D111,$E111:$E1116,$E111)/2</f>
        <v>280</v>
      </c>
      <c r="I110" s="18">
        <f t="shared" si="196"/>
        <v>0</v>
      </c>
      <c r="J110" s="18">
        <f t="shared" ref="J110:K110" si="197">SUMIFS(J111:J1116,$B111:$B1116,$B111,$D111:$D1116,$D111,$E111:$E1116,$E111)/2</f>
        <v>280</v>
      </c>
      <c r="K110" s="18">
        <f t="shared" si="197"/>
        <v>0</v>
      </c>
      <c r="L110" s="18">
        <f t="shared" ref="L110" si="198">SUMIFS(L111:L1116,$B111:$B1116,$B111,$D111:$D1116,$D111,$E111:$E1116,$E111)/2</f>
        <v>280</v>
      </c>
      <c r="M110" s="18">
        <f t="shared" ref="M110" si="199">SUMIFS(M111:M1116,$B111:$B1116,$B111,$D111:$D1116,$D111,$E111:$E1116,$E111)/2</f>
        <v>0</v>
      </c>
    </row>
    <row r="111" spans="1:13" s="16" customFormat="1" ht="62.4">
      <c r="A111" s="19">
        <v>2</v>
      </c>
      <c r="B111" s="37">
        <v>950</v>
      </c>
      <c r="C111" s="38" t="s">
        <v>191</v>
      </c>
      <c r="D111" s="39" t="s">
        <v>82</v>
      </c>
      <c r="E111" s="39" t="s">
        <v>80</v>
      </c>
      <c r="F111" s="39" t="s">
        <v>139</v>
      </c>
      <c r="G111" s="39"/>
      <c r="H111" s="40">
        <f t="shared" ref="H111:I111" si="200">SUMIFS(H112:H1116,$B112:$B1116,$B111,$D112:$D1116,$D112,$E112:$E1116,$E112,$F112:$F1116,$F112)</f>
        <v>280</v>
      </c>
      <c r="I111" s="40">
        <f t="shared" si="200"/>
        <v>0</v>
      </c>
      <c r="J111" s="40">
        <f t="shared" ref="J111:K111" si="201">SUMIFS(J112:J1116,$B112:$B1116,$B111,$D112:$D1116,$D112,$E112:$E1116,$E112,$F112:$F1116,$F112)</f>
        <v>280</v>
      </c>
      <c r="K111" s="40">
        <f t="shared" si="201"/>
        <v>0</v>
      </c>
      <c r="L111" s="40">
        <f t="shared" ref="L111" si="202">SUMIFS(L112:L1116,$B112:$B1116,$B111,$D112:$D1116,$D112,$E112:$E1116,$E112,$F112:$F1116,$F112)</f>
        <v>280</v>
      </c>
      <c r="M111" s="40">
        <f t="shared" ref="M111" si="203">SUMIFS(M112:M1116,$B112:$B1116,$B111,$D112:$D1116,$D112,$E112:$E1116,$E112,$F112:$F1116,$F112)</f>
        <v>0</v>
      </c>
    </row>
    <row r="112" spans="1:13" s="16" customFormat="1" ht="46.8">
      <c r="A112" s="20">
        <v>3</v>
      </c>
      <c r="B112" s="31">
        <v>950</v>
      </c>
      <c r="C112" s="32" t="s">
        <v>12</v>
      </c>
      <c r="D112" s="33" t="s">
        <v>82</v>
      </c>
      <c r="E112" s="33" t="s">
        <v>80</v>
      </c>
      <c r="F112" s="33" t="s">
        <v>139</v>
      </c>
      <c r="G112" s="33" t="s">
        <v>77</v>
      </c>
      <c r="H112" s="24">
        <v>280</v>
      </c>
      <c r="I112" s="24"/>
      <c r="J112" s="24">
        <v>280</v>
      </c>
      <c r="K112" s="24"/>
      <c r="L112" s="24">
        <v>280</v>
      </c>
      <c r="M112" s="24"/>
    </row>
    <row r="113" spans="1:13" s="16" customFormat="1" ht="31.2">
      <c r="A113" s="17">
        <v>1</v>
      </c>
      <c r="B113" s="28">
        <v>950</v>
      </c>
      <c r="C113" s="29" t="s">
        <v>37</v>
      </c>
      <c r="D113" s="30" t="s">
        <v>90</v>
      </c>
      <c r="E113" s="30" t="s">
        <v>91</v>
      </c>
      <c r="F113" s="30"/>
      <c r="G113" s="30"/>
      <c r="H113" s="18">
        <f t="shared" ref="H113:I113" si="204">SUMIFS(H114:H1119,$B114:$B1119,$B114,$D114:$D1119,$D114,$E114:$E1119,$E114)/2</f>
        <v>33661.300000000003</v>
      </c>
      <c r="I113" s="18">
        <f t="shared" si="204"/>
        <v>26116.799999999999</v>
      </c>
      <c r="J113" s="18">
        <f t="shared" ref="J113:K113" si="205">SUMIFS(J114:J1119,$B114:$B1119,$B114,$D114:$D1119,$D114,$E114:$E1119,$E114)/2</f>
        <v>33661.300000000003</v>
      </c>
      <c r="K113" s="18">
        <f t="shared" si="205"/>
        <v>26116.799999999999</v>
      </c>
      <c r="L113" s="18">
        <f t="shared" ref="L113" si="206">SUMIFS(L114:L1119,$B114:$B1119,$B114,$D114:$D1119,$D114,$E114:$E1119,$E114)/2</f>
        <v>0</v>
      </c>
      <c r="M113" s="18">
        <f t="shared" ref="M113" si="207">SUMIFS(M114:M1119,$B114:$B1119,$B114,$D114:$D1119,$D114,$E114:$E1119,$E114)/2</f>
        <v>0</v>
      </c>
    </row>
    <row r="114" spans="1:13" s="16" customFormat="1" ht="78">
      <c r="A114" s="19">
        <v>2</v>
      </c>
      <c r="B114" s="37">
        <v>950</v>
      </c>
      <c r="C114" s="38" t="s">
        <v>190</v>
      </c>
      <c r="D114" s="39" t="s">
        <v>90</v>
      </c>
      <c r="E114" s="39" t="s">
        <v>91</v>
      </c>
      <c r="F114" s="39" t="s">
        <v>50</v>
      </c>
      <c r="G114" s="39"/>
      <c r="H114" s="40">
        <f t="shared" ref="H114:I114" si="208">SUMIFS(H115:H1119,$B115:$B1119,$B114,$D115:$D1119,$D115,$E115:$E1119,$E115,$F115:$F1119,$F115)</f>
        <v>33661.300000000003</v>
      </c>
      <c r="I114" s="40">
        <f t="shared" si="208"/>
        <v>26116.799999999999</v>
      </c>
      <c r="J114" s="40">
        <f t="shared" ref="J114:K114" si="209">SUMIFS(J115:J1119,$B115:$B1119,$B114,$D115:$D1119,$D115,$E115:$E1119,$E115,$F115:$F1119,$F115)</f>
        <v>33661.300000000003</v>
      </c>
      <c r="K114" s="40">
        <f t="shared" si="209"/>
        <v>26116.799999999999</v>
      </c>
      <c r="L114" s="40">
        <f t="shared" ref="L114" si="210">SUMIFS(L115:L1119,$B115:$B1119,$B114,$D115:$D1119,$D115,$E115:$E1119,$E115,$F115:$F1119,$F115)</f>
        <v>0</v>
      </c>
      <c r="M114" s="40">
        <f t="shared" ref="M114" si="211">SUMIFS(M115:M1119,$B115:$B1119,$B114,$D115:$D1119,$D115,$E115:$E1119,$E115,$F115:$F1119,$F115)</f>
        <v>0</v>
      </c>
    </row>
    <row r="115" spans="1:13" s="16" customFormat="1" ht="46.8">
      <c r="A115" s="20">
        <v>3</v>
      </c>
      <c r="B115" s="31">
        <v>950</v>
      </c>
      <c r="C115" s="32" t="s">
        <v>12</v>
      </c>
      <c r="D115" s="33" t="s">
        <v>90</v>
      </c>
      <c r="E115" s="33" t="s">
        <v>91</v>
      </c>
      <c r="F115" s="33" t="s">
        <v>50</v>
      </c>
      <c r="G115" s="33" t="s">
        <v>77</v>
      </c>
      <c r="H115" s="24">
        <v>33661.300000000003</v>
      </c>
      <c r="I115" s="24">
        <v>26116.799999999999</v>
      </c>
      <c r="J115" s="24">
        <v>33661.300000000003</v>
      </c>
      <c r="K115" s="24">
        <v>26116.799999999999</v>
      </c>
      <c r="L115" s="24"/>
      <c r="M115" s="24"/>
    </row>
    <row r="116" spans="1:13" s="16" customFormat="1" ht="15.6">
      <c r="A116" s="17">
        <v>1</v>
      </c>
      <c r="B116" s="28">
        <v>950</v>
      </c>
      <c r="C116" s="29" t="s">
        <v>59</v>
      </c>
      <c r="D116" s="30" t="s">
        <v>96</v>
      </c>
      <c r="E116" s="30" t="s">
        <v>73</v>
      </c>
      <c r="F116" s="30"/>
      <c r="G116" s="30"/>
      <c r="H116" s="18">
        <f t="shared" ref="H116:I116" si="212">SUMIFS(H117:H1116,$B117:$B1116,$B117,$D117:$D1116,$D117,$E117:$E1116,$E117)/2</f>
        <v>0</v>
      </c>
      <c r="I116" s="18">
        <f t="shared" si="212"/>
        <v>0</v>
      </c>
      <c r="J116" s="18">
        <f t="shared" ref="J116:K116" si="213">SUMIFS(J117:J1116,$B117:$B1116,$B117,$D117:$D1116,$D117,$E117:$E1116,$E117)/2</f>
        <v>0</v>
      </c>
      <c r="K116" s="18">
        <f t="shared" si="213"/>
        <v>0</v>
      </c>
      <c r="L116" s="18">
        <f t="shared" ref="L116" si="214">SUMIFS(L117:L1116,$B117:$B1116,$B117,$D117:$D1116,$D117,$E117:$E1116,$E117)/2</f>
        <v>0</v>
      </c>
      <c r="M116" s="18">
        <f t="shared" ref="M116" si="215">SUMIFS(M117:M1116,$B117:$B1116,$B117,$D117:$D1116,$D117,$E117:$E1116,$E117)/2</f>
        <v>0</v>
      </c>
    </row>
    <row r="117" spans="1:13" s="16" customFormat="1" ht="78">
      <c r="A117" s="19">
        <v>2</v>
      </c>
      <c r="B117" s="37">
        <v>950</v>
      </c>
      <c r="C117" s="38" t="s">
        <v>190</v>
      </c>
      <c r="D117" s="39" t="s">
        <v>96</v>
      </c>
      <c r="E117" s="39" t="s">
        <v>73</v>
      </c>
      <c r="F117" s="39" t="s">
        <v>50</v>
      </c>
      <c r="G117" s="39"/>
      <c r="H117" s="40">
        <f t="shared" ref="H117:I117" si="216">SUMIFS(H118:H1123,$B118:$B1123,$B117,$D118:$D1123,$D118,$E118:$E1123,$E118,$F118:$F1123,$F118)</f>
        <v>0</v>
      </c>
      <c r="I117" s="40">
        <f t="shared" si="216"/>
        <v>0</v>
      </c>
      <c r="J117" s="40">
        <f t="shared" ref="J117:K117" si="217">SUMIFS(J118:J1123,$B118:$B1123,$B117,$D118:$D1123,$D118,$E118:$E1123,$E118,$F118:$F1123,$F118)</f>
        <v>0</v>
      </c>
      <c r="K117" s="40">
        <f t="shared" si="217"/>
        <v>0</v>
      </c>
      <c r="L117" s="40">
        <f t="shared" ref="L117" si="218">SUMIFS(L118:L1123,$B118:$B1123,$B117,$D118:$D1123,$D118,$E118:$E1123,$E118,$F118:$F1123,$F118)</f>
        <v>0</v>
      </c>
      <c r="M117" s="40">
        <f t="shared" ref="M117" si="219">SUMIFS(M118:M1123,$B118:$B1123,$B117,$D118:$D1123,$D118,$E118:$E1123,$E118,$F118:$F1123,$F118)</f>
        <v>0</v>
      </c>
    </row>
    <row r="118" spans="1:13" s="16" customFormat="1" ht="46.8">
      <c r="A118" s="20">
        <v>3</v>
      </c>
      <c r="B118" s="31">
        <v>950</v>
      </c>
      <c r="C118" s="32" t="s">
        <v>12</v>
      </c>
      <c r="D118" s="33" t="s">
        <v>96</v>
      </c>
      <c r="E118" s="33" t="s">
        <v>73</v>
      </c>
      <c r="F118" s="33" t="s">
        <v>50</v>
      </c>
      <c r="G118" s="33" t="s">
        <v>77</v>
      </c>
      <c r="H118" s="24"/>
      <c r="I118" s="24"/>
      <c r="J118" s="24"/>
      <c r="K118" s="24"/>
      <c r="L118" s="24"/>
      <c r="M118" s="24"/>
    </row>
    <row r="119" spans="1:13" s="16" customFormat="1" ht="66" customHeight="1">
      <c r="A119" s="19">
        <v>2</v>
      </c>
      <c r="B119" s="37">
        <v>950</v>
      </c>
      <c r="C119" s="42" t="s">
        <v>138</v>
      </c>
      <c r="D119" s="39" t="s">
        <v>96</v>
      </c>
      <c r="E119" s="39" t="s">
        <v>73</v>
      </c>
      <c r="F119" s="39" t="s">
        <v>137</v>
      </c>
      <c r="G119" s="39" t="s">
        <v>75</v>
      </c>
      <c r="H119" s="40">
        <f t="shared" ref="H119:I119" si="220">SUMIFS(H120:H1113,$B120:$B1113,$B119,$D120:$D1113,$D120,$E120:$E1113,$E120,$F120:$F1113,$F120)</f>
        <v>0</v>
      </c>
      <c r="I119" s="40">
        <f t="shared" si="220"/>
        <v>0</v>
      </c>
      <c r="J119" s="40">
        <f t="shared" ref="J119:K119" si="221">SUMIFS(J120:J1113,$B120:$B1113,$B119,$D120:$D1113,$D120,$E120:$E1113,$E120,$F120:$F1113,$F120)</f>
        <v>0</v>
      </c>
      <c r="K119" s="40">
        <f t="shared" si="221"/>
        <v>0</v>
      </c>
      <c r="L119" s="40">
        <f t="shared" ref="L119" si="222">SUMIFS(L120:L1113,$B120:$B1113,$B119,$D120:$D1113,$D120,$E120:$E1113,$E120,$F120:$F1113,$F120)</f>
        <v>0</v>
      </c>
      <c r="M119" s="40">
        <f t="shared" ref="M119" si="223">SUMIFS(M120:M1113,$B120:$B1113,$B119,$D120:$D1113,$D120,$E120:$E1113,$E120,$F120:$F1113,$F120)</f>
        <v>0</v>
      </c>
    </row>
    <row r="120" spans="1:13" s="16" customFormat="1" ht="15.6">
      <c r="A120" s="20">
        <v>3</v>
      </c>
      <c r="B120" s="31">
        <v>950</v>
      </c>
      <c r="C120" s="32" t="s">
        <v>141</v>
      </c>
      <c r="D120" s="33" t="s">
        <v>96</v>
      </c>
      <c r="E120" s="33" t="s">
        <v>73</v>
      </c>
      <c r="F120" s="33" t="s">
        <v>137</v>
      </c>
      <c r="G120" s="33" t="s">
        <v>140</v>
      </c>
      <c r="H120" s="24"/>
      <c r="I120" s="24"/>
      <c r="J120" s="24"/>
      <c r="K120" s="24"/>
      <c r="L120" s="24"/>
      <c r="M120" s="24"/>
    </row>
    <row r="121" spans="1:13" s="16" customFormat="1" ht="24" customHeight="1">
      <c r="A121" s="20">
        <v>3</v>
      </c>
      <c r="B121" s="31">
        <v>950</v>
      </c>
      <c r="C121" s="32" t="s">
        <v>123</v>
      </c>
      <c r="D121" s="33" t="s">
        <v>96</v>
      </c>
      <c r="E121" s="33" t="s">
        <v>73</v>
      </c>
      <c r="F121" s="33" t="s">
        <v>137</v>
      </c>
      <c r="G121" s="33" t="s">
        <v>124</v>
      </c>
      <c r="H121" s="24"/>
      <c r="I121" s="24"/>
      <c r="J121" s="24"/>
      <c r="K121" s="24"/>
      <c r="L121" s="24"/>
      <c r="M121" s="24"/>
    </row>
    <row r="122" spans="1:13" s="16" customFormat="1" ht="15.6">
      <c r="A122" s="17">
        <v>1</v>
      </c>
      <c r="B122" s="28">
        <v>950</v>
      </c>
      <c r="C122" s="29" t="s">
        <v>38</v>
      </c>
      <c r="D122" s="30" t="s">
        <v>85</v>
      </c>
      <c r="E122" s="30" t="s">
        <v>92</v>
      </c>
      <c r="F122" s="30"/>
      <c r="G122" s="30"/>
      <c r="H122" s="18">
        <f t="shared" ref="H122:I122" si="224">SUMIFS(H123:H1122,$B123:$B1122,$B123,$D123:$D1122,$D123,$E123:$E1122,$E123)/2</f>
        <v>21963.7</v>
      </c>
      <c r="I122" s="18">
        <f t="shared" si="224"/>
        <v>0</v>
      </c>
      <c r="J122" s="18">
        <f t="shared" ref="J122:K122" si="225">SUMIFS(J123:J1122,$B123:$B1122,$B123,$D123:$D1122,$D123,$E123:$E1122,$E123)/2</f>
        <v>21963.7</v>
      </c>
      <c r="K122" s="18">
        <f t="shared" si="225"/>
        <v>0</v>
      </c>
      <c r="L122" s="18">
        <f t="shared" ref="L122" si="226">SUMIFS(L123:L1122,$B123:$B1122,$B123,$D123:$D1122,$D123,$E123:$E1122,$E123)/2</f>
        <v>21963.7</v>
      </c>
      <c r="M122" s="18">
        <f t="shared" ref="M122" si="227">SUMIFS(M123:M1122,$B123:$B1122,$B123,$D123:$D1122,$D123,$E123:$E1122,$E123)/2</f>
        <v>0</v>
      </c>
    </row>
    <row r="123" spans="1:13" s="16" customFormat="1" ht="78">
      <c r="A123" s="19">
        <v>2</v>
      </c>
      <c r="B123" s="37">
        <v>950</v>
      </c>
      <c r="C123" s="41" t="s">
        <v>159</v>
      </c>
      <c r="D123" s="39" t="s">
        <v>85</v>
      </c>
      <c r="E123" s="39" t="s">
        <v>92</v>
      </c>
      <c r="F123" s="39" t="s">
        <v>39</v>
      </c>
      <c r="G123" s="39"/>
      <c r="H123" s="40">
        <f t="shared" ref="H123:I123" si="228">SUMIFS(H124:H1122,$B124:$B1122,$B123,$D124:$D1122,$D124,$E124:$E1122,$E124,$F124:$F1122,$F124)</f>
        <v>0</v>
      </c>
      <c r="I123" s="40">
        <f t="shared" si="228"/>
        <v>0</v>
      </c>
      <c r="J123" s="40">
        <f t="shared" ref="J123:K123" si="229">SUMIFS(J124:J1122,$B124:$B1122,$B123,$D124:$D1122,$D124,$E124:$E1122,$E124,$F124:$F1122,$F124)</f>
        <v>0</v>
      </c>
      <c r="K123" s="40">
        <f t="shared" si="229"/>
        <v>0</v>
      </c>
      <c r="L123" s="40">
        <f t="shared" ref="L123" si="230">SUMIFS(L124:L1122,$B124:$B1122,$B123,$D124:$D1122,$D124,$E124:$E1122,$E124,$F124:$F1122,$F124)</f>
        <v>0</v>
      </c>
      <c r="M123" s="40">
        <f t="shared" ref="M123" si="231">SUMIFS(M124:M1122,$B124:$B1122,$B123,$D124:$D1122,$D124,$E124:$E1122,$E124,$F124:$F1122,$F124)</f>
        <v>0</v>
      </c>
    </row>
    <row r="124" spans="1:13" s="16" customFormat="1" ht="46.8">
      <c r="A124" s="20">
        <v>3</v>
      </c>
      <c r="B124" s="31">
        <v>950</v>
      </c>
      <c r="C124" s="32" t="s">
        <v>12</v>
      </c>
      <c r="D124" s="33" t="s">
        <v>85</v>
      </c>
      <c r="E124" s="33" t="s">
        <v>92</v>
      </c>
      <c r="F124" s="33" t="s">
        <v>39</v>
      </c>
      <c r="G124" s="33" t="s">
        <v>77</v>
      </c>
      <c r="H124" s="24"/>
      <c r="I124" s="24"/>
      <c r="J124" s="24"/>
      <c r="K124" s="24"/>
      <c r="L124" s="24"/>
      <c r="M124" s="24"/>
    </row>
    <row r="125" spans="1:13" s="16" customFormat="1" ht="78">
      <c r="A125" s="19">
        <v>2</v>
      </c>
      <c r="B125" s="37">
        <v>950</v>
      </c>
      <c r="C125" s="38" t="s">
        <v>190</v>
      </c>
      <c r="D125" s="39" t="s">
        <v>85</v>
      </c>
      <c r="E125" s="39" t="s">
        <v>92</v>
      </c>
      <c r="F125" s="39" t="s">
        <v>50</v>
      </c>
      <c r="G125" s="39"/>
      <c r="H125" s="40">
        <f t="shared" ref="H125:I125" si="232">SUMIFS(H126:H1124,$B126:$B1124,$B125,$D126:$D1124,$D126,$E126:$E1124,$E126,$F126:$F1124,$F126)</f>
        <v>21963.7</v>
      </c>
      <c r="I125" s="40">
        <f t="shared" si="232"/>
        <v>0</v>
      </c>
      <c r="J125" s="40">
        <f t="shared" ref="J125:K125" si="233">SUMIFS(J126:J1124,$B126:$B1124,$B125,$D126:$D1124,$D126,$E126:$E1124,$E126,$F126:$F1124,$F126)</f>
        <v>21963.7</v>
      </c>
      <c r="K125" s="40">
        <f t="shared" si="233"/>
        <v>0</v>
      </c>
      <c r="L125" s="40">
        <f t="shared" ref="L125" si="234">SUMIFS(L126:L1124,$B126:$B1124,$B125,$D126:$D1124,$D126,$E126:$E1124,$E126,$F126:$F1124,$F126)</f>
        <v>21963.7</v>
      </c>
      <c r="M125" s="40">
        <f t="shared" ref="M125" si="235">SUMIFS(M126:M1124,$B126:$B1124,$B125,$D126:$D1124,$D126,$E126:$E1124,$E126,$F126:$F1124,$F126)</f>
        <v>0</v>
      </c>
    </row>
    <row r="126" spans="1:13" s="16" customFormat="1" ht="46.8">
      <c r="A126" s="20">
        <v>3</v>
      </c>
      <c r="B126" s="31">
        <v>950</v>
      </c>
      <c r="C126" s="32" t="s">
        <v>12</v>
      </c>
      <c r="D126" s="33" t="s">
        <v>85</v>
      </c>
      <c r="E126" s="33" t="s">
        <v>92</v>
      </c>
      <c r="F126" s="33" t="s">
        <v>50</v>
      </c>
      <c r="G126" s="33" t="s">
        <v>77</v>
      </c>
      <c r="H126" s="24">
        <v>21963.7</v>
      </c>
      <c r="I126" s="24"/>
      <c r="J126" s="24">
        <v>21963.7</v>
      </c>
      <c r="K126" s="24"/>
      <c r="L126" s="24">
        <v>21963.7</v>
      </c>
      <c r="M126" s="24"/>
    </row>
    <row r="127" spans="1:13" s="16" customFormat="1" ht="15.6">
      <c r="A127" s="17">
        <v>1</v>
      </c>
      <c r="B127" s="28">
        <v>950</v>
      </c>
      <c r="C127" s="29" t="s">
        <v>150</v>
      </c>
      <c r="D127" s="30" t="s">
        <v>88</v>
      </c>
      <c r="E127" s="30" t="s">
        <v>90</v>
      </c>
      <c r="F127" s="30"/>
      <c r="G127" s="30"/>
      <c r="H127" s="18">
        <f t="shared" ref="H127:I127" si="236">SUMIFS(H128:H1127,$B128:$B1127,$B128,$D128:$D1127,$D128,$E128:$E1127,$E128)/2</f>
        <v>0</v>
      </c>
      <c r="I127" s="18">
        <f t="shared" si="236"/>
        <v>0</v>
      </c>
      <c r="J127" s="18">
        <f t="shared" ref="J127:K127" si="237">SUMIFS(J128:J1127,$B128:$B1127,$B128,$D128:$D1127,$D128,$E128:$E1127,$E128)/2</f>
        <v>0</v>
      </c>
      <c r="K127" s="18">
        <f t="shared" si="237"/>
        <v>0</v>
      </c>
      <c r="L127" s="18">
        <f t="shared" ref="L127" si="238">SUMIFS(L128:L1127,$B128:$B1127,$B128,$D128:$D1127,$D128,$E128:$E1127,$E128)/2</f>
        <v>0</v>
      </c>
      <c r="M127" s="18">
        <f t="shared" ref="M127" si="239">SUMIFS(M128:M1127,$B128:$B1127,$B128,$D128:$D1127,$D128,$E128:$E1127,$E128)/2</f>
        <v>0</v>
      </c>
    </row>
    <row r="128" spans="1:13" s="16" customFormat="1" ht="104.25" customHeight="1">
      <c r="A128" s="19">
        <v>2</v>
      </c>
      <c r="B128" s="37">
        <v>950</v>
      </c>
      <c r="C128" s="38" t="s">
        <v>128</v>
      </c>
      <c r="D128" s="39" t="s">
        <v>88</v>
      </c>
      <c r="E128" s="39" t="s">
        <v>90</v>
      </c>
      <c r="F128" s="39" t="s">
        <v>125</v>
      </c>
      <c r="G128" s="39"/>
      <c r="H128" s="40">
        <f t="shared" ref="H128:I128" si="240">SUMIFS(H129:H1120,$B129:$B1120,$B128,$D129:$D1120,$D129,$E129:$E1120,$E129,$F129:$F1120,$F129)</f>
        <v>0</v>
      </c>
      <c r="I128" s="40">
        <f t="shared" si="240"/>
        <v>0</v>
      </c>
      <c r="J128" s="40">
        <f t="shared" ref="J128:K128" si="241">SUMIFS(J129:J1120,$B129:$B1120,$B128,$D129:$D1120,$D129,$E129:$E1120,$E129,$F129:$F1120,$F129)</f>
        <v>0</v>
      </c>
      <c r="K128" s="40">
        <f t="shared" si="241"/>
        <v>0</v>
      </c>
      <c r="L128" s="40">
        <f t="shared" ref="L128" si="242">SUMIFS(L129:L1120,$B129:$B1120,$B128,$D129:$D1120,$D129,$E129:$E1120,$E129,$F129:$F1120,$F129)</f>
        <v>0</v>
      </c>
      <c r="M128" s="40">
        <f t="shared" ref="M128" si="243">SUMIFS(M129:M1120,$B129:$B1120,$B128,$D129:$D1120,$D129,$E129:$E1120,$E129,$F129:$F1120,$F129)</f>
        <v>0</v>
      </c>
    </row>
    <row r="129" spans="1:13" s="16" customFormat="1" ht="15.6">
      <c r="A129" s="20">
        <v>3</v>
      </c>
      <c r="B129" s="31">
        <v>950</v>
      </c>
      <c r="C129" s="32" t="s">
        <v>123</v>
      </c>
      <c r="D129" s="33" t="s">
        <v>88</v>
      </c>
      <c r="E129" s="33" t="s">
        <v>90</v>
      </c>
      <c r="F129" s="33" t="s">
        <v>125</v>
      </c>
      <c r="G129" s="33" t="s">
        <v>124</v>
      </c>
      <c r="H129" s="24"/>
      <c r="I129" s="24"/>
      <c r="J129" s="24"/>
      <c r="K129" s="24"/>
      <c r="L129" s="24"/>
      <c r="M129" s="24"/>
    </row>
    <row r="130" spans="1:13" s="16" customFormat="1" ht="31.2">
      <c r="A130" s="14">
        <v>0</v>
      </c>
      <c r="B130" s="26">
        <v>955</v>
      </c>
      <c r="C130" s="27" t="s">
        <v>40</v>
      </c>
      <c r="D130" s="34" t="s">
        <v>75</v>
      </c>
      <c r="E130" s="34" t="s">
        <v>75</v>
      </c>
      <c r="F130" s="34" t="s">
        <v>7</v>
      </c>
      <c r="G130" s="34" t="s">
        <v>75</v>
      </c>
      <c r="H130" s="15">
        <f t="shared" ref="H130:I130" si="244">SUMIFS(H131:H1133,$B131:$B1133,$B131)/3</f>
        <v>142697.39999999994</v>
      </c>
      <c r="I130" s="15">
        <f t="shared" si="244"/>
        <v>24102.100000000002</v>
      </c>
      <c r="J130" s="15">
        <f t="shared" ref="J130:K130" si="245">SUMIFS(J131:J1133,$B131:$B1133,$B131)/3</f>
        <v>142560.59999999995</v>
      </c>
      <c r="K130" s="15">
        <f t="shared" si="245"/>
        <v>23972.2</v>
      </c>
      <c r="L130" s="15">
        <f t="shared" ref="L130" si="246">SUMIFS(L131:L1133,$B131:$B1133,$B131)/3</f>
        <v>127458.59999999998</v>
      </c>
      <c r="M130" s="15">
        <f t="shared" ref="M130" si="247">SUMIFS(M131:M1133,$B131:$B1133,$B131)/3</f>
        <v>9740</v>
      </c>
    </row>
    <row r="131" spans="1:13" s="16" customFormat="1" ht="62.4">
      <c r="A131" s="17">
        <v>1</v>
      </c>
      <c r="B131" s="28">
        <v>955</v>
      </c>
      <c r="C131" s="29" t="s">
        <v>41</v>
      </c>
      <c r="D131" s="30" t="s">
        <v>73</v>
      </c>
      <c r="E131" s="30" t="s">
        <v>92</v>
      </c>
      <c r="F131" s="30" t="s">
        <v>7</v>
      </c>
      <c r="G131" s="30" t="s">
        <v>75</v>
      </c>
      <c r="H131" s="18">
        <f t="shared" ref="H131:I131" si="248">SUMIFS(H132:H1128,$B132:$B1128,$B132,$D132:$D1128,$D132,$E132:$E1128,$E132)/2</f>
        <v>2351.5</v>
      </c>
      <c r="I131" s="18">
        <f t="shared" si="248"/>
        <v>0</v>
      </c>
      <c r="J131" s="18">
        <f t="shared" ref="J131:K131" si="249">SUMIFS(J132:J1128,$B132:$B1128,$B132,$D132:$D1128,$D132,$E132:$E1128,$E132)/2</f>
        <v>2351.5</v>
      </c>
      <c r="K131" s="18">
        <f t="shared" si="249"/>
        <v>0</v>
      </c>
      <c r="L131" s="18">
        <f t="shared" ref="L131" si="250">SUMIFS(L132:L1128,$B132:$B1128,$B132,$D132:$D1128,$D132,$E132:$E1128,$E132)/2</f>
        <v>2351.5</v>
      </c>
      <c r="M131" s="18">
        <f t="shared" ref="M131" si="251">SUMIFS(M132:M1128,$B132:$B1128,$B132,$D132:$D1128,$D132,$E132:$E1128,$E132)/2</f>
        <v>0</v>
      </c>
    </row>
    <row r="132" spans="1:13" s="16" customFormat="1" ht="78">
      <c r="A132" s="19">
        <v>2</v>
      </c>
      <c r="B132" s="37">
        <v>955</v>
      </c>
      <c r="C132" s="38" t="s">
        <v>9</v>
      </c>
      <c r="D132" s="39" t="s">
        <v>73</v>
      </c>
      <c r="E132" s="39" t="s">
        <v>92</v>
      </c>
      <c r="F132" s="39" t="s">
        <v>112</v>
      </c>
      <c r="G132" s="39" t="s">
        <v>75</v>
      </c>
      <c r="H132" s="40">
        <f t="shared" ref="H132:I132" si="252">SUMIFS(H133:H1128,$B133:$B1128,$B132,$D133:$D1128,$D133,$E133:$E1128,$E133,$F133:$F1128,$F133)</f>
        <v>2351.5</v>
      </c>
      <c r="I132" s="40">
        <f t="shared" si="252"/>
        <v>0</v>
      </c>
      <c r="J132" s="40">
        <f t="shared" ref="J132:K132" si="253">SUMIFS(J133:J1128,$B133:$B1128,$B132,$D133:$D1128,$D133,$E133:$E1128,$E133,$F133:$F1128,$F133)</f>
        <v>2351.5</v>
      </c>
      <c r="K132" s="40">
        <f t="shared" si="253"/>
        <v>0</v>
      </c>
      <c r="L132" s="40">
        <f t="shared" ref="L132" si="254">SUMIFS(L133:L1128,$B133:$B1128,$B132,$D133:$D1128,$D133,$E133:$E1128,$E133,$F133:$F1128,$F133)</f>
        <v>2351.5</v>
      </c>
      <c r="M132" s="40">
        <f t="shared" ref="M132" si="255">SUMIFS(M133:M1128,$B133:$B1128,$B132,$D133:$D1128,$D133,$E133:$E1128,$E133,$F133:$F1128,$F133)</f>
        <v>0</v>
      </c>
    </row>
    <row r="133" spans="1:13" s="16" customFormat="1" ht="46.8">
      <c r="A133" s="20">
        <v>3</v>
      </c>
      <c r="B133" s="31">
        <v>955</v>
      </c>
      <c r="C133" s="32" t="s">
        <v>11</v>
      </c>
      <c r="D133" s="33" t="s">
        <v>73</v>
      </c>
      <c r="E133" s="33" t="s">
        <v>92</v>
      </c>
      <c r="F133" s="33" t="s">
        <v>112</v>
      </c>
      <c r="G133" s="33" t="s">
        <v>76</v>
      </c>
      <c r="H133" s="24">
        <v>2351.5</v>
      </c>
      <c r="I133" s="24"/>
      <c r="J133" s="24">
        <v>2351.5</v>
      </c>
      <c r="K133" s="24"/>
      <c r="L133" s="24">
        <v>2351.5</v>
      </c>
      <c r="M133" s="24"/>
    </row>
    <row r="134" spans="1:13" s="16" customFormat="1" ht="78">
      <c r="A134" s="17">
        <v>1</v>
      </c>
      <c r="B134" s="28">
        <v>955</v>
      </c>
      <c r="C134" s="29" t="s">
        <v>34</v>
      </c>
      <c r="D134" s="30" t="s">
        <v>73</v>
      </c>
      <c r="E134" s="30" t="s">
        <v>90</v>
      </c>
      <c r="F134" s="30" t="s">
        <v>7</v>
      </c>
      <c r="G134" s="30" t="s">
        <v>75</v>
      </c>
      <c r="H134" s="18">
        <f t="shared" ref="H134:I134" si="256">SUMIFS(H135:H1131,$B135:$B1131,$B135,$D135:$D1131,$D135,$E135:$E1131,$E135)/2</f>
        <v>19545.299999999996</v>
      </c>
      <c r="I134" s="18">
        <f t="shared" si="256"/>
        <v>0</v>
      </c>
      <c r="J134" s="18">
        <f t="shared" ref="J134:K134" si="257">SUMIFS(J135:J1131,$B135:$B1131,$B135,$D135:$D1131,$D135,$E135:$E1131,$E135)/2</f>
        <v>19545.299999999996</v>
      </c>
      <c r="K134" s="18">
        <f t="shared" si="257"/>
        <v>0</v>
      </c>
      <c r="L134" s="18">
        <f t="shared" ref="L134" si="258">SUMIFS(L135:L1131,$B135:$B1131,$B135,$D135:$D1131,$D135,$E135:$E1131,$E135)/2</f>
        <v>19545.299999999996</v>
      </c>
      <c r="M134" s="18">
        <f t="shared" ref="M134" si="259">SUMIFS(M135:M1131,$B135:$B1131,$B135,$D135:$D1131,$D135,$E135:$E1131,$E135)/2</f>
        <v>0</v>
      </c>
    </row>
    <row r="135" spans="1:13" s="16" customFormat="1" ht="62.4">
      <c r="A135" s="19">
        <v>2</v>
      </c>
      <c r="B135" s="37">
        <v>955</v>
      </c>
      <c r="C135" s="47" t="s">
        <v>131</v>
      </c>
      <c r="D135" s="39" t="s">
        <v>73</v>
      </c>
      <c r="E135" s="39" t="s">
        <v>90</v>
      </c>
      <c r="F135" s="39" t="s">
        <v>15</v>
      </c>
      <c r="G135" s="39" t="s">
        <v>75</v>
      </c>
      <c r="H135" s="40">
        <f t="shared" ref="H135:I135" si="260">SUMIFS(H136:H1131,$B136:$B1131,$B135,$D136:$D1131,$D136,$E136:$E1131,$E136,$F136:$F1131,$F136)</f>
        <v>0</v>
      </c>
      <c r="I135" s="40">
        <f t="shared" si="260"/>
        <v>0</v>
      </c>
      <c r="J135" s="40">
        <f t="shared" ref="J135:K135" si="261">SUMIFS(J136:J1131,$B136:$B1131,$B135,$D136:$D1131,$D136,$E136:$E1131,$E136,$F136:$F1131,$F136)</f>
        <v>0</v>
      </c>
      <c r="K135" s="40">
        <f t="shared" si="261"/>
        <v>0</v>
      </c>
      <c r="L135" s="40">
        <f t="shared" ref="L135" si="262">SUMIFS(L136:L1131,$B136:$B1131,$B135,$D136:$D1131,$D136,$E136:$E1131,$E136,$F136:$F1131,$F136)</f>
        <v>0</v>
      </c>
      <c r="M135" s="40">
        <f t="shared" ref="M135" si="263">SUMIFS(M136:M1131,$B136:$B1131,$B135,$D136:$D1131,$D136,$E136:$E1131,$E136,$F136:$F1131,$F136)</f>
        <v>0</v>
      </c>
    </row>
    <row r="136" spans="1:13" s="16" customFormat="1" ht="46.8">
      <c r="A136" s="20">
        <v>3</v>
      </c>
      <c r="B136" s="31">
        <v>955</v>
      </c>
      <c r="C136" s="45" t="s">
        <v>12</v>
      </c>
      <c r="D136" s="33" t="s">
        <v>73</v>
      </c>
      <c r="E136" s="33" t="s">
        <v>90</v>
      </c>
      <c r="F136" s="33" t="s">
        <v>15</v>
      </c>
      <c r="G136" s="33" t="s">
        <v>77</v>
      </c>
      <c r="H136" s="24"/>
      <c r="I136" s="24"/>
      <c r="J136" s="24"/>
      <c r="K136" s="24"/>
      <c r="L136" s="24"/>
      <c r="M136" s="24"/>
    </row>
    <row r="137" spans="1:13" s="16" customFormat="1" ht="62.4">
      <c r="A137" s="19">
        <v>2</v>
      </c>
      <c r="B137" s="43">
        <v>955</v>
      </c>
      <c r="C137" s="47" t="s">
        <v>133</v>
      </c>
      <c r="D137" s="44" t="s">
        <v>73</v>
      </c>
      <c r="E137" s="39" t="s">
        <v>90</v>
      </c>
      <c r="F137" s="39" t="s">
        <v>42</v>
      </c>
      <c r="G137" s="39" t="s">
        <v>75</v>
      </c>
      <c r="H137" s="40">
        <f t="shared" ref="H137:I137" si="264">SUMIFS(H138:H1133,$B138:$B1133,$B137,$D138:$D1133,$D138,$E138:$E1133,$E138,$F138:$F1133,$F138)</f>
        <v>0</v>
      </c>
      <c r="I137" s="40">
        <f t="shared" si="264"/>
        <v>0</v>
      </c>
      <c r="J137" s="40">
        <f t="shared" ref="J137:K137" si="265">SUMIFS(J138:J1133,$B138:$B1133,$B137,$D138:$D1133,$D138,$E138:$E1133,$E138,$F138:$F1133,$F138)</f>
        <v>0</v>
      </c>
      <c r="K137" s="40">
        <f t="shared" si="265"/>
        <v>0</v>
      </c>
      <c r="L137" s="40">
        <f t="shared" ref="L137" si="266">SUMIFS(L138:L1133,$B138:$B1133,$B137,$D138:$D1133,$D138,$E138:$E1133,$E138,$F138:$F1133,$F138)</f>
        <v>0</v>
      </c>
      <c r="M137" s="40">
        <f t="shared" ref="M137" si="267">SUMIFS(M138:M1133,$B138:$B1133,$B137,$D138:$D1133,$D138,$E138:$E1133,$E138,$F138:$F1133,$F138)</f>
        <v>0</v>
      </c>
    </row>
    <row r="138" spans="1:13" s="16" customFormat="1" ht="46.8">
      <c r="A138" s="20">
        <v>3</v>
      </c>
      <c r="B138" s="31">
        <v>955</v>
      </c>
      <c r="C138" s="46" t="s">
        <v>12</v>
      </c>
      <c r="D138" s="33" t="s">
        <v>73</v>
      </c>
      <c r="E138" s="33" t="s">
        <v>90</v>
      </c>
      <c r="F138" s="33" t="s">
        <v>42</v>
      </c>
      <c r="G138" s="33" t="s">
        <v>77</v>
      </c>
      <c r="H138" s="24"/>
      <c r="I138" s="24"/>
      <c r="J138" s="24"/>
      <c r="K138" s="24"/>
      <c r="L138" s="24"/>
      <c r="M138" s="24"/>
    </row>
    <row r="139" spans="1:13" s="16" customFormat="1" ht="78">
      <c r="A139" s="19">
        <v>2</v>
      </c>
      <c r="B139" s="37">
        <v>955</v>
      </c>
      <c r="C139" s="38" t="s">
        <v>9</v>
      </c>
      <c r="D139" s="39" t="s">
        <v>73</v>
      </c>
      <c r="E139" s="39" t="s">
        <v>90</v>
      </c>
      <c r="F139" s="39" t="s">
        <v>112</v>
      </c>
      <c r="G139" s="39" t="s">
        <v>75</v>
      </c>
      <c r="H139" s="40">
        <f t="shared" ref="H139:I139" si="268">SUMIFS(H140:H1135,$B140:$B1135,$B139,$D140:$D1135,$D140,$E140:$E1135,$E140,$F140:$F1135,$F140)</f>
        <v>19545.3</v>
      </c>
      <c r="I139" s="40">
        <f t="shared" si="268"/>
        <v>0</v>
      </c>
      <c r="J139" s="40">
        <f t="shared" ref="J139:K139" si="269">SUMIFS(J140:J1135,$B140:$B1135,$B139,$D140:$D1135,$D140,$E140:$E1135,$E140,$F140:$F1135,$F140)</f>
        <v>19545.3</v>
      </c>
      <c r="K139" s="40">
        <f t="shared" si="269"/>
        <v>0</v>
      </c>
      <c r="L139" s="40">
        <f t="shared" ref="L139" si="270">SUMIFS(L140:L1135,$B140:$B1135,$B139,$D140:$D1135,$D140,$E140:$E1135,$E140,$F140:$F1135,$F140)</f>
        <v>19545.3</v>
      </c>
      <c r="M139" s="40">
        <f t="shared" ref="M139" si="271">SUMIFS(M140:M1135,$B140:$B1135,$B139,$D140:$D1135,$D140,$E140:$E1135,$E140,$F140:$F1135,$F140)</f>
        <v>0</v>
      </c>
    </row>
    <row r="140" spans="1:13" s="16" customFormat="1" ht="46.8">
      <c r="A140" s="20">
        <v>3</v>
      </c>
      <c r="B140" s="31">
        <v>955</v>
      </c>
      <c r="C140" s="32" t="s">
        <v>11</v>
      </c>
      <c r="D140" s="33" t="s">
        <v>73</v>
      </c>
      <c r="E140" s="33" t="s">
        <v>90</v>
      </c>
      <c r="F140" s="33" t="s">
        <v>112</v>
      </c>
      <c r="G140" s="33" t="s">
        <v>76</v>
      </c>
      <c r="H140" s="24">
        <v>17797.599999999999</v>
      </c>
      <c r="I140" s="24"/>
      <c r="J140" s="24">
        <v>17797.599999999999</v>
      </c>
      <c r="K140" s="24"/>
      <c r="L140" s="24">
        <v>17797.599999999999</v>
      </c>
      <c r="M140" s="24"/>
    </row>
    <row r="141" spans="1:13" s="16" customFormat="1" ht="46.8">
      <c r="A141" s="20">
        <v>3</v>
      </c>
      <c r="B141" s="31">
        <v>955</v>
      </c>
      <c r="C141" s="32" t="s">
        <v>12</v>
      </c>
      <c r="D141" s="33" t="s">
        <v>73</v>
      </c>
      <c r="E141" s="33" t="s">
        <v>90</v>
      </c>
      <c r="F141" s="33" t="s">
        <v>112</v>
      </c>
      <c r="G141" s="33" t="s">
        <v>77</v>
      </c>
      <c r="H141" s="24">
        <v>1687.7</v>
      </c>
      <c r="I141" s="24"/>
      <c r="J141" s="24">
        <v>1687.7</v>
      </c>
      <c r="K141" s="24"/>
      <c r="L141" s="24">
        <v>1687.7</v>
      </c>
      <c r="M141" s="24"/>
    </row>
    <row r="142" spans="1:13" s="16" customFormat="1" ht="15.6">
      <c r="A142" s="20">
        <v>3</v>
      </c>
      <c r="B142" s="31">
        <v>955</v>
      </c>
      <c r="C142" s="32" t="s">
        <v>143</v>
      </c>
      <c r="D142" s="33" t="s">
        <v>73</v>
      </c>
      <c r="E142" s="33" t="s">
        <v>90</v>
      </c>
      <c r="F142" s="33" t="s">
        <v>112</v>
      </c>
      <c r="G142" s="33" t="s">
        <v>142</v>
      </c>
      <c r="H142" s="24"/>
      <c r="I142" s="24"/>
      <c r="J142" s="24"/>
      <c r="K142" s="24"/>
      <c r="L142" s="24"/>
      <c r="M142" s="24"/>
    </row>
    <row r="143" spans="1:13" s="16" customFormat="1" ht="15.6">
      <c r="A143" s="20">
        <v>3</v>
      </c>
      <c r="B143" s="31">
        <v>955</v>
      </c>
      <c r="C143" s="32" t="s">
        <v>13</v>
      </c>
      <c r="D143" s="33" t="s">
        <v>73</v>
      </c>
      <c r="E143" s="33" t="s">
        <v>90</v>
      </c>
      <c r="F143" s="33" t="s">
        <v>112</v>
      </c>
      <c r="G143" s="33" t="s">
        <v>78</v>
      </c>
      <c r="H143" s="24">
        <v>60</v>
      </c>
      <c r="I143" s="24"/>
      <c r="J143" s="24">
        <v>60</v>
      </c>
      <c r="K143" s="24"/>
      <c r="L143" s="24">
        <v>60</v>
      </c>
      <c r="M143" s="24"/>
    </row>
    <row r="144" spans="1:13" s="16" customFormat="1" ht="15.6">
      <c r="A144" s="17">
        <v>1</v>
      </c>
      <c r="B144" s="28">
        <v>955</v>
      </c>
      <c r="C144" s="29" t="s">
        <v>154</v>
      </c>
      <c r="D144" s="30" t="s">
        <v>73</v>
      </c>
      <c r="E144" s="30" t="s">
        <v>96</v>
      </c>
      <c r="F144" s="30" t="s">
        <v>7</v>
      </c>
      <c r="G144" s="30" t="s">
        <v>75</v>
      </c>
      <c r="H144" s="18">
        <f t="shared" ref="H144:I144" si="272">SUMIFS(H145:H1141,$B145:$B1141,$B145,$D145:$D1141,$D145,$E145:$E1141,$E145)/2</f>
        <v>0</v>
      </c>
      <c r="I144" s="18">
        <f t="shared" si="272"/>
        <v>0</v>
      </c>
      <c r="J144" s="18">
        <f t="shared" ref="J144:K144" si="273">SUMIFS(J145:J1141,$B145:$B1141,$B145,$D145:$D1141,$D145,$E145:$E1141,$E145)/2</f>
        <v>0</v>
      </c>
      <c r="K144" s="18">
        <f t="shared" si="273"/>
        <v>0</v>
      </c>
      <c r="L144" s="18">
        <f t="shared" ref="L144" si="274">SUMIFS(L145:L1141,$B145:$B1141,$B145,$D145:$D1141,$D145,$E145:$E1141,$E145)/2</f>
        <v>0</v>
      </c>
      <c r="M144" s="18">
        <f t="shared" ref="M144" si="275">SUMIFS(M145:M1141,$B145:$B1141,$B145,$D145:$D1141,$D145,$E145:$E1141,$E145)/2</f>
        <v>0</v>
      </c>
    </row>
    <row r="145" spans="1:13" s="16" customFormat="1" ht="46.8">
      <c r="A145" s="19">
        <v>2</v>
      </c>
      <c r="B145" s="37">
        <v>955</v>
      </c>
      <c r="C145" s="47" t="s">
        <v>155</v>
      </c>
      <c r="D145" s="39" t="s">
        <v>73</v>
      </c>
      <c r="E145" s="39" t="s">
        <v>96</v>
      </c>
      <c r="F145" s="39" t="s">
        <v>156</v>
      </c>
      <c r="G145" s="39" t="s">
        <v>75</v>
      </c>
      <c r="H145" s="40">
        <f t="shared" ref="H145:I145" si="276">SUMIFS(H146:H1141,$B146:$B1141,$B145,$D146:$D1141,$D146,$E146:$E1141,$E146,$F146:$F1141,$F146)</f>
        <v>0</v>
      </c>
      <c r="I145" s="40">
        <f t="shared" si="276"/>
        <v>0</v>
      </c>
      <c r="J145" s="40">
        <f t="shared" ref="J145:K145" si="277">SUMIFS(J146:J1141,$B146:$B1141,$B145,$D146:$D1141,$D146,$E146:$E1141,$E146,$F146:$F1141,$F146)</f>
        <v>0</v>
      </c>
      <c r="K145" s="40">
        <f t="shared" si="277"/>
        <v>0</v>
      </c>
      <c r="L145" s="40">
        <f t="shared" ref="L145" si="278">SUMIFS(L146:L1141,$B146:$B1141,$B145,$D146:$D1141,$D146,$E146:$E1141,$E146,$F146:$F1141,$F146)</f>
        <v>0</v>
      </c>
      <c r="M145" s="40">
        <f t="shared" ref="M145" si="279">SUMIFS(M146:M1141,$B146:$B1141,$B145,$D146:$D1141,$D146,$E146:$E1141,$E146,$F146:$F1141,$F146)</f>
        <v>0</v>
      </c>
    </row>
    <row r="146" spans="1:13" s="16" customFormat="1" ht="46.8">
      <c r="A146" s="20">
        <v>3</v>
      </c>
      <c r="B146" s="31">
        <v>955</v>
      </c>
      <c r="C146" s="45" t="s">
        <v>12</v>
      </c>
      <c r="D146" s="33" t="s">
        <v>73</v>
      </c>
      <c r="E146" s="33" t="s">
        <v>96</v>
      </c>
      <c r="F146" s="33" t="s">
        <v>156</v>
      </c>
      <c r="G146" s="33" t="s">
        <v>77</v>
      </c>
      <c r="H146" s="24"/>
      <c r="I146" s="24"/>
      <c r="J146" s="24"/>
      <c r="K146" s="24"/>
      <c r="L146" s="24"/>
      <c r="M146" s="24"/>
    </row>
    <row r="147" spans="1:13" s="16" customFormat="1" ht="15.6">
      <c r="A147" s="17">
        <v>1</v>
      </c>
      <c r="B147" s="28">
        <v>955</v>
      </c>
      <c r="C147" s="29" t="s">
        <v>43</v>
      </c>
      <c r="D147" s="30" t="s">
        <v>73</v>
      </c>
      <c r="E147" s="30" t="s">
        <v>89</v>
      </c>
      <c r="F147" s="30" t="s">
        <v>7</v>
      </c>
      <c r="G147" s="30" t="s">
        <v>75</v>
      </c>
      <c r="H147" s="18">
        <f t="shared" ref="H147:I147" si="280">SUMIFS(H148:H1144,$B148:$B1144,$B148,$D148:$D1144,$D148,$E148:$E1144,$E148)/2</f>
        <v>100</v>
      </c>
      <c r="I147" s="18">
        <f t="shared" si="280"/>
        <v>0</v>
      </c>
      <c r="J147" s="18">
        <f t="shared" ref="J147:K147" si="281">SUMIFS(J148:J1144,$B148:$B1144,$B148,$D148:$D1144,$D148,$E148:$E1144,$E148)/2</f>
        <v>100</v>
      </c>
      <c r="K147" s="18">
        <f t="shared" si="281"/>
        <v>0</v>
      </c>
      <c r="L147" s="18">
        <f t="shared" ref="L147" si="282">SUMIFS(L148:L1144,$B148:$B1144,$B148,$D148:$D1144,$D148,$E148:$E1144,$E148)/2</f>
        <v>100</v>
      </c>
      <c r="M147" s="18">
        <f t="shared" ref="M147" si="283">SUMIFS(M148:M1144,$B148:$B1144,$B148,$D148:$D1144,$D148,$E148:$E1144,$E148)/2</f>
        <v>0</v>
      </c>
    </row>
    <row r="148" spans="1:13" s="16" customFormat="1" ht="46.8">
      <c r="A148" s="19">
        <v>2</v>
      </c>
      <c r="B148" s="37">
        <v>955</v>
      </c>
      <c r="C148" s="38" t="s">
        <v>35</v>
      </c>
      <c r="D148" s="39" t="s">
        <v>73</v>
      </c>
      <c r="E148" s="39" t="s">
        <v>89</v>
      </c>
      <c r="F148" s="39" t="s">
        <v>114</v>
      </c>
      <c r="G148" s="39" t="s">
        <v>75</v>
      </c>
      <c r="H148" s="40">
        <f t="shared" ref="H148:I148" si="284">SUMIFS(H149:H1144,$B149:$B1144,$B148,$D149:$D1144,$D149,$E149:$E1144,$E149,$F149:$F1144,$F149)</f>
        <v>100</v>
      </c>
      <c r="I148" s="40">
        <f t="shared" si="284"/>
        <v>0</v>
      </c>
      <c r="J148" s="40">
        <f t="shared" ref="J148:K148" si="285">SUMIFS(J149:J1144,$B149:$B1144,$B148,$D149:$D1144,$D149,$E149:$E1144,$E149,$F149:$F1144,$F149)</f>
        <v>100</v>
      </c>
      <c r="K148" s="40">
        <f t="shared" si="285"/>
        <v>0</v>
      </c>
      <c r="L148" s="40">
        <f t="shared" ref="L148" si="286">SUMIFS(L149:L1144,$B149:$B1144,$B148,$D149:$D1144,$D149,$E149:$E1144,$E149,$F149:$F1144,$F149)</f>
        <v>100</v>
      </c>
      <c r="M148" s="40">
        <f t="shared" ref="M148" si="287">SUMIFS(M149:M1144,$B149:$B1144,$B148,$D149:$D1144,$D149,$E149:$E1144,$E149,$F149:$F1144,$F149)</f>
        <v>0</v>
      </c>
    </row>
    <row r="149" spans="1:13" s="16" customFormat="1" ht="15.6">
      <c r="A149" s="20">
        <v>3</v>
      </c>
      <c r="B149" s="31">
        <v>955</v>
      </c>
      <c r="C149" s="32" t="s">
        <v>44</v>
      </c>
      <c r="D149" s="33" t="s">
        <v>73</v>
      </c>
      <c r="E149" s="33" t="s">
        <v>89</v>
      </c>
      <c r="F149" s="33" t="s">
        <v>114</v>
      </c>
      <c r="G149" s="33" t="s">
        <v>94</v>
      </c>
      <c r="H149" s="24">
        <v>100</v>
      </c>
      <c r="I149" s="24"/>
      <c r="J149" s="24">
        <v>100</v>
      </c>
      <c r="K149" s="24"/>
      <c r="L149" s="24">
        <v>100</v>
      </c>
      <c r="M149" s="24"/>
    </row>
    <row r="150" spans="1:13" s="16" customFormat="1" ht="15.6">
      <c r="A150" s="17">
        <v>1</v>
      </c>
      <c r="B150" s="28">
        <v>955</v>
      </c>
      <c r="C150" s="29" t="s">
        <v>14</v>
      </c>
      <c r="D150" s="30" t="s">
        <v>73</v>
      </c>
      <c r="E150" s="30" t="s">
        <v>79</v>
      </c>
      <c r="F150" s="30"/>
      <c r="G150" s="30"/>
      <c r="H150" s="18">
        <f t="shared" ref="H150:I150" si="288">SUMIFS(H151:H1147,$B151:$B1147,$B151,$D151:$D1147,$D151,$E151:$E1147,$E151)/2</f>
        <v>40140.400000000001</v>
      </c>
      <c r="I150" s="18">
        <f t="shared" si="288"/>
        <v>0</v>
      </c>
      <c r="J150" s="18">
        <f t="shared" ref="J150:K150" si="289">SUMIFS(J151:J1147,$B151:$B1147,$B151,$D151:$D1147,$D151,$E151:$E1147,$E151)/2</f>
        <v>40140.400000000001</v>
      </c>
      <c r="K150" s="18">
        <f t="shared" si="289"/>
        <v>0</v>
      </c>
      <c r="L150" s="18">
        <f t="shared" ref="L150" si="290">SUMIFS(L151:L1147,$B151:$B1147,$B151,$D151:$D1147,$D151,$E151:$E1147,$E151)/2</f>
        <v>40140.400000000001</v>
      </c>
      <c r="M150" s="18">
        <f t="shared" ref="M150" si="291">SUMIFS(M151:M1147,$B151:$B1147,$B151,$D151:$D1147,$D151,$E151:$E1147,$E151)/2</f>
        <v>0</v>
      </c>
    </row>
    <row r="151" spans="1:13" s="16" customFormat="1" ht="93.6">
      <c r="A151" s="19">
        <v>2</v>
      </c>
      <c r="B151" s="37">
        <v>955</v>
      </c>
      <c r="C151" s="38" t="s">
        <v>192</v>
      </c>
      <c r="D151" s="39" t="s">
        <v>73</v>
      </c>
      <c r="E151" s="39" t="s">
        <v>79</v>
      </c>
      <c r="F151" s="39" t="s">
        <v>45</v>
      </c>
      <c r="G151" s="39"/>
      <c r="H151" s="40">
        <f t="shared" ref="H151:I151" si="292">SUMIFS(H152:H1147,$B152:$B1147,$B151,$D152:$D1147,$D152,$E152:$E1147,$E152,$F152:$F1147,$F152)</f>
        <v>15189.9</v>
      </c>
      <c r="I151" s="40">
        <f t="shared" si="292"/>
        <v>0</v>
      </c>
      <c r="J151" s="40">
        <f t="shared" ref="J151:K151" si="293">SUMIFS(J152:J1147,$B152:$B1147,$B151,$D152:$D1147,$D152,$E152:$E1147,$E152,$F152:$F1147,$F152)</f>
        <v>15189.9</v>
      </c>
      <c r="K151" s="40">
        <f t="shared" si="293"/>
        <v>0</v>
      </c>
      <c r="L151" s="40">
        <f t="shared" ref="L151" si="294">SUMIFS(L152:L1147,$B152:$B1147,$B151,$D152:$D1147,$D152,$E152:$E1147,$E152,$F152:$F1147,$F152)</f>
        <v>15189.9</v>
      </c>
      <c r="M151" s="40">
        <f t="shared" ref="M151" si="295">SUMIFS(M152:M1147,$B152:$B1147,$B151,$D152:$D1147,$D152,$E152:$E1147,$E152,$F152:$F1147,$F152)</f>
        <v>0</v>
      </c>
    </row>
    <row r="152" spans="1:13" s="16" customFormat="1" ht="15.6">
      <c r="A152" s="20">
        <v>3</v>
      </c>
      <c r="B152" s="31">
        <v>955</v>
      </c>
      <c r="C152" s="32" t="s">
        <v>46</v>
      </c>
      <c r="D152" s="33" t="s">
        <v>73</v>
      </c>
      <c r="E152" s="33" t="s">
        <v>79</v>
      </c>
      <c r="F152" s="33" t="s">
        <v>45</v>
      </c>
      <c r="G152" s="33" t="s">
        <v>95</v>
      </c>
      <c r="H152" s="24">
        <v>15189.9</v>
      </c>
      <c r="I152" s="24"/>
      <c r="J152" s="24">
        <v>15189.9</v>
      </c>
      <c r="K152" s="24"/>
      <c r="L152" s="24">
        <v>15189.9</v>
      </c>
      <c r="M152" s="24"/>
    </row>
    <row r="153" spans="1:13" s="16" customFormat="1" ht="62.4">
      <c r="A153" s="19">
        <v>2</v>
      </c>
      <c r="B153" s="37">
        <v>955</v>
      </c>
      <c r="C153" s="42" t="s">
        <v>193</v>
      </c>
      <c r="D153" s="39" t="s">
        <v>73</v>
      </c>
      <c r="E153" s="39" t="s">
        <v>79</v>
      </c>
      <c r="F153" s="39" t="s">
        <v>47</v>
      </c>
      <c r="G153" s="39"/>
      <c r="H153" s="40">
        <f t="shared" ref="H153:I153" si="296">SUMIFS(H154:H1149,$B154:$B1149,$B153,$D154:$D1149,$D154,$E154:$E1149,$E154,$F154:$F1149,$F154)</f>
        <v>6433.3</v>
      </c>
      <c r="I153" s="40">
        <f t="shared" si="296"/>
        <v>0</v>
      </c>
      <c r="J153" s="40">
        <f t="shared" ref="J153:K153" si="297">SUMIFS(J154:J1149,$B154:$B1149,$B153,$D154:$D1149,$D154,$E154:$E1149,$E154,$F154:$F1149,$F154)</f>
        <v>6433.3</v>
      </c>
      <c r="K153" s="40">
        <f t="shared" si="297"/>
        <v>0</v>
      </c>
      <c r="L153" s="40">
        <f t="shared" ref="L153" si="298">SUMIFS(L154:L1149,$B154:$B1149,$B153,$D154:$D1149,$D154,$E154:$E1149,$E154,$F154:$F1149,$F154)</f>
        <v>6433.3</v>
      </c>
      <c r="M153" s="40">
        <f t="shared" ref="M153" si="299">SUMIFS(M154:M1149,$B154:$B1149,$B153,$D154:$D1149,$D154,$E154:$E1149,$E154,$F154:$F1149,$F154)</f>
        <v>0</v>
      </c>
    </row>
    <row r="154" spans="1:13" s="16" customFormat="1" ht="15.6">
      <c r="A154" s="20">
        <v>3</v>
      </c>
      <c r="B154" s="31">
        <v>955</v>
      </c>
      <c r="C154" s="32" t="s">
        <v>46</v>
      </c>
      <c r="D154" s="33" t="s">
        <v>73</v>
      </c>
      <c r="E154" s="33" t="s">
        <v>79</v>
      </c>
      <c r="F154" s="33" t="s">
        <v>47</v>
      </c>
      <c r="G154" s="33" t="s">
        <v>95</v>
      </c>
      <c r="H154" s="24">
        <v>6433.3</v>
      </c>
      <c r="I154" s="24"/>
      <c r="J154" s="24">
        <v>6433.3</v>
      </c>
      <c r="K154" s="24"/>
      <c r="L154" s="24">
        <v>6433.3</v>
      </c>
      <c r="M154" s="24"/>
    </row>
    <row r="155" spans="1:13" s="16" customFormat="1" ht="93.6">
      <c r="A155" s="19">
        <v>2</v>
      </c>
      <c r="B155" s="37">
        <v>955</v>
      </c>
      <c r="C155" s="38" t="s">
        <v>194</v>
      </c>
      <c r="D155" s="39" t="s">
        <v>73</v>
      </c>
      <c r="E155" s="39" t="s">
        <v>79</v>
      </c>
      <c r="F155" s="39" t="s">
        <v>48</v>
      </c>
      <c r="G155" s="39"/>
      <c r="H155" s="40">
        <f t="shared" ref="H155:I155" si="300">SUMIFS(H156:H1151,$B156:$B1151,$B155,$D156:$D1151,$D156,$E156:$E1151,$E156,$F156:$F1151,$F156)</f>
        <v>2457.8000000000002</v>
      </c>
      <c r="I155" s="40">
        <f t="shared" si="300"/>
        <v>0</v>
      </c>
      <c r="J155" s="40">
        <f t="shared" ref="J155:K155" si="301">SUMIFS(J156:J1151,$B156:$B1151,$B155,$D156:$D1151,$D156,$E156:$E1151,$E156,$F156:$F1151,$F156)</f>
        <v>2457.8000000000002</v>
      </c>
      <c r="K155" s="40">
        <f t="shared" si="301"/>
        <v>0</v>
      </c>
      <c r="L155" s="40">
        <f t="shared" ref="L155" si="302">SUMIFS(L156:L1151,$B156:$B1151,$B155,$D156:$D1151,$D156,$E156:$E1151,$E156,$F156:$F1151,$F156)</f>
        <v>2457.8000000000002</v>
      </c>
      <c r="M155" s="40">
        <f t="shared" ref="M155" si="303">SUMIFS(M156:M1151,$B156:$B1151,$B155,$D156:$D1151,$D156,$E156:$E1151,$E156,$F156:$F1151,$F156)</f>
        <v>0</v>
      </c>
    </row>
    <row r="156" spans="1:13" s="16" customFormat="1" ht="15.6">
      <c r="A156" s="20">
        <v>3</v>
      </c>
      <c r="B156" s="31">
        <v>955</v>
      </c>
      <c r="C156" s="32" t="s">
        <v>46</v>
      </c>
      <c r="D156" s="33" t="s">
        <v>73</v>
      </c>
      <c r="E156" s="33" t="s">
        <v>79</v>
      </c>
      <c r="F156" s="33" t="s">
        <v>48</v>
      </c>
      <c r="G156" s="33" t="s">
        <v>95</v>
      </c>
      <c r="H156" s="24">
        <v>2457.8000000000002</v>
      </c>
      <c r="I156" s="24"/>
      <c r="J156" s="24">
        <v>2457.8000000000002</v>
      </c>
      <c r="K156" s="24"/>
      <c r="L156" s="24">
        <v>2457.8000000000002</v>
      </c>
      <c r="M156" s="24"/>
    </row>
    <row r="157" spans="1:13" s="16" customFormat="1" ht="79.95" customHeight="1">
      <c r="A157" s="19">
        <v>2</v>
      </c>
      <c r="B157" s="37">
        <v>955</v>
      </c>
      <c r="C157" s="42" t="s">
        <v>195</v>
      </c>
      <c r="D157" s="39" t="s">
        <v>73</v>
      </c>
      <c r="E157" s="39" t="s">
        <v>79</v>
      </c>
      <c r="F157" s="39" t="s">
        <v>49</v>
      </c>
      <c r="G157" s="39" t="s">
        <v>75</v>
      </c>
      <c r="H157" s="40">
        <f t="shared" ref="H157:I157" si="304">SUMIFS(H158:H1153,$B158:$B1153,$B157,$D158:$D1153,$D158,$E158:$E1153,$E158,$F158:$F1153,$F158)</f>
        <v>9495.4</v>
      </c>
      <c r="I157" s="40">
        <f t="shared" si="304"/>
        <v>0</v>
      </c>
      <c r="J157" s="40">
        <f t="shared" ref="J157:K157" si="305">SUMIFS(J158:J1153,$B158:$B1153,$B157,$D158:$D1153,$D158,$E158:$E1153,$E158,$F158:$F1153,$F158)</f>
        <v>9495.4</v>
      </c>
      <c r="K157" s="40">
        <f t="shared" si="305"/>
        <v>0</v>
      </c>
      <c r="L157" s="40">
        <f t="shared" ref="L157" si="306">SUMIFS(L158:L1153,$B158:$B1153,$B157,$D158:$D1153,$D158,$E158:$E1153,$E158,$F158:$F1153,$F158)</f>
        <v>9495.4</v>
      </c>
      <c r="M157" s="40">
        <f t="shared" ref="M157" si="307">SUMIFS(M158:M1153,$B158:$B1153,$B157,$D158:$D1153,$D158,$E158:$E1153,$E158,$F158:$F1153,$F158)</f>
        <v>0</v>
      </c>
    </row>
    <row r="158" spans="1:13" s="16" customFormat="1" ht="15.6">
      <c r="A158" s="20">
        <v>3</v>
      </c>
      <c r="B158" s="31">
        <v>955</v>
      </c>
      <c r="C158" s="32" t="s">
        <v>46</v>
      </c>
      <c r="D158" s="33" t="s">
        <v>73</v>
      </c>
      <c r="E158" s="33" t="s">
        <v>79</v>
      </c>
      <c r="F158" s="33" t="s">
        <v>49</v>
      </c>
      <c r="G158" s="33" t="s">
        <v>95</v>
      </c>
      <c r="H158" s="24">
        <v>9495.4</v>
      </c>
      <c r="I158" s="24"/>
      <c r="J158" s="24">
        <v>9495.4</v>
      </c>
      <c r="K158" s="24"/>
      <c r="L158" s="24">
        <v>9495.4</v>
      </c>
      <c r="M158" s="24"/>
    </row>
    <row r="159" spans="1:13" s="16" customFormat="1" ht="78">
      <c r="A159" s="19">
        <v>2</v>
      </c>
      <c r="B159" s="37">
        <v>955</v>
      </c>
      <c r="C159" s="38" t="s">
        <v>190</v>
      </c>
      <c r="D159" s="39" t="s">
        <v>73</v>
      </c>
      <c r="E159" s="39" t="s">
        <v>79</v>
      </c>
      <c r="F159" s="39" t="s">
        <v>50</v>
      </c>
      <c r="G159" s="39" t="s">
        <v>75</v>
      </c>
      <c r="H159" s="40">
        <f t="shared" ref="H159:I159" si="308">SUMIFS(H160:H1155,$B160:$B1155,$B159,$D160:$D1155,$D160,$E160:$E1155,$E160,$F160:$F1155,$F160)</f>
        <v>0</v>
      </c>
      <c r="I159" s="40">
        <f t="shared" si="308"/>
        <v>0</v>
      </c>
      <c r="J159" s="40">
        <f t="shared" ref="J159:K159" si="309">SUMIFS(J160:J1155,$B160:$B1155,$B159,$D160:$D1155,$D160,$E160:$E1155,$E160,$F160:$F1155,$F160)</f>
        <v>0</v>
      </c>
      <c r="K159" s="40">
        <f t="shared" si="309"/>
        <v>0</v>
      </c>
      <c r="L159" s="40">
        <f t="shared" ref="L159" si="310">SUMIFS(L160:L1155,$B160:$B1155,$B159,$D160:$D1155,$D160,$E160:$E1155,$E160,$F160:$F1155,$F160)</f>
        <v>0</v>
      </c>
      <c r="M159" s="40">
        <f t="shared" ref="M159" si="311">SUMIFS(M160:M1155,$B160:$B1155,$B159,$D160:$D1155,$D160,$E160:$E1155,$E160,$F160:$F1155,$F160)</f>
        <v>0</v>
      </c>
    </row>
    <row r="160" spans="1:13" s="16" customFormat="1" ht="15.6">
      <c r="A160" s="20">
        <v>3</v>
      </c>
      <c r="B160" s="31">
        <v>955</v>
      </c>
      <c r="C160" s="32" t="s">
        <v>46</v>
      </c>
      <c r="D160" s="33" t="s">
        <v>73</v>
      </c>
      <c r="E160" s="33" t="s">
        <v>79</v>
      </c>
      <c r="F160" s="33" t="s">
        <v>50</v>
      </c>
      <c r="G160" s="33" t="s">
        <v>95</v>
      </c>
      <c r="H160" s="24"/>
      <c r="I160" s="24"/>
      <c r="J160" s="24"/>
      <c r="K160" s="24"/>
      <c r="L160" s="24"/>
      <c r="M160" s="24"/>
    </row>
    <row r="161" spans="1:13" s="16" customFormat="1" ht="46.8">
      <c r="A161" s="19">
        <v>2</v>
      </c>
      <c r="B161" s="37">
        <v>955</v>
      </c>
      <c r="C161" s="38" t="s">
        <v>165</v>
      </c>
      <c r="D161" s="39" t="s">
        <v>73</v>
      </c>
      <c r="E161" s="39" t="s">
        <v>79</v>
      </c>
      <c r="F161" s="39" t="s">
        <v>144</v>
      </c>
      <c r="G161" s="39"/>
      <c r="H161" s="40">
        <f t="shared" ref="H161:I161" si="312">SUMIFS(H162:H1158,$B162:$B1158,$B161,$D162:$D1158,$D162,$E162:$E1158,$E162,$F162:$F1158,$F162)</f>
        <v>0</v>
      </c>
      <c r="I161" s="40">
        <f t="shared" si="312"/>
        <v>0</v>
      </c>
      <c r="J161" s="40">
        <f t="shared" ref="J161:K161" si="313">SUMIFS(J162:J1158,$B162:$B1158,$B161,$D162:$D1158,$D162,$E162:$E1158,$E162,$F162:$F1158,$F162)</f>
        <v>0</v>
      </c>
      <c r="K161" s="40">
        <f t="shared" si="313"/>
        <v>0</v>
      </c>
      <c r="L161" s="40">
        <f t="shared" ref="L161" si="314">SUMIFS(L162:L1158,$B162:$B1158,$B161,$D162:$D1158,$D162,$E162:$E1158,$E162,$F162:$F1158,$F162)</f>
        <v>0</v>
      </c>
      <c r="M161" s="40">
        <f t="shared" ref="M161" si="315">SUMIFS(M162:M1158,$B162:$B1158,$B161,$D162:$D1158,$D162,$E162:$E1158,$E162,$F162:$F1158,$F162)</f>
        <v>0</v>
      </c>
    </row>
    <row r="162" spans="1:13" s="16" customFormat="1" ht="15.6">
      <c r="A162" s="20">
        <v>3</v>
      </c>
      <c r="B162" s="31">
        <v>955</v>
      </c>
      <c r="C162" s="32" t="s">
        <v>46</v>
      </c>
      <c r="D162" s="33" t="s">
        <v>73</v>
      </c>
      <c r="E162" s="33" t="s">
        <v>79</v>
      </c>
      <c r="F162" s="33" t="s">
        <v>144</v>
      </c>
      <c r="G162" s="33" t="s">
        <v>95</v>
      </c>
      <c r="H162" s="24"/>
      <c r="I162" s="24"/>
      <c r="J162" s="24"/>
      <c r="K162" s="24"/>
      <c r="L162" s="24"/>
      <c r="M162" s="24"/>
    </row>
    <row r="163" spans="1:13" s="16" customFormat="1" ht="46.8">
      <c r="A163" s="19">
        <v>2</v>
      </c>
      <c r="B163" s="37">
        <v>955</v>
      </c>
      <c r="C163" s="38" t="s">
        <v>167</v>
      </c>
      <c r="D163" s="39" t="s">
        <v>73</v>
      </c>
      <c r="E163" s="39" t="s">
        <v>79</v>
      </c>
      <c r="F163" s="39" t="s">
        <v>166</v>
      </c>
      <c r="G163" s="39"/>
      <c r="H163" s="40">
        <f t="shared" ref="H163:I163" si="316">SUMIFS(H164:H1160,$B164:$B1160,$B163,$D164:$D1160,$D164,$E164:$E1160,$E164,$F164:$F1160,$F164)</f>
        <v>6564</v>
      </c>
      <c r="I163" s="40">
        <f t="shared" si="316"/>
        <v>0</v>
      </c>
      <c r="J163" s="40">
        <f t="shared" ref="J163:K163" si="317">SUMIFS(J164:J1160,$B164:$B1160,$B163,$D164:$D1160,$D164,$E164:$E1160,$E164,$F164:$F1160,$F164)</f>
        <v>6564</v>
      </c>
      <c r="K163" s="40">
        <f t="shared" si="317"/>
        <v>0</v>
      </c>
      <c r="L163" s="40">
        <f t="shared" ref="L163" si="318">SUMIFS(L164:L1160,$B164:$B1160,$B163,$D164:$D1160,$D164,$E164:$E1160,$E164,$F164:$F1160,$F164)</f>
        <v>6564</v>
      </c>
      <c r="M163" s="40">
        <f t="shared" ref="M163" si="319">SUMIFS(M164:M1160,$B164:$B1160,$B163,$D164:$D1160,$D164,$E164:$E1160,$E164,$F164:$F1160,$F164)</f>
        <v>0</v>
      </c>
    </row>
    <row r="164" spans="1:13" s="16" customFormat="1" ht="31.2">
      <c r="A164" s="20">
        <v>3</v>
      </c>
      <c r="B164" s="31">
        <v>955</v>
      </c>
      <c r="C164" s="32" t="s">
        <v>23</v>
      </c>
      <c r="D164" s="33" t="s">
        <v>73</v>
      </c>
      <c r="E164" s="33" t="s">
        <v>79</v>
      </c>
      <c r="F164" s="33" t="s">
        <v>166</v>
      </c>
      <c r="G164" s="33" t="s">
        <v>86</v>
      </c>
      <c r="H164" s="24">
        <v>6349.3</v>
      </c>
      <c r="I164" s="24"/>
      <c r="J164" s="24">
        <v>6349.3</v>
      </c>
      <c r="K164" s="24"/>
      <c r="L164" s="24">
        <v>6349.3</v>
      </c>
      <c r="M164" s="24"/>
    </row>
    <row r="165" spans="1:13" s="16" customFormat="1" ht="46.8">
      <c r="A165" s="20">
        <v>3</v>
      </c>
      <c r="B165" s="31">
        <v>955</v>
      </c>
      <c r="C165" s="32" t="s">
        <v>12</v>
      </c>
      <c r="D165" s="33" t="s">
        <v>73</v>
      </c>
      <c r="E165" s="33" t="s">
        <v>79</v>
      </c>
      <c r="F165" s="33" t="s">
        <v>166</v>
      </c>
      <c r="G165" s="33" t="s">
        <v>77</v>
      </c>
      <c r="H165" s="24">
        <v>214.7</v>
      </c>
      <c r="I165" s="24"/>
      <c r="J165" s="24">
        <v>214.7</v>
      </c>
      <c r="K165" s="24"/>
      <c r="L165" s="24">
        <v>214.7</v>
      </c>
      <c r="M165" s="24"/>
    </row>
    <row r="166" spans="1:13" s="16" customFormat="1" ht="15.6">
      <c r="A166" s="17">
        <v>1</v>
      </c>
      <c r="B166" s="28">
        <v>955</v>
      </c>
      <c r="C166" s="29" t="s">
        <v>51</v>
      </c>
      <c r="D166" s="30" t="s">
        <v>92</v>
      </c>
      <c r="E166" s="30" t="s">
        <v>90</v>
      </c>
      <c r="F166" s="30" t="s">
        <v>7</v>
      </c>
      <c r="G166" s="30" t="s">
        <v>75</v>
      </c>
      <c r="H166" s="18">
        <f t="shared" ref="H166:I166" si="320">SUMIFS(H167:H1158,$B167:$B1158,$B167,$D167:$D1158,$D167,$E167:$E1158,$E167)/2</f>
        <v>155</v>
      </c>
      <c r="I166" s="18">
        <f t="shared" si="320"/>
        <v>0</v>
      </c>
      <c r="J166" s="18">
        <f t="shared" ref="J166:K166" si="321">SUMIFS(J167:J1158,$B167:$B1158,$B167,$D167:$D1158,$D167,$E167:$E1158,$E167)/2</f>
        <v>155</v>
      </c>
      <c r="K166" s="18">
        <f t="shared" si="321"/>
        <v>0</v>
      </c>
      <c r="L166" s="18">
        <f t="shared" ref="L166" si="322">SUMIFS(L167:L1158,$B167:$B1158,$B167,$D167:$D1158,$D167,$E167:$E1158,$E167)/2</f>
        <v>155</v>
      </c>
      <c r="M166" s="18">
        <f t="shared" ref="M166" si="323">SUMIFS(M167:M1158,$B167:$B1158,$B167,$D167:$D1158,$D167,$E167:$E1158,$E167)/2</f>
        <v>0</v>
      </c>
    </row>
    <row r="167" spans="1:13" s="16" customFormat="1" ht="54" customHeight="1">
      <c r="A167" s="19">
        <v>2</v>
      </c>
      <c r="B167" s="37">
        <v>955</v>
      </c>
      <c r="C167" s="38" t="s">
        <v>196</v>
      </c>
      <c r="D167" s="39" t="s">
        <v>92</v>
      </c>
      <c r="E167" s="39" t="s">
        <v>90</v>
      </c>
      <c r="F167" s="39" t="s">
        <v>110</v>
      </c>
      <c r="G167" s="39" t="s">
        <v>75</v>
      </c>
      <c r="H167" s="40">
        <f t="shared" ref="H167:I167" si="324">SUMIFS(H168:H1158,$B168:$B1158,$B167,$D168:$D1158,$D168,$E168:$E1158,$E168,$F168:$F1158,$F168)</f>
        <v>155</v>
      </c>
      <c r="I167" s="40">
        <f t="shared" si="324"/>
        <v>0</v>
      </c>
      <c r="J167" s="40">
        <f t="shared" ref="J167:K167" si="325">SUMIFS(J168:J1158,$B168:$B1158,$B167,$D168:$D1158,$D168,$E168:$E1158,$E168,$F168:$F1158,$F168)</f>
        <v>155</v>
      </c>
      <c r="K167" s="40">
        <f t="shared" si="325"/>
        <v>0</v>
      </c>
      <c r="L167" s="40">
        <f t="shared" ref="L167" si="326">SUMIFS(L168:L1158,$B168:$B1158,$B167,$D168:$D1158,$D168,$E168:$E1158,$E168,$F168:$F1158,$F168)</f>
        <v>155</v>
      </c>
      <c r="M167" s="40">
        <f t="shared" ref="M167" si="327">SUMIFS(M168:M1158,$B168:$B1158,$B167,$D168:$D1158,$D168,$E168:$E1158,$E168,$F168:$F1158,$F168)</f>
        <v>0</v>
      </c>
    </row>
    <row r="168" spans="1:13" s="16" customFormat="1" ht="46.8">
      <c r="A168" s="20">
        <v>3</v>
      </c>
      <c r="B168" s="31">
        <v>955</v>
      </c>
      <c r="C168" s="32" t="s">
        <v>12</v>
      </c>
      <c r="D168" s="33" t="s">
        <v>92</v>
      </c>
      <c r="E168" s="33" t="s">
        <v>90</v>
      </c>
      <c r="F168" s="33" t="s">
        <v>110</v>
      </c>
      <c r="G168" s="33" t="s">
        <v>77</v>
      </c>
      <c r="H168" s="24">
        <v>155</v>
      </c>
      <c r="I168" s="24"/>
      <c r="J168" s="24">
        <v>155</v>
      </c>
      <c r="K168" s="24"/>
      <c r="L168" s="24">
        <v>155</v>
      </c>
      <c r="M168" s="24"/>
    </row>
    <row r="169" spans="1:13" s="16" customFormat="1" ht="62.4">
      <c r="A169" s="17">
        <v>1</v>
      </c>
      <c r="B169" s="28">
        <v>955</v>
      </c>
      <c r="C169" s="29" t="s">
        <v>52</v>
      </c>
      <c r="D169" s="30" t="s">
        <v>82</v>
      </c>
      <c r="E169" s="30" t="s">
        <v>93</v>
      </c>
      <c r="F169" s="30" t="s">
        <v>7</v>
      </c>
      <c r="G169" s="30" t="s">
        <v>75</v>
      </c>
      <c r="H169" s="18">
        <f t="shared" ref="H169:I169" si="328">SUMIFS(H170:H1161,$B170:$B1161,$B170,$D170:$D1161,$D170,$E170:$E1161,$E170)/2</f>
        <v>1524.3</v>
      </c>
      <c r="I169" s="18">
        <f t="shared" si="328"/>
        <v>0</v>
      </c>
      <c r="J169" s="18">
        <f t="shared" ref="J169:K169" si="329">SUMIFS(J170:J1161,$B170:$B1161,$B170,$D170:$D1161,$D170,$E170:$E1161,$E170)/2</f>
        <v>1524.3</v>
      </c>
      <c r="K169" s="18">
        <f t="shared" si="329"/>
        <v>0</v>
      </c>
      <c r="L169" s="18">
        <f t="shared" ref="L169" si="330">SUMIFS(L170:L1161,$B170:$B1161,$B170,$D170:$D1161,$D170,$E170:$E1161,$E170)/2</f>
        <v>1524.3</v>
      </c>
      <c r="M169" s="18">
        <f t="shared" ref="M169" si="331">SUMIFS(M170:M1161,$B170:$B1161,$B170,$D170:$D1161,$D170,$E170:$E1161,$E170)/2</f>
        <v>0</v>
      </c>
    </row>
    <row r="170" spans="1:13" s="16" customFormat="1" ht="93.6">
      <c r="A170" s="19">
        <v>2</v>
      </c>
      <c r="B170" s="37">
        <v>955</v>
      </c>
      <c r="C170" s="38" t="s">
        <v>192</v>
      </c>
      <c r="D170" s="39" t="s">
        <v>82</v>
      </c>
      <c r="E170" s="39" t="s">
        <v>93</v>
      </c>
      <c r="F170" s="39" t="s">
        <v>45</v>
      </c>
      <c r="G170" s="39"/>
      <c r="H170" s="40">
        <f t="shared" ref="H170:I170" si="332">SUMIFS(H171:H1161,$B171:$B1161,$B170,$D171:$D1161,$D171,$E171:$E1161,$E171,$F171:$F1161,$F171)</f>
        <v>1448.3</v>
      </c>
      <c r="I170" s="40">
        <f t="shared" si="332"/>
        <v>0</v>
      </c>
      <c r="J170" s="40">
        <f t="shared" ref="J170:K170" si="333">SUMIFS(J171:J1161,$B171:$B1161,$B170,$D171:$D1161,$D171,$E171:$E1161,$E171,$F171:$F1161,$F171)</f>
        <v>1448.3</v>
      </c>
      <c r="K170" s="40">
        <f t="shared" si="333"/>
        <v>0</v>
      </c>
      <c r="L170" s="40">
        <f t="shared" ref="L170" si="334">SUMIFS(L171:L1161,$B171:$B1161,$B170,$D171:$D1161,$D171,$E171:$E1161,$E171,$F171:$F1161,$F171)</f>
        <v>1448.3</v>
      </c>
      <c r="M170" s="40">
        <f t="shared" ref="M170" si="335">SUMIFS(M171:M1161,$B171:$B1161,$B170,$D171:$D1161,$D171,$E171:$E1161,$E171,$F171:$F1161,$F171)</f>
        <v>0</v>
      </c>
    </row>
    <row r="171" spans="1:13" s="16" customFormat="1" ht="15.6">
      <c r="A171" s="20">
        <v>3</v>
      </c>
      <c r="B171" s="31">
        <v>955</v>
      </c>
      <c r="C171" s="32" t="s">
        <v>46</v>
      </c>
      <c r="D171" s="33" t="s">
        <v>82</v>
      </c>
      <c r="E171" s="33" t="s">
        <v>93</v>
      </c>
      <c r="F171" s="33" t="s">
        <v>45</v>
      </c>
      <c r="G171" s="33" t="s">
        <v>95</v>
      </c>
      <c r="H171" s="24">
        <v>1448.3</v>
      </c>
      <c r="I171" s="24"/>
      <c r="J171" s="24">
        <v>1448.3</v>
      </c>
      <c r="K171" s="24"/>
      <c r="L171" s="24">
        <v>1448.3</v>
      </c>
      <c r="M171" s="24"/>
    </row>
    <row r="172" spans="1:13" s="16" customFormat="1" ht="93.6">
      <c r="A172" s="19">
        <v>2</v>
      </c>
      <c r="B172" s="37">
        <v>955</v>
      </c>
      <c r="C172" s="38" t="s">
        <v>197</v>
      </c>
      <c r="D172" s="39" t="s">
        <v>82</v>
      </c>
      <c r="E172" s="39" t="s">
        <v>93</v>
      </c>
      <c r="F172" s="39" t="s">
        <v>111</v>
      </c>
      <c r="G172" s="39" t="s">
        <v>75</v>
      </c>
      <c r="H172" s="40">
        <f t="shared" ref="H172:I172" si="336">SUMIFS(H173:H1163,$B173:$B1163,$B172,$D173:$D1163,$D173,$E173:$E1163,$E173,$F173:$F1163,$F173)</f>
        <v>76</v>
      </c>
      <c r="I172" s="40">
        <f t="shared" si="336"/>
        <v>0</v>
      </c>
      <c r="J172" s="40">
        <f t="shared" ref="J172:K172" si="337">SUMIFS(J173:J1163,$B173:$B1163,$B172,$D173:$D1163,$D173,$E173:$E1163,$E173,$F173:$F1163,$F173)</f>
        <v>76</v>
      </c>
      <c r="K172" s="40">
        <f t="shared" si="337"/>
        <v>0</v>
      </c>
      <c r="L172" s="40">
        <f t="shared" ref="L172" si="338">SUMIFS(L173:L1163,$B173:$B1163,$B172,$D173:$D1163,$D173,$E173:$E1163,$E173,$F173:$F1163,$F173)</f>
        <v>76</v>
      </c>
      <c r="M172" s="40">
        <f t="shared" ref="M172" si="339">SUMIFS(M173:M1163,$B173:$B1163,$B172,$D173:$D1163,$D173,$E173:$E1163,$E173,$F173:$F1163,$F173)</f>
        <v>0</v>
      </c>
    </row>
    <row r="173" spans="1:13" s="16" customFormat="1" ht="46.8">
      <c r="A173" s="20">
        <v>3</v>
      </c>
      <c r="B173" s="31">
        <v>955</v>
      </c>
      <c r="C173" s="32" t="s">
        <v>12</v>
      </c>
      <c r="D173" s="33" t="s">
        <v>82</v>
      </c>
      <c r="E173" s="33" t="s">
        <v>93</v>
      </c>
      <c r="F173" s="33" t="s">
        <v>111</v>
      </c>
      <c r="G173" s="33" t="s">
        <v>77</v>
      </c>
      <c r="H173" s="24">
        <v>76</v>
      </c>
      <c r="I173" s="24"/>
      <c r="J173" s="24">
        <v>76</v>
      </c>
      <c r="K173" s="24"/>
      <c r="L173" s="24">
        <v>76</v>
      </c>
      <c r="M173" s="24"/>
    </row>
    <row r="174" spans="1:13" s="16" customFormat="1" ht="15.6">
      <c r="A174" s="17">
        <v>1</v>
      </c>
      <c r="B174" s="28">
        <v>955</v>
      </c>
      <c r="C174" s="29" t="s">
        <v>54</v>
      </c>
      <c r="D174" s="30" t="s">
        <v>90</v>
      </c>
      <c r="E174" s="30" t="s">
        <v>96</v>
      </c>
      <c r="F174" s="30"/>
      <c r="G174" s="30"/>
      <c r="H174" s="18">
        <f t="shared" ref="H174:I174" si="340">SUMIFS(H175:H1166,$B175:$B1166,$B175,$D175:$D1166,$D175,$E175:$E1166,$E175)/2</f>
        <v>926</v>
      </c>
      <c r="I174" s="18">
        <f t="shared" si="340"/>
        <v>180</v>
      </c>
      <c r="J174" s="18">
        <f t="shared" ref="J174:K174" si="341">SUMIFS(J175:J1166,$B175:$B1166,$B175,$D175:$D1166,$D175,$E175:$E1166,$E175)/2</f>
        <v>926</v>
      </c>
      <c r="K174" s="18">
        <f t="shared" si="341"/>
        <v>180</v>
      </c>
      <c r="L174" s="18">
        <f t="shared" ref="L174" si="342">SUMIFS(L175:L1166,$B175:$B1166,$B175,$D175:$D1166,$D175,$E175:$E1166,$E175)/2</f>
        <v>926</v>
      </c>
      <c r="M174" s="18">
        <f t="shared" ref="M174" si="343">SUMIFS(M175:M1166,$B175:$B1166,$B175,$D175:$D1166,$D175,$E175:$E1166,$E175)/2</f>
        <v>180</v>
      </c>
    </row>
    <row r="175" spans="1:13" s="16" customFormat="1" ht="62.4">
      <c r="A175" s="19">
        <v>2</v>
      </c>
      <c r="B175" s="37">
        <v>955</v>
      </c>
      <c r="C175" s="47" t="s">
        <v>131</v>
      </c>
      <c r="D175" s="39" t="s">
        <v>90</v>
      </c>
      <c r="E175" s="39" t="s">
        <v>96</v>
      </c>
      <c r="F175" s="39" t="s">
        <v>15</v>
      </c>
      <c r="G175" s="39" t="s">
        <v>75</v>
      </c>
      <c r="H175" s="40">
        <f t="shared" ref="H175:I175" si="344">SUMIFS(H176:H1166,$B176:$B1166,$B175,$D176:$D1166,$D176,$E176:$E1166,$E176,$F176:$F1166,$F176)</f>
        <v>0</v>
      </c>
      <c r="I175" s="40">
        <f t="shared" si="344"/>
        <v>0</v>
      </c>
      <c r="J175" s="40">
        <f t="shared" ref="J175:K175" si="345">SUMIFS(J176:J1166,$B176:$B1166,$B175,$D176:$D1166,$D176,$E176:$E1166,$E176,$F176:$F1166,$F176)</f>
        <v>0</v>
      </c>
      <c r="K175" s="40">
        <f t="shared" si="345"/>
        <v>0</v>
      </c>
      <c r="L175" s="40">
        <f t="shared" ref="L175" si="346">SUMIFS(L176:L1166,$B176:$B1166,$B175,$D176:$D1166,$D176,$E176:$E1166,$E176,$F176:$F1166,$F176)</f>
        <v>0</v>
      </c>
      <c r="M175" s="40">
        <f t="shared" ref="M175" si="347">SUMIFS(M176:M1166,$B176:$B1166,$B175,$D176:$D1166,$D176,$E176:$E1166,$E176,$F176:$F1166,$F176)</f>
        <v>0</v>
      </c>
    </row>
    <row r="176" spans="1:13" s="16" customFormat="1" ht="46.8">
      <c r="A176" s="20">
        <v>3</v>
      </c>
      <c r="B176" s="31">
        <v>955</v>
      </c>
      <c r="C176" s="45" t="s">
        <v>12</v>
      </c>
      <c r="D176" s="33" t="s">
        <v>90</v>
      </c>
      <c r="E176" s="33" t="s">
        <v>96</v>
      </c>
      <c r="F176" s="33" t="s">
        <v>15</v>
      </c>
      <c r="G176" s="33" t="s">
        <v>77</v>
      </c>
      <c r="H176" s="24"/>
      <c r="I176" s="24"/>
      <c r="J176" s="24"/>
      <c r="K176" s="24"/>
      <c r="L176" s="24"/>
      <c r="M176" s="24"/>
    </row>
    <row r="177" spans="1:13" s="16" customFormat="1" ht="93.6">
      <c r="A177" s="19">
        <v>2</v>
      </c>
      <c r="B177" s="37">
        <v>955</v>
      </c>
      <c r="C177" s="38" t="s">
        <v>198</v>
      </c>
      <c r="D177" s="39" t="s">
        <v>90</v>
      </c>
      <c r="E177" s="39" t="s">
        <v>96</v>
      </c>
      <c r="F177" s="39" t="s">
        <v>55</v>
      </c>
      <c r="G177" s="39"/>
      <c r="H177" s="40">
        <f t="shared" ref="H177:I177" si="348">SUMIFS(H178:H1168,$B178:$B1168,$B177,$D178:$D1168,$D178,$E178:$E1168,$E178,$F178:$F1168,$F178)</f>
        <v>926</v>
      </c>
      <c r="I177" s="40">
        <f t="shared" si="348"/>
        <v>180</v>
      </c>
      <c r="J177" s="40">
        <f t="shared" ref="J177:K177" si="349">SUMIFS(J178:J1168,$B178:$B1168,$B177,$D178:$D1168,$D178,$E178:$E1168,$E178,$F178:$F1168,$F178)</f>
        <v>926</v>
      </c>
      <c r="K177" s="40">
        <f t="shared" si="349"/>
        <v>180</v>
      </c>
      <c r="L177" s="40">
        <f t="shared" ref="L177" si="350">SUMIFS(L178:L1168,$B178:$B1168,$B177,$D178:$D1168,$D178,$E178:$E1168,$E178,$F178:$F1168,$F178)</f>
        <v>926</v>
      </c>
      <c r="M177" s="40">
        <f t="shared" ref="M177" si="351">SUMIFS(M178:M1168,$B178:$B1168,$B177,$D178:$D1168,$D178,$E178:$E1168,$E178,$F178:$F1168,$F178)</f>
        <v>180</v>
      </c>
    </row>
    <row r="178" spans="1:13" s="16" customFormat="1" ht="31.2">
      <c r="A178" s="20">
        <v>3</v>
      </c>
      <c r="B178" s="31">
        <v>955</v>
      </c>
      <c r="C178" s="32" t="s">
        <v>23</v>
      </c>
      <c r="D178" s="33" t="s">
        <v>90</v>
      </c>
      <c r="E178" s="33" t="s">
        <v>96</v>
      </c>
      <c r="F178" s="33" t="s">
        <v>55</v>
      </c>
      <c r="G178" s="33" t="s">
        <v>86</v>
      </c>
      <c r="H178" s="24">
        <v>700</v>
      </c>
      <c r="I178" s="24"/>
      <c r="J178" s="24">
        <v>700</v>
      </c>
      <c r="K178" s="24"/>
      <c r="L178" s="24">
        <v>700</v>
      </c>
      <c r="M178" s="24"/>
    </row>
    <row r="179" spans="1:13" s="16" customFormat="1" ht="46.8">
      <c r="A179" s="20">
        <v>3</v>
      </c>
      <c r="B179" s="31">
        <v>955</v>
      </c>
      <c r="C179" s="32" t="s">
        <v>12</v>
      </c>
      <c r="D179" s="33" t="s">
        <v>90</v>
      </c>
      <c r="E179" s="33" t="s">
        <v>96</v>
      </c>
      <c r="F179" s="33" t="s">
        <v>55</v>
      </c>
      <c r="G179" s="33" t="s">
        <v>77</v>
      </c>
      <c r="H179" s="24">
        <v>226</v>
      </c>
      <c r="I179" s="24">
        <v>180</v>
      </c>
      <c r="J179" s="24">
        <v>226</v>
      </c>
      <c r="K179" s="24">
        <v>180</v>
      </c>
      <c r="L179" s="24">
        <v>226</v>
      </c>
      <c r="M179" s="24">
        <v>180</v>
      </c>
    </row>
    <row r="180" spans="1:13" s="16" customFormat="1" ht="15.6">
      <c r="A180" s="20">
        <v>3</v>
      </c>
      <c r="B180" s="31">
        <v>955</v>
      </c>
      <c r="C180" s="32" t="s">
        <v>46</v>
      </c>
      <c r="D180" s="33" t="s">
        <v>90</v>
      </c>
      <c r="E180" s="33" t="s">
        <v>96</v>
      </c>
      <c r="F180" s="33" t="s">
        <v>55</v>
      </c>
      <c r="G180" s="33" t="s">
        <v>95</v>
      </c>
      <c r="H180" s="24"/>
      <c r="I180" s="24"/>
      <c r="J180" s="24"/>
      <c r="K180" s="24"/>
      <c r="L180" s="24"/>
      <c r="M180" s="24"/>
    </row>
    <row r="181" spans="1:13" s="16" customFormat="1" ht="78">
      <c r="A181" s="20">
        <v>3</v>
      </c>
      <c r="B181" s="31">
        <v>955</v>
      </c>
      <c r="C181" s="32" t="s">
        <v>152</v>
      </c>
      <c r="D181" s="33" t="s">
        <v>90</v>
      </c>
      <c r="E181" s="33" t="s">
        <v>96</v>
      </c>
      <c r="F181" s="33" t="s">
        <v>55</v>
      </c>
      <c r="G181" s="33" t="s">
        <v>97</v>
      </c>
      <c r="H181" s="24"/>
      <c r="I181" s="24"/>
      <c r="J181" s="24"/>
      <c r="K181" s="24"/>
      <c r="L181" s="24"/>
      <c r="M181" s="24"/>
    </row>
    <row r="182" spans="1:13" s="16" customFormat="1" ht="21" customHeight="1">
      <c r="A182" s="20">
        <v>3</v>
      </c>
      <c r="B182" s="31">
        <v>955</v>
      </c>
      <c r="C182" s="32" t="s">
        <v>13</v>
      </c>
      <c r="D182" s="33" t="s">
        <v>90</v>
      </c>
      <c r="E182" s="33" t="s">
        <v>96</v>
      </c>
      <c r="F182" s="33" t="s">
        <v>55</v>
      </c>
      <c r="G182" s="33" t="s">
        <v>78</v>
      </c>
      <c r="H182" s="24"/>
      <c r="I182" s="24"/>
      <c r="J182" s="24"/>
      <c r="K182" s="24"/>
      <c r="L182" s="24"/>
      <c r="M182" s="24"/>
    </row>
    <row r="183" spans="1:13" s="16" customFormat="1" ht="15.6">
      <c r="A183" s="17">
        <v>1</v>
      </c>
      <c r="B183" s="28">
        <v>955</v>
      </c>
      <c r="C183" s="29" t="s">
        <v>56</v>
      </c>
      <c r="D183" s="30" t="s">
        <v>90</v>
      </c>
      <c r="E183" s="30" t="s">
        <v>87</v>
      </c>
      <c r="F183" s="30" t="s">
        <v>7</v>
      </c>
      <c r="G183" s="30" t="s">
        <v>75</v>
      </c>
      <c r="H183" s="18">
        <f t="shared" ref="H183:I183" si="352">SUMIFS(H184:H1175,$B184:$B1175,$B184,$D184:$D1175,$D184,$E184:$E1175,$E184)/2</f>
        <v>2066.8000000000002</v>
      </c>
      <c r="I183" s="18">
        <f t="shared" si="352"/>
        <v>0</v>
      </c>
      <c r="J183" s="18">
        <f t="shared" ref="J183:K183" si="353">SUMIFS(J184:J1175,$B184:$B1175,$B184,$D184:$D1175,$D184,$E184:$E1175,$E184)/2</f>
        <v>2066.8000000000002</v>
      </c>
      <c r="K183" s="18">
        <f t="shared" si="353"/>
        <v>0</v>
      </c>
      <c r="L183" s="18">
        <f t="shared" ref="L183" si="354">SUMIFS(L184:L1175,$B184:$B1175,$B184,$D184:$D1175,$D184,$E184:$E1175,$E184)/2</f>
        <v>2166</v>
      </c>
      <c r="M183" s="18">
        <f t="shared" ref="M183" si="355">SUMIFS(M184:M1175,$B184:$B1175,$B184,$D184:$D1175,$D184,$E184:$E1175,$E184)/2</f>
        <v>0</v>
      </c>
    </row>
    <row r="184" spans="1:13" s="16" customFormat="1" ht="62.4">
      <c r="A184" s="19">
        <v>2</v>
      </c>
      <c r="B184" s="37">
        <v>955</v>
      </c>
      <c r="C184" s="38" t="s">
        <v>130</v>
      </c>
      <c r="D184" s="39" t="s">
        <v>90</v>
      </c>
      <c r="E184" s="39" t="s">
        <v>87</v>
      </c>
      <c r="F184" s="39" t="s">
        <v>132</v>
      </c>
      <c r="G184" s="39"/>
      <c r="H184" s="40">
        <f t="shared" ref="H184:I184" si="356">SUMIFS(H185:H1175,$B185:$B1175,$B184,$D185:$D1175,$D185,$E185:$E1175,$E185,$F185:$F1175,$F185)</f>
        <v>2066.8000000000002</v>
      </c>
      <c r="I184" s="40">
        <f t="shared" si="356"/>
        <v>0</v>
      </c>
      <c r="J184" s="40">
        <f t="shared" ref="J184:K184" si="357">SUMIFS(J185:J1175,$B185:$B1175,$B184,$D185:$D1175,$D185,$E185:$E1175,$E185,$F185:$F1175,$F185)</f>
        <v>2066.8000000000002</v>
      </c>
      <c r="K184" s="40">
        <f t="shared" si="357"/>
        <v>0</v>
      </c>
      <c r="L184" s="40">
        <f t="shared" ref="L184" si="358">SUMIFS(L185:L1175,$B185:$B1175,$B184,$D185:$D1175,$D185,$E185:$E1175,$E185,$F185:$F1175,$F185)</f>
        <v>2166</v>
      </c>
      <c r="M184" s="40">
        <f t="shared" ref="M184" si="359">SUMIFS(M185:M1175,$B185:$B1175,$B184,$D185:$D1175,$D185,$E185:$E1175,$E185,$F185:$F1175,$F185)</f>
        <v>0</v>
      </c>
    </row>
    <row r="185" spans="1:13" s="16" customFormat="1" ht="78">
      <c r="A185" s="20">
        <v>3</v>
      </c>
      <c r="B185" s="31">
        <v>955</v>
      </c>
      <c r="C185" s="32" t="s">
        <v>152</v>
      </c>
      <c r="D185" s="33" t="s">
        <v>90</v>
      </c>
      <c r="E185" s="33" t="s">
        <v>87</v>
      </c>
      <c r="F185" s="33" t="s">
        <v>132</v>
      </c>
      <c r="G185" s="33" t="s">
        <v>97</v>
      </c>
      <c r="H185" s="24">
        <v>2066.8000000000002</v>
      </c>
      <c r="I185" s="24"/>
      <c r="J185" s="24">
        <v>2066.8000000000002</v>
      </c>
      <c r="K185" s="24"/>
      <c r="L185" s="24">
        <v>2166</v>
      </c>
      <c r="M185" s="24"/>
    </row>
    <row r="186" spans="1:13" s="16" customFormat="1" ht="15.6">
      <c r="A186" s="17">
        <v>1</v>
      </c>
      <c r="B186" s="28">
        <v>955</v>
      </c>
      <c r="C186" s="29" t="s">
        <v>148</v>
      </c>
      <c r="D186" s="30" t="s">
        <v>90</v>
      </c>
      <c r="E186" s="30" t="s">
        <v>93</v>
      </c>
      <c r="F186" s="30"/>
      <c r="G186" s="30"/>
      <c r="H186" s="18">
        <f t="shared" ref="H186:I186" si="360">SUMIFS(H187:H1178,$B187:$B1178,$B187,$D187:$D1178,$D187,$E187:$E1178,$E187)/2</f>
        <v>1800</v>
      </c>
      <c r="I186" s="18">
        <f t="shared" si="360"/>
        <v>0</v>
      </c>
      <c r="J186" s="18">
        <f t="shared" ref="J186:K186" si="361">SUMIFS(J187:J1178,$B187:$B1178,$B187,$D187:$D1178,$D187,$E187:$E1178,$E187)/2</f>
        <v>1800</v>
      </c>
      <c r="K186" s="18">
        <f t="shared" si="361"/>
        <v>0</v>
      </c>
      <c r="L186" s="18">
        <f t="shared" ref="L186" si="362">SUMIFS(L187:L1178,$B187:$B1178,$B187,$D187:$D1178,$D187,$E187:$E1178,$E187)/2</f>
        <v>1800</v>
      </c>
      <c r="M186" s="18">
        <f t="shared" ref="M186" si="363">SUMIFS(M187:M1178,$B187:$B1178,$B187,$D187:$D1178,$D187,$E187:$E1178,$E187)/2</f>
        <v>0</v>
      </c>
    </row>
    <row r="187" spans="1:13" s="16" customFormat="1" ht="62.4">
      <c r="A187" s="19">
        <v>2</v>
      </c>
      <c r="B187" s="37">
        <v>955</v>
      </c>
      <c r="C187" s="38" t="s">
        <v>199</v>
      </c>
      <c r="D187" s="39" t="s">
        <v>90</v>
      </c>
      <c r="E187" s="39" t="s">
        <v>93</v>
      </c>
      <c r="F187" s="39" t="s">
        <v>57</v>
      </c>
      <c r="G187" s="39"/>
      <c r="H187" s="40">
        <f t="shared" ref="H187:I187" si="364">SUMIFS(H188:H1178,$B188:$B1178,$B187,$D188:$D1178,$D188,$E188:$E1178,$E188,$F188:$F1178,$F188)</f>
        <v>1800</v>
      </c>
      <c r="I187" s="40">
        <f t="shared" si="364"/>
        <v>0</v>
      </c>
      <c r="J187" s="40">
        <f t="shared" ref="J187:K187" si="365">SUMIFS(J188:J1178,$B188:$B1178,$B187,$D188:$D1178,$D188,$E188:$E1178,$E188,$F188:$F1178,$F188)</f>
        <v>1800</v>
      </c>
      <c r="K187" s="40">
        <f t="shared" si="365"/>
        <v>0</v>
      </c>
      <c r="L187" s="40">
        <f t="shared" ref="L187" si="366">SUMIFS(L188:L1178,$B188:$B1178,$B187,$D188:$D1178,$D188,$E188:$E1178,$E188,$F188:$F1178,$F188)</f>
        <v>1800</v>
      </c>
      <c r="M187" s="40">
        <f t="shared" ref="M187" si="367">SUMIFS(M188:M1178,$B188:$B1178,$B187,$D188:$D1178,$D188,$E188:$E1178,$E188,$F188:$F1178,$F188)</f>
        <v>0</v>
      </c>
    </row>
    <row r="188" spans="1:13" s="16" customFormat="1" ht="15.6">
      <c r="A188" s="20">
        <v>3</v>
      </c>
      <c r="B188" s="31">
        <v>955</v>
      </c>
      <c r="C188" s="32" t="s">
        <v>46</v>
      </c>
      <c r="D188" s="33" t="s">
        <v>90</v>
      </c>
      <c r="E188" s="33" t="s">
        <v>93</v>
      </c>
      <c r="F188" s="33" t="s">
        <v>57</v>
      </c>
      <c r="G188" s="33" t="s">
        <v>95</v>
      </c>
      <c r="H188" s="24">
        <v>1800</v>
      </c>
      <c r="I188" s="24"/>
      <c r="J188" s="24">
        <v>1800</v>
      </c>
      <c r="K188" s="24"/>
      <c r="L188" s="24">
        <v>1800</v>
      </c>
      <c r="M188" s="24"/>
    </row>
    <row r="189" spans="1:13" s="16" customFormat="1" ht="15.6">
      <c r="A189" s="17">
        <v>1</v>
      </c>
      <c r="B189" s="28">
        <v>955</v>
      </c>
      <c r="C189" s="29" t="s">
        <v>136</v>
      </c>
      <c r="D189" s="30" t="s">
        <v>90</v>
      </c>
      <c r="E189" s="30" t="s">
        <v>88</v>
      </c>
      <c r="F189" s="30" t="s">
        <v>7</v>
      </c>
      <c r="G189" s="30" t="s">
        <v>75</v>
      </c>
      <c r="H189" s="18">
        <f t="shared" ref="H189:I189" si="368">SUMIFS(H190:H1181,$B190:$B1181,$B190,$D190:$D1181,$D190,$E190:$E1181,$E190)/2</f>
        <v>0</v>
      </c>
      <c r="I189" s="18">
        <f t="shared" si="368"/>
        <v>0</v>
      </c>
      <c r="J189" s="18">
        <f t="shared" ref="J189:K189" si="369">SUMIFS(J190:J1181,$B190:$B1181,$B190,$D190:$D1181,$D190,$E190:$E1181,$E190)/2</f>
        <v>0</v>
      </c>
      <c r="K189" s="18">
        <f t="shared" si="369"/>
        <v>0</v>
      </c>
      <c r="L189" s="18">
        <f t="shared" ref="L189" si="370">SUMIFS(L190:L1181,$B190:$B1181,$B190,$D190:$D1181,$D190,$E190:$E1181,$E190)/2</f>
        <v>0</v>
      </c>
      <c r="M189" s="18">
        <f t="shared" ref="M189" si="371">SUMIFS(M190:M1181,$B190:$B1181,$B190,$D190:$D1181,$D190,$E190:$E1181,$E190)/2</f>
        <v>0</v>
      </c>
    </row>
    <row r="190" spans="1:13" s="16" customFormat="1" ht="78">
      <c r="A190" s="19">
        <v>2</v>
      </c>
      <c r="B190" s="37">
        <v>955</v>
      </c>
      <c r="C190" s="38" t="s">
        <v>190</v>
      </c>
      <c r="D190" s="39" t="s">
        <v>90</v>
      </c>
      <c r="E190" s="39" t="s">
        <v>88</v>
      </c>
      <c r="F190" s="39" t="s">
        <v>50</v>
      </c>
      <c r="G190" s="39"/>
      <c r="H190" s="40">
        <f t="shared" ref="H190:I190" si="372">SUMIFS(H191:H1181,$B191:$B1181,$B190,$D191:$D1181,$D191,$E191:$E1181,$E191,$F191:$F1181,$F191)</f>
        <v>0</v>
      </c>
      <c r="I190" s="40">
        <f t="shared" si="372"/>
        <v>0</v>
      </c>
      <c r="J190" s="40">
        <f t="shared" ref="J190:K190" si="373">SUMIFS(J191:J1181,$B191:$B1181,$B190,$D191:$D1181,$D191,$E191:$E1181,$E191,$F191:$F1181,$F191)</f>
        <v>0</v>
      </c>
      <c r="K190" s="40">
        <f t="shared" si="373"/>
        <v>0</v>
      </c>
      <c r="L190" s="40">
        <f t="shared" ref="L190" si="374">SUMIFS(L191:L1181,$B191:$B1181,$B190,$D191:$D1181,$D191,$E191:$E1181,$E191,$F191:$F1181,$F191)</f>
        <v>0</v>
      </c>
      <c r="M190" s="40">
        <f t="shared" ref="M190" si="375">SUMIFS(M191:M1181,$B191:$B1181,$B190,$D191:$D1181,$D191,$E191:$E1181,$E191,$F191:$F1181,$F191)</f>
        <v>0</v>
      </c>
    </row>
    <row r="191" spans="1:13" s="16" customFormat="1" ht="15.6">
      <c r="A191" s="20">
        <v>3</v>
      </c>
      <c r="B191" s="31">
        <v>955</v>
      </c>
      <c r="C191" s="32" t="s">
        <v>46</v>
      </c>
      <c r="D191" s="33" t="s">
        <v>90</v>
      </c>
      <c r="E191" s="33" t="s">
        <v>88</v>
      </c>
      <c r="F191" s="33" t="s">
        <v>50</v>
      </c>
      <c r="G191" s="33" t="s">
        <v>95</v>
      </c>
      <c r="H191" s="24"/>
      <c r="I191" s="24"/>
      <c r="J191" s="24"/>
      <c r="K191" s="24"/>
      <c r="L191" s="24"/>
      <c r="M191" s="24"/>
    </row>
    <row r="192" spans="1:13" s="16" customFormat="1" ht="31.2">
      <c r="A192" s="17">
        <v>1</v>
      </c>
      <c r="B192" s="28">
        <v>955</v>
      </c>
      <c r="C192" s="29" t="s">
        <v>37</v>
      </c>
      <c r="D192" s="30" t="s">
        <v>90</v>
      </c>
      <c r="E192" s="30" t="s">
        <v>91</v>
      </c>
      <c r="F192" s="30"/>
      <c r="G192" s="30"/>
      <c r="H192" s="18">
        <f t="shared" ref="H192:I192" si="376">SUMIFS(H193:H1186,$B193:$B1186,$B193,$D193:$D1186,$D193,$E193:$E1186,$E193)/2</f>
        <v>4433.1000000000004</v>
      </c>
      <c r="I192" s="18">
        <f t="shared" si="376"/>
        <v>0</v>
      </c>
      <c r="J192" s="18">
        <f t="shared" ref="J192:K192" si="377">SUMIFS(J193:J1186,$B193:$B1186,$B193,$D193:$D1186,$D193,$E193:$E1186,$E193)/2</f>
        <v>4433.1000000000004</v>
      </c>
      <c r="K192" s="18">
        <f t="shared" si="377"/>
        <v>0</v>
      </c>
      <c r="L192" s="18">
        <f t="shared" ref="L192" si="378">SUMIFS(L193:L1186,$B193:$B1186,$B193,$D193:$D1186,$D193,$E193:$E1186,$E193)/2</f>
        <v>4433.1000000000004</v>
      </c>
      <c r="M192" s="18">
        <f t="shared" ref="M192" si="379">SUMIFS(M193:M1186,$B193:$B1186,$B193,$D193:$D1186,$D193,$E193:$E1186,$E193)/2</f>
        <v>0</v>
      </c>
    </row>
    <row r="193" spans="1:13" s="16" customFormat="1" ht="67.2" customHeight="1">
      <c r="A193" s="19">
        <v>2</v>
      </c>
      <c r="B193" s="37">
        <v>955</v>
      </c>
      <c r="C193" s="38" t="s">
        <v>210</v>
      </c>
      <c r="D193" s="39" t="s">
        <v>90</v>
      </c>
      <c r="E193" s="39" t="s">
        <v>91</v>
      </c>
      <c r="F193" s="39" t="s">
        <v>58</v>
      </c>
      <c r="G193" s="39"/>
      <c r="H193" s="40">
        <f t="shared" ref="H193:I193" si="380">SUMIFS(H194:H1186,$B194:$B1186,$B193,$D194:$D1186,$D194,$E194:$E1186,$E194,$F194:$F1186,$F194)</f>
        <v>4433.1000000000004</v>
      </c>
      <c r="I193" s="40">
        <f t="shared" si="380"/>
        <v>0</v>
      </c>
      <c r="J193" s="40">
        <f t="shared" ref="J193:K193" si="381">SUMIFS(J194:J1186,$B194:$B1186,$B193,$D194:$D1186,$D194,$E194:$E1186,$E194,$F194:$F1186,$F194)</f>
        <v>4433.1000000000004</v>
      </c>
      <c r="K193" s="40">
        <f t="shared" si="381"/>
        <v>0</v>
      </c>
      <c r="L193" s="40">
        <f t="shared" ref="L193" si="382">SUMIFS(L194:L1186,$B194:$B1186,$B193,$D194:$D1186,$D194,$E194:$E1186,$E194,$F194:$F1186,$F194)</f>
        <v>4433.1000000000004</v>
      </c>
      <c r="M193" s="40">
        <f t="shared" ref="M193" si="383">SUMIFS(M194:M1186,$B194:$B1186,$B193,$D194:$D1186,$D194,$E194:$E1186,$E194,$F194:$F1186,$F194)</f>
        <v>0</v>
      </c>
    </row>
    <row r="194" spans="1:13" s="16" customFormat="1" ht="78">
      <c r="A194" s="20">
        <v>3</v>
      </c>
      <c r="B194" s="31">
        <v>955</v>
      </c>
      <c r="C194" s="32" t="s">
        <v>170</v>
      </c>
      <c r="D194" s="33" t="s">
        <v>90</v>
      </c>
      <c r="E194" s="33" t="s">
        <v>91</v>
      </c>
      <c r="F194" s="33" t="s">
        <v>58</v>
      </c>
      <c r="G194" s="33" t="s">
        <v>98</v>
      </c>
      <c r="H194" s="24">
        <v>4433.1000000000004</v>
      </c>
      <c r="I194" s="24"/>
      <c r="J194" s="24">
        <v>4433.1000000000004</v>
      </c>
      <c r="K194" s="24"/>
      <c r="L194" s="24">
        <v>4433.1000000000004</v>
      </c>
      <c r="M194" s="24"/>
    </row>
    <row r="195" spans="1:13" s="16" customFormat="1" ht="15.6">
      <c r="A195" s="17">
        <v>1</v>
      </c>
      <c r="B195" s="28">
        <v>955</v>
      </c>
      <c r="C195" s="29" t="s">
        <v>59</v>
      </c>
      <c r="D195" s="30" t="s">
        <v>96</v>
      </c>
      <c r="E195" s="30" t="s">
        <v>73</v>
      </c>
      <c r="F195" s="30"/>
      <c r="G195" s="30"/>
      <c r="H195" s="18">
        <f t="shared" ref="H195:I195" si="384">SUMIFS(H196:H1189,$B196:$B1189,$B196,$D196:$D1189,$D196,$E196:$E1189,$E196)/2</f>
        <v>2998.5</v>
      </c>
      <c r="I195" s="18">
        <f t="shared" si="384"/>
        <v>0</v>
      </c>
      <c r="J195" s="18">
        <f t="shared" ref="J195:K195" si="385">SUMIFS(J196:J1189,$B196:$B1189,$B196,$D196:$D1189,$D196,$E196:$E1189,$E196)/2</f>
        <v>2998.5</v>
      </c>
      <c r="K195" s="18">
        <f t="shared" si="385"/>
        <v>0</v>
      </c>
      <c r="L195" s="18">
        <f t="shared" ref="L195" si="386">SUMIFS(L196:L1189,$B196:$B1189,$B196,$D196:$D1189,$D196,$E196:$E1189,$E196)/2</f>
        <v>2998.5</v>
      </c>
      <c r="M195" s="18">
        <f t="shared" ref="M195" si="387">SUMIFS(M196:M1189,$B196:$B1189,$B196,$D196:$D1189,$D196,$E196:$E1189,$E196)/2</f>
        <v>0</v>
      </c>
    </row>
    <row r="196" spans="1:13" s="16" customFormat="1" ht="82.2" customHeight="1">
      <c r="A196" s="19">
        <v>2</v>
      </c>
      <c r="B196" s="37">
        <v>955</v>
      </c>
      <c r="C196" s="42" t="s">
        <v>195</v>
      </c>
      <c r="D196" s="39" t="s">
        <v>96</v>
      </c>
      <c r="E196" s="39" t="s">
        <v>73</v>
      </c>
      <c r="F196" s="39" t="s">
        <v>49</v>
      </c>
      <c r="G196" s="39" t="s">
        <v>75</v>
      </c>
      <c r="H196" s="40">
        <f t="shared" ref="H196:I196" si="388">SUMIFS(H197:H1189,$B197:$B1189,$B196,$D197:$D1189,$D197,$E197:$E1189,$E197,$F197:$F1189,$F197)</f>
        <v>2998.5</v>
      </c>
      <c r="I196" s="40">
        <f t="shared" si="388"/>
        <v>0</v>
      </c>
      <c r="J196" s="40">
        <f t="shared" ref="J196:K196" si="389">SUMIFS(J197:J1189,$B197:$B1189,$B196,$D197:$D1189,$D197,$E197:$E1189,$E197,$F197:$F1189,$F197)</f>
        <v>2998.5</v>
      </c>
      <c r="K196" s="40">
        <f t="shared" si="389"/>
        <v>0</v>
      </c>
      <c r="L196" s="40">
        <f t="shared" ref="L196" si="390">SUMIFS(L197:L1189,$B197:$B1189,$B196,$D197:$D1189,$D197,$E197:$E1189,$E197,$F197:$F1189,$F197)</f>
        <v>2998.5</v>
      </c>
      <c r="M196" s="40">
        <f t="shared" ref="M196" si="391">SUMIFS(M197:M1189,$B197:$B1189,$B196,$D197:$D1189,$D197,$E197:$E1189,$E197,$F197:$F1189,$F197)</f>
        <v>0</v>
      </c>
    </row>
    <row r="197" spans="1:13" s="16" customFormat="1" ht="15.6">
      <c r="A197" s="20">
        <v>3</v>
      </c>
      <c r="B197" s="31">
        <v>955</v>
      </c>
      <c r="C197" s="32" t="s">
        <v>46</v>
      </c>
      <c r="D197" s="33" t="s">
        <v>96</v>
      </c>
      <c r="E197" s="33" t="s">
        <v>73</v>
      </c>
      <c r="F197" s="33" t="s">
        <v>49</v>
      </c>
      <c r="G197" s="33" t="s">
        <v>95</v>
      </c>
      <c r="H197" s="24">
        <v>2998.5</v>
      </c>
      <c r="I197" s="24"/>
      <c r="J197" s="24">
        <v>2998.5</v>
      </c>
      <c r="K197" s="24"/>
      <c r="L197" s="24">
        <v>2998.5</v>
      </c>
      <c r="M197" s="24"/>
    </row>
    <row r="198" spans="1:13" s="16" customFormat="1" ht="82.2" customHeight="1">
      <c r="A198" s="19">
        <v>2</v>
      </c>
      <c r="B198" s="37">
        <v>955</v>
      </c>
      <c r="C198" s="38" t="s">
        <v>190</v>
      </c>
      <c r="D198" s="39" t="s">
        <v>96</v>
      </c>
      <c r="E198" s="39" t="s">
        <v>73</v>
      </c>
      <c r="F198" s="39" t="s">
        <v>50</v>
      </c>
      <c r="G198" s="39" t="s">
        <v>75</v>
      </c>
      <c r="H198" s="40">
        <f t="shared" ref="H198:I198" si="392">SUMIFS(H199:H1192,$B199:$B1192,$B198,$D199:$D1192,$D199,$E199:$E1192,$E199,$F199:$F1192,$F199)</f>
        <v>0</v>
      </c>
      <c r="I198" s="40">
        <f t="shared" si="392"/>
        <v>0</v>
      </c>
      <c r="J198" s="40">
        <f t="shared" ref="J198:K198" si="393">SUMIFS(J199:J1192,$B199:$B1192,$B198,$D199:$D1192,$D199,$E199:$E1192,$E199,$F199:$F1192,$F199)</f>
        <v>0</v>
      </c>
      <c r="K198" s="40">
        <f t="shared" si="393"/>
        <v>0</v>
      </c>
      <c r="L198" s="40">
        <f t="shared" ref="L198" si="394">SUMIFS(L199:L1192,$B199:$B1192,$B198,$D199:$D1192,$D199,$E199:$E1192,$E199,$F199:$F1192,$F199)</f>
        <v>0</v>
      </c>
      <c r="M198" s="40">
        <f t="shared" ref="M198" si="395">SUMIFS(M199:M1192,$B199:$B1192,$B198,$D199:$D1192,$D199,$E199:$E1192,$E199,$F199:$F1192,$F199)</f>
        <v>0</v>
      </c>
    </row>
    <row r="199" spans="1:13" s="16" customFormat="1" ht="15.6">
      <c r="A199" s="20">
        <v>3</v>
      </c>
      <c r="B199" s="31">
        <v>955</v>
      </c>
      <c r="C199" s="32" t="s">
        <v>46</v>
      </c>
      <c r="D199" s="33" t="s">
        <v>96</v>
      </c>
      <c r="E199" s="33" t="s">
        <v>73</v>
      </c>
      <c r="F199" s="33" t="s">
        <v>50</v>
      </c>
      <c r="G199" s="33" t="s">
        <v>95</v>
      </c>
      <c r="H199" s="24"/>
      <c r="I199" s="24"/>
      <c r="J199" s="24"/>
      <c r="K199" s="24"/>
      <c r="L199" s="24"/>
      <c r="M199" s="24"/>
    </row>
    <row r="200" spans="1:13" s="16" customFormat="1" ht="66" customHeight="1">
      <c r="A200" s="19">
        <v>2</v>
      </c>
      <c r="B200" s="37">
        <v>955</v>
      </c>
      <c r="C200" s="42" t="s">
        <v>138</v>
      </c>
      <c r="D200" s="39" t="s">
        <v>96</v>
      </c>
      <c r="E200" s="39" t="s">
        <v>73</v>
      </c>
      <c r="F200" s="39" t="s">
        <v>137</v>
      </c>
      <c r="G200" s="39" t="s">
        <v>75</v>
      </c>
      <c r="H200" s="40">
        <f t="shared" ref="H200:I200" si="396">SUMIFS(H201:H1191,$B201:$B1191,$B200,$D201:$D1191,$D201,$E201:$E1191,$E201,$F201:$F1191,$F201)</f>
        <v>0</v>
      </c>
      <c r="I200" s="40">
        <f t="shared" si="396"/>
        <v>0</v>
      </c>
      <c r="J200" s="40">
        <f t="shared" ref="J200:K200" si="397">SUMIFS(J201:J1191,$B201:$B1191,$B200,$D201:$D1191,$D201,$E201:$E1191,$E201,$F201:$F1191,$F201)</f>
        <v>0</v>
      </c>
      <c r="K200" s="40">
        <f t="shared" si="397"/>
        <v>0</v>
      </c>
      <c r="L200" s="40">
        <f t="shared" ref="L200" si="398">SUMIFS(L201:L1191,$B201:$B1191,$B200,$D201:$D1191,$D201,$E201:$E1191,$E201,$F201:$F1191,$F201)</f>
        <v>0</v>
      </c>
      <c r="M200" s="40">
        <f t="shared" ref="M200" si="399">SUMIFS(M201:M1191,$B201:$B1191,$B200,$D201:$D1191,$D201,$E201:$E1191,$E201,$F201:$F1191,$F201)</f>
        <v>0</v>
      </c>
    </row>
    <row r="201" spans="1:13" s="16" customFormat="1" ht="142.94999999999999" customHeight="1">
      <c r="A201" s="20">
        <v>3</v>
      </c>
      <c r="B201" s="31">
        <v>955</v>
      </c>
      <c r="C201" s="32" t="s">
        <v>119</v>
      </c>
      <c r="D201" s="33" t="s">
        <v>96</v>
      </c>
      <c r="E201" s="33" t="s">
        <v>73</v>
      </c>
      <c r="F201" s="33" t="s">
        <v>137</v>
      </c>
      <c r="G201" s="33" t="s">
        <v>117</v>
      </c>
      <c r="H201" s="24"/>
      <c r="I201" s="24"/>
      <c r="J201" s="24"/>
      <c r="K201" s="24"/>
      <c r="L201" s="24"/>
      <c r="M201" s="24"/>
    </row>
    <row r="202" spans="1:13" s="16" customFormat="1" ht="15.6">
      <c r="A202" s="17">
        <v>1</v>
      </c>
      <c r="B202" s="28">
        <v>955</v>
      </c>
      <c r="C202" s="29" t="s">
        <v>118</v>
      </c>
      <c r="D202" s="30" t="s">
        <v>96</v>
      </c>
      <c r="E202" s="30" t="s">
        <v>92</v>
      </c>
      <c r="F202" s="30" t="s">
        <v>7</v>
      </c>
      <c r="G202" s="30" t="s">
        <v>75</v>
      </c>
      <c r="H202" s="18">
        <f t="shared" ref="H202:I202" si="400">SUMIFS(H203:H1194,$B203:$B1194,$B203,$D203:$D1194,$D203,$E203:$E1194,$E203)/2</f>
        <v>0</v>
      </c>
      <c r="I202" s="18">
        <f t="shared" si="400"/>
        <v>0</v>
      </c>
      <c r="J202" s="18">
        <f t="shared" ref="J202:K202" si="401">SUMIFS(J203:J1194,$B203:$B1194,$B203,$D203:$D1194,$D203,$E203:$E1194,$E203)/2</f>
        <v>0</v>
      </c>
      <c r="K202" s="18">
        <f t="shared" si="401"/>
        <v>0</v>
      </c>
      <c r="L202" s="18">
        <f t="shared" ref="L202" si="402">SUMIFS(L203:L1194,$B203:$B1194,$B203,$D203:$D1194,$D203,$E203:$E1194,$E203)/2</f>
        <v>0</v>
      </c>
      <c r="M202" s="18">
        <f t="shared" ref="M202" si="403">SUMIFS(M203:M1194,$B203:$B1194,$B203,$D203:$D1194,$D203,$E203:$E1194,$E203)/2</f>
        <v>0</v>
      </c>
    </row>
    <row r="203" spans="1:13" s="16" customFormat="1" ht="46.8">
      <c r="A203" s="19">
        <v>2</v>
      </c>
      <c r="B203" s="37">
        <v>955</v>
      </c>
      <c r="C203" s="38" t="s">
        <v>157</v>
      </c>
      <c r="D203" s="39" t="s">
        <v>96</v>
      </c>
      <c r="E203" s="39" t="s">
        <v>92</v>
      </c>
      <c r="F203" s="39" t="s">
        <v>60</v>
      </c>
      <c r="G203" s="39" t="s">
        <v>75</v>
      </c>
      <c r="H203" s="40">
        <f t="shared" ref="H203:I203" si="404">SUMIFS(H204:H1194,$B204:$B1194,$B203,$D204:$D1194,$D204,$E204:$E1194,$E204,$F204:$F1194,$F204)</f>
        <v>0</v>
      </c>
      <c r="I203" s="40">
        <f t="shared" si="404"/>
        <v>0</v>
      </c>
      <c r="J203" s="40">
        <f t="shared" ref="J203:K203" si="405">SUMIFS(J204:J1194,$B204:$B1194,$B203,$D204:$D1194,$D204,$E204:$E1194,$E204,$F204:$F1194,$F204)</f>
        <v>0</v>
      </c>
      <c r="K203" s="40">
        <f t="shared" si="405"/>
        <v>0</v>
      </c>
      <c r="L203" s="40">
        <f t="shared" ref="L203" si="406">SUMIFS(L204:L1194,$B204:$B1194,$B203,$D204:$D1194,$D204,$E204:$E1194,$E204,$F204:$F1194,$F204)</f>
        <v>0</v>
      </c>
      <c r="M203" s="40">
        <f t="shared" ref="M203" si="407">SUMIFS(M204:M1194,$B204:$B1194,$B203,$D204:$D1194,$D204,$E204:$E1194,$E204,$F204:$F1194,$F204)</f>
        <v>0</v>
      </c>
    </row>
    <row r="204" spans="1:13" s="16" customFormat="1" ht="151.19999999999999" customHeight="1">
      <c r="A204" s="20">
        <v>3</v>
      </c>
      <c r="B204" s="31">
        <v>955</v>
      </c>
      <c r="C204" s="32" t="s">
        <v>119</v>
      </c>
      <c r="D204" s="33" t="s">
        <v>96</v>
      </c>
      <c r="E204" s="33" t="s">
        <v>92</v>
      </c>
      <c r="F204" s="33" t="s">
        <v>60</v>
      </c>
      <c r="G204" s="33" t="s">
        <v>117</v>
      </c>
      <c r="H204" s="24"/>
      <c r="I204" s="24"/>
      <c r="J204" s="24"/>
      <c r="K204" s="24"/>
      <c r="L204" s="24"/>
      <c r="M204" s="24"/>
    </row>
    <row r="205" spans="1:13" s="16" customFormat="1" ht="24.6" customHeight="1">
      <c r="A205" s="20">
        <v>3</v>
      </c>
      <c r="B205" s="31">
        <v>955</v>
      </c>
      <c r="C205" s="32" t="s">
        <v>46</v>
      </c>
      <c r="D205" s="33" t="s">
        <v>96</v>
      </c>
      <c r="E205" s="33" t="s">
        <v>92</v>
      </c>
      <c r="F205" s="33" t="s">
        <v>60</v>
      </c>
      <c r="G205" s="33" t="s">
        <v>95</v>
      </c>
      <c r="H205" s="24"/>
      <c r="I205" s="24"/>
      <c r="J205" s="24"/>
      <c r="K205" s="24"/>
      <c r="L205" s="24"/>
      <c r="M205" s="24"/>
    </row>
    <row r="206" spans="1:13" s="16" customFormat="1" ht="93.6">
      <c r="A206" s="19">
        <v>2</v>
      </c>
      <c r="B206" s="37">
        <v>955</v>
      </c>
      <c r="C206" s="47" t="s">
        <v>200</v>
      </c>
      <c r="D206" s="39" t="s">
        <v>96</v>
      </c>
      <c r="E206" s="39" t="s">
        <v>92</v>
      </c>
      <c r="F206" s="39" t="s">
        <v>45</v>
      </c>
      <c r="G206" s="39" t="s">
        <v>75</v>
      </c>
      <c r="H206" s="40">
        <f t="shared" ref="H206:I206" si="408">SUMIFS(H207:H1198,$B207:$B1198,$B206,$D207:$D1198,$D207,$E207:$E1198,$E207,$F207:$F1198,$F207)</f>
        <v>0</v>
      </c>
      <c r="I206" s="40">
        <f t="shared" si="408"/>
        <v>0</v>
      </c>
      <c r="J206" s="40">
        <f t="shared" ref="J206:K206" si="409">SUMIFS(J207:J1198,$B207:$B1198,$B206,$D207:$D1198,$D207,$E207:$E1198,$E207,$F207:$F1198,$F207)</f>
        <v>0</v>
      </c>
      <c r="K206" s="40">
        <f t="shared" si="409"/>
        <v>0</v>
      </c>
      <c r="L206" s="40">
        <f t="shared" ref="L206" si="410">SUMIFS(L207:L1198,$B207:$B1198,$B206,$D207:$D1198,$D207,$E207:$E1198,$E207,$F207:$F1198,$F207)</f>
        <v>0</v>
      </c>
      <c r="M206" s="40">
        <f t="shared" ref="M206" si="411">SUMIFS(M207:M1198,$B207:$B1198,$B206,$D207:$D1198,$D207,$E207:$E1198,$E207,$F207:$F1198,$F207)</f>
        <v>0</v>
      </c>
    </row>
    <row r="207" spans="1:13" s="16" customFormat="1" ht="84.6" customHeight="1">
      <c r="A207" s="20">
        <v>3</v>
      </c>
      <c r="B207" s="31">
        <v>955</v>
      </c>
      <c r="C207" s="32" t="s">
        <v>152</v>
      </c>
      <c r="D207" s="33" t="s">
        <v>96</v>
      </c>
      <c r="E207" s="33" t="s">
        <v>92</v>
      </c>
      <c r="F207" s="33" t="s">
        <v>45</v>
      </c>
      <c r="G207" s="33" t="s">
        <v>97</v>
      </c>
      <c r="H207" s="24"/>
      <c r="I207" s="24"/>
      <c r="J207" s="24"/>
      <c r="K207" s="24"/>
      <c r="L207" s="24"/>
      <c r="M207" s="24"/>
    </row>
    <row r="208" spans="1:13" s="16" customFormat="1" ht="151.19999999999999" customHeight="1">
      <c r="A208" s="20">
        <v>3</v>
      </c>
      <c r="B208" s="31">
        <v>955</v>
      </c>
      <c r="C208" s="32" t="s">
        <v>119</v>
      </c>
      <c r="D208" s="33" t="s">
        <v>96</v>
      </c>
      <c r="E208" s="33" t="s">
        <v>92</v>
      </c>
      <c r="F208" s="33" t="s">
        <v>45</v>
      </c>
      <c r="G208" s="33" t="s">
        <v>117</v>
      </c>
      <c r="H208" s="24"/>
      <c r="I208" s="24"/>
      <c r="J208" s="24"/>
      <c r="K208" s="24"/>
      <c r="L208" s="24"/>
      <c r="M208" s="24"/>
    </row>
    <row r="209" spans="1:13" s="16" customFormat="1" ht="93.6">
      <c r="A209" s="19">
        <v>2</v>
      </c>
      <c r="B209" s="37">
        <v>955</v>
      </c>
      <c r="C209" s="38" t="s">
        <v>197</v>
      </c>
      <c r="D209" s="39" t="s">
        <v>96</v>
      </c>
      <c r="E209" s="39" t="s">
        <v>92</v>
      </c>
      <c r="F209" s="39" t="s">
        <v>111</v>
      </c>
      <c r="G209" s="39" t="s">
        <v>75</v>
      </c>
      <c r="H209" s="40">
        <f t="shared" ref="H209:I209" si="412">SUMIFS(H210:H1201,$B210:$B1201,$B209,$D210:$D1201,$D210,$E210:$E1201,$E210,$F210:$F1201,$F210)</f>
        <v>0</v>
      </c>
      <c r="I209" s="40">
        <f t="shared" si="412"/>
        <v>0</v>
      </c>
      <c r="J209" s="40">
        <f t="shared" ref="J209:K209" si="413">SUMIFS(J210:J1201,$B210:$B1201,$B209,$D210:$D1201,$D210,$E210:$E1201,$E210,$F210:$F1201,$F210)</f>
        <v>0</v>
      </c>
      <c r="K209" s="40">
        <f t="shared" si="413"/>
        <v>0</v>
      </c>
      <c r="L209" s="40">
        <f t="shared" ref="L209" si="414">SUMIFS(L210:L1201,$B210:$B1201,$B209,$D210:$D1201,$D210,$E210:$E1201,$E210,$F210:$F1201,$F210)</f>
        <v>0</v>
      </c>
      <c r="M209" s="40">
        <f t="shared" ref="M209" si="415">SUMIFS(M210:M1201,$B210:$B1201,$B209,$D210:$D1201,$D210,$E210:$E1201,$E210,$F210:$F1201,$F210)</f>
        <v>0</v>
      </c>
    </row>
    <row r="210" spans="1:13" s="16" customFormat="1" ht="15.6">
      <c r="A210" s="20">
        <v>3</v>
      </c>
      <c r="B210" s="31">
        <v>955</v>
      </c>
      <c r="C210" s="32" t="s">
        <v>46</v>
      </c>
      <c r="D210" s="33" t="s">
        <v>96</v>
      </c>
      <c r="E210" s="33" t="s">
        <v>92</v>
      </c>
      <c r="F210" s="33" t="s">
        <v>111</v>
      </c>
      <c r="G210" s="33" t="s">
        <v>95</v>
      </c>
      <c r="H210" s="24"/>
      <c r="I210" s="24"/>
      <c r="J210" s="24"/>
      <c r="K210" s="24"/>
      <c r="L210" s="24"/>
      <c r="M210" s="24"/>
    </row>
    <row r="211" spans="1:13" s="16" customFormat="1" ht="15.6">
      <c r="A211" s="17">
        <v>1</v>
      </c>
      <c r="B211" s="28">
        <v>955</v>
      </c>
      <c r="C211" s="29" t="s">
        <v>122</v>
      </c>
      <c r="D211" s="30" t="s">
        <v>96</v>
      </c>
      <c r="E211" s="30" t="s">
        <v>82</v>
      </c>
      <c r="F211" s="30" t="s">
        <v>7</v>
      </c>
      <c r="G211" s="30" t="s">
        <v>75</v>
      </c>
      <c r="H211" s="18">
        <f t="shared" ref="H211:I211" si="416">SUMIFS(H212:H1204,$B212:$B1204,$B212,$D212:$D1204,$D212,$E212:$E1204,$E212)/2</f>
        <v>15118</v>
      </c>
      <c r="I211" s="18">
        <f t="shared" si="416"/>
        <v>14362.1</v>
      </c>
      <c r="J211" s="18">
        <f t="shared" ref="J211:K211" si="417">SUMIFS(J212:J1204,$B212:$B1204,$B212,$D212:$D1204,$D212,$E212:$E1204,$E212)/2</f>
        <v>14981.2</v>
      </c>
      <c r="K211" s="18">
        <f t="shared" si="417"/>
        <v>14232.2</v>
      </c>
      <c r="L211" s="18">
        <f t="shared" ref="L211" si="418">SUMIFS(L212:L1204,$B212:$B1204,$B212,$D212:$D1204,$D212,$E212:$E1204,$E212)/2</f>
        <v>0</v>
      </c>
      <c r="M211" s="18">
        <f t="shared" ref="M211" si="419">SUMIFS(M212:M1204,$B212:$B1204,$B212,$D212:$D1204,$D212,$E212:$E1204,$E212)/2</f>
        <v>0</v>
      </c>
    </row>
    <row r="212" spans="1:13" s="16" customFormat="1" ht="52.8" customHeight="1">
      <c r="A212" s="19">
        <v>2</v>
      </c>
      <c r="B212" s="37">
        <v>955</v>
      </c>
      <c r="C212" s="38" t="s">
        <v>157</v>
      </c>
      <c r="D212" s="39" t="s">
        <v>96</v>
      </c>
      <c r="E212" s="39" t="s">
        <v>82</v>
      </c>
      <c r="F212" s="39" t="s">
        <v>60</v>
      </c>
      <c r="G212" s="39" t="s">
        <v>75</v>
      </c>
      <c r="H212" s="40">
        <f t="shared" ref="H212:I212" si="420">SUMIFS(H213:H1204,$B213:$B1204,$B212,$D213:$D1204,$D213,$E213:$E1204,$E213,$F213:$F1204,$F213)</f>
        <v>0</v>
      </c>
      <c r="I212" s="40">
        <f t="shared" si="420"/>
        <v>0</v>
      </c>
      <c r="J212" s="40">
        <f t="shared" ref="J212:K212" si="421">SUMIFS(J213:J1204,$B213:$B1204,$B212,$D213:$D1204,$D213,$E213:$E1204,$E213,$F213:$F1204,$F213)</f>
        <v>0</v>
      </c>
      <c r="K212" s="40">
        <f t="shared" si="421"/>
        <v>0</v>
      </c>
      <c r="L212" s="40">
        <f t="shared" ref="L212" si="422">SUMIFS(L213:L1204,$B213:$B1204,$B212,$D213:$D1204,$D213,$E213:$E1204,$E213,$F213:$F1204,$F213)</f>
        <v>0</v>
      </c>
      <c r="M212" s="40">
        <f t="shared" ref="M212" si="423">SUMIFS(M213:M1204,$B213:$B1204,$B212,$D213:$D1204,$D213,$E213:$E1204,$E213,$F213:$F1204,$F213)</f>
        <v>0</v>
      </c>
    </row>
    <row r="213" spans="1:13" s="16" customFormat="1" ht="15.6">
      <c r="A213" s="20">
        <v>3</v>
      </c>
      <c r="B213" s="31">
        <v>955</v>
      </c>
      <c r="C213" s="32" t="s">
        <v>46</v>
      </c>
      <c r="D213" s="33" t="s">
        <v>96</v>
      </c>
      <c r="E213" s="33" t="s">
        <v>82</v>
      </c>
      <c r="F213" s="33" t="s">
        <v>60</v>
      </c>
      <c r="G213" s="33" t="s">
        <v>95</v>
      </c>
      <c r="H213" s="24"/>
      <c r="I213" s="24"/>
      <c r="J213" s="24"/>
      <c r="K213" s="24"/>
      <c r="L213" s="24"/>
      <c r="M213" s="24"/>
    </row>
    <row r="214" spans="1:13" s="16" customFormat="1" ht="72.599999999999994" customHeight="1">
      <c r="A214" s="19">
        <v>2</v>
      </c>
      <c r="B214" s="37">
        <v>955</v>
      </c>
      <c r="C214" s="38" t="s">
        <v>208</v>
      </c>
      <c r="D214" s="39" t="s">
        <v>96</v>
      </c>
      <c r="E214" s="39" t="s">
        <v>82</v>
      </c>
      <c r="F214" s="39" t="s">
        <v>121</v>
      </c>
      <c r="G214" s="39" t="s">
        <v>75</v>
      </c>
      <c r="H214" s="40">
        <f t="shared" ref="H214:I214" si="424">SUMIFS(H215:H1206,$B215:$B1206,$B214,$D215:$D1206,$D215,$E215:$E1206,$E215,$F215:$F1206,$F215)</f>
        <v>15118</v>
      </c>
      <c r="I214" s="40">
        <f t="shared" si="424"/>
        <v>14362.1</v>
      </c>
      <c r="J214" s="40">
        <f t="shared" ref="J214:K214" si="425">SUMIFS(J215:J1206,$B215:$B1206,$B214,$D215:$D1206,$D215,$E215:$E1206,$E215,$F215:$F1206,$F215)</f>
        <v>14981.2</v>
      </c>
      <c r="K214" s="40">
        <f t="shared" si="425"/>
        <v>14232.2</v>
      </c>
      <c r="L214" s="40">
        <f t="shared" ref="L214" si="426">SUMIFS(L215:L1206,$B215:$B1206,$B214,$D215:$D1206,$D215,$E215:$E1206,$E215,$F215:$F1206,$F215)</f>
        <v>0</v>
      </c>
      <c r="M214" s="40">
        <f t="shared" ref="M214" si="427">SUMIFS(M215:M1206,$B215:$B1206,$B214,$D215:$D1206,$D215,$E215:$E1206,$E215,$F215:$F1206,$F215)</f>
        <v>0</v>
      </c>
    </row>
    <row r="215" spans="1:13" s="16" customFormat="1" ht="15.6">
      <c r="A215" s="20">
        <v>3</v>
      </c>
      <c r="B215" s="31">
        <v>955</v>
      </c>
      <c r="C215" s="32" t="s">
        <v>46</v>
      </c>
      <c r="D215" s="33" t="s">
        <v>96</v>
      </c>
      <c r="E215" s="33" t="s">
        <v>82</v>
      </c>
      <c r="F215" s="33" t="s">
        <v>121</v>
      </c>
      <c r="G215" s="33" t="s">
        <v>95</v>
      </c>
      <c r="H215" s="24">
        <v>15118</v>
      </c>
      <c r="I215" s="24">
        <v>14362.1</v>
      </c>
      <c r="J215" s="24">
        <v>14981.2</v>
      </c>
      <c r="K215" s="24">
        <v>14232.2</v>
      </c>
      <c r="L215" s="24"/>
      <c r="M215" s="24"/>
    </row>
    <row r="216" spans="1:13" s="16" customFormat="1" ht="55.2" customHeight="1">
      <c r="A216" s="19">
        <v>2</v>
      </c>
      <c r="B216" s="37">
        <v>955</v>
      </c>
      <c r="C216" s="38" t="s">
        <v>165</v>
      </c>
      <c r="D216" s="39" t="s">
        <v>96</v>
      </c>
      <c r="E216" s="39" t="s">
        <v>82</v>
      </c>
      <c r="F216" s="39" t="s">
        <v>144</v>
      </c>
      <c r="G216" s="39" t="s">
        <v>75</v>
      </c>
      <c r="H216" s="40">
        <f t="shared" ref="H216:I216" si="428">SUMIFS(H217:H1208,$B217:$B1208,$B216,$D217:$D1208,$D217,$E217:$E1208,$E217,$F217:$F1208,$F217)</f>
        <v>0</v>
      </c>
      <c r="I216" s="40">
        <f t="shared" si="428"/>
        <v>0</v>
      </c>
      <c r="J216" s="40">
        <f t="shared" ref="J216:K216" si="429">SUMIFS(J217:J1208,$B217:$B1208,$B216,$D217:$D1208,$D217,$E217:$E1208,$E217,$F217:$F1208,$F217)</f>
        <v>0</v>
      </c>
      <c r="K216" s="40">
        <f t="shared" si="429"/>
        <v>0</v>
      </c>
      <c r="L216" s="40">
        <f t="shared" ref="L216" si="430">SUMIFS(L217:L1208,$B217:$B1208,$B216,$D217:$D1208,$D217,$E217:$E1208,$E217,$F217:$F1208,$F217)</f>
        <v>0</v>
      </c>
      <c r="M216" s="40">
        <f t="shared" ref="M216" si="431">SUMIFS(M217:M1208,$B217:$B1208,$B216,$D217:$D1208,$D217,$E217:$E1208,$E217,$F217:$F1208,$F217)</f>
        <v>0</v>
      </c>
    </row>
    <row r="217" spans="1:13" s="16" customFormat="1" ht="15.6">
      <c r="A217" s="20">
        <v>3</v>
      </c>
      <c r="B217" s="31">
        <v>955</v>
      </c>
      <c r="C217" s="32" t="s">
        <v>46</v>
      </c>
      <c r="D217" s="33" t="s">
        <v>96</v>
      </c>
      <c r="E217" s="33" t="s">
        <v>82</v>
      </c>
      <c r="F217" s="33" t="s">
        <v>144</v>
      </c>
      <c r="G217" s="33" t="s">
        <v>95</v>
      </c>
      <c r="H217" s="24"/>
      <c r="I217" s="24"/>
      <c r="J217" s="24"/>
      <c r="K217" s="24"/>
      <c r="L217" s="24"/>
      <c r="M217" s="24"/>
    </row>
    <row r="218" spans="1:13" s="16" customFormat="1" ht="31.2">
      <c r="A218" s="17">
        <v>1</v>
      </c>
      <c r="B218" s="28">
        <v>955</v>
      </c>
      <c r="C218" s="29" t="s">
        <v>61</v>
      </c>
      <c r="D218" s="30" t="s">
        <v>74</v>
      </c>
      <c r="E218" s="30" t="s">
        <v>96</v>
      </c>
      <c r="F218" s="30" t="s">
        <v>75</v>
      </c>
      <c r="G218" s="30" t="s">
        <v>75</v>
      </c>
      <c r="H218" s="18">
        <f t="shared" ref="H218:I218" si="432">SUMIFS(H219:H1211,$B219:$B1211,$B219,$D219:$D1211,$D219,$E219:$E1211,$E219)/2</f>
        <v>6330.2</v>
      </c>
      <c r="I218" s="18">
        <f t="shared" si="432"/>
        <v>0</v>
      </c>
      <c r="J218" s="18">
        <f t="shared" ref="J218:K218" si="433">SUMIFS(J219:J1211,$B219:$B1211,$B219,$D219:$D1211,$D219,$E219:$E1211,$E219)/2</f>
        <v>6330.2</v>
      </c>
      <c r="K218" s="18">
        <f t="shared" si="433"/>
        <v>0</v>
      </c>
      <c r="L218" s="18">
        <f t="shared" ref="L218" si="434">SUMIFS(L219:L1211,$B219:$B1211,$B219,$D219:$D1211,$D219,$E219:$E1211,$E219)/2</f>
        <v>6330.2</v>
      </c>
      <c r="M218" s="18">
        <f t="shared" ref="M218" si="435">SUMIFS(M219:M1211,$B219:$B1211,$B219,$D219:$D1211,$D219,$E219:$E1211,$E219)/2</f>
        <v>0</v>
      </c>
    </row>
    <row r="219" spans="1:13" s="16" customFormat="1" ht="31.2">
      <c r="A219" s="19">
        <v>2</v>
      </c>
      <c r="B219" s="37">
        <v>955</v>
      </c>
      <c r="C219" s="38" t="s">
        <v>201</v>
      </c>
      <c r="D219" s="39" t="s">
        <v>74</v>
      </c>
      <c r="E219" s="39" t="s">
        <v>96</v>
      </c>
      <c r="F219" s="39" t="s">
        <v>62</v>
      </c>
      <c r="G219" s="39"/>
      <c r="H219" s="40">
        <f t="shared" ref="H219:I219" si="436">SUMIFS(H220:H1211,$B220:$B1211,$B219,$D220:$D1211,$D220,$E220:$E1211,$E220,$F220:$F1211,$F220)</f>
        <v>690.6</v>
      </c>
      <c r="I219" s="40">
        <f t="shared" si="436"/>
        <v>0</v>
      </c>
      <c r="J219" s="40">
        <f t="shared" ref="J219:K219" si="437">SUMIFS(J220:J1211,$B220:$B1211,$B219,$D220:$D1211,$D220,$E220:$E1211,$E220,$F220:$F1211,$F220)</f>
        <v>690.6</v>
      </c>
      <c r="K219" s="40">
        <f t="shared" si="437"/>
        <v>0</v>
      </c>
      <c r="L219" s="40">
        <f t="shared" ref="L219" si="438">SUMIFS(L220:L1211,$B220:$B1211,$B219,$D220:$D1211,$D220,$E220:$E1211,$E220,$F220:$F1211,$F220)</f>
        <v>690.6</v>
      </c>
      <c r="M219" s="40">
        <f t="shared" ref="M219" si="439">SUMIFS(M220:M1211,$B220:$B1211,$B219,$D220:$D1211,$D220,$E220:$E1211,$E220,$F220:$F1211,$F220)</f>
        <v>0</v>
      </c>
    </row>
    <row r="220" spans="1:13" s="16" customFormat="1" ht="15.6">
      <c r="A220" s="20">
        <v>3</v>
      </c>
      <c r="B220" s="31">
        <v>955</v>
      </c>
      <c r="C220" s="32" t="s">
        <v>46</v>
      </c>
      <c r="D220" s="33" t="s">
        <v>74</v>
      </c>
      <c r="E220" s="33" t="s">
        <v>96</v>
      </c>
      <c r="F220" s="33" t="s">
        <v>62</v>
      </c>
      <c r="G220" s="33" t="s">
        <v>95</v>
      </c>
      <c r="H220" s="24">
        <v>690.6</v>
      </c>
      <c r="I220" s="24"/>
      <c r="J220" s="24">
        <v>690.6</v>
      </c>
      <c r="K220" s="24"/>
      <c r="L220" s="24">
        <v>690.6</v>
      </c>
      <c r="M220" s="24"/>
    </row>
    <row r="221" spans="1:13" s="16" customFormat="1" ht="67.2" customHeight="1">
      <c r="A221" s="19">
        <v>2</v>
      </c>
      <c r="B221" s="37">
        <v>955</v>
      </c>
      <c r="C221" s="38" t="s">
        <v>202</v>
      </c>
      <c r="D221" s="39" t="s">
        <v>74</v>
      </c>
      <c r="E221" s="39" t="s">
        <v>96</v>
      </c>
      <c r="F221" s="39" t="s">
        <v>63</v>
      </c>
      <c r="G221" s="39"/>
      <c r="H221" s="40">
        <f t="shared" ref="H221:I221" si="440">SUMIFS(H222:H1213,$B222:$B1213,$B221,$D222:$D1213,$D222,$E222:$E1213,$E222,$F222:$F1213,$F222)</f>
        <v>3095.6</v>
      </c>
      <c r="I221" s="40">
        <f t="shared" si="440"/>
        <v>0</v>
      </c>
      <c r="J221" s="40">
        <f t="shared" ref="J221:K221" si="441">SUMIFS(J222:J1213,$B222:$B1213,$B221,$D222:$D1213,$D222,$E222:$E1213,$E222,$F222:$F1213,$F222)</f>
        <v>3095.6</v>
      </c>
      <c r="K221" s="40">
        <f t="shared" si="441"/>
        <v>0</v>
      </c>
      <c r="L221" s="40">
        <f t="shared" ref="L221" si="442">SUMIFS(L222:L1213,$B222:$B1213,$B221,$D222:$D1213,$D222,$E222:$E1213,$E222,$F222:$F1213,$F222)</f>
        <v>3095.6</v>
      </c>
      <c r="M221" s="40">
        <f t="shared" ref="M221" si="443">SUMIFS(M222:M1213,$B222:$B1213,$B221,$D222:$D1213,$D222,$E222:$E1213,$E222,$F222:$F1213,$F222)</f>
        <v>0</v>
      </c>
    </row>
    <row r="222" spans="1:13" s="16" customFormat="1" ht="15.6">
      <c r="A222" s="20">
        <v>3</v>
      </c>
      <c r="B222" s="31">
        <v>955</v>
      </c>
      <c r="C222" s="32" t="s">
        <v>46</v>
      </c>
      <c r="D222" s="33" t="s">
        <v>74</v>
      </c>
      <c r="E222" s="33" t="s">
        <v>96</v>
      </c>
      <c r="F222" s="33" t="s">
        <v>63</v>
      </c>
      <c r="G222" s="33" t="s">
        <v>95</v>
      </c>
      <c r="H222" s="24">
        <v>3095.6</v>
      </c>
      <c r="I222" s="24"/>
      <c r="J222" s="24">
        <v>3095.6</v>
      </c>
      <c r="K222" s="24"/>
      <c r="L222" s="24">
        <v>3095.6</v>
      </c>
      <c r="M222" s="24"/>
    </row>
    <row r="223" spans="1:13" s="16" customFormat="1" ht="63.6" customHeight="1">
      <c r="A223" s="19">
        <v>2</v>
      </c>
      <c r="B223" s="37">
        <v>955</v>
      </c>
      <c r="C223" s="42" t="s">
        <v>203</v>
      </c>
      <c r="D223" s="39" t="s">
        <v>74</v>
      </c>
      <c r="E223" s="39" t="s">
        <v>96</v>
      </c>
      <c r="F223" s="39" t="s">
        <v>64</v>
      </c>
      <c r="G223" s="39"/>
      <c r="H223" s="40">
        <f t="shared" ref="H223:I223" si="444">SUMIFS(H224:H1215,$B224:$B1215,$B223,$D224:$D1215,$D224,$E224:$E1215,$E224,$F224:$F1215,$F224)</f>
        <v>2544</v>
      </c>
      <c r="I223" s="40">
        <f t="shared" si="444"/>
        <v>0</v>
      </c>
      <c r="J223" s="40">
        <f t="shared" ref="J223:K223" si="445">SUMIFS(J224:J1215,$B224:$B1215,$B223,$D224:$D1215,$D224,$E224:$E1215,$E224,$F224:$F1215,$F224)</f>
        <v>2544</v>
      </c>
      <c r="K223" s="40">
        <f t="shared" si="445"/>
        <v>0</v>
      </c>
      <c r="L223" s="40">
        <f t="shared" ref="L223" si="446">SUMIFS(L224:L1215,$B224:$B1215,$B223,$D224:$D1215,$D224,$E224:$E1215,$E224,$F224:$F1215,$F224)</f>
        <v>2544</v>
      </c>
      <c r="M223" s="40">
        <f t="shared" ref="M223" si="447">SUMIFS(M224:M1215,$B224:$B1215,$B223,$D224:$D1215,$D224,$E224:$E1215,$E224,$F224:$F1215,$F224)</f>
        <v>0</v>
      </c>
    </row>
    <row r="224" spans="1:13" s="16" customFormat="1" ht="15.6">
      <c r="A224" s="20">
        <v>3</v>
      </c>
      <c r="B224" s="31">
        <v>955</v>
      </c>
      <c r="C224" s="32" t="s">
        <v>46</v>
      </c>
      <c r="D224" s="33" t="s">
        <v>74</v>
      </c>
      <c r="E224" s="33" t="s">
        <v>96</v>
      </c>
      <c r="F224" s="33" t="s">
        <v>64</v>
      </c>
      <c r="G224" s="33" t="s">
        <v>95</v>
      </c>
      <c r="H224" s="24">
        <v>2544</v>
      </c>
      <c r="I224" s="24"/>
      <c r="J224" s="24">
        <v>2544</v>
      </c>
      <c r="K224" s="24"/>
      <c r="L224" s="24">
        <v>2544</v>
      </c>
      <c r="M224" s="24"/>
    </row>
    <row r="225" spans="1:13" s="16" customFormat="1" ht="15.6">
      <c r="A225" s="17">
        <v>1</v>
      </c>
      <c r="B225" s="28">
        <v>955</v>
      </c>
      <c r="C225" s="29" t="s">
        <v>38</v>
      </c>
      <c r="D225" s="30" t="s">
        <v>85</v>
      </c>
      <c r="E225" s="30" t="s">
        <v>92</v>
      </c>
      <c r="F225" s="30"/>
      <c r="G225" s="30"/>
      <c r="H225" s="18">
        <f t="shared" ref="H225:I225" si="448">SUMIFS(H226:H1218,$B226:$B1218,$B226,$D226:$D1218,$D226,$E226:$E1218,$E226)/2</f>
        <v>11011.9</v>
      </c>
      <c r="I225" s="18">
        <f t="shared" si="448"/>
        <v>0</v>
      </c>
      <c r="J225" s="18">
        <f t="shared" ref="J225:K225" si="449">SUMIFS(J226:J1218,$B226:$B1218,$B226,$D226:$D1218,$D226,$E226:$E1218,$E226)/2</f>
        <v>11011.9</v>
      </c>
      <c r="K225" s="18">
        <f t="shared" si="449"/>
        <v>0</v>
      </c>
      <c r="L225" s="18">
        <f t="shared" ref="L225" si="450">SUMIFS(L226:L1218,$B226:$B1218,$B226,$D226:$D1218,$D226,$E226:$E1218,$E226)/2</f>
        <v>11011.9</v>
      </c>
      <c r="M225" s="18">
        <f t="shared" ref="M225" si="451">SUMIFS(M226:M1218,$B226:$B1218,$B226,$D226:$D1218,$D226,$E226:$E1218,$E226)/2</f>
        <v>0</v>
      </c>
    </row>
    <row r="226" spans="1:13" s="16" customFormat="1" ht="78">
      <c r="A226" s="19">
        <v>2</v>
      </c>
      <c r="B226" s="37">
        <v>955</v>
      </c>
      <c r="C226" s="41" t="s">
        <v>158</v>
      </c>
      <c r="D226" s="39" t="s">
        <v>85</v>
      </c>
      <c r="E226" s="39" t="s">
        <v>92</v>
      </c>
      <c r="F226" s="39" t="s">
        <v>39</v>
      </c>
      <c r="G226" s="39"/>
      <c r="H226" s="40">
        <f t="shared" ref="H226:I226" si="452">SUMIFS(H227:H1218,$B227:$B1218,$B226,$D227:$D1218,$D227,$E227:$E1218,$E227,$F227:$F1218,$F227)</f>
        <v>0</v>
      </c>
      <c r="I226" s="40">
        <f t="shared" si="452"/>
        <v>0</v>
      </c>
      <c r="J226" s="40">
        <f t="shared" ref="J226:K226" si="453">SUMIFS(J227:J1218,$B227:$B1218,$B226,$D227:$D1218,$D227,$E227:$E1218,$E227,$F227:$F1218,$F227)</f>
        <v>0</v>
      </c>
      <c r="K226" s="40">
        <f t="shared" si="453"/>
        <v>0</v>
      </c>
      <c r="L226" s="40">
        <f t="shared" ref="L226" si="454">SUMIFS(L227:L1218,$B227:$B1218,$B226,$D227:$D1218,$D227,$E227:$E1218,$E227,$F227:$F1218,$F227)</f>
        <v>0</v>
      </c>
      <c r="M226" s="40">
        <f t="shared" ref="M226" si="455">SUMIFS(M227:M1218,$B227:$B1218,$B226,$D227:$D1218,$D227,$E227:$E1218,$E227,$F227:$F1218,$F227)</f>
        <v>0</v>
      </c>
    </row>
    <row r="227" spans="1:13" s="16" customFormat="1" ht="15.6">
      <c r="A227" s="20">
        <v>3</v>
      </c>
      <c r="B227" s="31">
        <v>955</v>
      </c>
      <c r="C227" s="32" t="s">
        <v>46</v>
      </c>
      <c r="D227" s="33" t="s">
        <v>85</v>
      </c>
      <c r="E227" s="33" t="s">
        <v>92</v>
      </c>
      <c r="F227" s="33" t="s">
        <v>39</v>
      </c>
      <c r="G227" s="33" t="s">
        <v>95</v>
      </c>
      <c r="H227" s="24"/>
      <c r="I227" s="24"/>
      <c r="J227" s="24"/>
      <c r="K227" s="24"/>
      <c r="L227" s="24"/>
      <c r="M227" s="24"/>
    </row>
    <row r="228" spans="1:13" s="16" customFormat="1" ht="93.6">
      <c r="A228" s="19">
        <v>2</v>
      </c>
      <c r="B228" s="37">
        <v>955</v>
      </c>
      <c r="C228" s="38" t="s">
        <v>146</v>
      </c>
      <c r="D228" s="39" t="s">
        <v>85</v>
      </c>
      <c r="E228" s="39" t="s">
        <v>92</v>
      </c>
      <c r="F228" s="39" t="s">
        <v>45</v>
      </c>
      <c r="G228" s="39"/>
      <c r="H228" s="40">
        <f t="shared" ref="H228:I228" si="456">SUMIFS(H229:H1220,$B229:$B1220,$B228,$D229:$D1220,$D229,$E229:$E1220,$E229,$F229:$F1220,$F229)</f>
        <v>11011.9</v>
      </c>
      <c r="I228" s="40">
        <f t="shared" si="456"/>
        <v>0</v>
      </c>
      <c r="J228" s="40">
        <f t="shared" ref="J228:K228" si="457">SUMIFS(J229:J1220,$B229:$B1220,$B228,$D229:$D1220,$D229,$E229:$E1220,$E229,$F229:$F1220,$F229)</f>
        <v>11011.9</v>
      </c>
      <c r="K228" s="40">
        <f t="shared" si="457"/>
        <v>0</v>
      </c>
      <c r="L228" s="40">
        <f t="shared" ref="L228" si="458">SUMIFS(L229:L1220,$B229:$B1220,$B228,$D229:$D1220,$D229,$E229:$E1220,$E229,$F229:$F1220,$F229)</f>
        <v>11011.9</v>
      </c>
      <c r="M228" s="40">
        <f t="shared" ref="M228" si="459">SUMIFS(M229:M1220,$B229:$B1220,$B228,$D229:$D1220,$D229,$E229:$E1220,$E229,$F229:$F1220,$F229)</f>
        <v>0</v>
      </c>
    </row>
    <row r="229" spans="1:13" s="16" customFormat="1" ht="15.6">
      <c r="A229" s="20">
        <v>3</v>
      </c>
      <c r="B229" s="31">
        <v>955</v>
      </c>
      <c r="C229" s="32" t="s">
        <v>46</v>
      </c>
      <c r="D229" s="33" t="s">
        <v>85</v>
      </c>
      <c r="E229" s="33" t="s">
        <v>92</v>
      </c>
      <c r="F229" s="33" t="s">
        <v>45</v>
      </c>
      <c r="G229" s="33" t="s">
        <v>95</v>
      </c>
      <c r="H229" s="24">
        <v>11011.9</v>
      </c>
      <c r="I229" s="24"/>
      <c r="J229" s="24">
        <v>11011.9</v>
      </c>
      <c r="K229" s="24"/>
      <c r="L229" s="24">
        <v>11011.9</v>
      </c>
      <c r="M229" s="24"/>
    </row>
    <row r="230" spans="1:13" s="16" customFormat="1" ht="15.6">
      <c r="A230" s="17">
        <v>1</v>
      </c>
      <c r="B230" s="28">
        <v>955</v>
      </c>
      <c r="C230" s="29" t="s">
        <v>66</v>
      </c>
      <c r="D230" s="30" t="s">
        <v>85</v>
      </c>
      <c r="E230" s="30" t="s">
        <v>82</v>
      </c>
      <c r="F230" s="30"/>
      <c r="G230" s="30"/>
      <c r="H230" s="18">
        <f t="shared" ref="H230:I230" si="460">SUMIFS(H231:H1223,$B231:$B1223,$B231,$D231:$D1223,$D231,$E231:$E1223,$E231)/2</f>
        <v>8978</v>
      </c>
      <c r="I230" s="18">
        <f t="shared" si="460"/>
        <v>0</v>
      </c>
      <c r="J230" s="18">
        <f t="shared" ref="J230:K230" si="461">SUMIFS(J231:J1223,$B231:$B1223,$B231,$D231:$D1223,$D231,$E231:$E1223,$E231)/2</f>
        <v>8978</v>
      </c>
      <c r="K230" s="18">
        <f t="shared" si="461"/>
        <v>0</v>
      </c>
      <c r="L230" s="18">
        <f t="shared" ref="L230" si="462">SUMIFS(L231:L1223,$B231:$B1223,$B231,$D231:$D1223,$D231,$E231:$E1223,$E231)/2</f>
        <v>8978</v>
      </c>
      <c r="M230" s="18">
        <f t="shared" ref="M230" si="463">SUMIFS(M231:M1223,$B231:$B1223,$B231,$D231:$D1223,$D231,$E231:$E1223,$E231)/2</f>
        <v>0</v>
      </c>
    </row>
    <row r="231" spans="1:13" s="16" customFormat="1" ht="49.8" customHeight="1">
      <c r="A231" s="19">
        <v>2</v>
      </c>
      <c r="B231" s="37">
        <v>955</v>
      </c>
      <c r="C231" s="38" t="s">
        <v>204</v>
      </c>
      <c r="D231" s="39" t="s">
        <v>85</v>
      </c>
      <c r="E231" s="39" t="s">
        <v>82</v>
      </c>
      <c r="F231" s="39" t="s">
        <v>115</v>
      </c>
      <c r="G231" s="39"/>
      <c r="H231" s="40">
        <f t="shared" ref="H231:I231" si="464">SUMIFS(H232:H1223,$B232:$B1223,$B231,$D232:$D1223,$D232,$E232:$E1223,$E232,$F232:$F1223,$F232)</f>
        <v>8978</v>
      </c>
      <c r="I231" s="40">
        <f t="shared" si="464"/>
        <v>0</v>
      </c>
      <c r="J231" s="40">
        <f t="shared" ref="J231:K231" si="465">SUMIFS(J232:J1223,$B232:$B1223,$B231,$D232:$D1223,$D232,$E232:$E1223,$E232,$F232:$F1223,$F232)</f>
        <v>8978</v>
      </c>
      <c r="K231" s="40">
        <f t="shared" si="465"/>
        <v>0</v>
      </c>
      <c r="L231" s="40">
        <f t="shared" ref="L231" si="466">SUMIFS(L232:L1223,$B232:$B1223,$B231,$D232:$D1223,$D232,$E232:$E1223,$E232,$F232:$F1223,$F232)</f>
        <v>8978</v>
      </c>
      <c r="M231" s="40">
        <f t="shared" ref="M231" si="467">SUMIFS(M232:M1223,$B232:$B1223,$B231,$D232:$D1223,$D232,$E232:$E1223,$E232,$F232:$F1223,$F232)</f>
        <v>0</v>
      </c>
    </row>
    <row r="232" spans="1:13" s="16" customFormat="1" ht="15.6">
      <c r="A232" s="20">
        <v>3</v>
      </c>
      <c r="B232" s="31">
        <v>955</v>
      </c>
      <c r="C232" s="32" t="s">
        <v>46</v>
      </c>
      <c r="D232" s="33" t="s">
        <v>85</v>
      </c>
      <c r="E232" s="33" t="s">
        <v>82</v>
      </c>
      <c r="F232" s="33" t="s">
        <v>115</v>
      </c>
      <c r="G232" s="33" t="s">
        <v>95</v>
      </c>
      <c r="H232" s="24">
        <v>8978</v>
      </c>
      <c r="I232" s="24"/>
      <c r="J232" s="24">
        <v>8978</v>
      </c>
      <c r="K232" s="24"/>
      <c r="L232" s="24">
        <v>8978</v>
      </c>
      <c r="M232" s="24"/>
    </row>
    <row r="233" spans="1:13" s="16" customFormat="1" ht="151.19999999999999" customHeight="1">
      <c r="A233" s="20">
        <v>3</v>
      </c>
      <c r="B233" s="31">
        <v>955</v>
      </c>
      <c r="C233" s="32" t="s">
        <v>119</v>
      </c>
      <c r="D233" s="33" t="s">
        <v>85</v>
      </c>
      <c r="E233" s="33" t="s">
        <v>82</v>
      </c>
      <c r="F233" s="33" t="s">
        <v>115</v>
      </c>
      <c r="G233" s="33" t="s">
        <v>117</v>
      </c>
      <c r="H233" s="24"/>
      <c r="I233" s="24"/>
      <c r="J233" s="24"/>
      <c r="K233" s="24"/>
      <c r="L233" s="24"/>
      <c r="M233" s="24"/>
    </row>
    <row r="234" spans="1:13" s="16" customFormat="1" ht="15.6">
      <c r="A234" s="17">
        <v>1</v>
      </c>
      <c r="B234" s="28">
        <v>955</v>
      </c>
      <c r="C234" s="29" t="s">
        <v>149</v>
      </c>
      <c r="D234" s="30" t="s">
        <v>85</v>
      </c>
      <c r="E234" s="30" t="s">
        <v>85</v>
      </c>
      <c r="F234" s="30"/>
      <c r="G234" s="30"/>
      <c r="H234" s="18">
        <f t="shared" ref="H234:I234" si="468">SUMIFS(H235:H1227,$B235:$B1227,$B235,$D235:$D1227,$D235,$E235:$E1227,$E235)/2</f>
        <v>0</v>
      </c>
      <c r="I234" s="18">
        <f t="shared" si="468"/>
        <v>0</v>
      </c>
      <c r="J234" s="18">
        <f t="shared" ref="J234:K234" si="469">SUMIFS(J235:J1227,$B235:$B1227,$B235,$D235:$D1227,$D235,$E235:$E1227,$E235)/2</f>
        <v>0</v>
      </c>
      <c r="K234" s="18">
        <f t="shared" si="469"/>
        <v>0</v>
      </c>
      <c r="L234" s="18">
        <f t="shared" ref="L234" si="470">SUMIFS(L235:L1227,$B235:$B1227,$B235,$D235:$D1227,$D235,$E235:$E1227,$E235)/2</f>
        <v>0</v>
      </c>
      <c r="M234" s="18">
        <f t="shared" ref="M234" si="471">SUMIFS(M235:M1227,$B235:$B1227,$B235,$D235:$D1227,$D235,$E235:$E1227,$E235)/2</f>
        <v>0</v>
      </c>
    </row>
    <row r="235" spans="1:13" s="16" customFormat="1" ht="31.2">
      <c r="A235" s="19">
        <v>2</v>
      </c>
      <c r="B235" s="37">
        <v>955</v>
      </c>
      <c r="C235" s="38" t="s">
        <v>65</v>
      </c>
      <c r="D235" s="39" t="s">
        <v>85</v>
      </c>
      <c r="E235" s="39" t="s">
        <v>85</v>
      </c>
      <c r="F235" s="39" t="s">
        <v>116</v>
      </c>
      <c r="G235" s="39"/>
      <c r="H235" s="40">
        <f t="shared" ref="H235:I235" si="472">SUMIFS(H236:H1227,$B236:$B1227,$B235,$D236:$D1227,$D236,$E236:$E1227,$E236,$F236:$F1227,$F236)</f>
        <v>0</v>
      </c>
      <c r="I235" s="40">
        <f t="shared" si="472"/>
        <v>0</v>
      </c>
      <c r="J235" s="40">
        <f t="shared" ref="J235:K235" si="473">SUMIFS(J236:J1227,$B236:$B1227,$B235,$D236:$D1227,$D236,$E236:$E1227,$E236,$F236:$F1227,$F236)</f>
        <v>0</v>
      </c>
      <c r="K235" s="40">
        <f t="shared" si="473"/>
        <v>0</v>
      </c>
      <c r="L235" s="40">
        <f t="shared" ref="L235" si="474">SUMIFS(L236:L1227,$B236:$B1227,$B235,$D236:$D1227,$D236,$E236:$E1227,$E236,$F236:$F1227,$F236)</f>
        <v>0</v>
      </c>
      <c r="M235" s="40">
        <f t="shared" ref="M235" si="475">SUMIFS(M236:M1227,$B236:$B1227,$B235,$D236:$D1227,$D236,$E236:$E1227,$E236,$F236:$F1227,$F236)</f>
        <v>0</v>
      </c>
    </row>
    <row r="236" spans="1:13" s="16" customFormat="1" ht="46.8">
      <c r="A236" s="20">
        <v>3</v>
      </c>
      <c r="B236" s="31">
        <v>955</v>
      </c>
      <c r="C236" s="32" t="s">
        <v>12</v>
      </c>
      <c r="D236" s="33" t="s">
        <v>85</v>
      </c>
      <c r="E236" s="33" t="s">
        <v>85</v>
      </c>
      <c r="F236" s="33" t="s">
        <v>116</v>
      </c>
      <c r="G236" s="33" t="s">
        <v>77</v>
      </c>
      <c r="H236" s="24"/>
      <c r="I236" s="24"/>
      <c r="J236" s="24"/>
      <c r="K236" s="24"/>
      <c r="L236" s="24"/>
      <c r="M236" s="24"/>
    </row>
    <row r="237" spans="1:13" s="16" customFormat="1" ht="15.6">
      <c r="A237" s="17">
        <v>1</v>
      </c>
      <c r="B237" s="28">
        <v>955</v>
      </c>
      <c r="C237" s="29" t="s">
        <v>24</v>
      </c>
      <c r="D237" s="30" t="s">
        <v>87</v>
      </c>
      <c r="E237" s="30" t="s">
        <v>73</v>
      </c>
      <c r="F237" s="30" t="s">
        <v>7</v>
      </c>
      <c r="G237" s="30" t="s">
        <v>75</v>
      </c>
      <c r="H237" s="18">
        <f t="shared" ref="H237:I237" si="476">SUMIFS(H238:H1230,$B238:$B1230,$B238,$D238:$D1230,$D238,$E238:$E1230,$E238)/2</f>
        <v>6262.4</v>
      </c>
      <c r="I237" s="18">
        <f t="shared" si="476"/>
        <v>0</v>
      </c>
      <c r="J237" s="18">
        <f t="shared" ref="J237:K237" si="477">SUMIFS(J238:J1230,$B238:$B1230,$B238,$D238:$D1230,$D238,$E238:$E1230,$E238)/2</f>
        <v>6262.4</v>
      </c>
      <c r="K237" s="18">
        <f t="shared" si="477"/>
        <v>0</v>
      </c>
      <c r="L237" s="18">
        <f t="shared" ref="L237" si="478">SUMIFS(L238:L1230,$B238:$B1230,$B238,$D238:$D1230,$D238,$E238:$E1230,$E238)/2</f>
        <v>6062.4</v>
      </c>
      <c r="M237" s="18">
        <f t="shared" ref="M237" si="479">SUMIFS(M238:M1230,$B238:$B1230,$B238,$D238:$D1230,$D238,$E238:$E1230,$E238)/2</f>
        <v>0</v>
      </c>
    </row>
    <row r="238" spans="1:13" s="16" customFormat="1" ht="39" customHeight="1">
      <c r="A238" s="19">
        <v>2</v>
      </c>
      <c r="B238" s="37">
        <v>955</v>
      </c>
      <c r="C238" s="38" t="s">
        <v>187</v>
      </c>
      <c r="D238" s="39" t="s">
        <v>87</v>
      </c>
      <c r="E238" s="39" t="s">
        <v>73</v>
      </c>
      <c r="F238" s="39" t="s">
        <v>25</v>
      </c>
      <c r="G238" s="39"/>
      <c r="H238" s="40">
        <f t="shared" ref="H238:I238" si="480">SUMIFS(H239:H1230,$B239:$B1230,$B238,$D239:$D1230,$D239,$E239:$E1230,$E239,$F239:$F1230,$F239)</f>
        <v>0</v>
      </c>
      <c r="I238" s="40">
        <f t="shared" si="480"/>
        <v>0</v>
      </c>
      <c r="J238" s="40">
        <f t="shared" ref="J238:K238" si="481">SUMIFS(J239:J1230,$B239:$B1230,$B238,$D239:$D1230,$D239,$E239:$E1230,$E239,$F239:$F1230,$F239)</f>
        <v>0</v>
      </c>
      <c r="K238" s="40">
        <f t="shared" si="481"/>
        <v>0</v>
      </c>
      <c r="L238" s="40">
        <f t="shared" ref="L238" si="482">SUMIFS(L239:L1230,$B239:$B1230,$B238,$D239:$D1230,$D239,$E239:$E1230,$E239,$F239:$F1230,$F239)</f>
        <v>0</v>
      </c>
      <c r="M238" s="40">
        <f t="shared" ref="M238" si="483">SUMIFS(M239:M1230,$B239:$B1230,$B238,$D239:$D1230,$D239,$E239:$E1230,$E239,$F239:$F1230,$F239)</f>
        <v>0</v>
      </c>
    </row>
    <row r="239" spans="1:13" s="16" customFormat="1" ht="15.6">
      <c r="A239" s="20">
        <v>3</v>
      </c>
      <c r="B239" s="31">
        <v>955</v>
      </c>
      <c r="C239" s="32" t="s">
        <v>46</v>
      </c>
      <c r="D239" s="33" t="s">
        <v>87</v>
      </c>
      <c r="E239" s="33" t="s">
        <v>73</v>
      </c>
      <c r="F239" s="33" t="s">
        <v>25</v>
      </c>
      <c r="G239" s="33" t="s">
        <v>95</v>
      </c>
      <c r="H239" s="24"/>
      <c r="I239" s="24"/>
      <c r="J239" s="24"/>
      <c r="K239" s="24"/>
      <c r="L239" s="24"/>
      <c r="M239" s="24"/>
    </row>
    <row r="240" spans="1:13" s="16" customFormat="1" ht="93.6">
      <c r="A240" s="19">
        <v>2</v>
      </c>
      <c r="B240" s="37">
        <v>955</v>
      </c>
      <c r="C240" s="38" t="s">
        <v>192</v>
      </c>
      <c r="D240" s="39" t="s">
        <v>87</v>
      </c>
      <c r="E240" s="39" t="s">
        <v>73</v>
      </c>
      <c r="F240" s="39" t="s">
        <v>45</v>
      </c>
      <c r="G240" s="39" t="s">
        <v>75</v>
      </c>
      <c r="H240" s="40">
        <f t="shared" ref="H240:I240" si="484">SUMIFS(H241:H1232,$B241:$B1232,$B240,$D241:$D1232,$D241,$E241:$E1232,$E241,$F241:$F1232,$F241)</f>
        <v>6262.4</v>
      </c>
      <c r="I240" s="40">
        <f t="shared" si="484"/>
        <v>0</v>
      </c>
      <c r="J240" s="40">
        <f t="shared" ref="J240:K240" si="485">SUMIFS(J241:J1232,$B241:$B1232,$B240,$D241:$D1232,$D241,$E241:$E1232,$E241,$F241:$F1232,$F241)</f>
        <v>6262.4</v>
      </c>
      <c r="K240" s="40">
        <f t="shared" si="485"/>
        <v>0</v>
      </c>
      <c r="L240" s="40">
        <f t="shared" ref="L240" si="486">SUMIFS(L241:L1232,$B241:$B1232,$B240,$D241:$D1232,$D241,$E241:$E1232,$E241,$F241:$F1232,$F241)</f>
        <v>6062.4</v>
      </c>
      <c r="M240" s="40">
        <f t="shared" ref="M240" si="487">SUMIFS(M241:M1232,$B241:$B1232,$B240,$D241:$D1232,$D241,$E241:$E1232,$E241,$F241:$F1232,$F241)</f>
        <v>0</v>
      </c>
    </row>
    <row r="241" spans="1:13" s="16" customFormat="1" ht="15.6">
      <c r="A241" s="20">
        <v>3</v>
      </c>
      <c r="B241" s="31">
        <v>955</v>
      </c>
      <c r="C241" s="32" t="s">
        <v>46</v>
      </c>
      <c r="D241" s="33" t="s">
        <v>87</v>
      </c>
      <c r="E241" s="33" t="s">
        <v>73</v>
      </c>
      <c r="F241" s="33" t="s">
        <v>45</v>
      </c>
      <c r="G241" s="33" t="s">
        <v>95</v>
      </c>
      <c r="H241" s="24">
        <v>6262.4</v>
      </c>
      <c r="I241" s="24"/>
      <c r="J241" s="24">
        <v>6262.4</v>
      </c>
      <c r="K241" s="24"/>
      <c r="L241" s="24">
        <v>6062.4</v>
      </c>
      <c r="M241" s="24"/>
    </row>
    <row r="242" spans="1:13" s="16" customFormat="1" ht="15.6">
      <c r="A242" s="17">
        <v>1</v>
      </c>
      <c r="B242" s="28">
        <v>955</v>
      </c>
      <c r="C242" s="29" t="s">
        <v>135</v>
      </c>
      <c r="D242" s="30" t="s">
        <v>93</v>
      </c>
      <c r="E242" s="30" t="s">
        <v>92</v>
      </c>
      <c r="F242" s="30"/>
      <c r="G242" s="30"/>
      <c r="H242" s="18">
        <f t="shared" ref="H242:I242" si="488">SUMIFS(H243:H1235,$B243:$B1235,$B243,$D243:$D1235,$D243,$E243:$E1235,$E243)/2</f>
        <v>0</v>
      </c>
      <c r="I242" s="18">
        <f t="shared" si="488"/>
        <v>0</v>
      </c>
      <c r="J242" s="18">
        <f t="shared" ref="J242:K242" si="489">SUMIFS(J243:J1235,$B243:$B1235,$B243,$D243:$D1235,$D243,$E243:$E1235,$E243)/2</f>
        <v>0</v>
      </c>
      <c r="K242" s="18">
        <f t="shared" si="489"/>
        <v>0</v>
      </c>
      <c r="L242" s="18">
        <f t="shared" ref="L242" si="490">SUMIFS(L243:L1235,$B243:$B1235,$B243,$D243:$D1235,$D243,$E243:$E1235,$E243)/2</f>
        <v>0</v>
      </c>
      <c r="M242" s="18">
        <f t="shared" ref="M242" si="491">SUMIFS(M243:M1235,$B243:$B1235,$B243,$D243:$D1235,$D243,$E243:$E1235,$E243)/2</f>
        <v>0</v>
      </c>
    </row>
    <row r="243" spans="1:13" s="16" customFormat="1" ht="51.6" customHeight="1">
      <c r="A243" s="19">
        <v>2</v>
      </c>
      <c r="B243" s="37">
        <v>955</v>
      </c>
      <c r="C243" s="38" t="s">
        <v>157</v>
      </c>
      <c r="D243" s="39" t="s">
        <v>93</v>
      </c>
      <c r="E243" s="39" t="s">
        <v>92</v>
      </c>
      <c r="F243" s="39" t="s">
        <v>60</v>
      </c>
      <c r="G243" s="39"/>
      <c r="H243" s="40">
        <f t="shared" ref="H243:I243" si="492">SUMIFS(H244:H1235,$B244:$B1235,$B243,$D244:$D1235,$D244,$E244:$E1235,$E244,$F244:$F1235,$F244)</f>
        <v>0</v>
      </c>
      <c r="I243" s="40">
        <f t="shared" si="492"/>
        <v>0</v>
      </c>
      <c r="J243" s="40">
        <f t="shared" ref="J243:K243" si="493">SUMIFS(J244:J1235,$B244:$B1235,$B243,$D244:$D1235,$D244,$E244:$E1235,$E244,$F244:$F1235,$F244)</f>
        <v>0</v>
      </c>
      <c r="K243" s="40">
        <f t="shared" si="493"/>
        <v>0</v>
      </c>
      <c r="L243" s="40">
        <f t="shared" ref="L243" si="494">SUMIFS(L244:L1235,$B244:$B1235,$B243,$D244:$D1235,$D244,$E244:$E1235,$E244,$F244:$F1235,$F244)</f>
        <v>0</v>
      </c>
      <c r="M243" s="40">
        <f t="shared" ref="M243" si="495">SUMIFS(M244:M1235,$B244:$B1235,$B243,$D244:$D1235,$D244,$E244:$E1235,$E244,$F244:$F1235,$F244)</f>
        <v>0</v>
      </c>
    </row>
    <row r="244" spans="1:13" s="16" customFormat="1" ht="15.6">
      <c r="A244" s="20">
        <v>3</v>
      </c>
      <c r="B244" s="31">
        <v>955</v>
      </c>
      <c r="C244" s="32" t="s">
        <v>46</v>
      </c>
      <c r="D244" s="33" t="s">
        <v>93</v>
      </c>
      <c r="E244" s="33" t="s">
        <v>92</v>
      </c>
      <c r="F244" s="33" t="s">
        <v>60</v>
      </c>
      <c r="G244" s="33" t="s">
        <v>95</v>
      </c>
      <c r="H244" s="24"/>
      <c r="I244" s="25"/>
      <c r="J244" s="24"/>
      <c r="K244" s="25"/>
      <c r="L244" s="24"/>
      <c r="M244" s="25"/>
    </row>
    <row r="245" spans="1:13" s="16" customFormat="1" ht="15.6">
      <c r="A245" s="17">
        <v>1</v>
      </c>
      <c r="B245" s="28">
        <v>955</v>
      </c>
      <c r="C245" s="56" t="s">
        <v>153</v>
      </c>
      <c r="D245" s="30" t="s">
        <v>88</v>
      </c>
      <c r="E245" s="30" t="s">
        <v>73</v>
      </c>
      <c r="F245" s="30" t="s">
        <v>7</v>
      </c>
      <c r="G245" s="30" t="s">
        <v>75</v>
      </c>
      <c r="H245" s="18">
        <f t="shared" ref="H245:I245" si="496">SUMIFS(H246:H1238,$B246:$B1238,$B246,$D246:$D1238,$D246,$E246:$E1238,$E246)/2</f>
        <v>1560.8</v>
      </c>
      <c r="I245" s="18">
        <f t="shared" si="496"/>
        <v>0</v>
      </c>
      <c r="J245" s="18">
        <f t="shared" ref="J245:K245" si="497">SUMIFS(J246:J1238,$B246:$B1238,$B246,$D246:$D1238,$D246,$E246:$E1238,$E246)/2</f>
        <v>1560.8</v>
      </c>
      <c r="K245" s="18">
        <f t="shared" si="497"/>
        <v>0</v>
      </c>
      <c r="L245" s="18">
        <f t="shared" ref="L245" si="498">SUMIFS(L246:L1238,$B246:$B1238,$B246,$D246:$D1238,$D246,$E246:$E1238,$E246)/2</f>
        <v>1560.8</v>
      </c>
      <c r="M245" s="18">
        <f t="shared" ref="M245" si="499">SUMIFS(M246:M1238,$B246:$B1238,$B246,$D246:$D1238,$D246,$E246:$E1238,$E246)/2</f>
        <v>0</v>
      </c>
    </row>
    <row r="246" spans="1:13" s="16" customFormat="1" ht="46.8">
      <c r="A246" s="19">
        <v>2</v>
      </c>
      <c r="B246" s="37">
        <v>955</v>
      </c>
      <c r="C246" s="52" t="s">
        <v>32</v>
      </c>
      <c r="D246" s="39" t="s">
        <v>88</v>
      </c>
      <c r="E246" s="39" t="s">
        <v>73</v>
      </c>
      <c r="F246" s="53" t="s">
        <v>120</v>
      </c>
      <c r="G246" s="39"/>
      <c r="H246" s="40">
        <f t="shared" ref="H246:I246" si="500">SUMIFS(H247:H1238,$B247:$B1238,$B246,$D247:$D1238,$D247,$E247:$E1238,$E247,$F247:$F1238,$F247)</f>
        <v>1560.8</v>
      </c>
      <c r="I246" s="40">
        <f t="shared" si="500"/>
        <v>0</v>
      </c>
      <c r="J246" s="40">
        <f t="shared" ref="J246:K246" si="501">SUMIFS(J247:J1238,$B247:$B1238,$B246,$D247:$D1238,$D247,$E247:$E1238,$E247,$F247:$F1238,$F247)</f>
        <v>1560.8</v>
      </c>
      <c r="K246" s="40">
        <f t="shared" si="501"/>
        <v>0</v>
      </c>
      <c r="L246" s="40">
        <f t="shared" ref="L246" si="502">SUMIFS(L247:L1238,$B247:$B1238,$B246,$D247:$D1238,$D247,$E247:$E1238,$E247,$F247:$F1238,$F247)</f>
        <v>1560.8</v>
      </c>
      <c r="M246" s="40">
        <f t="shared" ref="M246" si="503">SUMIFS(M247:M1238,$B247:$B1238,$B246,$D247:$D1238,$D247,$E247:$E1238,$E247,$F247:$F1238,$F247)</f>
        <v>0</v>
      </c>
    </row>
    <row r="247" spans="1:13" s="16" customFormat="1" ht="37.950000000000003" customHeight="1">
      <c r="A247" s="20">
        <v>3</v>
      </c>
      <c r="B247" s="31">
        <v>955</v>
      </c>
      <c r="C247" s="32" t="s">
        <v>21</v>
      </c>
      <c r="D247" s="33" t="s">
        <v>88</v>
      </c>
      <c r="E247" s="33" t="s">
        <v>73</v>
      </c>
      <c r="F247" s="33" t="s">
        <v>120</v>
      </c>
      <c r="G247" s="33" t="s">
        <v>84</v>
      </c>
      <c r="H247" s="24">
        <v>1560.8</v>
      </c>
      <c r="I247" s="24"/>
      <c r="J247" s="24">
        <v>1560.8</v>
      </c>
      <c r="K247" s="24"/>
      <c r="L247" s="24">
        <v>1560.8</v>
      </c>
      <c r="M247" s="24"/>
    </row>
    <row r="248" spans="1:13" s="16" customFormat="1" ht="15.6">
      <c r="A248" s="17">
        <v>1</v>
      </c>
      <c r="B248" s="28">
        <v>955</v>
      </c>
      <c r="C248" s="29" t="s">
        <v>68</v>
      </c>
      <c r="D248" s="30" t="s">
        <v>88</v>
      </c>
      <c r="E248" s="30" t="s">
        <v>82</v>
      </c>
      <c r="F248" s="30" t="s">
        <v>7</v>
      </c>
      <c r="G248" s="30" t="s">
        <v>75</v>
      </c>
      <c r="H248" s="18">
        <f t="shared" ref="H248:I248" si="504">SUMIFS(H249:H1241,$B249:$B1241,$B249,$D249:$D1241,$D249,$E249:$E1241,$E249)/2</f>
        <v>150</v>
      </c>
      <c r="I248" s="18">
        <f t="shared" si="504"/>
        <v>0</v>
      </c>
      <c r="J248" s="18">
        <f t="shared" ref="J248:K248" si="505">SUMIFS(J249:J1241,$B249:$B1241,$B249,$D249:$D1241,$D249,$E249:$E1241,$E249)/2</f>
        <v>150</v>
      </c>
      <c r="K248" s="18">
        <f t="shared" si="505"/>
        <v>0</v>
      </c>
      <c r="L248" s="18">
        <f t="shared" ref="L248" si="506">SUMIFS(L249:L1241,$B249:$B1241,$B249,$D249:$D1241,$D249,$E249:$E1241,$E249)/2</f>
        <v>150</v>
      </c>
      <c r="M248" s="18">
        <f t="shared" ref="M248" si="507">SUMIFS(M249:M1241,$B249:$B1241,$B249,$D249:$D1241,$D249,$E249:$E1241,$E249)/2</f>
        <v>0</v>
      </c>
    </row>
    <row r="249" spans="1:13" s="16" customFormat="1" ht="46.8">
      <c r="A249" s="19">
        <v>2</v>
      </c>
      <c r="B249" s="37">
        <v>955</v>
      </c>
      <c r="C249" s="38" t="s">
        <v>157</v>
      </c>
      <c r="D249" s="39" t="s">
        <v>88</v>
      </c>
      <c r="E249" s="39" t="s">
        <v>82</v>
      </c>
      <c r="F249" s="39" t="s">
        <v>60</v>
      </c>
      <c r="G249" s="39"/>
      <c r="H249" s="40">
        <f t="shared" ref="H249:I249" si="508">SUMIFS(H250:H1241,$B250:$B1241,$B249,$D250:$D1241,$D250,$E250:$E1241,$E250,$F250:$F1241,$F250)</f>
        <v>150</v>
      </c>
      <c r="I249" s="40">
        <f t="shared" si="508"/>
        <v>0</v>
      </c>
      <c r="J249" s="40">
        <f t="shared" ref="J249:K249" si="509">SUMIFS(J250:J1241,$B250:$B1241,$B249,$D250:$D1241,$D250,$E250:$E1241,$E250,$F250:$F1241,$F250)</f>
        <v>150</v>
      </c>
      <c r="K249" s="40">
        <f t="shared" si="509"/>
        <v>0</v>
      </c>
      <c r="L249" s="40">
        <f t="shared" ref="L249" si="510">SUMIFS(L250:L1241,$B250:$B1241,$B249,$D250:$D1241,$D250,$E250:$E1241,$E250,$F250:$F1241,$F250)</f>
        <v>150</v>
      </c>
      <c r="M249" s="40">
        <f t="shared" ref="M249" si="511">SUMIFS(M250:M1241,$B250:$B1241,$B249,$D250:$D1241,$D250,$E250:$E1241,$E250,$F250:$F1241,$F250)</f>
        <v>0</v>
      </c>
    </row>
    <row r="250" spans="1:13" s="16" customFormat="1" ht="39.6" customHeight="1">
      <c r="A250" s="20">
        <v>3</v>
      </c>
      <c r="B250" s="31">
        <v>955</v>
      </c>
      <c r="C250" s="32" t="s">
        <v>21</v>
      </c>
      <c r="D250" s="33" t="s">
        <v>88</v>
      </c>
      <c r="E250" s="33" t="s">
        <v>82</v>
      </c>
      <c r="F250" s="33" t="s">
        <v>60</v>
      </c>
      <c r="G250" s="33" t="s">
        <v>84</v>
      </c>
      <c r="H250" s="24">
        <v>150</v>
      </c>
      <c r="I250" s="24"/>
      <c r="J250" s="24">
        <v>150</v>
      </c>
      <c r="K250" s="24"/>
      <c r="L250" s="24">
        <v>150</v>
      </c>
      <c r="M250" s="24"/>
    </row>
    <row r="251" spans="1:13" s="16" customFormat="1" ht="62.4">
      <c r="A251" s="19">
        <v>2</v>
      </c>
      <c r="B251" s="37">
        <v>955</v>
      </c>
      <c r="C251" s="38" t="s">
        <v>127</v>
      </c>
      <c r="D251" s="39" t="s">
        <v>88</v>
      </c>
      <c r="E251" s="39" t="s">
        <v>82</v>
      </c>
      <c r="F251" s="39" t="s">
        <v>126</v>
      </c>
      <c r="G251" s="39"/>
      <c r="H251" s="40">
        <f t="shared" ref="H251:I251" si="512">SUMIFS(H252:H1243,$B252:$B1243,$B251,$D252:$D1243,$D252,$E252:$E1243,$E252,$F252:$F1243,$F252)</f>
        <v>0</v>
      </c>
      <c r="I251" s="40">
        <f t="shared" si="512"/>
        <v>0</v>
      </c>
      <c r="J251" s="40">
        <f t="shared" ref="J251:K251" si="513">SUMIFS(J252:J1243,$B252:$B1243,$B251,$D252:$D1243,$D252,$E252:$E1243,$E252,$F252:$F1243,$F252)</f>
        <v>0</v>
      </c>
      <c r="K251" s="40">
        <f t="shared" si="513"/>
        <v>0</v>
      </c>
      <c r="L251" s="40">
        <f t="shared" ref="L251" si="514">SUMIFS(L252:L1243,$B252:$B1243,$B251,$D252:$D1243,$D252,$E252:$E1243,$E252,$F252:$F1243,$F252)</f>
        <v>0</v>
      </c>
      <c r="M251" s="40">
        <f t="shared" ref="M251" si="515">SUMIFS(M252:M1243,$B252:$B1243,$B251,$D252:$D1243,$D252,$E252:$E1243,$E252,$F252:$F1243,$F252)</f>
        <v>0</v>
      </c>
    </row>
    <row r="252" spans="1:13" s="16" customFormat="1" ht="37.950000000000003" customHeight="1">
      <c r="A252" s="20">
        <v>3</v>
      </c>
      <c r="B252" s="31">
        <v>955</v>
      </c>
      <c r="C252" s="32" t="s">
        <v>21</v>
      </c>
      <c r="D252" s="33" t="s">
        <v>88</v>
      </c>
      <c r="E252" s="33" t="s">
        <v>82</v>
      </c>
      <c r="F252" s="33" t="s">
        <v>126</v>
      </c>
      <c r="G252" s="33" t="s">
        <v>84</v>
      </c>
      <c r="H252" s="24"/>
      <c r="I252" s="24"/>
      <c r="J252" s="24"/>
      <c r="K252" s="24"/>
      <c r="L252" s="24"/>
      <c r="M252" s="24"/>
    </row>
    <row r="253" spans="1:13" s="16" customFormat="1" ht="15.6">
      <c r="A253" s="20">
        <v>3</v>
      </c>
      <c r="B253" s="31">
        <v>955</v>
      </c>
      <c r="C253" s="32" t="s">
        <v>46</v>
      </c>
      <c r="D253" s="33" t="s">
        <v>88</v>
      </c>
      <c r="E253" s="33" t="s">
        <v>82</v>
      </c>
      <c r="F253" s="33" t="s">
        <v>126</v>
      </c>
      <c r="G253" s="33" t="s">
        <v>95</v>
      </c>
      <c r="H253" s="24"/>
      <c r="I253" s="24"/>
      <c r="J253" s="24"/>
      <c r="K253" s="24"/>
      <c r="L253" s="24"/>
      <c r="M253" s="24"/>
    </row>
    <row r="254" spans="1:13" s="16" customFormat="1" ht="62.4">
      <c r="A254" s="19">
        <v>2</v>
      </c>
      <c r="B254" s="37">
        <v>955</v>
      </c>
      <c r="C254" s="38" t="s">
        <v>130</v>
      </c>
      <c r="D254" s="39" t="s">
        <v>88</v>
      </c>
      <c r="E254" s="39" t="s">
        <v>82</v>
      </c>
      <c r="F254" s="39" t="s">
        <v>132</v>
      </c>
      <c r="G254" s="39"/>
      <c r="H254" s="40">
        <f t="shared" ref="H254:I254" si="516">SUMIFS(H255:H1247,$B255:$B1247,$B254,$D255:$D1247,$D255,$E255:$E1247,$E255,$F255:$F1247,$F255)</f>
        <v>0</v>
      </c>
      <c r="I254" s="40">
        <f t="shared" si="516"/>
        <v>0</v>
      </c>
      <c r="J254" s="40">
        <f t="shared" ref="J254:K254" si="517">SUMIFS(J255:J1247,$B255:$B1247,$B254,$D255:$D1247,$D255,$E255:$E1247,$E255,$F255:$F1247,$F255)</f>
        <v>0</v>
      </c>
      <c r="K254" s="40">
        <f t="shared" si="517"/>
        <v>0</v>
      </c>
      <c r="L254" s="40">
        <f t="shared" ref="L254" si="518">SUMIFS(L255:L1247,$B255:$B1247,$B254,$D255:$D1247,$D255,$E255:$E1247,$E255,$F255:$F1247,$F255)</f>
        <v>0</v>
      </c>
      <c r="M254" s="40">
        <f t="shared" ref="M254" si="519">SUMIFS(M255:M1247,$B255:$B1247,$B254,$D255:$D1247,$D255,$E255:$E1247,$E255,$F255:$F1247,$F255)</f>
        <v>0</v>
      </c>
    </row>
    <row r="255" spans="1:13" s="16" customFormat="1" ht="78">
      <c r="A255" s="20">
        <v>3</v>
      </c>
      <c r="B255" s="31">
        <v>955</v>
      </c>
      <c r="C255" s="32" t="s">
        <v>152</v>
      </c>
      <c r="D255" s="33" t="s">
        <v>88</v>
      </c>
      <c r="E255" s="33" t="s">
        <v>82</v>
      </c>
      <c r="F255" s="33" t="s">
        <v>132</v>
      </c>
      <c r="G255" s="33" t="s">
        <v>97</v>
      </c>
      <c r="H255" s="24"/>
      <c r="I255" s="24"/>
      <c r="J255" s="24"/>
      <c r="K255" s="24"/>
      <c r="L255" s="24"/>
      <c r="M255" s="24"/>
    </row>
    <row r="256" spans="1:13" s="16" customFormat="1" ht="15.6">
      <c r="A256" s="17">
        <v>1</v>
      </c>
      <c r="B256" s="28">
        <v>955</v>
      </c>
      <c r="C256" s="29" t="s">
        <v>150</v>
      </c>
      <c r="D256" s="30" t="s">
        <v>88</v>
      </c>
      <c r="E256" s="30" t="s">
        <v>90</v>
      </c>
      <c r="F256" s="30"/>
      <c r="G256" s="30"/>
      <c r="H256" s="18">
        <f t="shared" ref="H256:I256" si="520">SUMIFS(H257:H1247,$B257:$B1247,$B257,$D257:$D1247,$D257,$E257:$E1247,$E257)/2</f>
        <v>11642.4</v>
      </c>
      <c r="I256" s="18">
        <f t="shared" si="520"/>
        <v>9560</v>
      </c>
      <c r="J256" s="18">
        <f t="shared" ref="J256:K256" si="521">SUMIFS(J257:J1247,$B257:$B1247,$B257,$D257:$D1247,$D257,$E257:$E1247,$E257)/2</f>
        <v>11642.4</v>
      </c>
      <c r="K256" s="18">
        <f t="shared" si="521"/>
        <v>9560</v>
      </c>
      <c r="L256" s="18">
        <f t="shared" ref="L256" si="522">SUMIFS(L257:L1247,$B257:$B1247,$B257,$D257:$D1247,$D257,$E257:$E1247,$E257)/2</f>
        <v>11642.4</v>
      </c>
      <c r="M256" s="18">
        <f t="shared" ref="M256" si="523">SUMIFS(M257:M1247,$B257:$B1247,$B257,$D257:$D1247,$D257,$E257:$E1247,$E257)/2</f>
        <v>9560</v>
      </c>
    </row>
    <row r="257" spans="1:13" s="16" customFormat="1" ht="31.2">
      <c r="A257" s="19">
        <v>2</v>
      </c>
      <c r="B257" s="37">
        <v>955</v>
      </c>
      <c r="C257" s="38" t="s">
        <v>209</v>
      </c>
      <c r="D257" s="39" t="s">
        <v>88</v>
      </c>
      <c r="E257" s="39" t="s">
        <v>90</v>
      </c>
      <c r="F257" s="39" t="s">
        <v>69</v>
      </c>
      <c r="G257" s="39"/>
      <c r="H257" s="40">
        <f t="shared" ref="H257:I257" si="524">SUMIFS(H258:H1247,$B258:$B1247,$B257,$D258:$D1247,$D258,$E258:$E1247,$E258,$F258:$F1247,$F258)</f>
        <v>2082.4</v>
      </c>
      <c r="I257" s="40">
        <f t="shared" si="524"/>
        <v>0</v>
      </c>
      <c r="J257" s="40">
        <f t="shared" ref="J257:K257" si="525">SUMIFS(J258:J1247,$B258:$B1247,$B257,$D258:$D1247,$D258,$E258:$E1247,$E258,$F258:$F1247,$F258)</f>
        <v>2082.4</v>
      </c>
      <c r="K257" s="40">
        <f t="shared" si="525"/>
        <v>0</v>
      </c>
      <c r="L257" s="40">
        <f t="shared" ref="L257" si="526">SUMIFS(L258:L1247,$B258:$B1247,$B257,$D258:$D1247,$D258,$E258:$E1247,$E258,$F258:$F1247,$F258)</f>
        <v>2082.4</v>
      </c>
      <c r="M257" s="40">
        <f t="shared" ref="M257" si="527">SUMIFS(M258:M1247,$B258:$B1247,$B257,$D258:$D1247,$D258,$E258:$E1247,$E258,$F258:$F1247,$F258)</f>
        <v>0</v>
      </c>
    </row>
    <row r="258" spans="1:13" s="16" customFormat="1" ht="37.200000000000003" customHeight="1">
      <c r="A258" s="20">
        <v>3</v>
      </c>
      <c r="B258" s="31">
        <v>955</v>
      </c>
      <c r="C258" s="32" t="s">
        <v>21</v>
      </c>
      <c r="D258" s="33" t="s">
        <v>88</v>
      </c>
      <c r="E258" s="33" t="s">
        <v>90</v>
      </c>
      <c r="F258" s="33" t="s">
        <v>69</v>
      </c>
      <c r="G258" s="33" t="s">
        <v>84</v>
      </c>
      <c r="H258" s="24">
        <v>2082.4</v>
      </c>
      <c r="I258" s="24"/>
      <c r="J258" s="24">
        <v>2082.4</v>
      </c>
      <c r="K258" s="24"/>
      <c r="L258" s="24">
        <v>2082.4</v>
      </c>
      <c r="M258" s="24"/>
    </row>
    <row r="259" spans="1:13" s="16" customFormat="1" ht="104.25" customHeight="1">
      <c r="A259" s="19">
        <v>2</v>
      </c>
      <c r="B259" s="37">
        <v>955</v>
      </c>
      <c r="C259" s="38" t="s">
        <v>212</v>
      </c>
      <c r="D259" s="39" t="s">
        <v>88</v>
      </c>
      <c r="E259" s="39" t="s">
        <v>90</v>
      </c>
      <c r="F259" s="39" t="s">
        <v>125</v>
      </c>
      <c r="G259" s="39"/>
      <c r="H259" s="40">
        <f t="shared" ref="H259:I259" si="528">SUMIFS(H260:H1249,$B260:$B1249,$B259,$D260:$D1249,$D260,$E260:$E1249,$E260,$F260:$F1249,$F260)</f>
        <v>9560</v>
      </c>
      <c r="I259" s="40">
        <f t="shared" si="528"/>
        <v>9560</v>
      </c>
      <c r="J259" s="40">
        <f t="shared" ref="J259:K259" si="529">SUMIFS(J260:J1249,$B260:$B1249,$B259,$D260:$D1249,$D260,$E260:$E1249,$E260,$F260:$F1249,$F260)</f>
        <v>9560</v>
      </c>
      <c r="K259" s="40">
        <f t="shared" si="529"/>
        <v>9560</v>
      </c>
      <c r="L259" s="40">
        <f t="shared" ref="L259" si="530">SUMIFS(L260:L1249,$B260:$B1249,$B259,$D260:$D1249,$D260,$E260:$E1249,$E260,$F260:$F1249,$F260)</f>
        <v>9560</v>
      </c>
      <c r="M259" s="40">
        <f t="shared" ref="M259" si="531">SUMIFS(M260:M1249,$B260:$B1249,$B259,$D260:$D1249,$D260,$E260:$E1249,$E260,$F260:$F1249,$F260)</f>
        <v>9560</v>
      </c>
    </row>
    <row r="260" spans="1:13" s="16" customFormat="1" ht="15.6">
      <c r="A260" s="20">
        <v>3</v>
      </c>
      <c r="B260" s="31">
        <v>955</v>
      </c>
      <c r="C260" s="32" t="s">
        <v>123</v>
      </c>
      <c r="D260" s="33" t="s">
        <v>88</v>
      </c>
      <c r="E260" s="33" t="s">
        <v>90</v>
      </c>
      <c r="F260" s="33" t="s">
        <v>125</v>
      </c>
      <c r="G260" s="33" t="s">
        <v>124</v>
      </c>
      <c r="H260" s="24">
        <v>9560</v>
      </c>
      <c r="I260" s="24">
        <v>9560</v>
      </c>
      <c r="J260" s="24">
        <v>9560</v>
      </c>
      <c r="K260" s="24">
        <v>9560</v>
      </c>
      <c r="L260" s="24">
        <v>9560</v>
      </c>
      <c r="M260" s="24">
        <v>9560</v>
      </c>
    </row>
    <row r="261" spans="1:13" s="16" customFormat="1" ht="31.2">
      <c r="A261" s="17">
        <v>1</v>
      </c>
      <c r="B261" s="28">
        <v>955</v>
      </c>
      <c r="C261" s="29" t="s">
        <v>27</v>
      </c>
      <c r="D261" s="30" t="s">
        <v>88</v>
      </c>
      <c r="E261" s="30" t="s">
        <v>74</v>
      </c>
      <c r="F261" s="30"/>
      <c r="G261" s="30"/>
      <c r="H261" s="18">
        <f t="shared" ref="H261:I261" si="532">SUMIFS(H262:H1252,$B262:$B1252,$B262,$D262:$D1252,$D262,$E262:$E1252,$E262)/2</f>
        <v>0</v>
      </c>
      <c r="I261" s="18">
        <f t="shared" si="532"/>
        <v>0</v>
      </c>
      <c r="J261" s="18">
        <f t="shared" ref="J261:K261" si="533">SUMIFS(J262:J1252,$B262:$B1252,$B262,$D262:$D1252,$D262,$E262:$E1252,$E262)/2</f>
        <v>0</v>
      </c>
      <c r="K261" s="18">
        <f t="shared" si="533"/>
        <v>0</v>
      </c>
      <c r="L261" s="18">
        <f t="shared" ref="L261" si="534">SUMIFS(L262:L1252,$B262:$B1252,$B262,$D262:$D1252,$D262,$E262:$E1252,$E262)/2</f>
        <v>0</v>
      </c>
      <c r="M261" s="18">
        <f t="shared" ref="M261" si="535">SUMIFS(M262:M1252,$B262:$B1252,$B262,$D262:$D1252,$D262,$E262:$E1252,$E262)/2</f>
        <v>0</v>
      </c>
    </row>
    <row r="262" spans="1:13" s="16" customFormat="1" ht="62.4">
      <c r="A262" s="19">
        <v>2</v>
      </c>
      <c r="B262" s="37">
        <v>955</v>
      </c>
      <c r="C262" s="38" t="s">
        <v>129</v>
      </c>
      <c r="D262" s="39" t="s">
        <v>88</v>
      </c>
      <c r="E262" s="39" t="s">
        <v>74</v>
      </c>
      <c r="F262" s="39" t="s">
        <v>28</v>
      </c>
      <c r="G262" s="39"/>
      <c r="H262" s="40">
        <f t="shared" ref="H262:I262" si="536">SUMIFS(H263:H1252,$B263:$B1252,$B262,$D263:$D1252,$D263,$E263:$E1252,$E263,$F263:$F1252,$F263)</f>
        <v>0</v>
      </c>
      <c r="I262" s="40">
        <f t="shared" si="536"/>
        <v>0</v>
      </c>
      <c r="J262" s="40">
        <f t="shared" ref="J262:K262" si="537">SUMIFS(J263:J1252,$B263:$B1252,$B262,$D263:$D1252,$D263,$E263:$E1252,$E263,$F263:$F1252,$F263)</f>
        <v>0</v>
      </c>
      <c r="K262" s="40">
        <f t="shared" si="537"/>
        <v>0</v>
      </c>
      <c r="L262" s="40">
        <f t="shared" ref="L262" si="538">SUMIFS(L263:L1252,$B263:$B1252,$B262,$D263:$D1252,$D263,$E263:$E1252,$E263,$F263:$F1252,$F263)</f>
        <v>0</v>
      </c>
      <c r="M262" s="40">
        <f t="shared" ref="M262" si="539">SUMIFS(M263:M1252,$B263:$B1252,$B262,$D263:$D1252,$D263,$E263:$E1252,$E263,$F263:$F1252,$F263)</f>
        <v>0</v>
      </c>
    </row>
    <row r="263" spans="1:13" s="16" customFormat="1" ht="15.6">
      <c r="A263" s="20">
        <v>3</v>
      </c>
      <c r="B263" s="31">
        <v>955</v>
      </c>
      <c r="C263" s="32" t="s">
        <v>46</v>
      </c>
      <c r="D263" s="33" t="s">
        <v>88</v>
      </c>
      <c r="E263" s="33" t="s">
        <v>74</v>
      </c>
      <c r="F263" s="33" t="s">
        <v>28</v>
      </c>
      <c r="G263" s="33" t="s">
        <v>95</v>
      </c>
      <c r="H263" s="24"/>
      <c r="I263" s="24"/>
      <c r="J263" s="24"/>
      <c r="K263" s="24"/>
      <c r="L263" s="24"/>
      <c r="M263" s="24"/>
    </row>
    <row r="264" spans="1:13" s="16" customFormat="1" ht="62.4">
      <c r="A264" s="19">
        <v>2</v>
      </c>
      <c r="B264" s="37">
        <v>955</v>
      </c>
      <c r="C264" s="38" t="s">
        <v>147</v>
      </c>
      <c r="D264" s="39" t="s">
        <v>88</v>
      </c>
      <c r="E264" s="39" t="s">
        <v>74</v>
      </c>
      <c r="F264" s="39" t="s">
        <v>33</v>
      </c>
      <c r="G264" s="39"/>
      <c r="H264" s="40">
        <f t="shared" ref="H264:I264" si="540">SUMIFS(H265:H1254,$B265:$B1254,$B264,$D265:$D1254,$D265,$E265:$E1254,$E265,$F265:$F1254,$F265)</f>
        <v>0</v>
      </c>
      <c r="I264" s="40">
        <f t="shared" si="540"/>
        <v>0</v>
      </c>
      <c r="J264" s="40">
        <f t="shared" ref="J264:K264" si="541">SUMIFS(J265:J1254,$B265:$B1254,$B264,$D265:$D1254,$D265,$E265:$E1254,$E265,$F265:$F1254,$F265)</f>
        <v>0</v>
      </c>
      <c r="K264" s="40">
        <f t="shared" si="541"/>
        <v>0</v>
      </c>
      <c r="L264" s="40">
        <f t="shared" ref="L264" si="542">SUMIFS(L265:L1254,$B265:$B1254,$B264,$D265:$D1254,$D265,$E265:$E1254,$E265,$F265:$F1254,$F265)</f>
        <v>0</v>
      </c>
      <c r="M264" s="40">
        <f t="shared" ref="M264" si="543">SUMIFS(M265:M1254,$B265:$B1254,$B264,$D265:$D1254,$D265,$E265:$E1254,$E265,$F265:$F1254,$F265)</f>
        <v>0</v>
      </c>
    </row>
    <row r="265" spans="1:13" s="16" customFormat="1" ht="33.6" customHeight="1">
      <c r="A265" s="20">
        <v>3</v>
      </c>
      <c r="B265" s="31">
        <v>955</v>
      </c>
      <c r="C265" s="32" t="s">
        <v>11</v>
      </c>
      <c r="D265" s="33" t="s">
        <v>88</v>
      </c>
      <c r="E265" s="33" t="s">
        <v>74</v>
      </c>
      <c r="F265" s="33" t="s">
        <v>33</v>
      </c>
      <c r="G265" s="33" t="s">
        <v>76</v>
      </c>
      <c r="H265" s="24"/>
      <c r="I265" s="24"/>
      <c r="J265" s="24"/>
      <c r="K265" s="24"/>
      <c r="L265" s="24"/>
      <c r="M265" s="24"/>
    </row>
    <row r="266" spans="1:13" s="16" customFormat="1" ht="46.8">
      <c r="A266" s="20">
        <v>3</v>
      </c>
      <c r="B266" s="31">
        <v>955</v>
      </c>
      <c r="C266" s="32" t="s">
        <v>12</v>
      </c>
      <c r="D266" s="33" t="s">
        <v>88</v>
      </c>
      <c r="E266" s="33" t="s">
        <v>74</v>
      </c>
      <c r="F266" s="33" t="s">
        <v>33</v>
      </c>
      <c r="G266" s="33" t="s">
        <v>77</v>
      </c>
      <c r="H266" s="24"/>
      <c r="I266" s="24"/>
      <c r="J266" s="24"/>
      <c r="K266" s="24"/>
      <c r="L266" s="24"/>
      <c r="M266" s="24"/>
    </row>
    <row r="267" spans="1:13" s="16" customFormat="1" ht="15.6">
      <c r="A267" s="17">
        <v>1</v>
      </c>
      <c r="B267" s="28">
        <v>955</v>
      </c>
      <c r="C267" s="29" t="s">
        <v>30</v>
      </c>
      <c r="D267" s="30" t="s">
        <v>89</v>
      </c>
      <c r="E267" s="30" t="s">
        <v>73</v>
      </c>
      <c r="F267" s="30" t="s">
        <v>7</v>
      </c>
      <c r="G267" s="30" t="s">
        <v>75</v>
      </c>
      <c r="H267" s="18">
        <f t="shared" ref="H267:I267" si="544">SUMIFS(H268:H1258,$B268:$B1258,$B268,$D268:$D1258,$D268,$E268:$E1258,$E268)/2</f>
        <v>1971.6</v>
      </c>
      <c r="I267" s="18">
        <f t="shared" si="544"/>
        <v>0</v>
      </c>
      <c r="J267" s="18">
        <f t="shared" ref="J267:K267" si="545">SUMIFS(J268:J1258,$B268:$B1258,$B268,$D268:$D1258,$D268,$E268:$E1258,$E268)/2</f>
        <v>1971.6</v>
      </c>
      <c r="K267" s="18">
        <f t="shared" si="545"/>
        <v>0</v>
      </c>
      <c r="L267" s="18">
        <f t="shared" ref="L267" si="546">SUMIFS(L268:L1258,$B268:$B1258,$B268,$D268:$D1258,$D268,$E268:$E1258,$E268)/2</f>
        <v>1951.6</v>
      </c>
      <c r="M267" s="18">
        <f t="shared" ref="M267" si="547">SUMIFS(M268:M1258,$B268:$B1258,$B268,$D268:$D1258,$D268,$E268:$E1258,$E268)/2</f>
        <v>0</v>
      </c>
    </row>
    <row r="268" spans="1:13" s="16" customFormat="1" ht="46.8">
      <c r="A268" s="19">
        <v>2</v>
      </c>
      <c r="B268" s="37">
        <v>955</v>
      </c>
      <c r="C268" s="38" t="s">
        <v>189</v>
      </c>
      <c r="D268" s="39" t="s">
        <v>89</v>
      </c>
      <c r="E268" s="39" t="s">
        <v>73</v>
      </c>
      <c r="F268" s="39" t="s">
        <v>31</v>
      </c>
      <c r="G268" s="39"/>
      <c r="H268" s="40">
        <f t="shared" ref="H268:I268" si="548">SUMIFS(H269:H1258,$B269:$B1258,$B268,$D269:$D1258,$D269,$E269:$E1258,$E269,$F269:$F1258,$F269)</f>
        <v>0</v>
      </c>
      <c r="I268" s="40">
        <f t="shared" si="548"/>
        <v>0</v>
      </c>
      <c r="J268" s="40">
        <f t="shared" ref="J268:K268" si="549">SUMIFS(J269:J1258,$B269:$B1258,$B268,$D269:$D1258,$D269,$E269:$E1258,$E269,$F269:$F1258,$F269)</f>
        <v>0</v>
      </c>
      <c r="K268" s="40">
        <f t="shared" si="549"/>
        <v>0</v>
      </c>
      <c r="L268" s="40">
        <f t="shared" ref="L268" si="550">SUMIFS(L269:L1258,$B269:$B1258,$B268,$D269:$D1258,$D269,$E269:$E1258,$E269,$F269:$F1258,$F269)</f>
        <v>0</v>
      </c>
      <c r="M268" s="40">
        <f t="shared" ref="M268" si="551">SUMIFS(M269:M1258,$B269:$B1258,$B268,$D269:$D1258,$D269,$E269:$E1258,$E269,$F269:$F1258,$F269)</f>
        <v>0</v>
      </c>
    </row>
    <row r="269" spans="1:13" s="16" customFormat="1" ht="15.6">
      <c r="A269" s="20">
        <v>3</v>
      </c>
      <c r="B269" s="31">
        <v>955</v>
      </c>
      <c r="C269" s="32" t="s">
        <v>46</v>
      </c>
      <c r="D269" s="33" t="s">
        <v>89</v>
      </c>
      <c r="E269" s="33" t="s">
        <v>73</v>
      </c>
      <c r="F269" s="33" t="s">
        <v>31</v>
      </c>
      <c r="G269" s="33" t="s">
        <v>95</v>
      </c>
      <c r="H269" s="24"/>
      <c r="I269" s="25"/>
      <c r="J269" s="24"/>
      <c r="K269" s="25"/>
      <c r="L269" s="24"/>
      <c r="M269" s="25"/>
    </row>
    <row r="270" spans="1:13" s="16" customFormat="1" ht="46.8">
      <c r="A270" s="19">
        <v>2</v>
      </c>
      <c r="B270" s="37">
        <v>955</v>
      </c>
      <c r="C270" s="38" t="s">
        <v>157</v>
      </c>
      <c r="D270" s="39" t="s">
        <v>89</v>
      </c>
      <c r="E270" s="39" t="s">
        <v>73</v>
      </c>
      <c r="F270" s="39" t="s">
        <v>60</v>
      </c>
      <c r="G270" s="39"/>
      <c r="H270" s="40">
        <f t="shared" ref="H270:I270" si="552">SUMIFS(H271:H1260,$B271:$B1260,$B270,$D271:$D1260,$D271,$E271:$E1260,$E271,$F271:$F1260,$F271)</f>
        <v>0</v>
      </c>
      <c r="I270" s="40">
        <f t="shared" si="552"/>
        <v>0</v>
      </c>
      <c r="J270" s="40">
        <f t="shared" ref="J270:K270" si="553">SUMIFS(J271:J1260,$B271:$B1260,$B270,$D271:$D1260,$D271,$E271:$E1260,$E271,$F271:$F1260,$F271)</f>
        <v>0</v>
      </c>
      <c r="K270" s="40">
        <f t="shared" si="553"/>
        <v>0</v>
      </c>
      <c r="L270" s="40">
        <f t="shared" ref="L270" si="554">SUMIFS(L271:L1260,$B271:$B1260,$B270,$D271:$D1260,$D271,$E271:$E1260,$E271,$F271:$F1260,$F271)</f>
        <v>0</v>
      </c>
      <c r="M270" s="40">
        <f t="shared" ref="M270" si="555">SUMIFS(M271:M1260,$B271:$B1260,$B270,$D271:$D1260,$D271,$E271:$E1260,$E271,$F271:$F1260,$F271)</f>
        <v>0</v>
      </c>
    </row>
    <row r="271" spans="1:13" s="16" customFormat="1" ht="146.4" customHeight="1">
      <c r="A271" s="20">
        <v>3</v>
      </c>
      <c r="B271" s="31">
        <v>955</v>
      </c>
      <c r="C271" s="32" t="s">
        <v>119</v>
      </c>
      <c r="D271" s="33" t="s">
        <v>89</v>
      </c>
      <c r="E271" s="33" t="s">
        <v>73</v>
      </c>
      <c r="F271" s="33" t="s">
        <v>60</v>
      </c>
      <c r="G271" s="33" t="s">
        <v>117</v>
      </c>
      <c r="H271" s="24"/>
      <c r="I271" s="24"/>
      <c r="J271" s="24"/>
      <c r="K271" s="24"/>
      <c r="L271" s="24"/>
      <c r="M271" s="24"/>
    </row>
    <row r="272" spans="1:13" s="16" customFormat="1" ht="93.6">
      <c r="A272" s="19">
        <v>2</v>
      </c>
      <c r="B272" s="37">
        <v>955</v>
      </c>
      <c r="C272" s="38" t="s">
        <v>192</v>
      </c>
      <c r="D272" s="39" t="s">
        <v>89</v>
      </c>
      <c r="E272" s="39" t="s">
        <v>73</v>
      </c>
      <c r="F272" s="39" t="s">
        <v>45</v>
      </c>
      <c r="G272" s="39"/>
      <c r="H272" s="40">
        <f t="shared" ref="H272:I272" si="556">SUMIFS(H273:H1262,$B273:$B1262,$B272,$D273:$D1262,$D273,$E273:$E1262,$E273,$F273:$F1262,$F273)</f>
        <v>1971.6</v>
      </c>
      <c r="I272" s="40">
        <f t="shared" si="556"/>
        <v>0</v>
      </c>
      <c r="J272" s="40">
        <f t="shared" ref="J272:K272" si="557">SUMIFS(J273:J1262,$B273:$B1262,$B272,$D273:$D1262,$D273,$E273:$E1262,$E273,$F273:$F1262,$F273)</f>
        <v>1971.6</v>
      </c>
      <c r="K272" s="40">
        <f t="shared" si="557"/>
        <v>0</v>
      </c>
      <c r="L272" s="40">
        <f t="shared" ref="L272" si="558">SUMIFS(L273:L1262,$B273:$B1262,$B272,$D273:$D1262,$D273,$E273:$E1262,$E273,$F273:$F1262,$F273)</f>
        <v>1951.6</v>
      </c>
      <c r="M272" s="40">
        <f t="shared" ref="M272" si="559">SUMIFS(M273:M1262,$B273:$B1262,$B272,$D273:$D1262,$D273,$E273:$E1262,$E273,$F273:$F1262,$F273)</f>
        <v>0</v>
      </c>
    </row>
    <row r="273" spans="1:13" s="16" customFormat="1" ht="15.6">
      <c r="A273" s="20">
        <v>3</v>
      </c>
      <c r="B273" s="31">
        <v>955</v>
      </c>
      <c r="C273" s="32" t="s">
        <v>46</v>
      </c>
      <c r="D273" s="33" t="s">
        <v>89</v>
      </c>
      <c r="E273" s="33" t="s">
        <v>73</v>
      </c>
      <c r="F273" s="33" t="s">
        <v>45</v>
      </c>
      <c r="G273" s="33" t="s">
        <v>95</v>
      </c>
      <c r="H273" s="24">
        <v>1971.6</v>
      </c>
      <c r="I273" s="25"/>
      <c r="J273" s="24">
        <v>1971.6</v>
      </c>
      <c r="K273" s="25"/>
      <c r="L273" s="24">
        <v>1951.6</v>
      </c>
      <c r="M273" s="25"/>
    </row>
    <row r="274" spans="1:13" s="16" customFormat="1" ht="15.6">
      <c r="A274" s="17">
        <v>1</v>
      </c>
      <c r="B274" s="28">
        <v>955</v>
      </c>
      <c r="C274" s="29" t="s">
        <v>70</v>
      </c>
      <c r="D274" s="30" t="s">
        <v>91</v>
      </c>
      <c r="E274" s="30" t="s">
        <v>92</v>
      </c>
      <c r="F274" s="30" t="s">
        <v>7</v>
      </c>
      <c r="G274" s="30" t="s">
        <v>75</v>
      </c>
      <c r="H274" s="18">
        <f t="shared" ref="H274:I274" si="560">SUMIFS(H275:H1265,$B275:$B1265,$B275,$D275:$D1265,$D275,$E275:$E1265,$E275)/2</f>
        <v>3631.2000000000003</v>
      </c>
      <c r="I274" s="18">
        <f t="shared" si="560"/>
        <v>0</v>
      </c>
      <c r="J274" s="18">
        <f t="shared" ref="J274:K274" si="561">SUMIFS(J275:J1265,$B275:$B1265,$B275,$D275:$D1265,$D275,$E275:$E1265,$E275)/2</f>
        <v>3631.2000000000003</v>
      </c>
      <c r="K274" s="18">
        <f t="shared" si="561"/>
        <v>0</v>
      </c>
      <c r="L274" s="18">
        <f t="shared" ref="L274" si="562">SUMIFS(L275:L1265,$B275:$B1265,$B275,$D275:$D1265,$D275,$E275:$E1265,$E275)/2</f>
        <v>3631.2000000000003</v>
      </c>
      <c r="M274" s="18">
        <f t="shared" ref="M274" si="563">SUMIFS(M275:M1265,$B275:$B1265,$B275,$D275:$D1265,$D275,$E275:$E1265,$E275)/2</f>
        <v>0</v>
      </c>
    </row>
    <row r="275" spans="1:13" s="16" customFormat="1" ht="46.8">
      <c r="A275" s="19">
        <v>2</v>
      </c>
      <c r="B275" s="37">
        <v>955</v>
      </c>
      <c r="C275" s="42" t="s">
        <v>205</v>
      </c>
      <c r="D275" s="39" t="s">
        <v>91</v>
      </c>
      <c r="E275" s="39" t="s">
        <v>92</v>
      </c>
      <c r="F275" s="39" t="s">
        <v>71</v>
      </c>
      <c r="G275" s="39"/>
      <c r="H275" s="40">
        <f t="shared" ref="H275:I275" si="564">SUMIFS(H276:H1265,$B276:$B1265,$B275,$D276:$D1265,$D276,$E276:$E1265,$E276,$F276:$F1265,$F276)</f>
        <v>2537.1</v>
      </c>
      <c r="I275" s="40">
        <f t="shared" si="564"/>
        <v>0</v>
      </c>
      <c r="J275" s="40">
        <f t="shared" ref="J275:K275" si="565">SUMIFS(J276:J1265,$B276:$B1265,$B275,$D276:$D1265,$D276,$E276:$E1265,$E276,$F276:$F1265,$F276)</f>
        <v>2537.1</v>
      </c>
      <c r="K275" s="40">
        <f t="shared" si="565"/>
        <v>0</v>
      </c>
      <c r="L275" s="40">
        <f t="shared" ref="L275" si="566">SUMIFS(L276:L1265,$B276:$B1265,$B275,$D276:$D1265,$D276,$E276:$E1265,$E276,$F276:$F1265,$F276)</f>
        <v>2537.1</v>
      </c>
      <c r="M275" s="40">
        <f t="shared" ref="M275" si="567">SUMIFS(M276:M1265,$B276:$B1265,$B275,$D276:$D1265,$D276,$E276:$E1265,$E276,$F276:$F1265,$F276)</f>
        <v>0</v>
      </c>
    </row>
    <row r="276" spans="1:13" s="16" customFormat="1" ht="15.6">
      <c r="A276" s="20">
        <v>3</v>
      </c>
      <c r="B276" s="31">
        <v>955</v>
      </c>
      <c r="C276" s="32" t="s">
        <v>46</v>
      </c>
      <c r="D276" s="33" t="s">
        <v>91</v>
      </c>
      <c r="E276" s="33" t="s">
        <v>92</v>
      </c>
      <c r="F276" s="33" t="s">
        <v>71</v>
      </c>
      <c r="G276" s="33" t="s">
        <v>95</v>
      </c>
      <c r="H276" s="24">
        <v>2537.1</v>
      </c>
      <c r="I276" s="25"/>
      <c r="J276" s="24">
        <v>2537.1</v>
      </c>
      <c r="K276" s="25"/>
      <c r="L276" s="24">
        <v>2537.1</v>
      </c>
      <c r="M276" s="25"/>
    </row>
    <row r="277" spans="1:13" s="16" customFormat="1" ht="109.2">
      <c r="A277" s="19">
        <v>2</v>
      </c>
      <c r="B277" s="37">
        <v>955</v>
      </c>
      <c r="C277" s="42" t="s">
        <v>206</v>
      </c>
      <c r="D277" s="39" t="s">
        <v>91</v>
      </c>
      <c r="E277" s="39" t="s">
        <v>92</v>
      </c>
      <c r="F277" s="39" t="s">
        <v>134</v>
      </c>
      <c r="G277" s="39" t="s">
        <v>75</v>
      </c>
      <c r="H277" s="40">
        <f t="shared" ref="H277:I277" si="568">SUMIFS(H278:H1267,$B278:$B1267,$B277,$D278:$D1267,$D278,$E278:$E1267,$E278,$F278:$F1267,$F278)</f>
        <v>1014.1</v>
      </c>
      <c r="I277" s="40">
        <f t="shared" si="568"/>
        <v>0</v>
      </c>
      <c r="J277" s="40">
        <f t="shared" ref="J277:K277" si="569">SUMIFS(J278:J1267,$B278:$B1267,$B277,$D278:$D1267,$D278,$E278:$E1267,$E278,$F278:$F1267,$F278)</f>
        <v>1014.1</v>
      </c>
      <c r="K277" s="40">
        <f t="shared" si="569"/>
        <v>0</v>
      </c>
      <c r="L277" s="40">
        <f t="shared" ref="L277" si="570">SUMIFS(L278:L1267,$B278:$B1267,$B277,$D278:$D1267,$D278,$E278:$E1267,$E278,$F278:$F1267,$F278)</f>
        <v>1014.1</v>
      </c>
      <c r="M277" s="40">
        <f t="shared" ref="M277" si="571">SUMIFS(M278:M1267,$B278:$B1267,$B277,$D278:$D1267,$D278,$E278:$E1267,$E278,$F278:$F1267,$F278)</f>
        <v>0</v>
      </c>
    </row>
    <row r="278" spans="1:13" s="16" customFormat="1" ht="15.6">
      <c r="A278" s="20">
        <v>3</v>
      </c>
      <c r="B278" s="31">
        <v>955</v>
      </c>
      <c r="C278" s="32" t="s">
        <v>46</v>
      </c>
      <c r="D278" s="33" t="s">
        <v>91</v>
      </c>
      <c r="E278" s="33" t="s">
        <v>92</v>
      </c>
      <c r="F278" s="33" t="s">
        <v>134</v>
      </c>
      <c r="G278" s="33" t="s">
        <v>95</v>
      </c>
      <c r="H278" s="24">
        <v>1014.1</v>
      </c>
      <c r="I278" s="25"/>
      <c r="J278" s="24">
        <v>1014.1</v>
      </c>
      <c r="K278" s="25"/>
      <c r="L278" s="24">
        <v>1014.1</v>
      </c>
      <c r="M278" s="25"/>
    </row>
    <row r="279" spans="1:13" s="16" customFormat="1" ht="62.4">
      <c r="A279" s="19">
        <v>2</v>
      </c>
      <c r="B279" s="37">
        <v>955</v>
      </c>
      <c r="C279" s="38" t="s">
        <v>130</v>
      </c>
      <c r="D279" s="39" t="s">
        <v>91</v>
      </c>
      <c r="E279" s="39" t="s">
        <v>92</v>
      </c>
      <c r="F279" s="39" t="s">
        <v>132</v>
      </c>
      <c r="G279" s="39"/>
      <c r="H279" s="40">
        <f t="shared" ref="H279:I279" si="572">SUMIFS(H280:H1270,$B280:$B1270,$B279,$D280:$D1270,$D280,$E280:$E1270,$E280,$F280:$F1270,$F280)</f>
        <v>80</v>
      </c>
      <c r="I279" s="40">
        <f t="shared" si="572"/>
        <v>0</v>
      </c>
      <c r="J279" s="40">
        <f t="shared" ref="J279:K279" si="573">SUMIFS(J280:J1270,$B280:$B1270,$B279,$D280:$D1270,$D280,$E280:$E1270,$E280,$F280:$F1270,$F280)</f>
        <v>80</v>
      </c>
      <c r="K279" s="40">
        <f t="shared" si="573"/>
        <v>0</v>
      </c>
      <c r="L279" s="40">
        <f t="shared" ref="L279:M279" si="574">SUMIFS(L280:L1270,$B280:$B1270,$B279,$D280:$D1270,$D280,$E280:$E1270,$E280,$F280:$F1270,$F280)</f>
        <v>80</v>
      </c>
      <c r="M279" s="40">
        <f t="shared" si="574"/>
        <v>0</v>
      </c>
    </row>
    <row r="280" spans="1:13" s="16" customFormat="1" ht="15.6">
      <c r="A280" s="20">
        <v>3</v>
      </c>
      <c r="B280" s="31">
        <v>955</v>
      </c>
      <c r="C280" s="32" t="s">
        <v>46</v>
      </c>
      <c r="D280" s="33" t="s">
        <v>91</v>
      </c>
      <c r="E280" s="33" t="s">
        <v>92</v>
      </c>
      <c r="F280" s="33" t="s">
        <v>132</v>
      </c>
      <c r="G280" s="33" t="s">
        <v>95</v>
      </c>
      <c r="H280" s="24">
        <v>80</v>
      </c>
      <c r="I280" s="25"/>
      <c r="J280" s="24">
        <v>80</v>
      </c>
      <c r="K280" s="25"/>
      <c r="L280" s="24">
        <v>80</v>
      </c>
      <c r="M280" s="25"/>
    </row>
    <row r="281" spans="1:13" s="16" customFormat="1" ht="15.6">
      <c r="A281" s="21"/>
      <c r="B281" s="35"/>
      <c r="C281" s="35" t="s">
        <v>72</v>
      </c>
      <c r="D281" s="36"/>
      <c r="E281" s="36"/>
      <c r="F281" s="36" t="s">
        <v>7</v>
      </c>
      <c r="G281" s="36"/>
      <c r="H281" s="22">
        <f t="shared" ref="H281:I281" si="575">SUMIF($A14:$A281,$A14,H14:H281)</f>
        <v>281753.09999999998</v>
      </c>
      <c r="I281" s="22">
        <f t="shared" si="575"/>
        <v>51086.9</v>
      </c>
      <c r="J281" s="22">
        <f t="shared" ref="J281:K281" si="576">SUMIF($A14:$A281,$A14,J14:J281)</f>
        <v>281616.29999999993</v>
      </c>
      <c r="K281" s="22">
        <f t="shared" si="576"/>
        <v>50957</v>
      </c>
      <c r="L281" s="22">
        <f t="shared" ref="L281:M281" si="577">SUMIF($A14:$A281,$A14,L14:L281)</f>
        <v>225571.89999999997</v>
      </c>
      <c r="M281" s="22">
        <f t="shared" si="577"/>
        <v>10608</v>
      </c>
    </row>
    <row r="282" spans="1:13" ht="22.5" customHeight="1">
      <c r="B282" s="59"/>
      <c r="C282" s="60" t="s">
        <v>182</v>
      </c>
      <c r="D282" s="61"/>
      <c r="E282" s="61"/>
      <c r="F282" s="61"/>
      <c r="G282" s="61"/>
      <c r="H282" s="62">
        <v>7224.5</v>
      </c>
      <c r="I282" s="62"/>
      <c r="J282" s="62">
        <v>7224.5</v>
      </c>
      <c r="K282" s="62"/>
      <c r="L282" s="62">
        <v>11872.3</v>
      </c>
      <c r="M282" s="62"/>
    </row>
    <row r="283" spans="1:13" ht="33.75" customHeight="1">
      <c r="B283" s="59"/>
      <c r="C283" s="60" t="s">
        <v>183</v>
      </c>
      <c r="D283" s="61"/>
      <c r="E283" s="61"/>
      <c r="F283" s="61"/>
      <c r="G283" s="61"/>
      <c r="H283" s="62">
        <f t="shared" ref="H283:I283" si="578">SUM(H281:H282)</f>
        <v>288977.59999999998</v>
      </c>
      <c r="I283" s="62">
        <f t="shared" si="578"/>
        <v>51086.9</v>
      </c>
      <c r="J283" s="62">
        <f t="shared" ref="J283:K283" si="579">SUM(J281:J282)</f>
        <v>288840.79999999993</v>
      </c>
      <c r="K283" s="62">
        <f t="shared" si="579"/>
        <v>50957</v>
      </c>
      <c r="L283" s="62">
        <f t="shared" ref="L283:M283" si="580">SUM(L281:L282)</f>
        <v>237444.19999999995</v>
      </c>
      <c r="M283" s="62">
        <f t="shared" si="580"/>
        <v>10608</v>
      </c>
    </row>
    <row r="285" spans="1:13">
      <c r="H285" s="23"/>
      <c r="J285" s="23"/>
      <c r="L285" s="23"/>
    </row>
  </sheetData>
  <autoFilter ref="A6:I281">
    <filterColumn colId="7" showButton="0"/>
  </autoFilter>
  <mergeCells count="20">
    <mergeCell ref="J1:K1"/>
    <mergeCell ref="J6:K9"/>
    <mergeCell ref="J10:J13"/>
    <mergeCell ref="K10:K13"/>
    <mergeCell ref="B4:M4"/>
    <mergeCell ref="L1:M1"/>
    <mergeCell ref="L6:M9"/>
    <mergeCell ref="L10:L13"/>
    <mergeCell ref="M10:M13"/>
    <mergeCell ref="B6:B13"/>
    <mergeCell ref="H1:I1"/>
    <mergeCell ref="I2:M2"/>
    <mergeCell ref="I10:I13"/>
    <mergeCell ref="C6:C13"/>
    <mergeCell ref="D6:D13"/>
    <mergeCell ref="E6:E13"/>
    <mergeCell ref="F6:F13"/>
    <mergeCell ref="G6:G13"/>
    <mergeCell ref="H10:H13"/>
    <mergeCell ref="H6:I9"/>
  </mergeCells>
  <pageMargins left="0.31496062992125984" right="0.31496062992125984" top="0.31496062992125984" bottom="0.31496062992125984" header="0" footer="0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77" t="s">
        <v>108</v>
      </c>
      <c r="C3" s="77" t="s">
        <v>106</v>
      </c>
      <c r="D3" s="80" t="s">
        <v>100</v>
      </c>
      <c r="E3" s="80"/>
      <c r="F3" s="80" t="s">
        <v>101</v>
      </c>
      <c r="G3" s="80"/>
    </row>
    <row r="4" spans="2:7">
      <c r="B4" s="78"/>
      <c r="C4" s="78"/>
      <c r="D4" s="80"/>
      <c r="E4" s="80"/>
      <c r="F4" s="80"/>
      <c r="G4" s="80"/>
    </row>
    <row r="5" spans="2:7" ht="0.75" customHeight="1">
      <c r="B5" s="78"/>
      <c r="C5" s="78"/>
      <c r="D5" s="80"/>
      <c r="E5" s="80"/>
      <c r="F5" s="80"/>
      <c r="G5" s="80"/>
    </row>
    <row r="6" spans="2:7" ht="15" hidden="1" customHeight="1">
      <c r="B6" s="78"/>
      <c r="C6" s="78"/>
      <c r="D6" s="80"/>
      <c r="E6" s="80"/>
      <c r="F6" s="80"/>
      <c r="G6" s="80"/>
    </row>
    <row r="7" spans="2:7">
      <c r="B7" s="78"/>
      <c r="C7" s="78"/>
      <c r="D7" s="80" t="s">
        <v>6</v>
      </c>
      <c r="E7" s="80" t="s">
        <v>99</v>
      </c>
      <c r="F7" s="80" t="s">
        <v>6</v>
      </c>
      <c r="G7" s="80" t="s">
        <v>99</v>
      </c>
    </row>
    <row r="8" spans="2:7">
      <c r="B8" s="78"/>
      <c r="C8" s="78"/>
      <c r="D8" s="80"/>
      <c r="E8" s="80"/>
      <c r="F8" s="80"/>
      <c r="G8" s="80"/>
    </row>
    <row r="9" spans="2:7">
      <c r="B9" s="78"/>
      <c r="C9" s="78"/>
      <c r="D9" s="80"/>
      <c r="E9" s="80"/>
      <c r="F9" s="80"/>
      <c r="G9" s="80"/>
    </row>
    <row r="10" spans="2:7" ht="2.25" customHeight="1">
      <c r="B10" s="79"/>
      <c r="C10" s="79"/>
      <c r="D10" s="80"/>
      <c r="E10" s="80"/>
      <c r="F10" s="80"/>
      <c r="G10" s="80"/>
    </row>
    <row r="11" spans="2:7">
      <c r="B11" s="1">
        <v>0</v>
      </c>
      <c r="C11" s="1" t="s">
        <v>103</v>
      </c>
      <c r="D11" s="4">
        <f>SUMIF('Приложение №4'!$A$14:$A1047,0,'Приложение №4'!$H$14:$H1047)</f>
        <v>281753.09999999998</v>
      </c>
      <c r="E11" s="4">
        <f>SUMIF('Приложение №4'!$A$14:$A1047,0,'Приложение №4'!$I$14:$I1047)</f>
        <v>51086.9</v>
      </c>
      <c r="F11" s="4" t="e">
        <f>SUMIF('Приложение №4'!$A$14:$A1047,0,'Приложение №4'!#REF!)</f>
        <v>#REF!</v>
      </c>
      <c r="G11" s="4" t="e">
        <f>SUMIF('Приложение №4'!$A$14:$A1047,0,'Приложение №4'!#REF!)</f>
        <v>#REF!</v>
      </c>
    </row>
    <row r="12" spans="2:7">
      <c r="B12" s="2">
        <v>1</v>
      </c>
      <c r="C12" s="2" t="s">
        <v>104</v>
      </c>
      <c r="D12" s="6">
        <f>SUMIF('Приложение №4'!$A$14:$A1048,1,'Приложение №4'!$H$14:$H1048)</f>
        <v>281753.09999999998</v>
      </c>
      <c r="E12" s="6">
        <f>SUMIF('Приложение №4'!$A$14:$A1048,1,'Приложение №4'!$I$14:$I1048)</f>
        <v>51086.9</v>
      </c>
      <c r="F12" s="6" t="e">
        <f>SUMIF('Приложение №4'!$A$14:$A1048,1,'Приложение №4'!#REF!)</f>
        <v>#REF!</v>
      </c>
      <c r="G12" s="6" t="e">
        <f>SUMIF('Приложение №4'!$A$14:$A1048,1,'Приложение №4'!#REF!)</f>
        <v>#REF!</v>
      </c>
    </row>
    <row r="13" spans="2:7">
      <c r="B13" s="3">
        <v>2</v>
      </c>
      <c r="C13" s="3" t="s">
        <v>107</v>
      </c>
      <c r="D13" s="7">
        <f>SUMIF('Приложение №4'!$A$14:$A1049,2,'Приложение №4'!$H$14:$H1049)</f>
        <v>281753.09999999992</v>
      </c>
      <c r="E13" s="7">
        <f>SUMIF('Приложение №4'!$A$14:$A1049,2,'Приложение №4'!$I$14:$I1049)</f>
        <v>51086.9</v>
      </c>
      <c r="F13" s="7" t="e">
        <f>SUMIF('Приложение №4'!$A$14:$A1049,2,'Приложение №4'!#REF!)</f>
        <v>#REF!</v>
      </c>
      <c r="G13" s="7" t="e">
        <f>SUMIF('Приложение №4'!$A$14:$A1049,2,'Приложение №4'!#REF!)</f>
        <v>#REF!</v>
      </c>
    </row>
    <row r="14" spans="2:7" s="51" customFormat="1" ht="78" customHeight="1">
      <c r="B14" s="49" t="s">
        <v>109</v>
      </c>
      <c r="C14" s="49" t="s">
        <v>105</v>
      </c>
      <c r="D14" s="50">
        <f>SUMIF('Приложение №4'!$A$14:$A1050,3,'Приложение №4'!$H$14:$H1050)</f>
        <v>281753.09999999992</v>
      </c>
      <c r="E14" s="50">
        <f>SUMIF('Приложение №4'!$A$14:$A1050,3,'Приложение №4'!$I$14:$I1050)</f>
        <v>51086.9</v>
      </c>
      <c r="F14" s="50" t="e">
        <f>SUMIF('Приложение №4'!$A$14:$A1050,3,'Приложение №4'!#REF!)</f>
        <v>#REF!</v>
      </c>
      <c r="G14" s="50" t="e">
        <f>SUMIF('Приложение №4'!$A$14:$A1050,3,'Приложение №4'!#REF!)</f>
        <v>#REF!</v>
      </c>
    </row>
    <row r="15" spans="2:7">
      <c r="B15" s="8">
        <v>0</v>
      </c>
      <c r="C15" s="8" t="s">
        <v>103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104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107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2021-10-06T12:57:44Z</dcterms:modified>
</cp:coreProperties>
</file>