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№6'!$A$6:$H$267</definedName>
  </definedNames>
  <calcPr calcId="145621"/>
</workbook>
</file>

<file path=xl/calcChain.xml><?xml version="1.0" encoding="utf-8"?>
<calcChain xmlns="http://schemas.openxmlformats.org/spreadsheetml/2006/main">
  <c r="J106" i="1" l="1"/>
  <c r="I106" i="1"/>
  <c r="H106" i="1"/>
  <c r="H103" i="1" s="1"/>
  <c r="G106" i="1"/>
  <c r="J138" i="1"/>
  <c r="I138" i="1"/>
  <c r="H138" i="1"/>
  <c r="G138" i="1"/>
  <c r="G131" i="1" s="1"/>
  <c r="J194" i="1"/>
  <c r="I194" i="1"/>
  <c r="H194" i="1"/>
  <c r="G194" i="1"/>
  <c r="J192" i="1"/>
  <c r="I192" i="1"/>
  <c r="H192" i="1"/>
  <c r="G192" i="1"/>
  <c r="J134" i="1"/>
  <c r="I134" i="1"/>
  <c r="H134" i="1"/>
  <c r="G134" i="1"/>
  <c r="H265" i="1"/>
  <c r="G265" i="1"/>
  <c r="H263" i="1"/>
  <c r="G263" i="1"/>
  <c r="H260" i="1"/>
  <c r="H259" i="1" s="1"/>
  <c r="G260" i="1"/>
  <c r="G259" i="1" s="1"/>
  <c r="H256" i="1"/>
  <c r="H255" i="1" s="1"/>
  <c r="H254" i="1" s="1"/>
  <c r="G256" i="1"/>
  <c r="G255" i="1" s="1"/>
  <c r="G254" i="1" s="1"/>
  <c r="H252" i="1"/>
  <c r="G252" i="1"/>
  <c r="H250" i="1"/>
  <c r="G250" i="1"/>
  <c r="H248" i="1"/>
  <c r="G248" i="1"/>
  <c r="H244" i="1"/>
  <c r="G244" i="1"/>
  <c r="H242" i="1"/>
  <c r="G242" i="1"/>
  <c r="H239" i="1"/>
  <c r="G239" i="1"/>
  <c r="H236" i="1"/>
  <c r="G236" i="1"/>
  <c r="H232" i="1"/>
  <c r="G232" i="1"/>
  <c r="H229" i="1"/>
  <c r="G229" i="1"/>
  <c r="H225" i="1"/>
  <c r="G225" i="1"/>
  <c r="H223" i="1"/>
  <c r="G223" i="1"/>
  <c r="H220" i="1"/>
  <c r="G220" i="1"/>
  <c r="H217" i="1"/>
  <c r="G217" i="1"/>
  <c r="H215" i="1"/>
  <c r="G215" i="1"/>
  <c r="H213" i="1"/>
  <c r="G213" i="1"/>
  <c r="H210" i="1"/>
  <c r="G210" i="1"/>
  <c r="H207" i="1"/>
  <c r="G207" i="1"/>
  <c r="H205" i="1"/>
  <c r="G205" i="1"/>
  <c r="H202" i="1"/>
  <c r="H201" i="1" s="1"/>
  <c r="G202" i="1"/>
  <c r="G201" i="1" s="1"/>
  <c r="H198" i="1"/>
  <c r="H197" i="1" s="1"/>
  <c r="H196" i="1" s="1"/>
  <c r="G198" i="1"/>
  <c r="G197" i="1" s="1"/>
  <c r="G196" i="1" s="1"/>
  <c r="H190" i="1"/>
  <c r="G190" i="1"/>
  <c r="H187" i="1"/>
  <c r="G187" i="1"/>
  <c r="H178" i="1"/>
  <c r="G178" i="1"/>
  <c r="H176" i="1"/>
  <c r="G176" i="1"/>
  <c r="H172" i="1"/>
  <c r="G172" i="1"/>
  <c r="H168" i="1"/>
  <c r="H167" i="1" s="1"/>
  <c r="G168" i="1"/>
  <c r="G167" i="1" s="1"/>
  <c r="H164" i="1"/>
  <c r="G164" i="1"/>
  <c r="H162" i="1"/>
  <c r="G162" i="1"/>
  <c r="H160" i="1"/>
  <c r="G160" i="1"/>
  <c r="H157" i="1"/>
  <c r="G157" i="1"/>
  <c r="H153" i="1"/>
  <c r="G153" i="1"/>
  <c r="H151" i="1"/>
  <c r="G151" i="1"/>
  <c r="H149" i="1"/>
  <c r="G149" i="1"/>
  <c r="H145" i="1"/>
  <c r="G145" i="1"/>
  <c r="H143" i="1"/>
  <c r="G143" i="1"/>
  <c r="H141" i="1"/>
  <c r="G141" i="1"/>
  <c r="H136" i="1"/>
  <c r="G136" i="1"/>
  <c r="H131" i="1"/>
  <c r="H128" i="1"/>
  <c r="G128" i="1"/>
  <c r="H125" i="1"/>
  <c r="G125" i="1"/>
  <c r="H122" i="1"/>
  <c r="G122" i="1"/>
  <c r="H120" i="1"/>
  <c r="G120" i="1"/>
  <c r="H116" i="1"/>
  <c r="G116" i="1"/>
  <c r="H114" i="1"/>
  <c r="G114" i="1"/>
  <c r="H112" i="1"/>
  <c r="G112" i="1"/>
  <c r="H109" i="1"/>
  <c r="H108" i="1" s="1"/>
  <c r="G109" i="1"/>
  <c r="G108" i="1" s="1"/>
  <c r="G103" i="1"/>
  <c r="H100" i="1"/>
  <c r="H99" i="1" s="1"/>
  <c r="G100" i="1"/>
  <c r="G99" i="1" s="1"/>
  <c r="H93" i="1"/>
  <c r="G93" i="1"/>
  <c r="H91" i="1"/>
  <c r="G91" i="1"/>
  <c r="H87" i="1"/>
  <c r="G87" i="1"/>
  <c r="H85" i="1"/>
  <c r="G85" i="1"/>
  <c r="H83" i="1"/>
  <c r="G83" i="1"/>
  <c r="H80" i="1"/>
  <c r="G80" i="1"/>
  <c r="H78" i="1"/>
  <c r="G78" i="1"/>
  <c r="H73" i="1"/>
  <c r="H72" i="1" s="1"/>
  <c r="H71" i="1" s="1"/>
  <c r="G73" i="1"/>
  <c r="G72" i="1" s="1"/>
  <c r="G71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252" i="1"/>
  <c r="I252" i="1"/>
  <c r="H102" i="1" l="1"/>
  <c r="G102" i="1"/>
  <c r="G247" i="1"/>
  <c r="G246" i="1" s="1"/>
  <c r="H90" i="1"/>
  <c r="H262" i="1"/>
  <c r="H258" i="1" s="1"/>
  <c r="G148" i="1"/>
  <c r="G147" i="1" s="1"/>
  <c r="G262" i="1"/>
  <c r="H182" i="1"/>
  <c r="H181" i="1" s="1"/>
  <c r="H180" i="1" s="1"/>
  <c r="G182" i="1"/>
  <c r="G181" i="1" s="1"/>
  <c r="G180" i="1" s="1"/>
  <c r="H82" i="1"/>
  <c r="H148" i="1"/>
  <c r="H147" i="1" s="1"/>
  <c r="H25" i="1"/>
  <c r="G25" i="1"/>
  <c r="G39" i="1"/>
  <c r="G82" i="1"/>
  <c r="H130" i="1"/>
  <c r="G156" i="1"/>
  <c r="G219" i="1"/>
  <c r="H18" i="1"/>
  <c r="G77" i="1"/>
  <c r="H204" i="1"/>
  <c r="H51" i="1"/>
  <c r="H156" i="1"/>
  <c r="G130" i="1"/>
  <c r="G51" i="1"/>
  <c r="G171" i="1"/>
  <c r="H212" i="1"/>
  <c r="H77" i="1"/>
  <c r="G119" i="1"/>
  <c r="G204" i="1"/>
  <c r="G235" i="1"/>
  <c r="G234" i="1" s="1"/>
  <c r="H247" i="1"/>
  <c r="H246" i="1" s="1"/>
  <c r="H171" i="1"/>
  <c r="H140" i="1"/>
  <c r="H219" i="1"/>
  <c r="H235" i="1"/>
  <c r="H234" i="1" s="1"/>
  <c r="G111" i="1"/>
  <c r="H119" i="1"/>
  <c r="H39" i="1"/>
  <c r="G140" i="1"/>
  <c r="G212" i="1"/>
  <c r="G18" i="1"/>
  <c r="G90" i="1"/>
  <c r="H111" i="1"/>
  <c r="G258" i="1"/>
  <c r="I164" i="1"/>
  <c r="J116" i="1"/>
  <c r="I116" i="1"/>
  <c r="J232" i="1"/>
  <c r="I232" i="1"/>
  <c r="J128" i="1"/>
  <c r="I128" i="1"/>
  <c r="H14" i="1" l="1"/>
  <c r="G76" i="1"/>
  <c r="H89" i="1"/>
  <c r="H155" i="1"/>
  <c r="G155" i="1"/>
  <c r="H76" i="1"/>
  <c r="H200" i="1"/>
  <c r="H118" i="1"/>
  <c r="G14" i="1"/>
  <c r="G118" i="1"/>
  <c r="G89" i="1"/>
  <c r="G200" i="1"/>
  <c r="J87" i="1"/>
  <c r="I87" i="1"/>
  <c r="G267" i="1" l="1"/>
  <c r="H267" i="1"/>
  <c r="J265" i="1"/>
  <c r="I265" i="1"/>
  <c r="J263" i="1"/>
  <c r="I263" i="1"/>
  <c r="J260" i="1"/>
  <c r="J259" i="1" s="1"/>
  <c r="I260" i="1"/>
  <c r="I259" i="1" s="1"/>
  <c r="J256" i="1"/>
  <c r="J255" i="1" s="1"/>
  <c r="J254" i="1" s="1"/>
  <c r="I256" i="1"/>
  <c r="I255" i="1" s="1"/>
  <c r="I254" i="1" s="1"/>
  <c r="J250" i="1"/>
  <c r="I250" i="1"/>
  <c r="J248" i="1"/>
  <c r="I248" i="1"/>
  <c r="J244" i="1"/>
  <c r="I244" i="1"/>
  <c r="J242" i="1"/>
  <c r="I242" i="1"/>
  <c r="J239" i="1"/>
  <c r="I239" i="1"/>
  <c r="J236" i="1"/>
  <c r="I236" i="1"/>
  <c r="J229" i="1"/>
  <c r="I229" i="1"/>
  <c r="J225" i="1"/>
  <c r="I225" i="1"/>
  <c r="J223" i="1"/>
  <c r="I223" i="1"/>
  <c r="J220" i="1"/>
  <c r="I220" i="1"/>
  <c r="J217" i="1"/>
  <c r="I217" i="1"/>
  <c r="J215" i="1"/>
  <c r="I215" i="1"/>
  <c r="J213" i="1"/>
  <c r="I213" i="1"/>
  <c r="J210" i="1"/>
  <c r="I210" i="1"/>
  <c r="J207" i="1"/>
  <c r="I207" i="1"/>
  <c r="J205" i="1"/>
  <c r="I205" i="1"/>
  <c r="J202" i="1"/>
  <c r="J201" i="1" s="1"/>
  <c r="I202" i="1"/>
  <c r="I201" i="1" s="1"/>
  <c r="J198" i="1"/>
  <c r="J197" i="1" s="1"/>
  <c r="J196" i="1" s="1"/>
  <c r="I198" i="1"/>
  <c r="I197" i="1" s="1"/>
  <c r="I196" i="1" s="1"/>
  <c r="J190" i="1"/>
  <c r="I190" i="1"/>
  <c r="J187" i="1"/>
  <c r="I187" i="1"/>
  <c r="J182" i="1"/>
  <c r="I182" i="1"/>
  <c r="J178" i="1"/>
  <c r="I178" i="1"/>
  <c r="J176" i="1"/>
  <c r="I176" i="1"/>
  <c r="J172" i="1"/>
  <c r="I172" i="1"/>
  <c r="J168" i="1"/>
  <c r="J167" i="1" s="1"/>
  <c r="I168" i="1"/>
  <c r="I167" i="1" s="1"/>
  <c r="J164" i="1"/>
  <c r="J162" i="1"/>
  <c r="I162" i="1"/>
  <c r="J160" i="1"/>
  <c r="I160" i="1"/>
  <c r="J157" i="1"/>
  <c r="I157" i="1"/>
  <c r="J153" i="1"/>
  <c r="I153" i="1"/>
  <c r="J151" i="1"/>
  <c r="I151" i="1"/>
  <c r="J149" i="1"/>
  <c r="I149" i="1"/>
  <c r="J145" i="1"/>
  <c r="I145" i="1"/>
  <c r="J143" i="1"/>
  <c r="I143" i="1"/>
  <c r="J141" i="1"/>
  <c r="I141" i="1"/>
  <c r="J136" i="1"/>
  <c r="I136" i="1"/>
  <c r="J131" i="1"/>
  <c r="I131" i="1"/>
  <c r="J125" i="1"/>
  <c r="I125" i="1"/>
  <c r="J122" i="1"/>
  <c r="I122" i="1"/>
  <c r="J120" i="1"/>
  <c r="I120" i="1"/>
  <c r="J114" i="1"/>
  <c r="I114" i="1"/>
  <c r="J112" i="1"/>
  <c r="I112" i="1"/>
  <c r="J109" i="1"/>
  <c r="J108" i="1" s="1"/>
  <c r="I109" i="1"/>
  <c r="I108" i="1" s="1"/>
  <c r="J103" i="1"/>
  <c r="J102" i="1" s="1"/>
  <c r="I103" i="1"/>
  <c r="I102" i="1" s="1"/>
  <c r="J100" i="1"/>
  <c r="J99" i="1" s="1"/>
  <c r="I100" i="1"/>
  <c r="I99" i="1" s="1"/>
  <c r="J93" i="1"/>
  <c r="I93" i="1"/>
  <c r="J91" i="1"/>
  <c r="I91" i="1"/>
  <c r="J85" i="1"/>
  <c r="I85" i="1"/>
  <c r="J83" i="1"/>
  <c r="I83" i="1"/>
  <c r="J80" i="1"/>
  <c r="I80" i="1"/>
  <c r="J78" i="1"/>
  <c r="I78" i="1"/>
  <c r="J73" i="1"/>
  <c r="J72" i="1" s="1"/>
  <c r="J71" i="1" s="1"/>
  <c r="I73" i="1"/>
  <c r="I72" i="1" s="1"/>
  <c r="I71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181" i="1" l="1"/>
  <c r="J180" i="1" s="1"/>
  <c r="I181" i="1"/>
  <c r="I180" i="1" s="1"/>
  <c r="I130" i="1"/>
  <c r="J212" i="1"/>
  <c r="I77" i="1"/>
  <c r="J25" i="1"/>
  <c r="J90" i="1"/>
  <c r="J82" i="1"/>
  <c r="J39" i="1"/>
  <c r="I119" i="1"/>
  <c r="J171" i="1"/>
  <c r="J77" i="1"/>
  <c r="J235" i="1"/>
  <c r="J234" i="1" s="1"/>
  <c r="I262" i="1"/>
  <c r="I258" i="1" s="1"/>
  <c r="J111" i="1"/>
  <c r="J148" i="1"/>
  <c r="J147" i="1" s="1"/>
  <c r="I204" i="1"/>
  <c r="I111" i="1"/>
  <c r="J18" i="1"/>
  <c r="J119" i="1"/>
  <c r="J156" i="1"/>
  <c r="I156" i="1"/>
  <c r="J247" i="1"/>
  <c r="J246" i="1" s="1"/>
  <c r="J130" i="1"/>
  <c r="J219" i="1"/>
  <c r="J262" i="1"/>
  <c r="J258" i="1" s="1"/>
  <c r="I18" i="1"/>
  <c r="I82" i="1"/>
  <c r="I140" i="1"/>
  <c r="J51" i="1"/>
  <c r="J204" i="1"/>
  <c r="J140" i="1"/>
  <c r="I39" i="1"/>
  <c r="I90" i="1"/>
  <c r="I171" i="1"/>
  <c r="I235" i="1"/>
  <c r="I234" i="1" s="1"/>
  <c r="I247" i="1"/>
  <c r="I246" i="1" s="1"/>
  <c r="I219" i="1"/>
  <c r="I212" i="1"/>
  <c r="I51" i="1"/>
  <c r="I25" i="1"/>
  <c r="I148" i="1"/>
  <c r="I147" i="1" s="1"/>
  <c r="J89" i="1" l="1"/>
  <c r="J200" i="1"/>
  <c r="J155" i="1"/>
  <c r="J118" i="1"/>
  <c r="I89" i="1"/>
  <c r="J76" i="1"/>
  <c r="I155" i="1"/>
  <c r="I76" i="1"/>
  <c r="I14" i="1"/>
  <c r="I118" i="1"/>
  <c r="J14" i="1"/>
  <c r="I200" i="1"/>
  <c r="J267" i="1" l="1"/>
  <c r="I267" i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<sst xmlns="http://schemas.openxmlformats.org/spreadsheetml/2006/main" count="1182" uniqueCount="218">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</sst>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7"/>
  <sheetViews>
    <sheetView tabSelected="1" topLeftCell="B251" zoomScale="85" zoomScaleNormal="85" zoomScaleSheetLayoutView="85" zoomScalePageLayoutView="85" workbookViewId="0">
      <selection activeCell="B1" sqref="B1:J267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9.140625" style="2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212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SUMIFS(G15:G1072,$C15:$C1072,$C15)/3</f>
        <v>106641.49999999999</v>
      </c>
      <c r="H14" s="28">
        <f>SUMIFS(H15:H1062,$C15:$C1062,$C15)/3</f>
        <v>2585</v>
      </c>
      <c r="I14" s="28">
        <f>SUMIFS(I15:I1072,$C15:$C1072,$C15)/3</f>
        <v>106670.89999999998</v>
      </c>
      <c r="J14" s="28">
        <f>SUMIFS(J15:J1062,$C15:$C1062,$C15)/3</f>
        <v>2585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SUMIFS(G16:G1062,$C16:$C1062,$C16,$D16:$D1062,$D16)/2</f>
        <v>2480.8000000000002</v>
      </c>
      <c r="H15" s="31">
        <f>SUMIFS(H16:H1062,$C16:$C1062,$C16,$D16:$D1062,$D16)/2</f>
        <v>0</v>
      </c>
      <c r="I15" s="31">
        <f>SUMIFS(I16:I1062,$C16:$C1062,$C16,$D16:$D1062,$D16)/2</f>
        <v>2480.8000000000002</v>
      </c>
      <c r="J15" s="31">
        <f>SUMIFS(J16:J1062,$C16:$C1062,$C16,$D16:$D1062,$D16)/2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SUMIFS(G17:G1059,$C17:$C1059,$C17,$D17:$D1059,$D17,$E17:$E1059,$E17)</f>
        <v>2480.8000000000002</v>
      </c>
      <c r="H16" s="34">
        <f>SUMIFS(H17:H1059,$C17:$C1059,$C17,$D17:$D1059,$D17,$E17:$E1059,$E17)</f>
        <v>0</v>
      </c>
      <c r="I16" s="34">
        <f>SUMIFS(I17:I1059,$C17:$C1059,$C17,$D17:$D1059,$D17,$E17:$E1059,$E17)</f>
        <v>2480.8000000000002</v>
      </c>
      <c r="J16" s="34">
        <f>SUMIFS(J17:J1059,$C17:$C1059,$C17,$D17:$D1059,$D17,$E17:$E1059,$E17)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2480.8000000000002</v>
      </c>
      <c r="H17" s="24"/>
      <c r="I17" s="24">
        <v>2480.8000000000002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SUMIFS(G19:G1065,$C19:$C1065,$C19,$D19:$D1065,$D19)/2</f>
        <v>692.5</v>
      </c>
      <c r="H18" s="31">
        <f>SUMIFS(H19:H1065,$C19:$C1065,$C19,$D19:$D1065,$D19)/2</f>
        <v>0</v>
      </c>
      <c r="I18" s="31">
        <f>SUMIFS(I19:I1065,$C19:$C1065,$C19,$D19:$D1065,$D19)/2</f>
        <v>692.5</v>
      </c>
      <c r="J18" s="31">
        <f>SUMIFS(J19:J1065,$C19:$C1065,$C19,$D19:$D1065,$D19)/2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SUMIFS(G20:G1062,$C20:$C1062,$C20,$D20:$D1062,$D20,$E20:$E1062,$E20)</f>
        <v>0</v>
      </c>
      <c r="H19" s="34">
        <f>SUMIFS(H20:H1062,$C20:$C1062,$C20,$D20:$D1062,$D20,$E20:$E1062,$E20)</f>
        <v>0</v>
      </c>
      <c r="I19" s="34">
        <f>SUMIFS(I20:I1062,$C20:$C1062,$C20,$D20:$D1062,$D20,$E20:$E1062,$E20)</f>
        <v>0</v>
      </c>
      <c r="J19" s="34">
        <f>SUMIFS(J20:J1062,$C20:$C1062,$C20,$D20:$D1062,$D20,$E20:$E1062,$E20)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SUMIFS(G22:G1064,$C22:$C1064,$C22,$D22:$D1064,$D22,$E22:$E1064,$E22)</f>
        <v>692.5</v>
      </c>
      <c r="H21" s="34">
        <f>SUMIFS(H22:H1064,$C22:$C1064,$C22,$D22:$D1064,$D22,$E22:$E1064,$E22)</f>
        <v>0</v>
      </c>
      <c r="I21" s="34">
        <f>SUMIFS(I22:I1064,$C22:$C1064,$C22,$D22:$D1064,$D22,$E22:$E1064,$E22)</f>
        <v>692.5</v>
      </c>
      <c r="J21" s="34">
        <f>SUMIFS(J22:J1064,$C22:$C1064,$C22,$D22:$D1064,$D22,$E22:$E1064,$E22)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546.79999999999995</v>
      </c>
      <c r="H22" s="24"/>
      <c r="I22" s="24">
        <v>546.79999999999995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SUMIFS(G26:G1072,$C26:$C1072,$C26,$D26:$D1072,$D26)/2</f>
        <v>29721.8</v>
      </c>
      <c r="H25" s="31">
        <f>SUMIFS(H26:H1072,$C26:$C1072,$C26,$D26:$D1072,$D26)/2</f>
        <v>2202.1999999999998</v>
      </c>
      <c r="I25" s="31">
        <f>SUMIFS(I26:I1072,$C26:$C1072,$C26,$D26:$D1072,$D26)/2</f>
        <v>29703</v>
      </c>
      <c r="J25" s="31">
        <f>SUMIFS(J26:J1072,$C26:$C1072,$C26,$D26:$D1072,$D26)/2</f>
        <v>2202.1999999999998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SUMIFS(G27:G1069,$C27:$C1069,$C27,$D27:$D1069,$D27,$E27:$E1069,$E27)</f>
        <v>444.3</v>
      </c>
      <c r="H26" s="34">
        <f>SUMIFS(H27:H1069,$C27:$C1069,$C27,$D27:$D1069,$D27,$E27:$E1069,$E27)</f>
        <v>0</v>
      </c>
      <c r="I26" s="34">
        <f>SUMIFS(I27:I1069,$C27:$C1069,$C27,$D27:$D1069,$D27,$E27:$E1069,$E27)</f>
        <v>444.3</v>
      </c>
      <c r="J26" s="34">
        <f>SUMIFS(J27:J1069,$C27:$C1069,$C27,$D27:$D1069,$D27,$E27:$E1069,$E27)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444.3</v>
      </c>
      <c r="H27" s="24"/>
      <c r="I27" s="24">
        <v>444.3</v>
      </c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SUMIFS(G29:G1071,$C29:$C1071,$C29,$D29:$D1071,$D29,$E29:$E1071,$E29)</f>
        <v>119</v>
      </c>
      <c r="H28" s="34">
        <f>SUMIFS(H29:H1071,$C29:$C1071,$C29,$D29:$D1071,$D29,$E29:$E1071,$E29)</f>
        <v>0</v>
      </c>
      <c r="I28" s="34">
        <f>SUMIFS(I29:I1071,$C29:$C1071,$C29,$D29:$D1071,$D29,$E29:$E1071,$E29)</f>
        <v>100.2</v>
      </c>
      <c r="J28" s="34">
        <f>SUMIFS(J29:J1071,$C29:$C1071,$C29,$D29:$D1071,$D29,$E29:$E1071,$E29)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119</v>
      </c>
      <c r="H29" s="24"/>
      <c r="I29" s="24">
        <v>100.2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SUMIFS(G31:G1073,$C31:$C1073,$C31,$D31:$D1073,$D31,$E31:$E1073,$E31)</f>
        <v>29158.5</v>
      </c>
      <c r="H30" s="34">
        <f>SUMIFS(H31:H1073,$C31:$C1073,$C31,$D31:$D1073,$D31,$E31:$E1073,$E31)</f>
        <v>2202.1999999999998</v>
      </c>
      <c r="I30" s="34">
        <f>SUMIFS(I31:I1073,$C31:$C1073,$C31,$D31:$D1073,$D31,$E31:$E1073,$E31)</f>
        <v>29158.5</v>
      </c>
      <c r="J30" s="34">
        <f>SUMIFS(J31:J1073,$C31:$C1073,$C31,$D31:$D1073,$D31,$E31:$E1073,$E31)</f>
        <v>2202.1999999999998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26841.599999999999</v>
      </c>
      <c r="H31" s="24">
        <v>1930.3</v>
      </c>
      <c r="I31" s="24">
        <v>26841.599999999999</v>
      </c>
      <c r="J31" s="24">
        <v>1930.3</v>
      </c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2255.4</v>
      </c>
      <c r="H32" s="24">
        <v>271.89999999999998</v>
      </c>
      <c r="I32" s="24">
        <v>2255.4</v>
      </c>
      <c r="J32" s="24">
        <v>271.89999999999998</v>
      </c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SUMIFS(G37:G1083,$C37:$C1083,$C37,$D37:$D1083,$D37)/2</f>
        <v>11.7</v>
      </c>
      <c r="H36" s="31">
        <f>SUMIFS(H37:H1083,$C37:$C1083,$C37,$D37:$D1083,$D37)/2</f>
        <v>11.7</v>
      </c>
      <c r="I36" s="31">
        <f>SUMIFS(I37:I1083,$C37:$C1083,$C37,$D37:$D1083,$D37)/2</f>
        <v>11.7</v>
      </c>
      <c r="J36" s="31">
        <f>SUMIFS(J37:J1083,$C37:$C1083,$C37,$D37:$D1083,$D37)/2</f>
        <v>11.7</v>
      </c>
    </row>
    <row r="37" spans="1:10" s="13" customFormat="1" ht="31.5" x14ac:dyDescent="0.25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SUMIFS(G38:G1080,$C38:$C1080,$C38,$D38:$D1080,$D38,$E38:$E1080,$E38)</f>
        <v>11.7</v>
      </c>
      <c r="H37" s="34">
        <f>SUMIFS(H38:H1080,$C38:$C1080,$C38,$D38:$D1080,$D38,$E38:$E1080,$E38)</f>
        <v>11.7</v>
      </c>
      <c r="I37" s="34">
        <f>SUMIFS(I38:I1080,$C38:$C1080,$C38,$D38:$D1080,$D38,$E38:$E1080,$E38)</f>
        <v>11.7</v>
      </c>
      <c r="J37" s="34">
        <f>SUMIFS(J38:J1080,$C38:$C1080,$C38,$D38:$D1080,$D38,$E38:$E1080,$E38)</f>
        <v>11.7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11.7</v>
      </c>
      <c r="H38" s="24">
        <v>11.7</v>
      </c>
      <c r="I38" s="24">
        <v>11.7</v>
      </c>
      <c r="J38" s="24">
        <v>11.7</v>
      </c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SUMIFS(G40:G1086,$C40:$C1086,$C40,$D40:$D1086,$D40)/2</f>
        <v>13549.900000000001</v>
      </c>
      <c r="H39" s="31">
        <f>SUMIFS(H40:H1086,$C40:$C1086,$C40,$D40:$D1086,$D40)/2</f>
        <v>0</v>
      </c>
      <c r="I39" s="31">
        <f>SUMIFS(I40:I1086,$C40:$C1086,$C40,$D40:$D1086,$D40)/2</f>
        <v>13568.700000000003</v>
      </c>
      <c r="J39" s="31">
        <f>SUMIFS(J40:J1086,$C40:$C1086,$C40,$D40:$D1086,$D40)/2</f>
        <v>0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SUMIFS(G41:G1083,$C41:$C1083,$C41,$D41:$D1083,$D41,$E41:$E1083,$E41)</f>
        <v>35</v>
      </c>
      <c r="H40" s="34">
        <f>SUMIFS(H41:H1083,$C41:$C1083,$C41,$D41:$D1083,$D41,$E41:$E1083,$E41)</f>
        <v>0</v>
      </c>
      <c r="I40" s="34">
        <f>SUMIFS(I41:I1083,$C41:$C1083,$C41,$D41:$D1083,$D41,$E41:$E1083,$E41)</f>
        <v>35</v>
      </c>
      <c r="J40" s="34">
        <f>SUMIFS(J41:J1083,$C41:$C1083,$C41,$D41:$D1083,$D41,$E41:$E1083,$E41)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SUMIFS(G43:G1085,$C43:$C1085,$C43,$D43:$D1085,$D43,$E43:$E1085,$E43)</f>
        <v>0</v>
      </c>
      <c r="H42" s="34">
        <f>SUMIFS(H43:H1085,$C43:$C1085,$C43,$D43:$D1085,$D43,$E43:$E1085,$E43)</f>
        <v>0</v>
      </c>
      <c r="I42" s="34">
        <f>SUMIFS(I43:I1085,$C43:$C1085,$C43,$D43:$D1085,$D43,$E43:$E1085,$E43)</f>
        <v>18.8</v>
      </c>
      <c r="J42" s="34">
        <f>SUMIFS(J43:J1085,$C43:$C1085,$C43,$D43:$D1085,$D43,$E43:$E1085,$E43)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>
        <v>18.8</v>
      </c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SUMIFS(G45:G1087,$C45:$C1087,$C45,$D45:$D1087,$D45,$E45:$E1087,$E45)</f>
        <v>13514.900000000001</v>
      </c>
      <c r="H44" s="34">
        <f>SUMIFS(H45:H1087,$C45:$C1087,$C45,$D45:$D1087,$D45,$E45:$E1087,$E45)</f>
        <v>0</v>
      </c>
      <c r="I44" s="34">
        <f>SUMIFS(I45:I1087,$C45:$C1087,$C45,$D45:$D1087,$D45,$E45:$E1087,$E45)</f>
        <v>13514.900000000001</v>
      </c>
      <c r="J44" s="34">
        <f>SUMIFS(J45:J1087,$C45:$C1087,$C45,$D45:$D1087,$D45,$E45:$E1087,$E45)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13070.2</v>
      </c>
      <c r="H45" s="24"/>
      <c r="I45" s="24">
        <v>13070.2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SUMIFS(G49:G1095,$C49:$C1095,$C49,$D49:$D1095,$D49)/2</f>
        <v>2000</v>
      </c>
      <c r="H48" s="31">
        <f>SUMIFS(H49:H1095,$C49:$C1095,$C49,$D49:$D1095,$D49)/2</f>
        <v>0</v>
      </c>
      <c r="I48" s="31">
        <f>SUMIFS(I49:I1095,$C49:$C1095,$C49,$D49:$D1095,$D49)/2</f>
        <v>2000</v>
      </c>
      <c r="J48" s="31">
        <f>SUMIFS(J49:J1095,$C49:$C1095,$C49,$D49:$D1095,$D49)/2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SUMIFS(G50:G1092,$C50:$C1092,$C50,$D50:$D1092,$D50,$E50:$E1092,$E50)</f>
        <v>2000</v>
      </c>
      <c r="H49" s="34">
        <f>SUMIFS(H50:H1092,$C50:$C1092,$C50,$D50:$D1092,$D50,$E50:$E1092,$E50)</f>
        <v>0</v>
      </c>
      <c r="I49" s="34">
        <f>SUMIFS(I50:I1092,$C50:$C1092,$C50,$D50:$D1092,$D50,$E50:$E1092,$E50)</f>
        <v>2000</v>
      </c>
      <c r="J49" s="34">
        <f>SUMIFS(J50:J1092,$C50:$C1092,$C50,$D50:$D1092,$D50,$E50:$E1092,$E50)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2000</v>
      </c>
      <c r="H50" s="24"/>
      <c r="I50" s="24">
        <v>2000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SUMIFS(G52:G1098,$C52:$C1098,$C52,$D52:$D1098,$D52)/2</f>
        <v>58184.800000000003</v>
      </c>
      <c r="H51" s="31">
        <f>SUMIFS(H52:H1098,$C52:$C1098,$C52,$D52:$D1098,$D52)/2</f>
        <v>371.1</v>
      </c>
      <c r="I51" s="31">
        <f>SUMIFS(I52:I1098,$C52:$C1098,$C52,$D52:$D1098,$D52)/2</f>
        <v>58214.200000000004</v>
      </c>
      <c r="J51" s="31">
        <f>SUMIFS(J52:J1098,$C52:$C1098,$C52,$D52:$D1098,$D52)/2</f>
        <v>371.1</v>
      </c>
    </row>
    <row r="52" spans="1:10" s="13" customFormat="1" ht="82.9" customHeight="1" x14ac:dyDescent="0.25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SUMIFS(G53:G1095,$C53:$C1095,$C53,$D53:$D1095,$D53,$E53:$E1095,$E53)</f>
        <v>26866.1</v>
      </c>
      <c r="H52" s="34">
        <f>SUMIFS(H53:H1095,$C53:$C1095,$C53,$D53:$D1095,$D53,$E53:$E1095,$E53)</f>
        <v>0</v>
      </c>
      <c r="I52" s="34">
        <f>SUMIFS(I53:I1095,$C53:$C1095,$C53,$D53:$D1095,$D53,$E53:$E1095,$E53)</f>
        <v>26866.1</v>
      </c>
      <c r="J52" s="34">
        <f>SUMIFS(J53:J1095,$C53:$C1095,$C53,$D53:$D1095,$D53,$E53:$E1095,$E53)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26866.1</v>
      </c>
      <c r="H53" s="24"/>
      <c r="I53" s="24">
        <v>26866.1</v>
      </c>
      <c r="J53" s="24"/>
    </row>
    <row r="54" spans="1:10" s="13" customFormat="1" ht="63" x14ac:dyDescent="0.25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SUMIFS(G55:G1097,$C55:$C1097,$C55,$D55:$D1097,$D55,$E55:$E1097,$E55)</f>
        <v>7769.1</v>
      </c>
      <c r="H54" s="34">
        <f>SUMIFS(H55:H1097,$C55:$C1097,$C55,$D55:$D1097,$D55,$E55:$E1097,$E55)</f>
        <v>0</v>
      </c>
      <c r="I54" s="34">
        <f>SUMIFS(I55:I1097,$C55:$C1097,$C55,$D55:$D1097,$D55,$E55:$E1097,$E55)</f>
        <v>7798.5</v>
      </c>
      <c r="J54" s="34">
        <f>SUMIFS(J55:J1097,$C55:$C1097,$C55,$D55:$D1097,$D55,$E55:$E1097,$E55)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7769.1</v>
      </c>
      <c r="H55" s="24"/>
      <c r="I55" s="24">
        <v>7798.5</v>
      </c>
      <c r="J55" s="24"/>
    </row>
    <row r="56" spans="1:10" s="13" customFormat="1" ht="78.75" x14ac:dyDescent="0.25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SUMIFS(G57:G1099,$C57:$C1099,$C57,$D57:$D1099,$D57,$E57:$E1099,$E57)</f>
        <v>2621</v>
      </c>
      <c r="H56" s="34">
        <f>SUMIFS(H57:H1099,$C57:$C1099,$C57,$D57:$D1099,$D57,$E57:$E1099,$E57)</f>
        <v>0</v>
      </c>
      <c r="I56" s="34">
        <f>SUMIFS(I57:I1099,$C57:$C1099,$C57,$D57:$D1099,$D57,$E57:$E1099,$E57)</f>
        <v>2621</v>
      </c>
      <c r="J56" s="34">
        <f>SUMIFS(J57:J1099,$C57:$C1099,$C57,$D57:$D1099,$D57,$E57:$E1099,$E57)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.75" x14ac:dyDescent="0.25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SUMIFS(G59:G1101,$C59:$C1101,$C59,$D59:$D1101,$D59,$E59:$E1101,$E59)</f>
        <v>10079.9</v>
      </c>
      <c r="H58" s="34">
        <f>SUMIFS(H59:H1101,$C59:$C1101,$C59,$D59:$D1101,$D59,$E59:$E1101,$E59)</f>
        <v>0</v>
      </c>
      <c r="I58" s="34">
        <f>SUMIFS(I59:I1101,$C59:$C1101,$C59,$D59:$D1101,$D59,$E59:$E1101,$E59)</f>
        <v>10079.9</v>
      </c>
      <c r="J58" s="34">
        <f>SUMIFS(J59:J1101,$C59:$C1101,$C59,$D59:$D1101,$D59,$E59:$E1101,$E59)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78.75" x14ac:dyDescent="0.25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SUMIFS(G61:G1103,$C61:$C1103,$C61,$D61:$D1103,$D61,$E61:$E1103,$E61)</f>
        <v>3183.1</v>
      </c>
      <c r="H60" s="34">
        <f>SUMIFS(H61:H1103,$C61:$C1103,$C61,$D61:$D1103,$D61,$E61:$E1103,$E61)</f>
        <v>0</v>
      </c>
      <c r="I60" s="34">
        <f>SUMIFS(I61:I1103,$C61:$C1103,$C61,$D61:$D1103,$D61,$E61:$E1103,$E61)</f>
        <v>3183.1</v>
      </c>
      <c r="J60" s="34">
        <f>SUMIFS(J61:J1103,$C61:$C1103,$C61,$D61:$D1103,$D61,$E61:$E1103,$E61)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>
        <v>2523.1</v>
      </c>
      <c r="H62" s="24"/>
      <c r="I62" s="24">
        <v>2523.1</v>
      </c>
      <c r="J62" s="24"/>
    </row>
    <row r="63" spans="1:10" s="13" customFormat="1" ht="47.25" x14ac:dyDescent="0.25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SUMIFS(G64:G1107,$C64:$C1107,$C64,$D64:$D1107,$D64,$E64:$E1107,$E64)</f>
        <v>0</v>
      </c>
      <c r="H63" s="34">
        <f>SUMIFS(H64:H1107,$C64:$C1107,$C64,$D64:$D1107,$D64,$E64:$E1107,$E64)</f>
        <v>0</v>
      </c>
      <c r="I63" s="34">
        <f>SUMIFS(I64:I1107,$C64:$C1107,$C64,$D64:$D1107,$D64,$E64:$E1107,$E64)</f>
        <v>0</v>
      </c>
      <c r="J63" s="34">
        <f>SUMIFS(J64:J1107,$C64:$C1107,$C64,$D64:$D1107,$D64,$E64:$E1107,$E64)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7.25" x14ac:dyDescent="0.25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SUMIFS(G66:G1109,$C66:$C1109,$C66,$D66:$D1109,$D66,$E66:$E1109,$E66)</f>
        <v>7665.6</v>
      </c>
      <c r="H65" s="34">
        <f>SUMIFS(H66:H1109,$C66:$C1109,$C66,$D66:$D1109,$D66,$E66:$E1109,$E66)</f>
        <v>371.1</v>
      </c>
      <c r="I65" s="34">
        <f>SUMIFS(I66:I1109,$C66:$C1109,$C66,$D66:$D1109,$D66,$E66:$E1109,$E66)</f>
        <v>7665.6</v>
      </c>
      <c r="J65" s="34">
        <f>SUMIFS(J66:J1109,$C66:$C1109,$C66,$D66:$D1109,$D66,$E66:$E1109,$E66)</f>
        <v>371.1</v>
      </c>
    </row>
    <row r="66" spans="1:10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492</v>
      </c>
      <c r="H67" s="24">
        <v>0</v>
      </c>
      <c r="I67" s="24">
        <v>492</v>
      </c>
      <c r="J67" s="24">
        <v>0</v>
      </c>
    </row>
    <row r="68" spans="1:10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SUMIFS(G70:G1111,$C70:$C1111,$C70,$D70:$D1111,$D70,$E70:$E1111,$E70)</f>
        <v>0</v>
      </c>
      <c r="H68" s="34">
        <f>SUMIFS(H70:H1111,$C70:$C1111,$C70,$D70:$D1111,$D70,$E70:$E1111,$E70)</f>
        <v>0</v>
      </c>
      <c r="I68" s="34">
        <f>SUMIFS(I70:I1111,$C70:$C1111,$C70,$D70:$D1111,$D70,$E70:$E1111,$E70)</f>
        <v>0</v>
      </c>
      <c r="J68" s="34">
        <f>SUMIFS(J70:J1111,$C70:$C1111,$C70,$D70:$D1111,$D70,$E70:$E1111,$E70)</f>
        <v>0</v>
      </c>
    </row>
    <row r="69" spans="1:10" s="13" customFormat="1" ht="47.25" x14ac:dyDescent="0.25">
      <c r="A69" s="17">
        <v>3</v>
      </c>
      <c r="B69" s="22" t="s">
        <v>11</v>
      </c>
      <c r="C69" s="23" t="s">
        <v>74</v>
      </c>
      <c r="D69" s="23" t="s">
        <v>80</v>
      </c>
      <c r="E69" s="23" t="s">
        <v>45</v>
      </c>
      <c r="F69" s="23" t="s">
        <v>78</v>
      </c>
      <c r="G69" s="24"/>
      <c r="H69" s="24"/>
      <c r="I69" s="24"/>
      <c r="J69" s="24"/>
    </row>
    <row r="70" spans="1:10" s="13" customFormat="1" ht="15.75" x14ac:dyDescent="0.25">
      <c r="A70" s="17">
        <v>3</v>
      </c>
      <c r="B70" s="22" t="s">
        <v>154</v>
      </c>
      <c r="C70" s="23" t="s">
        <v>74</v>
      </c>
      <c r="D70" s="23" t="s">
        <v>80</v>
      </c>
      <c r="E70" s="23" t="s">
        <v>128</v>
      </c>
      <c r="F70" s="23" t="s">
        <v>153</v>
      </c>
      <c r="G70" s="24"/>
      <c r="H70" s="24"/>
      <c r="I70" s="24"/>
      <c r="J70" s="24"/>
    </row>
    <row r="71" spans="1:10" s="13" customFormat="1" ht="15.75" x14ac:dyDescent="0.25">
      <c r="A71" s="14">
        <v>0</v>
      </c>
      <c r="B71" s="26" t="s">
        <v>110</v>
      </c>
      <c r="C71" s="27" t="s">
        <v>93</v>
      </c>
      <c r="D71" s="27" t="s">
        <v>119</v>
      </c>
      <c r="E71" s="27"/>
      <c r="F71" s="27"/>
      <c r="G71" s="28">
        <f>SUMIFS(G72:G1121,$C72:$C1121,$C72)/3</f>
        <v>316.89999999999998</v>
      </c>
      <c r="H71" s="28">
        <f>SUMIFS(H72:H1111,$C72:$C1111,$C72)/3</f>
        <v>0</v>
      </c>
      <c r="I71" s="28">
        <f>SUMIFS(I72:I1121,$C72:$C1121,$C72)/3</f>
        <v>356.90000000000003</v>
      </c>
      <c r="J71" s="28">
        <f>SUMIFS(J72:J1111,$C72:$C1111,$C72)/3</f>
        <v>0</v>
      </c>
    </row>
    <row r="72" spans="1:10" s="13" customFormat="1" ht="15.75" x14ac:dyDescent="0.25">
      <c r="A72" s="15">
        <v>1</v>
      </c>
      <c r="B72" s="29" t="s">
        <v>51</v>
      </c>
      <c r="C72" s="30" t="s">
        <v>93</v>
      </c>
      <c r="D72" s="30" t="s">
        <v>91</v>
      </c>
      <c r="E72" s="30" t="s">
        <v>6</v>
      </c>
      <c r="F72" s="30" t="s">
        <v>76</v>
      </c>
      <c r="G72" s="31">
        <f>SUMIFS(G73:G1111,$C73:$C1111,$C73,$D73:$D1111,$D73)/2</f>
        <v>316.89999999999998</v>
      </c>
      <c r="H72" s="31">
        <f>SUMIFS(H73:H1111,$C73:$C1111,$C73,$D73:$D1111,$D73)/2</f>
        <v>0</v>
      </c>
      <c r="I72" s="31">
        <f>SUMIFS(I73:I1111,$C73:$C1111,$C73,$D73:$D1111,$D73)/2</f>
        <v>356.9</v>
      </c>
      <c r="J72" s="31">
        <f>SUMIFS(J73:J1111,$C73:$C1111,$C73,$D73:$D1111,$D73)/2</f>
        <v>0</v>
      </c>
    </row>
    <row r="73" spans="1:10" s="13" customFormat="1" ht="48.75" customHeight="1" x14ac:dyDescent="0.25">
      <c r="A73" s="16">
        <v>2</v>
      </c>
      <c r="B73" s="32" t="s">
        <v>190</v>
      </c>
      <c r="C73" s="33" t="s">
        <v>93</v>
      </c>
      <c r="D73" s="33" t="s">
        <v>91</v>
      </c>
      <c r="E73" s="33" t="s">
        <v>122</v>
      </c>
      <c r="F73" s="33" t="s">
        <v>76</v>
      </c>
      <c r="G73" s="34">
        <f>SUMIFS(G74:G1108,$C74:$C1108,$C74,$D74:$D1108,$D74,$E74:$E1108,$E74)</f>
        <v>316.89999999999998</v>
      </c>
      <c r="H73" s="34">
        <f>SUMIFS(H74:H1108,$C74:$C1108,$C74,$D74:$D1108,$D74,$E74:$E1108,$E74)</f>
        <v>0</v>
      </c>
      <c r="I73" s="34">
        <f>SUMIFS(I74:I1108,$C74:$C1108,$C74,$D74:$D1108,$D74,$E74:$E1108,$E74)</f>
        <v>356.9</v>
      </c>
      <c r="J73" s="34">
        <f>SUMIFS(J74:J1108,$C74:$C1108,$C74,$D74:$D1108,$D74,$E74:$E1108,$E74)</f>
        <v>0</v>
      </c>
    </row>
    <row r="74" spans="1:10" s="13" customFormat="1" ht="47.25" x14ac:dyDescent="0.25">
      <c r="A74" s="17">
        <v>3</v>
      </c>
      <c r="B74" s="22" t="s">
        <v>11</v>
      </c>
      <c r="C74" s="23" t="s">
        <v>93</v>
      </c>
      <c r="D74" s="23" t="s">
        <v>91</v>
      </c>
      <c r="E74" s="23" t="s">
        <v>122</v>
      </c>
      <c r="F74" s="23" t="s">
        <v>78</v>
      </c>
      <c r="G74" s="24">
        <v>155</v>
      </c>
      <c r="H74" s="24"/>
      <c r="I74" s="24">
        <v>195</v>
      </c>
      <c r="J74" s="24"/>
    </row>
    <row r="75" spans="1:10" s="13" customFormat="1" ht="15.75" x14ac:dyDescent="0.25">
      <c r="A75" s="17">
        <v>3</v>
      </c>
      <c r="B75" s="22" t="s">
        <v>46</v>
      </c>
      <c r="C75" s="23" t="s">
        <v>93</v>
      </c>
      <c r="D75" s="23" t="s">
        <v>91</v>
      </c>
      <c r="E75" s="23" t="s">
        <v>122</v>
      </c>
      <c r="F75" s="23" t="s">
        <v>96</v>
      </c>
      <c r="G75" s="24">
        <v>161.9</v>
      </c>
      <c r="H75" s="24"/>
      <c r="I75" s="24">
        <v>161.9</v>
      </c>
      <c r="J75" s="24"/>
    </row>
    <row r="76" spans="1:10" s="13" customFormat="1" ht="31.5" x14ac:dyDescent="0.25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SUMIFS(G77:G1125,$C77:$C1125,$C77)/3</f>
        <v>3108</v>
      </c>
      <c r="H76" s="28">
        <f>SUMIFS(H77:H1115,$C77:$C1115,$C77)/3</f>
        <v>0</v>
      </c>
      <c r="I76" s="28">
        <f>SUMIFS(I77:I1125,$C77:$C1125,$C77)/3</f>
        <v>3108</v>
      </c>
      <c r="J76" s="28">
        <f>SUMIFS(J77:J1115,$C77:$C1115,$C77)/3</f>
        <v>0</v>
      </c>
    </row>
    <row r="77" spans="1:10" s="13" customFormat="1" ht="47.25" x14ac:dyDescent="0.25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SUMIFS(G78:G1115,$C78:$C1115,$C78,$D78:$D1115,$D78)/2</f>
        <v>1600</v>
      </c>
      <c r="H77" s="31">
        <f>SUMIFS(H78:H1115,$C78:$C1115,$C78,$D78:$D1115,$D78)/2</f>
        <v>0</v>
      </c>
      <c r="I77" s="31">
        <f>SUMIFS(I78:I1115,$C78:$C1115,$C78,$D78:$D1115,$D78)/2</f>
        <v>1600</v>
      </c>
      <c r="J77" s="31">
        <f>SUMIFS(J78:J1115,$C78:$C1115,$C78,$D78:$D1115,$D78)/2</f>
        <v>0</v>
      </c>
    </row>
    <row r="78" spans="1:10" s="13" customFormat="1" ht="94.5" x14ac:dyDescent="0.25">
      <c r="A78" s="16">
        <v>2</v>
      </c>
      <c r="B78" s="32" t="s">
        <v>185</v>
      </c>
      <c r="C78" s="33" t="s">
        <v>83</v>
      </c>
      <c r="D78" s="33" t="s">
        <v>94</v>
      </c>
      <c r="E78" s="33" t="s">
        <v>45</v>
      </c>
      <c r="F78" s="33"/>
      <c r="G78" s="34">
        <f>SUMIFS(G79:G1112,$C79:$C1112,$C79,$D79:$D1112,$D79,$E79:$E1112,$E79)</f>
        <v>1524</v>
      </c>
      <c r="H78" s="34">
        <f>SUMIFS(H79:H1112,$C79:$C1112,$C79,$D79:$D1112,$D79,$E79:$E1112,$E79)</f>
        <v>0</v>
      </c>
      <c r="I78" s="34">
        <f>SUMIFS(I79:I1112,$C79:$C1112,$C79,$D79:$D1112,$D79,$E79:$E1112,$E79)</f>
        <v>1524</v>
      </c>
      <c r="J78" s="34">
        <f>SUMIFS(J79:J1112,$C79:$C1112,$C79,$D79:$D1112,$D79,$E79:$E1112,$E79)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1524</v>
      </c>
      <c r="H79" s="24"/>
      <c r="I79" s="24">
        <v>1524</v>
      </c>
      <c r="J79" s="24"/>
    </row>
    <row r="80" spans="1:10" s="13" customFormat="1" ht="87" customHeight="1" x14ac:dyDescent="0.25">
      <c r="A80" s="16">
        <v>2</v>
      </c>
      <c r="B80" s="32" t="s">
        <v>191</v>
      </c>
      <c r="C80" s="33" t="s">
        <v>83</v>
      </c>
      <c r="D80" s="33" t="s">
        <v>94</v>
      </c>
      <c r="E80" s="33" t="s">
        <v>123</v>
      </c>
      <c r="F80" s="33" t="s">
        <v>76</v>
      </c>
      <c r="G80" s="34">
        <f>SUMIFS(G81:G1114,$C81:$C1114,$C81,$D81:$D1114,$D81,$E81:$E1114,$E81)</f>
        <v>76</v>
      </c>
      <c r="H80" s="34">
        <f>SUMIFS(H81:H1114,$C81:$C1114,$C81,$D81:$D1114,$D81,$E81:$E1114,$E81)</f>
        <v>0</v>
      </c>
      <c r="I80" s="34">
        <f>SUMIFS(I81:I1114,$C81:$C1114,$C81,$D81:$D1114,$D81,$E81:$E1114,$E81)</f>
        <v>76</v>
      </c>
      <c r="J80" s="34">
        <f>SUMIFS(J81:J1114,$C81:$C1114,$C81,$D81:$D1114,$D81,$E81:$E1114,$E81)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123</v>
      </c>
      <c r="F81" s="23" t="s">
        <v>78</v>
      </c>
      <c r="G81" s="24">
        <v>76</v>
      </c>
      <c r="H81" s="24"/>
      <c r="I81" s="24">
        <v>76</v>
      </c>
      <c r="J81" s="24"/>
    </row>
    <row r="82" spans="1:10" s="13" customFormat="1" ht="47.25" x14ac:dyDescent="0.25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SUMIFS(G83:G1120,$C83:$C1120,$C83,$D83:$D1120,$D83)/2</f>
        <v>1508</v>
      </c>
      <c r="H82" s="31">
        <f>SUMIFS(H83:H1120,$C83:$C1120,$C83,$D83:$D1120,$D83)/2</f>
        <v>0</v>
      </c>
      <c r="I82" s="31">
        <f>SUMIFS(I83:I1120,$C83:$C1120,$C83,$D83:$D1120,$D83)/2</f>
        <v>1508</v>
      </c>
      <c r="J82" s="31">
        <f>SUMIFS(J83:J1120,$C83:$C1120,$C83,$D83:$D1120,$D83)/2</f>
        <v>0</v>
      </c>
    </row>
    <row r="83" spans="1:10" s="13" customFormat="1" ht="82.15" customHeight="1" x14ac:dyDescent="0.25">
      <c r="A83" s="16">
        <v>2</v>
      </c>
      <c r="B83" s="32" t="s">
        <v>192</v>
      </c>
      <c r="C83" s="33" t="s">
        <v>83</v>
      </c>
      <c r="D83" s="33" t="s">
        <v>81</v>
      </c>
      <c r="E83" s="33" t="s">
        <v>53</v>
      </c>
      <c r="F83" s="33"/>
      <c r="G83" s="34">
        <f>SUMIFS(G84:G1117,$C84:$C1117,$C84,$D84:$D1117,$D84,$E84:$E1117,$E84)</f>
        <v>503.5</v>
      </c>
      <c r="H83" s="34">
        <f>SUMIFS(H84:H1117,$C84:$C1117,$C84,$D84:$D1117,$D84,$E84:$E1117,$E84)</f>
        <v>0</v>
      </c>
      <c r="I83" s="34">
        <f>SUMIFS(I84:I1117,$C84:$C1117,$C84,$D84:$D1117,$D84,$E84:$E1117,$E84)</f>
        <v>503.5</v>
      </c>
      <c r="J83" s="34">
        <f>SUMIFS(J84:J1117,$C84:$C1117,$C84,$D84:$D1117,$D84,$E84:$E1117,$E84)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503.5</v>
      </c>
      <c r="H84" s="24"/>
      <c r="I84" s="24">
        <v>503.5</v>
      </c>
      <c r="J84" s="24"/>
    </row>
    <row r="85" spans="1:10" s="13" customFormat="1" ht="63" x14ac:dyDescent="0.25">
      <c r="A85" s="16">
        <v>2</v>
      </c>
      <c r="B85" s="32" t="s">
        <v>193</v>
      </c>
      <c r="C85" s="33" t="s">
        <v>83</v>
      </c>
      <c r="D85" s="33" t="s">
        <v>81</v>
      </c>
      <c r="E85" s="33" t="s">
        <v>37</v>
      </c>
      <c r="F85" s="33"/>
      <c r="G85" s="34">
        <f>SUMIFS(G86:G1119,$C86:$C1119,$C86,$D86:$D1119,$D86,$E86:$E1119,$E86)</f>
        <v>383</v>
      </c>
      <c r="H85" s="34">
        <f>SUMIFS(H86:H1119,$C86:$C1119,$C86,$D86:$D1119,$D86,$E86:$E1119,$E86)</f>
        <v>0</v>
      </c>
      <c r="I85" s="34">
        <f>SUMIFS(I86:I1119,$C86:$C1119,$C86,$D86:$D1119,$D86,$E86:$E1119,$E86)</f>
        <v>383</v>
      </c>
      <c r="J85" s="34">
        <f>SUMIFS(J86:J1119,$C86:$C1119,$C86,$D86:$D1119,$D86,$E86:$E1119,$E86)</f>
        <v>0</v>
      </c>
    </row>
    <row r="86" spans="1:10" s="13" customFormat="1" ht="47.25" x14ac:dyDescent="0.25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383</v>
      </c>
      <c r="H86" s="24"/>
      <c r="I86" s="24">
        <v>383</v>
      </c>
      <c r="J86" s="24"/>
    </row>
    <row r="87" spans="1:10" s="13" customFormat="1" ht="69.599999999999994" customHeight="1" x14ac:dyDescent="0.25">
      <c r="A87" s="16">
        <v>2</v>
      </c>
      <c r="B87" s="41" t="s">
        <v>215</v>
      </c>
      <c r="C87" s="33" t="s">
        <v>83</v>
      </c>
      <c r="D87" s="33" t="s">
        <v>81</v>
      </c>
      <c r="E87" s="33" t="s">
        <v>214</v>
      </c>
      <c r="F87" s="33"/>
      <c r="G87" s="34">
        <f>SUMIFS(G88:G1122,$C88:$C1122,$C88,$D88:$D1122,$D88,$E88:$E1122,$E88)</f>
        <v>621.5</v>
      </c>
      <c r="H87" s="34">
        <f>SUMIFS(H88:H1122,$C88:$C1122,$C88,$D88:$D1122,$D88,$E88:$E1122,$E88)</f>
        <v>0</v>
      </c>
      <c r="I87" s="34">
        <f>SUMIFS(I88:I1122,$C88:$C1122,$C88,$D88:$D1122,$D88,$E88:$E1122,$E88)</f>
        <v>621.5</v>
      </c>
      <c r="J87" s="34">
        <f>SUMIFS(J88:J1122,$C88:$C1122,$C88,$D88:$D1122,$D88,$E88:$E1122,$E88)</f>
        <v>0</v>
      </c>
    </row>
    <row r="88" spans="1:10" s="13" customFormat="1" ht="78.75" x14ac:dyDescent="0.25">
      <c r="A88" s="17">
        <v>3</v>
      </c>
      <c r="B88" s="22" t="s">
        <v>175</v>
      </c>
      <c r="C88" s="23" t="s">
        <v>83</v>
      </c>
      <c r="D88" s="23" t="s">
        <v>81</v>
      </c>
      <c r="E88" s="23" t="s">
        <v>214</v>
      </c>
      <c r="F88" s="23" t="s">
        <v>99</v>
      </c>
      <c r="G88" s="24">
        <v>621.5</v>
      </c>
      <c r="H88" s="24"/>
      <c r="I88" s="24">
        <v>621.5</v>
      </c>
      <c r="J88" s="24"/>
    </row>
    <row r="89" spans="1:10" s="13" customFormat="1" ht="15.75" x14ac:dyDescent="0.25">
      <c r="A89" s="14">
        <v>0</v>
      </c>
      <c r="B89" s="26" t="s">
        <v>112</v>
      </c>
      <c r="C89" s="27" t="s">
        <v>91</v>
      </c>
      <c r="D89" s="27" t="s">
        <v>119</v>
      </c>
      <c r="E89" s="27"/>
      <c r="F89" s="27"/>
      <c r="G89" s="28">
        <f>SUMIFS(G90:G1136,$C90:$C1136,$C90)/3</f>
        <v>123982.89999999997</v>
      </c>
      <c r="H89" s="28">
        <f>SUMIFS(H90:H1126,$C90:$C1126,$C90)/3</f>
        <v>110897.79999999997</v>
      </c>
      <c r="I89" s="28">
        <f>SUMIFS(I90:I1136,$C90:$C1136,$C90)/3</f>
        <v>124865.69999999997</v>
      </c>
      <c r="J89" s="28">
        <f>SUMIFS(J90:J1126,$C90:$C1126,$C90)/3</f>
        <v>110897.79999999997</v>
      </c>
    </row>
    <row r="90" spans="1:10" s="13" customFormat="1" ht="15.75" x14ac:dyDescent="0.25">
      <c r="A90" s="15">
        <v>1</v>
      </c>
      <c r="B90" s="29" t="s">
        <v>54</v>
      </c>
      <c r="C90" s="30" t="s">
        <v>91</v>
      </c>
      <c r="D90" s="30" t="s">
        <v>97</v>
      </c>
      <c r="E90" s="30"/>
      <c r="F90" s="30"/>
      <c r="G90" s="31">
        <f>SUMIFS(G91:G1126,$C91:$C1126,$C91,$D91:$D1126,$D91)/2</f>
        <v>27165.4</v>
      </c>
      <c r="H90" s="31">
        <f>SUMIFS(H91:H1126,$C91:$C1126,$C91,$D91:$D1126,$D91)/2</f>
        <v>26083.599999999999</v>
      </c>
      <c r="I90" s="31">
        <f>SUMIFS(I91:I1126,$C91:$C1126,$C91,$D91:$D1126,$D91)/2</f>
        <v>28048.2</v>
      </c>
      <c r="J90" s="31">
        <f>SUMIFS(J91:J1126,$C91:$C1126,$C91,$D91:$D1126,$D91)/2</f>
        <v>26083.599999999999</v>
      </c>
    </row>
    <row r="91" spans="1:10" s="13" customFormat="1" ht="63" x14ac:dyDescent="0.25">
      <c r="A91" s="16">
        <v>2</v>
      </c>
      <c r="B91" s="39" t="s">
        <v>140</v>
      </c>
      <c r="C91" s="33" t="s">
        <v>91</v>
      </c>
      <c r="D91" s="33" t="s">
        <v>97</v>
      </c>
      <c r="E91" s="33" t="s">
        <v>14</v>
      </c>
      <c r="F91" s="33"/>
      <c r="G91" s="34">
        <f>SUMIFS(G92:G1123,$C92:$C1123,$C92,$D92:$D1123,$D92,$E92:$E1123,$E92)</f>
        <v>0</v>
      </c>
      <c r="H91" s="34">
        <f>SUMIFS(H92:H1123,$C92:$C1123,$C92,$D92:$D1123,$D92,$E92:$E1123,$E92)</f>
        <v>0</v>
      </c>
      <c r="I91" s="34">
        <f>SUMIFS(I92:I1123,$C92:$C1123,$C92,$D92:$D1123,$D92,$E92:$E1123,$E92)</f>
        <v>0</v>
      </c>
      <c r="J91" s="34">
        <f>SUMIFS(J92:J1123,$C92:$C1123,$C92,$D92:$D1123,$D92,$E92:$E1123,$E92)</f>
        <v>0</v>
      </c>
    </row>
    <row r="92" spans="1:10" s="13" customFormat="1" ht="47.25" x14ac:dyDescent="0.25">
      <c r="A92" s="17">
        <v>3</v>
      </c>
      <c r="B92" s="22" t="s">
        <v>11</v>
      </c>
      <c r="C92" s="23" t="s">
        <v>91</v>
      </c>
      <c r="D92" s="23" t="s">
        <v>97</v>
      </c>
      <c r="E92" s="23" t="s">
        <v>14</v>
      </c>
      <c r="F92" s="23" t="s">
        <v>78</v>
      </c>
      <c r="G92" s="24"/>
      <c r="H92" s="24"/>
      <c r="I92" s="24"/>
      <c r="J92" s="24"/>
    </row>
    <row r="93" spans="1:10" s="13" customFormat="1" ht="78.75" x14ac:dyDescent="0.25">
      <c r="A93" s="16">
        <v>2</v>
      </c>
      <c r="B93" s="32" t="s">
        <v>194</v>
      </c>
      <c r="C93" s="33" t="s">
        <v>91</v>
      </c>
      <c r="D93" s="33" t="s">
        <v>97</v>
      </c>
      <c r="E93" s="33" t="s">
        <v>55</v>
      </c>
      <c r="F93" s="33"/>
      <c r="G93" s="34">
        <f>SUMIFS(G94:G1125,$C94:$C1125,$C94,$D94:$D1125,$D94,$E94:$E1125,$E94)</f>
        <v>27165.4</v>
      </c>
      <c r="H93" s="34">
        <f>SUMIFS(H94:H1125,$C94:$C1125,$C94,$D94:$D1125,$D94,$E94:$E1125,$E94)</f>
        <v>26083.599999999999</v>
      </c>
      <c r="I93" s="34">
        <f>SUMIFS(I94:I1125,$C94:$C1125,$C94,$D94:$D1125,$D94,$E94:$E1125,$E94)</f>
        <v>28048.2</v>
      </c>
      <c r="J93" s="34">
        <f>SUMIFS(J94:J1125,$C94:$C1125,$C94,$D94:$D1125,$D94,$E94:$E1125,$E94)</f>
        <v>26083.599999999999</v>
      </c>
    </row>
    <row r="94" spans="1:10" s="13" customFormat="1" ht="31.5" x14ac:dyDescent="0.25">
      <c r="A94" s="17">
        <v>3</v>
      </c>
      <c r="B94" s="22" t="s">
        <v>23</v>
      </c>
      <c r="C94" s="23" t="s">
        <v>91</v>
      </c>
      <c r="D94" s="23" t="s">
        <v>97</v>
      </c>
      <c r="E94" s="23" t="s">
        <v>55</v>
      </c>
      <c r="F94" s="23" t="s">
        <v>87</v>
      </c>
      <c r="G94" s="24">
        <v>4667</v>
      </c>
      <c r="H94" s="24">
        <v>3725.3</v>
      </c>
      <c r="I94" s="24">
        <v>4667</v>
      </c>
      <c r="J94" s="24">
        <v>3725.3</v>
      </c>
    </row>
    <row r="95" spans="1:10" s="13" customFormat="1" ht="47.25" x14ac:dyDescent="0.25">
      <c r="A95" s="17">
        <v>3</v>
      </c>
      <c r="B95" s="22" t="s">
        <v>11</v>
      </c>
      <c r="C95" s="23" t="s">
        <v>91</v>
      </c>
      <c r="D95" s="23" t="s">
        <v>97</v>
      </c>
      <c r="E95" s="23" t="s">
        <v>55</v>
      </c>
      <c r="F95" s="23" t="s">
        <v>78</v>
      </c>
      <c r="G95" s="24">
        <v>1811.4</v>
      </c>
      <c r="H95" s="24">
        <v>1671.3</v>
      </c>
      <c r="I95" s="24">
        <v>1891.4</v>
      </c>
      <c r="J95" s="24">
        <v>1671.3</v>
      </c>
    </row>
    <row r="96" spans="1:10" s="13" customFormat="1" ht="15.75" x14ac:dyDescent="0.25">
      <c r="A96" s="17">
        <v>3</v>
      </c>
      <c r="B96" s="22" t="s">
        <v>46</v>
      </c>
      <c r="C96" s="23" t="s">
        <v>91</v>
      </c>
      <c r="D96" s="23" t="s">
        <v>97</v>
      </c>
      <c r="E96" s="23" t="s">
        <v>55</v>
      </c>
      <c r="F96" s="23" t="s">
        <v>96</v>
      </c>
      <c r="G96" s="24"/>
      <c r="H96" s="24"/>
      <c r="I96" s="24">
        <v>802.8</v>
      </c>
      <c r="J96" s="24"/>
    </row>
    <row r="97" spans="1:10" s="13" customFormat="1" ht="78.75" x14ac:dyDescent="0.25">
      <c r="A97" s="17">
        <v>3</v>
      </c>
      <c r="B97" s="22" t="s">
        <v>162</v>
      </c>
      <c r="C97" s="23" t="s">
        <v>91</v>
      </c>
      <c r="D97" s="23" t="s">
        <v>97</v>
      </c>
      <c r="E97" s="23" t="s">
        <v>55</v>
      </c>
      <c r="F97" s="23" t="s">
        <v>98</v>
      </c>
      <c r="G97" s="24">
        <v>20687</v>
      </c>
      <c r="H97" s="24">
        <v>20687</v>
      </c>
      <c r="I97" s="24">
        <v>20687</v>
      </c>
      <c r="J97" s="24">
        <v>20687</v>
      </c>
    </row>
    <row r="98" spans="1:10" s="13" customFormat="1" ht="15.75" x14ac:dyDescent="0.25">
      <c r="A98" s="17">
        <v>3</v>
      </c>
      <c r="B98" s="22" t="s">
        <v>12</v>
      </c>
      <c r="C98" s="23" t="s">
        <v>91</v>
      </c>
      <c r="D98" s="23" t="s">
        <v>97</v>
      </c>
      <c r="E98" s="23" t="s">
        <v>55</v>
      </c>
      <c r="F98" s="23" t="s">
        <v>79</v>
      </c>
      <c r="G98" s="24"/>
      <c r="H98" s="24"/>
      <c r="I98" s="24"/>
      <c r="J98" s="24"/>
    </row>
    <row r="99" spans="1:10" s="13" customFormat="1" ht="15.75" x14ac:dyDescent="0.25">
      <c r="A99" s="15">
        <v>1</v>
      </c>
      <c r="B99" s="29" t="s">
        <v>56</v>
      </c>
      <c r="C99" s="30" t="s">
        <v>91</v>
      </c>
      <c r="D99" s="30" t="s">
        <v>88</v>
      </c>
      <c r="E99" s="30" t="s">
        <v>6</v>
      </c>
      <c r="F99" s="30" t="s">
        <v>76</v>
      </c>
      <c r="G99" s="31">
        <f>SUMIFS(G100:G1135,$C100:$C1135,$C100,$D100:$D1135,$D100)/2</f>
        <v>1974</v>
      </c>
      <c r="H99" s="31">
        <f>SUMIFS(H100:H1135,$C100:$C1135,$C100,$D100:$D1135,$D100)/2</f>
        <v>0</v>
      </c>
      <c r="I99" s="31">
        <f>SUMIFS(I100:I1135,$C100:$C1135,$C100,$D100:$D1135,$D100)/2</f>
        <v>1974</v>
      </c>
      <c r="J99" s="31">
        <f>SUMIFS(J100:J1135,$C100:$C1135,$C100,$D100:$D1135,$D100)/2</f>
        <v>0</v>
      </c>
    </row>
    <row r="100" spans="1:10" s="13" customFormat="1" ht="63" x14ac:dyDescent="0.25">
      <c r="A100" s="16">
        <v>2</v>
      </c>
      <c r="B100" s="41" t="s">
        <v>139</v>
      </c>
      <c r="C100" s="42" t="s">
        <v>91</v>
      </c>
      <c r="D100" s="42" t="s">
        <v>88</v>
      </c>
      <c r="E100" s="42" t="s">
        <v>143</v>
      </c>
      <c r="F100" s="33"/>
      <c r="G100" s="34">
        <f>SUMIFS(G101:G1132,$C101:$C1132,$C101,$D101:$D1132,$D101,$E101:$E1132,$E101)</f>
        <v>1974</v>
      </c>
      <c r="H100" s="34">
        <f>SUMIFS(H101:H1132,$C101:$C1132,$C101,$D101:$D1132,$D101,$E101:$E1132,$E101)</f>
        <v>0</v>
      </c>
      <c r="I100" s="34">
        <f>SUMIFS(I101:I1132,$C101:$C1132,$C101,$D101:$D1132,$D101,$E101:$E1132,$E101)</f>
        <v>1974</v>
      </c>
      <c r="J100" s="34">
        <f>SUMIFS(J101:J1132,$C101:$C1132,$C101,$D101:$D1132,$D101,$E101:$E1132,$E101)</f>
        <v>0</v>
      </c>
    </row>
    <row r="101" spans="1:10" s="13" customFormat="1" ht="78.75" x14ac:dyDescent="0.25">
      <c r="A101" s="17">
        <v>3</v>
      </c>
      <c r="B101" s="22" t="s">
        <v>162</v>
      </c>
      <c r="C101" s="23" t="s">
        <v>91</v>
      </c>
      <c r="D101" s="23" t="s">
        <v>88</v>
      </c>
      <c r="E101" s="23" t="s">
        <v>143</v>
      </c>
      <c r="F101" s="23" t="s">
        <v>98</v>
      </c>
      <c r="G101" s="24">
        <v>1974</v>
      </c>
      <c r="H101" s="24"/>
      <c r="I101" s="24">
        <v>1974</v>
      </c>
      <c r="J101" s="24"/>
    </row>
    <row r="102" spans="1:10" s="13" customFormat="1" ht="15.75" x14ac:dyDescent="0.25">
      <c r="A102" s="15">
        <v>1</v>
      </c>
      <c r="B102" s="40" t="s">
        <v>157</v>
      </c>
      <c r="C102" s="30" t="s">
        <v>91</v>
      </c>
      <c r="D102" s="30" t="s">
        <v>94</v>
      </c>
      <c r="E102" s="30"/>
      <c r="F102" s="30"/>
      <c r="G102" s="31">
        <f>SUMIFS(G103:G1138,$C103:$C1138,$C103,$D103:$D1138,$D103)/2</f>
        <v>89895.3</v>
      </c>
      <c r="H102" s="31">
        <f>SUMIFS(H103:H1138,$C103:$C1138,$C103,$D103:$D1138,$D103)/2</f>
        <v>84299.1</v>
      </c>
      <c r="I102" s="31">
        <f>SUMIFS(I103:I1138,$C103:$C1138,$C103,$D103:$D1138,$D103)/2</f>
        <v>89895.3</v>
      </c>
      <c r="J102" s="31">
        <f>SUMIFS(J103:J1138,$C103:$C1138,$C103,$D103:$D1138,$D103)/2</f>
        <v>84299.1</v>
      </c>
    </row>
    <row r="103" spans="1:10" s="13" customFormat="1" ht="63" x14ac:dyDescent="0.25">
      <c r="A103" s="16">
        <v>2</v>
      </c>
      <c r="B103" s="32" t="s">
        <v>195</v>
      </c>
      <c r="C103" s="33" t="s">
        <v>91</v>
      </c>
      <c r="D103" s="33" t="s">
        <v>94</v>
      </c>
      <c r="E103" s="33" t="s">
        <v>57</v>
      </c>
      <c r="F103" s="33"/>
      <c r="G103" s="34">
        <f>SUMIFS(G104:G1135,$C104:$C1135,$C104,$D104:$D1135,$D104,$E104:$E1135,$E104)</f>
        <v>89895.299999999988</v>
      </c>
      <c r="H103" s="34">
        <f>SUMIFS(H104:H1135,$C104:$C1135,$C104,$D104:$D1135,$D104,$E104:$E1135,$E104)</f>
        <v>84299.1</v>
      </c>
      <c r="I103" s="34">
        <f>SUMIFS(I104:I1135,$C104:$C1135,$C104,$D104:$D1135,$D104,$E104:$E1135,$E104)</f>
        <v>43506.7</v>
      </c>
      <c r="J103" s="34">
        <f>SUMIFS(J104:J1135,$C104:$C1135,$C104,$D104:$D1135,$D104,$E104:$E1135,$E104)</f>
        <v>41000</v>
      </c>
    </row>
    <row r="104" spans="1:10" s="13" customFormat="1" ht="15.75" x14ac:dyDescent="0.25">
      <c r="A104" s="17">
        <v>3</v>
      </c>
      <c r="B104" s="22" t="s">
        <v>46</v>
      </c>
      <c r="C104" s="23" t="s">
        <v>91</v>
      </c>
      <c r="D104" s="23" t="s">
        <v>94</v>
      </c>
      <c r="E104" s="23" t="s">
        <v>57</v>
      </c>
      <c r="F104" s="23" t="s">
        <v>96</v>
      </c>
      <c r="G104" s="24">
        <v>43506.7</v>
      </c>
      <c r="H104" s="24">
        <v>41000</v>
      </c>
      <c r="I104" s="24">
        <v>43506.7</v>
      </c>
      <c r="J104" s="24">
        <v>41000</v>
      </c>
    </row>
    <row r="105" spans="1:10" s="13" customFormat="1" ht="141.75" x14ac:dyDescent="0.25">
      <c r="A105" s="17">
        <v>3</v>
      </c>
      <c r="B105" s="22" t="s">
        <v>125</v>
      </c>
      <c r="C105" s="23" t="s">
        <v>91</v>
      </c>
      <c r="D105" s="23" t="s">
        <v>94</v>
      </c>
      <c r="E105" s="23" t="s">
        <v>57</v>
      </c>
      <c r="F105" s="23" t="s">
        <v>126</v>
      </c>
      <c r="G105" s="24">
        <v>46388.6</v>
      </c>
      <c r="H105" s="24">
        <v>43299.1</v>
      </c>
      <c r="I105" s="24"/>
      <c r="J105" s="24"/>
    </row>
    <row r="106" spans="1:10" s="13" customFormat="1" ht="47.25" x14ac:dyDescent="0.25">
      <c r="A106" s="16">
        <v>2</v>
      </c>
      <c r="B106" s="41" t="s">
        <v>166</v>
      </c>
      <c r="C106" s="33" t="s">
        <v>91</v>
      </c>
      <c r="D106" s="33" t="s">
        <v>94</v>
      </c>
      <c r="E106" s="33" t="s">
        <v>60</v>
      </c>
      <c r="F106" s="33"/>
      <c r="G106" s="34">
        <f>SUMIFS(G107:G1139,$C107:$C1139,$C107,$D107:$D1139,$D107,$E107:$E1139,$E107)</f>
        <v>0</v>
      </c>
      <c r="H106" s="34">
        <f>SUMIFS(H107:H1139,$C107:$C1139,$C107,$D107:$D1139,$D107,$E107:$E1139,$E107)</f>
        <v>0</v>
      </c>
      <c r="I106" s="34">
        <f>SUMIFS(I107:I1139,$C107:$C1139,$C107,$D107:$D1139,$D107,$E107:$E1139,$E107)</f>
        <v>46388.6</v>
      </c>
      <c r="J106" s="34">
        <f>SUMIFS(J107:J1139,$C107:$C1139,$C107,$D107:$D1139,$D107,$E107:$E1139,$E107)</f>
        <v>43299.1</v>
      </c>
    </row>
    <row r="107" spans="1:10" s="13" customFormat="1" ht="141.75" x14ac:dyDescent="0.25">
      <c r="A107" s="17">
        <v>3</v>
      </c>
      <c r="B107" s="22" t="s">
        <v>125</v>
      </c>
      <c r="C107" s="23" t="s">
        <v>91</v>
      </c>
      <c r="D107" s="23" t="s">
        <v>94</v>
      </c>
      <c r="E107" s="23" t="s">
        <v>60</v>
      </c>
      <c r="F107" s="23" t="s">
        <v>126</v>
      </c>
      <c r="G107" s="24"/>
      <c r="H107" s="24"/>
      <c r="I107" s="24">
        <v>46388.6</v>
      </c>
      <c r="J107" s="24">
        <v>43299.1</v>
      </c>
    </row>
    <row r="108" spans="1:10" s="13" customFormat="1" ht="15.75" x14ac:dyDescent="0.25">
      <c r="A108" s="15">
        <v>1</v>
      </c>
      <c r="B108" s="29" t="s">
        <v>147</v>
      </c>
      <c r="C108" s="30" t="s">
        <v>91</v>
      </c>
      <c r="D108" s="30" t="s">
        <v>89</v>
      </c>
      <c r="E108" s="30" t="s">
        <v>6</v>
      </c>
      <c r="F108" s="30" t="s">
        <v>76</v>
      </c>
      <c r="G108" s="31">
        <f>SUMIFS(G109:G1141,$C109:$C1141,$C109,$D109:$D1141,$D109)/2</f>
        <v>0</v>
      </c>
      <c r="H108" s="31">
        <f>SUMIFS(H109:H1141,$C109:$C1141,$C109,$D109:$D1141,$D109)/2</f>
        <v>0</v>
      </c>
      <c r="I108" s="31">
        <f>SUMIFS(I109:I1141,$C109:$C1141,$C109,$D109:$D1141,$D109)/2</f>
        <v>0</v>
      </c>
      <c r="J108" s="31">
        <f>SUMIFS(J109:J1141,$C109:$C1141,$C109,$D109:$D1141,$D109)/2</f>
        <v>0</v>
      </c>
    </row>
    <row r="109" spans="1:10" s="13" customFormat="1" ht="78.75" x14ac:dyDescent="0.25">
      <c r="A109" s="16">
        <v>2</v>
      </c>
      <c r="B109" s="41" t="s">
        <v>189</v>
      </c>
      <c r="C109" s="33" t="s">
        <v>91</v>
      </c>
      <c r="D109" s="33" t="s">
        <v>89</v>
      </c>
      <c r="E109" s="33" t="s">
        <v>50</v>
      </c>
      <c r="F109" s="33"/>
      <c r="G109" s="34">
        <f>SUMIFS(G110:G1138,$C110:$C1138,$C110,$D110:$D1138,$D110,$E110:$E1138,$E110)</f>
        <v>0</v>
      </c>
      <c r="H109" s="34">
        <f>SUMIFS(H110:H1138,$C110:$C1138,$C110,$D110:$D1138,$D110,$E110:$E1138,$E110)</f>
        <v>0</v>
      </c>
      <c r="I109" s="34">
        <f>SUMIFS(I110:I1138,$C110:$C1138,$C110,$D110:$D1138,$D110,$E110:$E1138,$E110)</f>
        <v>0</v>
      </c>
      <c r="J109" s="34">
        <f>SUMIFS(J110:J1138,$C110:$C1138,$C110,$D110:$D1138,$D110,$E110:$E1138,$E110)</f>
        <v>0</v>
      </c>
    </row>
    <row r="110" spans="1:10" s="13" customFormat="1" ht="15.75" x14ac:dyDescent="0.25">
      <c r="A110" s="17">
        <v>3</v>
      </c>
      <c r="B110" s="22" t="s">
        <v>46</v>
      </c>
      <c r="C110" s="23" t="s">
        <v>91</v>
      </c>
      <c r="D110" s="23" t="s">
        <v>89</v>
      </c>
      <c r="E110" s="23" t="s">
        <v>50</v>
      </c>
      <c r="F110" s="23" t="s">
        <v>96</v>
      </c>
      <c r="G110" s="24"/>
      <c r="H110" s="24"/>
      <c r="I110" s="24"/>
      <c r="J110" s="24"/>
    </row>
    <row r="111" spans="1:10" s="13" customFormat="1" ht="31.5" x14ac:dyDescent="0.25">
      <c r="A111" s="15">
        <v>1</v>
      </c>
      <c r="B111" s="29" t="s">
        <v>38</v>
      </c>
      <c r="C111" s="30" t="s">
        <v>91</v>
      </c>
      <c r="D111" s="30" t="s">
        <v>92</v>
      </c>
      <c r="E111" s="30"/>
      <c r="F111" s="30"/>
      <c r="G111" s="31">
        <f>SUMIFS(G112:G1146,$C112:$C1146,$C112,$D112:$D1146,$D112)/2</f>
        <v>4948.2000000000007</v>
      </c>
      <c r="H111" s="31">
        <f>SUMIFS(H112:H1146,$C112:$C1146,$C112,$D112:$D1146,$D112)/2</f>
        <v>515.1</v>
      </c>
      <c r="I111" s="31">
        <f>SUMIFS(I112:I1146,$C112:$C1146,$C112,$D112:$D1146,$D112)/2</f>
        <v>4948.2000000000007</v>
      </c>
      <c r="J111" s="31">
        <f>SUMIFS(J112:J1146,$C112:$C1146,$C112,$D112:$D1146,$D112)/2</f>
        <v>515.1</v>
      </c>
    </row>
    <row r="112" spans="1:10" s="13" customFormat="1" ht="51" customHeight="1" x14ac:dyDescent="0.25">
      <c r="A112" s="16">
        <v>2</v>
      </c>
      <c r="B112" s="41" t="s">
        <v>209</v>
      </c>
      <c r="C112" s="33" t="s">
        <v>91</v>
      </c>
      <c r="D112" s="33" t="s">
        <v>92</v>
      </c>
      <c r="E112" s="33" t="s">
        <v>58</v>
      </c>
      <c r="F112" s="33"/>
      <c r="G112" s="34">
        <f>SUMIFS(G113:G1143,$C113:$C1143,$C113,$D113:$D1143,$D113,$E113:$E1143,$E113)</f>
        <v>4433.1000000000004</v>
      </c>
      <c r="H112" s="34">
        <f>SUMIFS(H113:H1143,$C113:$C1143,$C113,$D113:$D1143,$D113,$E113:$E1143,$E113)</f>
        <v>0</v>
      </c>
      <c r="I112" s="34">
        <f>SUMIFS(I113:I1143,$C113:$C1143,$C113,$D113:$D1143,$D113,$E113:$E1143,$E113)</f>
        <v>4433.1000000000004</v>
      </c>
      <c r="J112" s="34">
        <f>SUMIFS(J113:J1143,$C113:$C1143,$C113,$D113:$D1143,$D113,$E113:$E1143,$E113)</f>
        <v>0</v>
      </c>
    </row>
    <row r="113" spans="1:10" s="13" customFormat="1" ht="78.75" x14ac:dyDescent="0.25">
      <c r="A113" s="17">
        <v>3</v>
      </c>
      <c r="B113" s="22" t="s">
        <v>175</v>
      </c>
      <c r="C113" s="23" t="s">
        <v>91</v>
      </c>
      <c r="D113" s="23" t="s">
        <v>92</v>
      </c>
      <c r="E113" s="23" t="s">
        <v>58</v>
      </c>
      <c r="F113" s="23" t="s">
        <v>99</v>
      </c>
      <c r="G113" s="24">
        <v>4433.1000000000004</v>
      </c>
      <c r="H113" s="24"/>
      <c r="I113" s="24">
        <v>4433.1000000000004</v>
      </c>
      <c r="J113" s="24"/>
    </row>
    <row r="114" spans="1:10" s="13" customFormat="1" ht="78.75" x14ac:dyDescent="0.25">
      <c r="A114" s="16">
        <v>2</v>
      </c>
      <c r="B114" s="41" t="s">
        <v>189</v>
      </c>
      <c r="C114" s="33" t="s">
        <v>91</v>
      </c>
      <c r="D114" s="33" t="s">
        <v>92</v>
      </c>
      <c r="E114" s="33" t="s">
        <v>50</v>
      </c>
      <c r="F114" s="33"/>
      <c r="G114" s="34">
        <f>SUMIFS(G115:G1145,$C115:$C1145,$C115,$D115:$D1145,$D115,$E115:$E1145,$E115)</f>
        <v>0</v>
      </c>
      <c r="H114" s="34">
        <f>SUMIFS(H115:H1145,$C115:$C1145,$C115,$D115:$D1145,$D115,$E115:$E1145,$E115)</f>
        <v>0</v>
      </c>
      <c r="I114" s="34">
        <f>SUMIFS(I115:I1145,$C115:$C1145,$C115,$D115:$D1145,$D115,$E115:$E1145,$E115)</f>
        <v>0</v>
      </c>
      <c r="J114" s="34">
        <f>SUMIFS(J115:J1145,$C115:$C1145,$C115,$D115:$D1145,$D115,$E115:$E1145,$E115)</f>
        <v>0</v>
      </c>
    </row>
    <row r="115" spans="1:10" s="13" customFormat="1" ht="47.25" x14ac:dyDescent="0.25">
      <c r="A115" s="17">
        <v>3</v>
      </c>
      <c r="B115" s="22" t="s">
        <v>11</v>
      </c>
      <c r="C115" s="23" t="s">
        <v>91</v>
      </c>
      <c r="D115" s="23" t="s">
        <v>92</v>
      </c>
      <c r="E115" s="23" t="s">
        <v>50</v>
      </c>
      <c r="F115" s="23" t="s">
        <v>78</v>
      </c>
      <c r="G115" s="24"/>
      <c r="H115" s="24"/>
      <c r="I115" s="24"/>
      <c r="J115" s="24"/>
    </row>
    <row r="116" spans="1:10" s="13" customFormat="1" ht="51" customHeight="1" x14ac:dyDescent="0.25">
      <c r="A116" s="16">
        <v>2</v>
      </c>
      <c r="B116" s="41" t="s">
        <v>35</v>
      </c>
      <c r="C116" s="33" t="s">
        <v>91</v>
      </c>
      <c r="D116" s="33" t="s">
        <v>92</v>
      </c>
      <c r="E116" s="33" t="s">
        <v>128</v>
      </c>
      <c r="F116" s="33"/>
      <c r="G116" s="34">
        <f>SUMIFS(G117:G1148,$C117:$C1148,$C117,$D117:$D1148,$D117,$E117:$E1148,$E117)</f>
        <v>515.1</v>
      </c>
      <c r="H116" s="34">
        <f>SUMIFS(H117:H1148,$C117:$C1148,$C117,$D117:$D1148,$D117,$E117:$E1148,$E117)</f>
        <v>515.1</v>
      </c>
      <c r="I116" s="34">
        <f>SUMIFS(I117:I1148,$C117:$C1148,$C117,$D117:$D1148,$D117,$E117:$E1148,$E117)</f>
        <v>515.1</v>
      </c>
      <c r="J116" s="34">
        <f>SUMIFS(J117:J1148,$C117:$C1148,$C117,$D117:$D1148,$D117,$E117:$E1148,$E117)</f>
        <v>515.1</v>
      </c>
    </row>
    <row r="117" spans="1:10" s="13" customFormat="1" ht="47.25" x14ac:dyDescent="0.25">
      <c r="A117" s="17">
        <v>3</v>
      </c>
      <c r="B117" s="22" t="s">
        <v>11</v>
      </c>
      <c r="C117" s="23" t="s">
        <v>91</v>
      </c>
      <c r="D117" s="23" t="s">
        <v>92</v>
      </c>
      <c r="E117" s="23" t="s">
        <v>128</v>
      </c>
      <c r="F117" s="23" t="s">
        <v>78</v>
      </c>
      <c r="G117" s="24">
        <v>515.1</v>
      </c>
      <c r="H117" s="24">
        <v>515.1</v>
      </c>
      <c r="I117" s="24">
        <v>515.1</v>
      </c>
      <c r="J117" s="24">
        <v>515.1</v>
      </c>
    </row>
    <row r="118" spans="1:10" s="13" customFormat="1" ht="15.75" x14ac:dyDescent="0.25">
      <c r="A118" s="14">
        <v>0</v>
      </c>
      <c r="B118" s="26" t="s">
        <v>113</v>
      </c>
      <c r="C118" s="27" t="s">
        <v>97</v>
      </c>
      <c r="D118" s="27" t="s">
        <v>119</v>
      </c>
      <c r="E118" s="27"/>
      <c r="F118" s="27"/>
      <c r="G118" s="28">
        <f>SUMIFS(G119:G1162,$C119:$C1162,$C119)/3</f>
        <v>48816.19999999999</v>
      </c>
      <c r="H118" s="28">
        <f>SUMIFS(H119:H1152,$C119:$C1152,$C119)/3</f>
        <v>40083.9</v>
      </c>
      <c r="I118" s="28">
        <f>SUMIFS(I119:I1162,$C119:$C1162,$C119)/3</f>
        <v>63556.4</v>
      </c>
      <c r="J118" s="28">
        <f>SUMIFS(J119:J1152,$C119:$C1152,$C119)/3</f>
        <v>45962.9</v>
      </c>
    </row>
    <row r="119" spans="1:10" s="13" customFormat="1" ht="15.75" x14ac:dyDescent="0.25">
      <c r="A119" s="15">
        <v>1</v>
      </c>
      <c r="B119" s="29" t="s">
        <v>59</v>
      </c>
      <c r="C119" s="30" t="s">
        <v>97</v>
      </c>
      <c r="D119" s="30" t="s">
        <v>74</v>
      </c>
      <c r="E119" s="30"/>
      <c r="F119" s="30"/>
      <c r="G119" s="31">
        <f>SUMIFS(G120:G1152,$C120:$C1152,$C120,$D120:$D1152,$D120)/2</f>
        <v>24165.399999999998</v>
      </c>
      <c r="H119" s="31">
        <f>SUMIFS(H120:H1152,$C120:$C1152,$C120,$D120:$D1152,$D120)/2</f>
        <v>19451.400000000001</v>
      </c>
      <c r="I119" s="31">
        <f>SUMIFS(I120:I1152,$C120:$C1152,$C120,$D120:$D1152,$D120)/2</f>
        <v>24195.399999999998</v>
      </c>
      <c r="J119" s="31">
        <f>SUMIFS(J120:J1152,$C120:$C1152,$C120,$D120:$D1152,$D120)/2</f>
        <v>19451.400000000001</v>
      </c>
    </row>
    <row r="120" spans="1:10" s="13" customFormat="1" ht="78.75" x14ac:dyDescent="0.25">
      <c r="A120" s="16">
        <v>2</v>
      </c>
      <c r="B120" s="35" t="s">
        <v>188</v>
      </c>
      <c r="C120" s="33" t="s">
        <v>97</v>
      </c>
      <c r="D120" s="33" t="s">
        <v>74</v>
      </c>
      <c r="E120" s="33" t="s">
        <v>49</v>
      </c>
      <c r="F120" s="33" t="s">
        <v>76</v>
      </c>
      <c r="G120" s="34">
        <f>SUMIFS(G121:G1149,$C121:$C1149,$C121,$D121:$D1149,$D121,$E121:$E1149,$E121)</f>
        <v>3130.3</v>
      </c>
      <c r="H120" s="34">
        <f>SUMIFS(H121:H1149,$C121:$C1149,$C121,$D121:$D1149,$D121,$E121:$E1149,$E121)</f>
        <v>0</v>
      </c>
      <c r="I120" s="34">
        <f>SUMIFS(I121:I1149,$C121:$C1149,$C121,$D121:$D1149,$D121,$E121:$E1149,$E121)</f>
        <v>3130.3</v>
      </c>
      <c r="J120" s="34">
        <f>SUMIFS(J121:J1149,$C121:$C1149,$C121,$D121:$D1149,$D121,$E121:$E1149,$E121)</f>
        <v>0</v>
      </c>
    </row>
    <row r="121" spans="1:10" s="13" customFormat="1" ht="15.75" x14ac:dyDescent="0.25">
      <c r="A121" s="17">
        <v>3</v>
      </c>
      <c r="B121" s="22" t="s">
        <v>46</v>
      </c>
      <c r="C121" s="23" t="s">
        <v>97</v>
      </c>
      <c r="D121" s="23" t="s">
        <v>74</v>
      </c>
      <c r="E121" s="23" t="s">
        <v>49</v>
      </c>
      <c r="F121" s="23" t="s">
        <v>96</v>
      </c>
      <c r="G121" s="24">
        <v>3130.3</v>
      </c>
      <c r="H121" s="24"/>
      <c r="I121" s="24">
        <v>3130.3</v>
      </c>
      <c r="J121" s="24"/>
    </row>
    <row r="122" spans="1:10" s="13" customFormat="1" ht="78.75" x14ac:dyDescent="0.25">
      <c r="A122" s="16">
        <v>2</v>
      </c>
      <c r="B122" s="41" t="s">
        <v>189</v>
      </c>
      <c r="C122" s="33" t="s">
        <v>97</v>
      </c>
      <c r="D122" s="33" t="s">
        <v>74</v>
      </c>
      <c r="E122" s="33" t="s">
        <v>50</v>
      </c>
      <c r="F122" s="33"/>
      <c r="G122" s="34">
        <f>SUMIFS(G123:G1152,$C123:$C1152,$C123,$D123:$D1152,$D123,$E123:$E1152,$E123)</f>
        <v>530</v>
      </c>
      <c r="H122" s="34">
        <f>SUMIFS(H123:H1152,$C123:$C1152,$C123,$D123:$D1152,$D123,$E123:$E1152,$E123)</f>
        <v>0</v>
      </c>
      <c r="I122" s="34">
        <f>SUMIFS(I123:I1152,$C123:$C1152,$C123,$D123:$D1152,$D123,$E123:$E1152,$E123)</f>
        <v>560</v>
      </c>
      <c r="J122" s="34">
        <f>SUMIFS(J123:J1152,$C123:$C1152,$C123,$D123:$D1152,$D123,$E123:$E1152,$E123)</f>
        <v>0</v>
      </c>
    </row>
    <row r="123" spans="1:10" s="13" customFormat="1" ht="47.25" x14ac:dyDescent="0.25">
      <c r="A123" s="17">
        <v>3</v>
      </c>
      <c r="B123" s="22" t="s">
        <v>11</v>
      </c>
      <c r="C123" s="23" t="s">
        <v>97</v>
      </c>
      <c r="D123" s="23" t="s">
        <v>74</v>
      </c>
      <c r="E123" s="23" t="s">
        <v>50</v>
      </c>
      <c r="F123" s="23" t="s">
        <v>78</v>
      </c>
      <c r="G123" s="24">
        <v>530</v>
      </c>
      <c r="H123" s="24"/>
      <c r="I123" s="24">
        <v>560</v>
      </c>
      <c r="J123" s="24"/>
    </row>
    <row r="124" spans="1:10" s="13" customFormat="1" ht="15.75" x14ac:dyDescent="0.25">
      <c r="A124" s="17">
        <v>3</v>
      </c>
      <c r="B124" s="22" t="s">
        <v>46</v>
      </c>
      <c r="C124" s="23" t="s">
        <v>97</v>
      </c>
      <c r="D124" s="23" t="s">
        <v>74</v>
      </c>
      <c r="E124" s="23" t="s">
        <v>50</v>
      </c>
      <c r="F124" s="23" t="s">
        <v>96</v>
      </c>
      <c r="G124" s="24"/>
      <c r="H124" s="24"/>
      <c r="I124" s="24"/>
      <c r="J124" s="24"/>
    </row>
    <row r="125" spans="1:10" s="13" customFormat="1" ht="63" x14ac:dyDescent="0.25">
      <c r="A125" s="16">
        <v>2</v>
      </c>
      <c r="B125" s="45" t="s">
        <v>149</v>
      </c>
      <c r="C125" s="33" t="s">
        <v>97</v>
      </c>
      <c r="D125" s="33" t="s">
        <v>74</v>
      </c>
      <c r="E125" s="33" t="s">
        <v>148</v>
      </c>
      <c r="F125" s="33" t="s">
        <v>76</v>
      </c>
      <c r="G125" s="34">
        <f>SUMIFS(G126:G1149,$C126:$C1149,$C126,$D126:$D1149,$D126,$E126:$E1149,$E126)</f>
        <v>20475.099999999999</v>
      </c>
      <c r="H125" s="34">
        <f>SUMIFS(H126:H1149,$C126:$C1149,$C126,$D126:$D1149,$D126,$E126:$E1149,$E126)</f>
        <v>19451.400000000001</v>
      </c>
      <c r="I125" s="34">
        <f>SUMIFS(I126:I1149,$C126:$C1149,$C126,$D126:$D1149,$D126,$E126:$E1149,$E126)</f>
        <v>20475.099999999999</v>
      </c>
      <c r="J125" s="34">
        <f>SUMIFS(J126:J1149,$C126:$C1149,$C126,$D126:$D1149,$D126,$E126:$E1149,$E126)</f>
        <v>19451.400000000001</v>
      </c>
    </row>
    <row r="126" spans="1:10" s="13" customFormat="1" ht="15.75" x14ac:dyDescent="0.25">
      <c r="A126" s="17">
        <v>3</v>
      </c>
      <c r="B126" s="22" t="s">
        <v>151</v>
      </c>
      <c r="C126" s="23" t="s">
        <v>97</v>
      </c>
      <c r="D126" s="23" t="s">
        <v>74</v>
      </c>
      <c r="E126" s="23" t="s">
        <v>148</v>
      </c>
      <c r="F126" s="23" t="s">
        <v>150</v>
      </c>
      <c r="G126" s="24">
        <v>2568.8000000000002</v>
      </c>
      <c r="H126" s="24">
        <v>2440.4</v>
      </c>
      <c r="I126" s="24">
        <v>2568.8000000000002</v>
      </c>
      <c r="J126" s="24">
        <v>2440.4</v>
      </c>
    </row>
    <row r="127" spans="1:10" s="13" customFormat="1" ht="15.75" x14ac:dyDescent="0.25">
      <c r="A127" s="17">
        <v>3</v>
      </c>
      <c r="B127" s="22" t="s">
        <v>135</v>
      </c>
      <c r="C127" s="23" t="s">
        <v>97</v>
      </c>
      <c r="D127" s="23" t="s">
        <v>74</v>
      </c>
      <c r="E127" s="23" t="s">
        <v>148</v>
      </c>
      <c r="F127" s="23" t="s">
        <v>134</v>
      </c>
      <c r="G127" s="24">
        <v>17906.3</v>
      </c>
      <c r="H127" s="24">
        <v>17011</v>
      </c>
      <c r="I127" s="24">
        <v>17906.3</v>
      </c>
      <c r="J127" s="24">
        <v>17011</v>
      </c>
    </row>
    <row r="128" spans="1:10" s="13" customFormat="1" ht="63" x14ac:dyDescent="0.25">
      <c r="A128" s="16">
        <v>2</v>
      </c>
      <c r="B128" s="41" t="s">
        <v>217</v>
      </c>
      <c r="C128" s="33" t="s">
        <v>97</v>
      </c>
      <c r="D128" s="33" t="s">
        <v>74</v>
      </c>
      <c r="E128" s="33" t="s">
        <v>216</v>
      </c>
      <c r="F128" s="33" t="s">
        <v>76</v>
      </c>
      <c r="G128" s="34">
        <f>SUMIFS(G129:G1158,$C129:$C1158,$C129,$D129:$D1158,$D129,$E129:$E1158,$E129)</f>
        <v>30</v>
      </c>
      <c r="H128" s="34">
        <f>SUMIFS(H129:H1158,$C129:$C1158,$C129,$D129:$D1158,$D129,$E129:$E1158,$E129)</f>
        <v>0</v>
      </c>
      <c r="I128" s="34">
        <f>SUMIFS(I129:I1158,$C129:$C1158,$C129,$D129:$D1158,$D129,$E129:$E1158,$E129)</f>
        <v>30</v>
      </c>
      <c r="J128" s="34">
        <f>SUMIFS(J129:J1158,$C129:$C1158,$C129,$D129:$D1158,$D129,$E129:$E1158,$E129)</f>
        <v>0</v>
      </c>
    </row>
    <row r="129" spans="1:10" s="13" customFormat="1" ht="47.25" x14ac:dyDescent="0.25">
      <c r="A129" s="17">
        <v>3</v>
      </c>
      <c r="B129" s="22" t="s">
        <v>11</v>
      </c>
      <c r="C129" s="23" t="s">
        <v>97</v>
      </c>
      <c r="D129" s="23" t="s">
        <v>74</v>
      </c>
      <c r="E129" s="23" t="s">
        <v>216</v>
      </c>
      <c r="F129" s="23" t="s">
        <v>78</v>
      </c>
      <c r="G129" s="24">
        <v>30</v>
      </c>
      <c r="H129" s="24"/>
      <c r="I129" s="24">
        <v>30</v>
      </c>
      <c r="J129" s="24"/>
    </row>
    <row r="130" spans="1:10" s="13" customFormat="1" ht="15.75" x14ac:dyDescent="0.25">
      <c r="A130" s="15">
        <v>1</v>
      </c>
      <c r="B130" s="40" t="s">
        <v>124</v>
      </c>
      <c r="C130" s="30" t="s">
        <v>97</v>
      </c>
      <c r="D130" s="30" t="s">
        <v>93</v>
      </c>
      <c r="E130" s="30"/>
      <c r="F130" s="30"/>
      <c r="G130" s="31">
        <f>SUMIFS(G131:G1157,$C131:$C1157,$C131,$D131:$D1157,$D131)/2</f>
        <v>128</v>
      </c>
      <c r="H130" s="31">
        <f>SUMIFS(H131:H1157,$C131:$C1157,$C131,$D131:$D1157,$D131)/2</f>
        <v>0</v>
      </c>
      <c r="I130" s="31">
        <f>SUMIFS(I131:I1157,$C131:$C1157,$C131,$D131:$D1157,$D131)/2</f>
        <v>3874.2</v>
      </c>
      <c r="J130" s="31">
        <f>SUMIFS(J131:J1157,$C131:$C1157,$C131,$D131:$D1157,$D131)/2</f>
        <v>0</v>
      </c>
    </row>
    <row r="131" spans="1:10" s="13" customFormat="1" ht="47.25" x14ac:dyDescent="0.25">
      <c r="A131" s="16">
        <v>2</v>
      </c>
      <c r="B131" s="41" t="s">
        <v>166</v>
      </c>
      <c r="C131" s="33" t="s">
        <v>97</v>
      </c>
      <c r="D131" s="33" t="s">
        <v>93</v>
      </c>
      <c r="E131" s="42" t="s">
        <v>60</v>
      </c>
      <c r="F131" s="42" t="s">
        <v>76</v>
      </c>
      <c r="G131" s="34">
        <f>SUMIFS(G132:G1154,$C132:$C1154,$C132,$D132:$D1154,$D132,$E132:$E1154,$E132)</f>
        <v>128</v>
      </c>
      <c r="H131" s="34">
        <f>SUMIFS(H132:H1154,$C132:$C1154,$C132,$D132:$D1154,$D132,$E132:$E1154,$E132)</f>
        <v>0</v>
      </c>
      <c r="I131" s="34">
        <f>SUMIFS(I132:I1154,$C132:$C1154,$C132,$D132:$D1154,$D132,$E132:$E1154,$E132)</f>
        <v>0</v>
      </c>
      <c r="J131" s="34">
        <f>SUMIFS(J132:J1154,$C132:$C1154,$C132,$D132:$D1154,$D132,$E132:$E1154,$E132)</f>
        <v>0</v>
      </c>
    </row>
    <row r="132" spans="1:10" s="13" customFormat="1" ht="141.75" x14ac:dyDescent="0.25">
      <c r="A132" s="17">
        <v>3</v>
      </c>
      <c r="B132" s="22" t="s">
        <v>125</v>
      </c>
      <c r="C132" s="23" t="s">
        <v>97</v>
      </c>
      <c r="D132" s="23" t="s">
        <v>93</v>
      </c>
      <c r="E132" s="23" t="s">
        <v>60</v>
      </c>
      <c r="F132" s="23" t="s">
        <v>126</v>
      </c>
      <c r="G132" s="24"/>
      <c r="H132" s="24"/>
      <c r="I132" s="24"/>
      <c r="J132" s="24"/>
    </row>
    <row r="133" spans="1:10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93</v>
      </c>
      <c r="E133" s="23" t="s">
        <v>60</v>
      </c>
      <c r="F133" s="23" t="s">
        <v>96</v>
      </c>
      <c r="G133" s="24">
        <v>128</v>
      </c>
      <c r="H133" s="24"/>
      <c r="I133" s="24">
        <v>0</v>
      </c>
      <c r="J133" s="24"/>
    </row>
    <row r="134" spans="1:10" s="13" customFormat="1" ht="94.5" x14ac:dyDescent="0.25">
      <c r="A134" s="16">
        <v>2</v>
      </c>
      <c r="B134" s="41" t="s">
        <v>185</v>
      </c>
      <c r="C134" s="33" t="s">
        <v>97</v>
      </c>
      <c r="D134" s="33" t="s">
        <v>93</v>
      </c>
      <c r="E134" s="42" t="s">
        <v>45</v>
      </c>
      <c r="F134" s="42" t="s">
        <v>76</v>
      </c>
      <c r="G134" s="34">
        <f>SUMIFS(G135:G1158,$C135:$C1158,$C135,$D135:$D1158,$D135,$E135:$E1158,$E135)</f>
        <v>0</v>
      </c>
      <c r="H134" s="34">
        <f>SUMIFS(H135:H1158,$C135:$C1158,$C135,$D135:$D1158,$D135,$E135:$E1158,$E135)</f>
        <v>0</v>
      </c>
      <c r="I134" s="34">
        <f>SUMIFS(I135:I1158,$C135:$C1158,$C135,$D135:$D1158,$D135,$E135:$E1158,$E135)</f>
        <v>3596.2</v>
      </c>
      <c r="J134" s="34">
        <f>SUMIFS(J135:J1158,$C135:$C1158,$C135,$D135:$D1158,$D135,$E135:$E1158,$E135)</f>
        <v>0</v>
      </c>
    </row>
    <row r="135" spans="1:10" s="13" customFormat="1" ht="78.75" x14ac:dyDescent="0.25">
      <c r="A135" s="17">
        <v>3</v>
      </c>
      <c r="B135" s="22" t="s">
        <v>162</v>
      </c>
      <c r="C135" s="23" t="s">
        <v>97</v>
      </c>
      <c r="D135" s="23" t="s">
        <v>93</v>
      </c>
      <c r="E135" s="23" t="s">
        <v>45</v>
      </c>
      <c r="F135" s="23" t="s">
        <v>98</v>
      </c>
      <c r="G135" s="24"/>
      <c r="H135" s="24"/>
      <c r="I135" s="24">
        <v>3596.2</v>
      </c>
      <c r="J135" s="24"/>
    </row>
    <row r="136" spans="1:10" s="13" customFormat="1" ht="78.75" x14ac:dyDescent="0.25">
      <c r="A136" s="16">
        <v>2</v>
      </c>
      <c r="B136" s="41" t="s">
        <v>191</v>
      </c>
      <c r="C136" s="33" t="s">
        <v>97</v>
      </c>
      <c r="D136" s="33" t="s">
        <v>93</v>
      </c>
      <c r="E136" s="42" t="s">
        <v>123</v>
      </c>
      <c r="F136" s="42" t="s">
        <v>76</v>
      </c>
      <c r="G136" s="34">
        <f>SUMIFS(G137:G1161,$C137:$C1161,$C137,$D137:$D1161,$D137,$E137:$E1161,$E137)</f>
        <v>0</v>
      </c>
      <c r="H136" s="34">
        <f>SUMIFS(H137:H1161,$C137:$C1161,$C137,$D137:$D1161,$D137,$E137:$E1161,$E137)</f>
        <v>0</v>
      </c>
      <c r="I136" s="34">
        <f>SUMIFS(I137:I1161,$C137:$C1161,$C137,$D137:$D1161,$D137,$E137:$E1161,$E137)</f>
        <v>0</v>
      </c>
      <c r="J136" s="34">
        <f>SUMIFS(J137:J1161,$C137:$C1161,$C137,$D137:$D1161,$D137,$E137:$E1161,$E137)</f>
        <v>0</v>
      </c>
    </row>
    <row r="137" spans="1:10" s="13" customFormat="1" ht="15.75" x14ac:dyDescent="0.25">
      <c r="A137" s="17">
        <v>3</v>
      </c>
      <c r="B137" s="22" t="s">
        <v>46</v>
      </c>
      <c r="C137" s="23" t="s">
        <v>97</v>
      </c>
      <c r="D137" s="23" t="s">
        <v>93</v>
      </c>
      <c r="E137" s="23" t="s">
        <v>123</v>
      </c>
      <c r="F137" s="23" t="s">
        <v>96</v>
      </c>
      <c r="G137" s="24"/>
      <c r="H137" s="24"/>
      <c r="I137" s="24"/>
      <c r="J137" s="24"/>
    </row>
    <row r="138" spans="1:10" s="13" customFormat="1" ht="78.75" x14ac:dyDescent="0.25">
      <c r="A138" s="16">
        <v>2</v>
      </c>
      <c r="B138" s="41" t="s">
        <v>189</v>
      </c>
      <c r="C138" s="33" t="s">
        <v>97</v>
      </c>
      <c r="D138" s="33" t="s">
        <v>93</v>
      </c>
      <c r="E138" s="42" t="s">
        <v>50</v>
      </c>
      <c r="F138" s="42" t="s">
        <v>76</v>
      </c>
      <c r="G138" s="34">
        <f>SUMIFS(G139:G1162,$C139:$C1162,$C139,$D139:$D1162,$D139,$E139:$E1162,$E139)</f>
        <v>0</v>
      </c>
      <c r="H138" s="34">
        <f>SUMIFS(H139:H1162,$C139:$C1162,$C139,$D139:$D1162,$D139,$E139:$E1162,$E139)</f>
        <v>0</v>
      </c>
      <c r="I138" s="34">
        <f>SUMIFS(I139:I1162,$C139:$C1162,$C139,$D139:$D1162,$D139,$E139:$E1162,$E139)</f>
        <v>278</v>
      </c>
      <c r="J138" s="34">
        <f>SUMIFS(J139:J1162,$C139:$C1162,$C139,$D139:$D1162,$D139,$E139:$E1162,$E139)</f>
        <v>0</v>
      </c>
    </row>
    <row r="139" spans="1:10" s="13" customFormat="1" ht="15.75" x14ac:dyDescent="0.25">
      <c r="A139" s="17">
        <v>3</v>
      </c>
      <c r="B139" s="22" t="s">
        <v>46</v>
      </c>
      <c r="C139" s="23" t="s">
        <v>97</v>
      </c>
      <c r="D139" s="23" t="s">
        <v>93</v>
      </c>
      <c r="E139" s="23" t="s">
        <v>50</v>
      </c>
      <c r="F139" s="23" t="s">
        <v>96</v>
      </c>
      <c r="G139" s="24"/>
      <c r="H139" s="24"/>
      <c r="I139" s="24">
        <v>278</v>
      </c>
      <c r="J139" s="24"/>
    </row>
    <row r="140" spans="1:10" s="13" customFormat="1" ht="15.75" x14ac:dyDescent="0.25">
      <c r="A140" s="15">
        <v>1</v>
      </c>
      <c r="B140" s="40" t="s">
        <v>133</v>
      </c>
      <c r="C140" s="44" t="s">
        <v>97</v>
      </c>
      <c r="D140" s="44" t="s">
        <v>83</v>
      </c>
      <c r="E140" s="44" t="s">
        <v>6</v>
      </c>
      <c r="F140" s="44" t="s">
        <v>76</v>
      </c>
      <c r="G140" s="31">
        <f>SUMIFS(G141:G1167,$C141:$C1167,$C141,$D141:$D1167,$D141)/2</f>
        <v>24522.800000000003</v>
      </c>
      <c r="H140" s="31">
        <f>SUMIFS(H141:H1167,$C141:$C1167,$C141,$D141:$D1167,$D141)/2</f>
        <v>20632.5</v>
      </c>
      <c r="I140" s="31">
        <f>SUMIFS(I141:I1167,$C141:$C1167,$C141,$D141:$D1167,$D141)/2</f>
        <v>35486.800000000003</v>
      </c>
      <c r="J140" s="31">
        <f>SUMIFS(J141:J1167,$C141:$C1167,$C141,$D141:$D1167,$D141)/2</f>
        <v>26511.5</v>
      </c>
    </row>
    <row r="141" spans="1:10" s="13" customFormat="1" ht="47.25" x14ac:dyDescent="0.25">
      <c r="A141" s="16">
        <v>2</v>
      </c>
      <c r="B141" s="41" t="s">
        <v>166</v>
      </c>
      <c r="C141" s="33" t="s">
        <v>97</v>
      </c>
      <c r="D141" s="33" t="s">
        <v>83</v>
      </c>
      <c r="E141" s="42" t="s">
        <v>60</v>
      </c>
      <c r="F141" s="42" t="s">
        <v>76</v>
      </c>
      <c r="G141" s="34">
        <f>SUMIFS(G142:G1164,$C142:$C1164,$C142,$D142:$D1164,$D142,$E142:$E1164,$E142)</f>
        <v>10271</v>
      </c>
      <c r="H141" s="34">
        <f>SUMIFS(H142:H1164,$C142:$C1164,$C142,$D142:$D1164,$D142,$E142:$E1164,$E142)</f>
        <v>7150.3</v>
      </c>
      <c r="I141" s="34">
        <f>SUMIFS(I142:I1164,$C142:$C1164,$C142,$D142:$D1164,$D142,$E142:$E1164,$E142)</f>
        <v>18669.7</v>
      </c>
      <c r="J141" s="34">
        <f>SUMIFS(J142:J1164,$C142:$C1164,$C142,$D142:$D1164,$D142,$E142:$E1164,$E142)</f>
        <v>13029.3</v>
      </c>
    </row>
    <row r="142" spans="1:10" s="13" customFormat="1" ht="15.75" x14ac:dyDescent="0.25">
      <c r="A142" s="17">
        <v>3</v>
      </c>
      <c r="B142" s="22" t="s">
        <v>46</v>
      </c>
      <c r="C142" s="23" t="s">
        <v>97</v>
      </c>
      <c r="D142" s="23" t="s">
        <v>83</v>
      </c>
      <c r="E142" s="23" t="s">
        <v>60</v>
      </c>
      <c r="F142" s="23" t="s">
        <v>96</v>
      </c>
      <c r="G142" s="24">
        <v>10271</v>
      </c>
      <c r="H142" s="24">
        <v>7150.3</v>
      </c>
      <c r="I142" s="24">
        <v>18669.7</v>
      </c>
      <c r="J142" s="24">
        <v>13029.3</v>
      </c>
    </row>
    <row r="143" spans="1:10" s="13" customFormat="1" ht="63" x14ac:dyDescent="0.25">
      <c r="A143" s="16">
        <v>2</v>
      </c>
      <c r="B143" s="41" t="s">
        <v>169</v>
      </c>
      <c r="C143" s="42" t="s">
        <v>97</v>
      </c>
      <c r="D143" s="42" t="s">
        <v>83</v>
      </c>
      <c r="E143" s="42" t="s">
        <v>132</v>
      </c>
      <c r="F143" s="42" t="s">
        <v>76</v>
      </c>
      <c r="G143" s="34">
        <f>SUMIFS(G144:G1166,$C144:$C1166,$C144,$D144:$D1166,$D144,$E144:$E1166,$E144)</f>
        <v>14251.8</v>
      </c>
      <c r="H143" s="34">
        <f>SUMIFS(H144:H1166,$C144:$C1166,$C144,$D144:$D1166,$D144,$E144:$E1166,$E144)</f>
        <v>13482.2</v>
      </c>
      <c r="I143" s="34">
        <f>SUMIFS(I144:I1166,$C144:$C1166,$C144,$D144:$D1166,$D144,$E144:$E1166,$E144)</f>
        <v>14805.1</v>
      </c>
      <c r="J143" s="34">
        <f>SUMIFS(J144:J1166,$C144:$C1166,$C144,$D144:$D1166,$D144,$E144:$E1166,$E144)</f>
        <v>13482.2</v>
      </c>
    </row>
    <row r="144" spans="1:10" s="13" customFormat="1" ht="15.75" x14ac:dyDescent="0.25">
      <c r="A144" s="17">
        <v>3</v>
      </c>
      <c r="B144" s="22" t="s">
        <v>46</v>
      </c>
      <c r="C144" s="23" t="s">
        <v>97</v>
      </c>
      <c r="D144" s="23" t="s">
        <v>83</v>
      </c>
      <c r="E144" s="23" t="s">
        <v>132</v>
      </c>
      <c r="F144" s="23" t="s">
        <v>96</v>
      </c>
      <c r="G144" s="24">
        <v>14251.8</v>
      </c>
      <c r="H144" s="24">
        <v>13482.2</v>
      </c>
      <c r="I144" s="24">
        <v>14805.1</v>
      </c>
      <c r="J144" s="24">
        <v>13482.2</v>
      </c>
    </row>
    <row r="145" spans="1:10" s="13" customFormat="1" ht="47.25" x14ac:dyDescent="0.25">
      <c r="A145" s="16">
        <v>2</v>
      </c>
      <c r="B145" s="41" t="s">
        <v>210</v>
      </c>
      <c r="C145" s="42" t="s">
        <v>97</v>
      </c>
      <c r="D145" s="42" t="s">
        <v>83</v>
      </c>
      <c r="E145" s="42" t="s">
        <v>184</v>
      </c>
      <c r="F145" s="42" t="s">
        <v>76</v>
      </c>
      <c r="G145" s="34">
        <f>SUMIFS(G146:G1168,$C146:$C1168,$C146,$D146:$D1168,$D146,$E146:$E1168,$E146)</f>
        <v>0</v>
      </c>
      <c r="H145" s="34">
        <f>SUMIFS(H146:H1168,$C146:$C1168,$C146,$D146:$D1168,$D146,$E146:$E1168,$E146)</f>
        <v>0</v>
      </c>
      <c r="I145" s="34">
        <f>SUMIFS(I146:I1168,$C146:$C1168,$C146,$D146:$D1168,$D146,$E146:$E1168,$E146)</f>
        <v>2012</v>
      </c>
      <c r="J145" s="34">
        <f>SUMIFS(J146:J1168,$C146:$C1168,$C146,$D146:$D1168,$D146,$E146:$E1168,$E146)</f>
        <v>0</v>
      </c>
    </row>
    <row r="146" spans="1:10" s="13" customFormat="1" ht="15.75" x14ac:dyDescent="0.25">
      <c r="A146" s="17">
        <v>3</v>
      </c>
      <c r="B146" s="22" t="s">
        <v>46</v>
      </c>
      <c r="C146" s="23" t="s">
        <v>97</v>
      </c>
      <c r="D146" s="23" t="s">
        <v>83</v>
      </c>
      <c r="E146" s="23" t="s">
        <v>184</v>
      </c>
      <c r="F146" s="23" t="s">
        <v>96</v>
      </c>
      <c r="G146" s="24"/>
      <c r="H146" s="24"/>
      <c r="I146" s="24">
        <v>2012</v>
      </c>
      <c r="J146" s="24"/>
    </row>
    <row r="147" spans="1:10" s="13" customFormat="1" ht="15.75" x14ac:dyDescent="0.25">
      <c r="A147" s="14">
        <v>0</v>
      </c>
      <c r="B147" s="26" t="s">
        <v>114</v>
      </c>
      <c r="C147" s="27" t="s">
        <v>75</v>
      </c>
      <c r="D147" s="27" t="s">
        <v>119</v>
      </c>
      <c r="E147" s="27"/>
      <c r="F147" s="27"/>
      <c r="G147" s="28">
        <f>SUMIFS(G148:G1185,$C148:$C1185,$C148)/3</f>
        <v>7032.0999999999995</v>
      </c>
      <c r="H147" s="28">
        <f>SUMIFS(H148:H1175,$C148:$C1175,$C148)/3</f>
        <v>127.59999999999998</v>
      </c>
      <c r="I147" s="28">
        <f>SUMIFS(I148:I1185,$C148:$C1185,$C148)/3</f>
        <v>6862.7</v>
      </c>
      <c r="J147" s="28">
        <f>SUMIFS(J148:J1175,$C148:$C1175,$C148)/3</f>
        <v>215.30000000000004</v>
      </c>
    </row>
    <row r="148" spans="1:10" s="13" customFormat="1" ht="31.5" x14ac:dyDescent="0.25">
      <c r="A148" s="15">
        <v>1</v>
      </c>
      <c r="B148" s="29" t="s">
        <v>61</v>
      </c>
      <c r="C148" s="30" t="s">
        <v>75</v>
      </c>
      <c r="D148" s="30" t="s">
        <v>97</v>
      </c>
      <c r="E148" s="30" t="s">
        <v>76</v>
      </c>
      <c r="F148" s="30" t="s">
        <v>76</v>
      </c>
      <c r="G148" s="31">
        <f>SUMIFS(G149:G1175,$C149:$C1175,$C149,$D149:$D1175,$D149)/2</f>
        <v>7032.1</v>
      </c>
      <c r="H148" s="31">
        <f>SUMIFS(H149:H1175,$C149:$C1175,$C149,$D149:$D1175,$D149)/2</f>
        <v>127.6</v>
      </c>
      <c r="I148" s="31">
        <f>SUMIFS(I149:I1175,$C149:$C1175,$C149,$D149:$D1175,$D149)/2</f>
        <v>6862.7000000000007</v>
      </c>
      <c r="J148" s="31">
        <f>SUMIFS(J149:J1175,$C149:$C1175,$C149,$D149:$D1175,$D149)/2</f>
        <v>215.3</v>
      </c>
    </row>
    <row r="149" spans="1:10" s="13" customFormat="1" ht="31.5" x14ac:dyDescent="0.25">
      <c r="A149" s="16">
        <v>2</v>
      </c>
      <c r="B149" s="32" t="s">
        <v>213</v>
      </c>
      <c r="C149" s="33" t="s">
        <v>75</v>
      </c>
      <c r="D149" s="33" t="s">
        <v>97</v>
      </c>
      <c r="E149" s="33" t="s">
        <v>62</v>
      </c>
      <c r="F149" s="33"/>
      <c r="G149" s="34">
        <f>SUMIFS(G150:G1172,$C150:$C1172,$C150,$D150:$D1172,$D150,$E150:$E1172,$E150)</f>
        <v>1138.3</v>
      </c>
      <c r="H149" s="34">
        <f>SUMIFS(H150:H1172,$C150:$C1172,$C150,$D150:$D1172,$D150,$E150:$E1172,$E150)</f>
        <v>127.6</v>
      </c>
      <c r="I149" s="34">
        <f>SUMIFS(I150:I1172,$C150:$C1172,$C150,$D150:$D1172,$D150,$E150:$E1172,$E150)</f>
        <v>968.9</v>
      </c>
      <c r="J149" s="34">
        <f>SUMIFS(J150:J1172,$C150:$C1172,$C150,$D150:$D1172,$D150,$E150:$E1172,$E150)</f>
        <v>215.3</v>
      </c>
    </row>
    <row r="150" spans="1:10" s="13" customFormat="1" ht="15.75" x14ac:dyDescent="0.25">
      <c r="A150" s="17">
        <v>3</v>
      </c>
      <c r="B150" s="22" t="s">
        <v>46</v>
      </c>
      <c r="C150" s="23" t="s">
        <v>75</v>
      </c>
      <c r="D150" s="23" t="s">
        <v>97</v>
      </c>
      <c r="E150" s="23" t="s">
        <v>62</v>
      </c>
      <c r="F150" s="23" t="s">
        <v>96</v>
      </c>
      <c r="G150" s="24">
        <v>1138.3</v>
      </c>
      <c r="H150" s="24">
        <v>127.6</v>
      </c>
      <c r="I150" s="24">
        <v>968.9</v>
      </c>
      <c r="J150" s="24">
        <v>215.3</v>
      </c>
    </row>
    <row r="151" spans="1:10" s="13" customFormat="1" ht="63" x14ac:dyDescent="0.25">
      <c r="A151" s="16">
        <v>2</v>
      </c>
      <c r="B151" s="32" t="s">
        <v>196</v>
      </c>
      <c r="C151" s="33" t="s">
        <v>75</v>
      </c>
      <c r="D151" s="33" t="s">
        <v>97</v>
      </c>
      <c r="E151" s="33" t="s">
        <v>63</v>
      </c>
      <c r="F151" s="33"/>
      <c r="G151" s="34">
        <f>SUMIFS(G152:G1174,$C152:$C1174,$C152,$D152:$D1174,$D152,$E152:$E1174,$E152)</f>
        <v>3237.7</v>
      </c>
      <c r="H151" s="34">
        <f>SUMIFS(H152:H1174,$C152:$C1174,$C152,$D152:$D1174,$D152,$E152:$E1174,$E152)</f>
        <v>0</v>
      </c>
      <c r="I151" s="34">
        <f>SUMIFS(I152:I1174,$C152:$C1174,$C152,$D152:$D1174,$D152,$E152:$E1174,$E152)</f>
        <v>3237.7</v>
      </c>
      <c r="J151" s="34">
        <f>SUMIFS(J152:J1174,$C152:$C1174,$C152,$D152:$D1174,$D152,$E152:$E1174,$E152)</f>
        <v>0</v>
      </c>
    </row>
    <row r="152" spans="1:10" s="13" customFormat="1" ht="15.75" x14ac:dyDescent="0.25">
      <c r="A152" s="17">
        <v>3</v>
      </c>
      <c r="B152" s="22" t="s">
        <v>46</v>
      </c>
      <c r="C152" s="23" t="s">
        <v>75</v>
      </c>
      <c r="D152" s="23" t="s">
        <v>97</v>
      </c>
      <c r="E152" s="23" t="s">
        <v>63</v>
      </c>
      <c r="F152" s="23" t="s">
        <v>96</v>
      </c>
      <c r="G152" s="24">
        <v>3237.7</v>
      </c>
      <c r="H152" s="24"/>
      <c r="I152" s="24">
        <v>3237.7</v>
      </c>
      <c r="J152" s="24"/>
    </row>
    <row r="153" spans="1:10" s="13" customFormat="1" ht="63" x14ac:dyDescent="0.25">
      <c r="A153" s="16">
        <v>2</v>
      </c>
      <c r="B153" s="35" t="s">
        <v>197</v>
      </c>
      <c r="C153" s="33" t="s">
        <v>75</v>
      </c>
      <c r="D153" s="33" t="s">
        <v>97</v>
      </c>
      <c r="E153" s="33" t="s">
        <v>64</v>
      </c>
      <c r="F153" s="33"/>
      <c r="G153" s="34">
        <f>SUMIFS(G154:G1176,$C154:$C1176,$C154,$D154:$D1176,$D154,$E154:$E1176,$E154)</f>
        <v>2656.1</v>
      </c>
      <c r="H153" s="34">
        <f>SUMIFS(H154:H1176,$C154:$C1176,$C154,$D154:$D1176,$D154,$E154:$E1176,$E154)</f>
        <v>0</v>
      </c>
      <c r="I153" s="34">
        <f>SUMIFS(I154:I1176,$C154:$C1176,$C154,$D154:$D1176,$D154,$E154:$E1176,$E154)</f>
        <v>2656.1</v>
      </c>
      <c r="J153" s="34">
        <f>SUMIFS(J154:J1176,$C154:$C1176,$C154,$D154:$D1176,$D154,$E154:$E1176,$E154)</f>
        <v>0</v>
      </c>
    </row>
    <row r="154" spans="1:10" s="13" customFormat="1" ht="15.75" x14ac:dyDescent="0.25">
      <c r="A154" s="17">
        <v>3</v>
      </c>
      <c r="B154" s="22" t="s">
        <v>46</v>
      </c>
      <c r="C154" s="23" t="s">
        <v>75</v>
      </c>
      <c r="D154" s="23" t="s">
        <v>97</v>
      </c>
      <c r="E154" s="23" t="s">
        <v>64</v>
      </c>
      <c r="F154" s="23" t="s">
        <v>96</v>
      </c>
      <c r="G154" s="24">
        <v>2656.1</v>
      </c>
      <c r="H154" s="24"/>
      <c r="I154" s="24">
        <v>2656.1</v>
      </c>
      <c r="J154" s="24"/>
    </row>
    <row r="155" spans="1:10" s="13" customFormat="1" ht="15.75" x14ac:dyDescent="0.25">
      <c r="A155" s="14">
        <v>0</v>
      </c>
      <c r="B155" s="26" t="s">
        <v>115</v>
      </c>
      <c r="C155" s="27" t="s">
        <v>86</v>
      </c>
      <c r="D155" s="27" t="s">
        <v>119</v>
      </c>
      <c r="E155" s="27"/>
      <c r="F155" s="27"/>
      <c r="G155" s="28">
        <f>SUMIFS(G156:G1183,$C156:$C1183,$C156)/3</f>
        <v>116757.90000000002</v>
      </c>
      <c r="H155" s="28">
        <f>SUMIFS(H156:H1183,$C156:$C1183,$C156)/3</f>
        <v>14149.1</v>
      </c>
      <c r="I155" s="28">
        <f>SUMIFS(I156:I1183,$C156:$C1183,$C156)/3</f>
        <v>114778.50000000001</v>
      </c>
      <c r="J155" s="28">
        <f>SUMIFS(J156:J1183,$C156:$C1183,$C156)/3</f>
        <v>14149.1</v>
      </c>
    </row>
    <row r="156" spans="1:10" s="13" customFormat="1" ht="15.75" x14ac:dyDescent="0.25">
      <c r="A156" s="15">
        <v>1</v>
      </c>
      <c r="B156" s="29" t="s">
        <v>39</v>
      </c>
      <c r="C156" s="30" t="s">
        <v>86</v>
      </c>
      <c r="D156" s="30" t="s">
        <v>93</v>
      </c>
      <c r="E156" s="30"/>
      <c r="F156" s="30"/>
      <c r="G156" s="31">
        <f>SUMIFS(G157:G1183,$C157:$C1183,$C157,$D157:$D1183,$D157)/2</f>
        <v>99052.5</v>
      </c>
      <c r="H156" s="31">
        <f>SUMIFS(H157:H1183,$C157:$C1183,$C157,$D157:$D1183,$D157)/2</f>
        <v>12123.1</v>
      </c>
      <c r="I156" s="31">
        <f>SUMIFS(I157:I1183,$C157:$C1183,$C157,$D157:$D1183,$D157)/2</f>
        <v>97073.1</v>
      </c>
      <c r="J156" s="31">
        <f>SUMIFS(J157:J1183,$C157:$C1183,$C157,$D157:$D1183,$D157)/2</f>
        <v>12123.1</v>
      </c>
    </row>
    <row r="157" spans="1:10" s="13" customFormat="1" ht="63" x14ac:dyDescent="0.25">
      <c r="A157" s="16">
        <v>2</v>
      </c>
      <c r="B157" s="48" t="s">
        <v>167</v>
      </c>
      <c r="C157" s="33" t="s">
        <v>86</v>
      </c>
      <c r="D157" s="33" t="s">
        <v>93</v>
      </c>
      <c r="E157" s="33" t="s">
        <v>40</v>
      </c>
      <c r="F157" s="33"/>
      <c r="G157" s="34">
        <f>SUMIFS(G158:G1180,$C158:$C1180,$C158,$D158:$D1180,$D158,$E158:$E1180,$E158)</f>
        <v>30221.899999999998</v>
      </c>
      <c r="H157" s="34">
        <f>SUMIFS(H158:H1180,$C158:$C1180,$C158,$D158:$D1180,$D158,$E158:$E1180,$E158)</f>
        <v>12123.1</v>
      </c>
      <c r="I157" s="34">
        <f>SUMIFS(I158:I1180,$C158:$C1180,$C158,$D158:$D1180,$D158,$E158:$E1180,$E158)</f>
        <v>31285.399999999998</v>
      </c>
      <c r="J157" s="34">
        <f>SUMIFS(J158:J1180,$C158:$C1180,$C158,$D158:$D1180,$D158,$E158:$E1180,$E158)</f>
        <v>12123.1</v>
      </c>
    </row>
    <row r="158" spans="1:10" s="13" customFormat="1" ht="47.25" x14ac:dyDescent="0.25">
      <c r="A158" s="17">
        <v>3</v>
      </c>
      <c r="B158" s="22" t="s">
        <v>11</v>
      </c>
      <c r="C158" s="23" t="s">
        <v>86</v>
      </c>
      <c r="D158" s="23" t="s">
        <v>93</v>
      </c>
      <c r="E158" s="23" t="s">
        <v>40</v>
      </c>
      <c r="F158" s="23" t="s">
        <v>78</v>
      </c>
      <c r="G158" s="24">
        <v>1351.8</v>
      </c>
      <c r="H158" s="24"/>
      <c r="I158" s="24">
        <v>1751.8</v>
      </c>
      <c r="J158" s="24"/>
    </row>
    <row r="159" spans="1:10" s="13" customFormat="1" ht="15.75" x14ac:dyDescent="0.25">
      <c r="A159" s="17">
        <v>3</v>
      </c>
      <c r="B159" s="22" t="s">
        <v>46</v>
      </c>
      <c r="C159" s="23" t="s">
        <v>86</v>
      </c>
      <c r="D159" s="23" t="s">
        <v>93</v>
      </c>
      <c r="E159" s="23" t="s">
        <v>40</v>
      </c>
      <c r="F159" s="23" t="s">
        <v>96</v>
      </c>
      <c r="G159" s="24">
        <v>28870.1</v>
      </c>
      <c r="H159" s="24">
        <v>12123.1</v>
      </c>
      <c r="I159" s="24">
        <v>29533.599999999999</v>
      </c>
      <c r="J159" s="24">
        <v>12123.1</v>
      </c>
    </row>
    <row r="160" spans="1:10" s="13" customFormat="1" ht="94.5" x14ac:dyDescent="0.25">
      <c r="A160" s="16">
        <v>2</v>
      </c>
      <c r="B160" s="32" t="s">
        <v>185</v>
      </c>
      <c r="C160" s="33" t="s">
        <v>86</v>
      </c>
      <c r="D160" s="33" t="s">
        <v>93</v>
      </c>
      <c r="E160" s="33" t="s">
        <v>45</v>
      </c>
      <c r="F160" s="33"/>
      <c r="G160" s="34">
        <f>SUMIFS(G161:G1183,$C161:$C1183,$C161,$D161:$D1183,$D161,$E161:$E1183,$E161)</f>
        <v>41757.199999999997</v>
      </c>
      <c r="H160" s="34">
        <f>SUMIFS(H161:H1183,$C161:$C1183,$C161,$D161:$D1183,$D161,$E161:$E1183,$E161)</f>
        <v>0</v>
      </c>
      <c r="I160" s="34">
        <f>SUMIFS(I161:I1183,$C161:$C1183,$C161,$D161:$D1183,$D161,$E161:$E1183,$E161)</f>
        <v>41757.199999999997</v>
      </c>
      <c r="J160" s="34">
        <f>SUMIFS(J161:J1183,$C161:$C1183,$C161,$D161:$D1183,$D161,$E161:$E1183,$E161)</f>
        <v>0</v>
      </c>
    </row>
    <row r="161" spans="1:10" s="13" customFormat="1" ht="15.75" x14ac:dyDescent="0.25">
      <c r="A161" s="17">
        <v>3</v>
      </c>
      <c r="B161" s="22" t="s">
        <v>46</v>
      </c>
      <c r="C161" s="23" t="s">
        <v>86</v>
      </c>
      <c r="D161" s="23" t="s">
        <v>93</v>
      </c>
      <c r="E161" s="23" t="s">
        <v>45</v>
      </c>
      <c r="F161" s="23" t="s">
        <v>96</v>
      </c>
      <c r="G161" s="24">
        <v>41757.199999999997</v>
      </c>
      <c r="H161" s="24"/>
      <c r="I161" s="24">
        <v>41757.199999999997</v>
      </c>
      <c r="J161" s="24"/>
    </row>
    <row r="162" spans="1:10" s="13" customFormat="1" ht="78.75" x14ac:dyDescent="0.25">
      <c r="A162" s="16">
        <v>2</v>
      </c>
      <c r="B162" s="41" t="s">
        <v>189</v>
      </c>
      <c r="C162" s="33" t="s">
        <v>86</v>
      </c>
      <c r="D162" s="33" t="s">
        <v>93</v>
      </c>
      <c r="E162" s="33" t="s">
        <v>50</v>
      </c>
      <c r="F162" s="33"/>
      <c r="G162" s="34">
        <f>SUMIFS(G163:G1185,$C163:$C1185,$C163,$D163:$D1185,$D163,$E163:$E1185,$E163)</f>
        <v>23111.8</v>
      </c>
      <c r="H162" s="34">
        <f>SUMIFS(H163:H1185,$C163:$C1185,$C163,$D163:$D1185,$D163,$E163:$E1185,$E163)</f>
        <v>0</v>
      </c>
      <c r="I162" s="34">
        <f>SUMIFS(I163:I1185,$C163:$C1185,$C163,$D163:$D1185,$D163,$E163:$E1185,$E163)</f>
        <v>23182.5</v>
      </c>
      <c r="J162" s="34">
        <f>SUMIFS(J163:J1185,$C163:$C1185,$C163,$D163:$D1185,$D163,$E163:$E1185,$E163)</f>
        <v>0</v>
      </c>
    </row>
    <row r="163" spans="1:10" s="13" customFormat="1" ht="47.25" x14ac:dyDescent="0.25">
      <c r="A163" s="17">
        <v>3</v>
      </c>
      <c r="B163" s="22" t="s">
        <v>11</v>
      </c>
      <c r="C163" s="23" t="s">
        <v>86</v>
      </c>
      <c r="D163" s="23" t="s">
        <v>93</v>
      </c>
      <c r="E163" s="23" t="s">
        <v>50</v>
      </c>
      <c r="F163" s="23" t="s">
        <v>78</v>
      </c>
      <c r="G163" s="24">
        <v>23111.8</v>
      </c>
      <c r="H163" s="24"/>
      <c r="I163" s="24">
        <v>23182.5</v>
      </c>
      <c r="J163" s="24"/>
    </row>
    <row r="164" spans="1:10" s="13" customFormat="1" ht="47.25" x14ac:dyDescent="0.25">
      <c r="A164" s="16">
        <v>2</v>
      </c>
      <c r="B164" s="41" t="s">
        <v>210</v>
      </c>
      <c r="C164" s="33" t="s">
        <v>86</v>
      </c>
      <c r="D164" s="33" t="s">
        <v>93</v>
      </c>
      <c r="E164" s="33" t="s">
        <v>184</v>
      </c>
      <c r="F164" s="33"/>
      <c r="G164" s="34">
        <f>SUMIFS(G165:G1187,$C165:$C1187,$C165,$D165:$D1187,$D165,$E165:$E1187,$E165)</f>
        <v>3961.6000000000004</v>
      </c>
      <c r="H164" s="34">
        <f>SUMIFS(H166:H1190,$C166:$C1190,$C166,$D166:$D1190,$D166,$E166:$E1190,$E166)</f>
        <v>0</v>
      </c>
      <c r="I164" s="34">
        <f>SUMIFS(I165:I1187,$C165:$C1187,$C165,$D165:$D1187,$D165,$E165:$E1187,$E165)</f>
        <v>848</v>
      </c>
      <c r="J164" s="34">
        <f>SUMIFS(J166:J1190,$C166:$C1190,$C166,$D166:$D1190,$D166,$E166:$E1190,$E166)</f>
        <v>0</v>
      </c>
    </row>
    <row r="165" spans="1:10" s="13" customFormat="1" ht="47.25" x14ac:dyDescent="0.25">
      <c r="A165" s="17">
        <v>3</v>
      </c>
      <c r="B165" s="22" t="s">
        <v>11</v>
      </c>
      <c r="C165" s="23" t="s">
        <v>86</v>
      </c>
      <c r="D165" s="23" t="s">
        <v>93</v>
      </c>
      <c r="E165" s="23" t="s">
        <v>184</v>
      </c>
      <c r="F165" s="23" t="s">
        <v>78</v>
      </c>
      <c r="G165" s="24">
        <v>836.2</v>
      </c>
      <c r="H165" s="24"/>
      <c r="I165" s="24">
        <v>848</v>
      </c>
      <c r="J165" s="24"/>
    </row>
    <row r="166" spans="1:10" s="13" customFormat="1" ht="15.75" x14ac:dyDescent="0.25">
      <c r="A166" s="17">
        <v>3</v>
      </c>
      <c r="B166" s="22" t="s">
        <v>46</v>
      </c>
      <c r="C166" s="23" t="s">
        <v>86</v>
      </c>
      <c r="D166" s="23" t="s">
        <v>93</v>
      </c>
      <c r="E166" s="23" t="s">
        <v>184</v>
      </c>
      <c r="F166" s="23" t="s">
        <v>96</v>
      </c>
      <c r="G166" s="24">
        <v>3125.4</v>
      </c>
      <c r="H166" s="24"/>
      <c r="I166" s="24">
        <v>0</v>
      </c>
      <c r="J166" s="24"/>
    </row>
    <row r="167" spans="1:10" s="13" customFormat="1" ht="15.75" x14ac:dyDescent="0.25">
      <c r="A167" s="15">
        <v>1</v>
      </c>
      <c r="B167" s="29" t="s">
        <v>66</v>
      </c>
      <c r="C167" s="30" t="s">
        <v>86</v>
      </c>
      <c r="D167" s="30" t="s">
        <v>83</v>
      </c>
      <c r="E167" s="30"/>
      <c r="F167" s="30"/>
      <c r="G167" s="31">
        <f>SUMIFS(G168:G1191,$C168:$C1191,$C168,$D168:$D1191,$D168)/2</f>
        <v>8978</v>
      </c>
      <c r="H167" s="31">
        <f>SUMIFS(H168:H1191,$C168:$C1191,$C168,$D168:$D1191,$D168)/2</f>
        <v>0</v>
      </c>
      <c r="I167" s="31">
        <f>SUMIFS(I168:I1191,$C168:$C1191,$C168,$D168:$D1191,$D168)/2</f>
        <v>8978</v>
      </c>
      <c r="J167" s="31">
        <f>SUMIFS(J168:J1191,$C168:$C1191,$C168,$D168:$D1191,$D168)/2</f>
        <v>0</v>
      </c>
    </row>
    <row r="168" spans="1:10" s="13" customFormat="1" ht="47.25" x14ac:dyDescent="0.25">
      <c r="A168" s="16">
        <v>2</v>
      </c>
      <c r="B168" s="41" t="s">
        <v>198</v>
      </c>
      <c r="C168" s="33" t="s">
        <v>86</v>
      </c>
      <c r="D168" s="33" t="s">
        <v>83</v>
      </c>
      <c r="E168" s="33" t="s">
        <v>17</v>
      </c>
      <c r="F168" s="33"/>
      <c r="G168" s="34">
        <f>SUMIFS(G169:G1188,$C169:$C1188,$C169,$D169:$D1188,$D169,$E169:$E1188,$E169)</f>
        <v>8978</v>
      </c>
      <c r="H168" s="34">
        <f>SUMIFS(H169:H1188,$C169:$C1188,$C169,$D169:$D1188,$D169,$E169:$E1188,$E169)</f>
        <v>0</v>
      </c>
      <c r="I168" s="34">
        <f>SUMIFS(I169:I1188,$C169:$C1188,$C169,$D169:$D1188,$D169,$E169:$E1188,$E169)</f>
        <v>8978</v>
      </c>
      <c r="J168" s="34">
        <f>SUMIFS(J169:J1188,$C169:$C1188,$C169,$D169:$D1188,$D169,$E169:$E1188,$E169)</f>
        <v>0</v>
      </c>
    </row>
    <row r="169" spans="1:10" s="13" customFormat="1" ht="15.75" x14ac:dyDescent="0.25">
      <c r="A169" s="17">
        <v>3</v>
      </c>
      <c r="B169" s="22" t="s">
        <v>46</v>
      </c>
      <c r="C169" s="23" t="s">
        <v>86</v>
      </c>
      <c r="D169" s="23" t="s">
        <v>83</v>
      </c>
      <c r="E169" s="23" t="s">
        <v>17</v>
      </c>
      <c r="F169" s="23" t="s">
        <v>96</v>
      </c>
      <c r="G169" s="24">
        <v>8978</v>
      </c>
      <c r="H169" s="24"/>
      <c r="I169" s="24">
        <v>8978</v>
      </c>
      <c r="J169" s="24"/>
    </row>
    <row r="170" spans="1:10" s="13" customFormat="1" ht="141.75" x14ac:dyDescent="0.25">
      <c r="A170" s="17">
        <v>3</v>
      </c>
      <c r="B170" s="22" t="s">
        <v>125</v>
      </c>
      <c r="C170" s="23" t="s">
        <v>86</v>
      </c>
      <c r="D170" s="23" t="s">
        <v>83</v>
      </c>
      <c r="E170" s="23" t="s">
        <v>17</v>
      </c>
      <c r="F170" s="23" t="s">
        <v>126</v>
      </c>
      <c r="G170" s="24"/>
      <c r="H170" s="24"/>
      <c r="I170" s="24"/>
      <c r="J170" s="24"/>
    </row>
    <row r="171" spans="1:10" s="13" customFormat="1" ht="15.75" x14ac:dyDescent="0.25">
      <c r="A171" s="15">
        <v>1</v>
      </c>
      <c r="B171" s="29" t="s">
        <v>158</v>
      </c>
      <c r="C171" s="30" t="s">
        <v>86</v>
      </c>
      <c r="D171" s="30" t="s">
        <v>86</v>
      </c>
      <c r="E171" s="30"/>
      <c r="F171" s="30"/>
      <c r="G171" s="31">
        <f>SUMIFS(G172:G1195,$C172:$C1195,$C172,$D172:$D1195,$D172)/2</f>
        <v>8727.4</v>
      </c>
      <c r="H171" s="31">
        <f>SUMIFS(H172:H1195,$C172:$C1195,$C172,$D172:$D1195,$D172)/2</f>
        <v>2026</v>
      </c>
      <c r="I171" s="31">
        <f>SUMIFS(I172:I1195,$C172:$C1195,$C172,$D172:$D1195,$D172)/2</f>
        <v>8727.4</v>
      </c>
      <c r="J171" s="31">
        <f>SUMIFS(J172:J1195,$C172:$C1195,$C172,$D172:$D1195,$D172)/2</f>
        <v>2026</v>
      </c>
    </row>
    <row r="172" spans="1:10" s="13" customFormat="1" ht="31.5" x14ac:dyDescent="0.25">
      <c r="A172" s="16">
        <v>2</v>
      </c>
      <c r="B172" s="32" t="s">
        <v>199</v>
      </c>
      <c r="C172" s="33" t="s">
        <v>86</v>
      </c>
      <c r="D172" s="33" t="s">
        <v>86</v>
      </c>
      <c r="E172" s="33" t="s">
        <v>22</v>
      </c>
      <c r="F172" s="33"/>
      <c r="G172" s="34">
        <f>SUMIFS(G173:G1192,$C173:$C1192,$C173,$D173:$D1192,$D173,$E173:$E1192,$E173)</f>
        <v>5489</v>
      </c>
      <c r="H172" s="34">
        <f>SUMIFS(H173:H1192,$C173:$C1192,$C173,$D173:$D1192,$D173,$E173:$E1192,$E173)</f>
        <v>247</v>
      </c>
      <c r="I172" s="34">
        <f>SUMIFS(I173:I1192,$C173:$C1192,$C173,$D173:$D1192,$D173,$E173:$E1192,$E173)</f>
        <v>5489</v>
      </c>
      <c r="J172" s="34">
        <f>SUMIFS(J173:J1192,$C173:$C1192,$C173,$D173:$D1192,$D173,$E173:$E1192,$E173)</f>
        <v>247</v>
      </c>
    </row>
    <row r="173" spans="1:10" s="13" customFormat="1" ht="31.5" x14ac:dyDescent="0.25">
      <c r="A173" s="17">
        <v>3</v>
      </c>
      <c r="B173" s="22" t="s">
        <v>23</v>
      </c>
      <c r="C173" s="23" t="s">
        <v>86</v>
      </c>
      <c r="D173" s="23" t="s">
        <v>86</v>
      </c>
      <c r="E173" s="23" t="s">
        <v>22</v>
      </c>
      <c r="F173" s="23" t="s">
        <v>87</v>
      </c>
      <c r="G173" s="24"/>
      <c r="H173" s="24"/>
      <c r="I173" s="24"/>
      <c r="J173" s="24"/>
    </row>
    <row r="174" spans="1:10" s="13" customFormat="1" ht="47.25" x14ac:dyDescent="0.25">
      <c r="A174" s="17">
        <v>3</v>
      </c>
      <c r="B174" s="22" t="s">
        <v>11</v>
      </c>
      <c r="C174" s="23" t="s">
        <v>86</v>
      </c>
      <c r="D174" s="23" t="s">
        <v>86</v>
      </c>
      <c r="E174" s="23" t="s">
        <v>22</v>
      </c>
      <c r="F174" s="23" t="s">
        <v>78</v>
      </c>
      <c r="G174" s="24"/>
      <c r="H174" s="24"/>
      <c r="I174" s="24"/>
      <c r="J174" s="24"/>
    </row>
    <row r="175" spans="1:10" s="13" customFormat="1" ht="15.75" x14ac:dyDescent="0.25">
      <c r="A175" s="17">
        <v>3</v>
      </c>
      <c r="B175" s="22" t="s">
        <v>46</v>
      </c>
      <c r="C175" s="23" t="s">
        <v>86</v>
      </c>
      <c r="D175" s="23" t="s">
        <v>86</v>
      </c>
      <c r="E175" s="23" t="s">
        <v>22</v>
      </c>
      <c r="F175" s="23" t="s">
        <v>96</v>
      </c>
      <c r="G175" s="24">
        <v>5489</v>
      </c>
      <c r="H175" s="24">
        <v>247</v>
      </c>
      <c r="I175" s="24">
        <v>5489</v>
      </c>
      <c r="J175" s="24">
        <v>247</v>
      </c>
    </row>
    <row r="176" spans="1:10" s="13" customFormat="1" ht="47.25" x14ac:dyDescent="0.25">
      <c r="A176" s="16">
        <v>2</v>
      </c>
      <c r="B176" s="35" t="s">
        <v>200</v>
      </c>
      <c r="C176" s="33" t="s">
        <v>86</v>
      </c>
      <c r="D176" s="33" t="s">
        <v>86</v>
      </c>
      <c r="E176" s="33" t="s">
        <v>67</v>
      </c>
      <c r="F176" s="33"/>
      <c r="G176" s="34">
        <f>SUMIFS(G177:G1196,$C177:$C1196,$C177,$D177:$D1196,$D177,$E177:$E1196,$E177)</f>
        <v>1459.4</v>
      </c>
      <c r="H176" s="34">
        <f>SUMIFS(H177:H1196,$C177:$C1196,$C177,$D177:$D1196,$D177,$E177:$E1196,$E177)</f>
        <v>0</v>
      </c>
      <c r="I176" s="34">
        <f>SUMIFS(I177:I1196,$C177:$C1196,$C177,$D177:$D1196,$D177,$E177:$E1196,$E177)</f>
        <v>1459.4</v>
      </c>
      <c r="J176" s="34">
        <f>SUMIFS(J177:J1196,$C177:$C1196,$C177,$D177:$D1196,$D177,$E177:$E1196,$E177)</f>
        <v>0</v>
      </c>
    </row>
    <row r="177" spans="1:10" s="13" customFormat="1" ht="15.75" x14ac:dyDescent="0.25">
      <c r="A177" s="17">
        <v>3</v>
      </c>
      <c r="B177" s="22" t="s">
        <v>46</v>
      </c>
      <c r="C177" s="23" t="s">
        <v>86</v>
      </c>
      <c r="D177" s="23" t="s">
        <v>86</v>
      </c>
      <c r="E177" s="23" t="s">
        <v>67</v>
      </c>
      <c r="F177" s="23" t="s">
        <v>96</v>
      </c>
      <c r="G177" s="24">
        <v>1459.4</v>
      </c>
      <c r="H177" s="24"/>
      <c r="I177" s="24">
        <v>1459.4</v>
      </c>
      <c r="J177" s="24"/>
    </row>
    <row r="178" spans="1:10" s="13" customFormat="1" ht="31.5" x14ac:dyDescent="0.25">
      <c r="A178" s="16">
        <v>2</v>
      </c>
      <c r="B178" s="32" t="s">
        <v>65</v>
      </c>
      <c r="C178" s="33" t="s">
        <v>86</v>
      </c>
      <c r="D178" s="33" t="s">
        <v>86</v>
      </c>
      <c r="E178" s="33" t="s">
        <v>129</v>
      </c>
      <c r="F178" s="33"/>
      <c r="G178" s="34">
        <f>SUMIFS(G179:G1198,$C179:$C1198,$C179,$D179:$D1198,$D179,$E179:$E1198,$E179)</f>
        <v>1779</v>
      </c>
      <c r="H178" s="34">
        <f>SUMIFS(H179:H1198,$C179:$C1198,$C179,$D179:$D1198,$D179,$E179:$E1198,$E179)</f>
        <v>1779</v>
      </c>
      <c r="I178" s="34">
        <f>SUMIFS(I179:I1198,$C179:$C1198,$C179,$D179:$D1198,$D179,$E179:$E1198,$E179)</f>
        <v>1779</v>
      </c>
      <c r="J178" s="34">
        <f>SUMIFS(J179:J1198,$C179:$C1198,$C179,$D179:$D1198,$D179,$E179:$E1198,$E179)</f>
        <v>1779</v>
      </c>
    </row>
    <row r="179" spans="1:10" s="13" customFormat="1" ht="47.25" x14ac:dyDescent="0.25">
      <c r="A179" s="17">
        <v>3</v>
      </c>
      <c r="B179" s="22" t="s">
        <v>11</v>
      </c>
      <c r="C179" s="23" t="s">
        <v>86</v>
      </c>
      <c r="D179" s="23" t="s">
        <v>86</v>
      </c>
      <c r="E179" s="23" t="s">
        <v>129</v>
      </c>
      <c r="F179" s="23" t="s">
        <v>78</v>
      </c>
      <c r="G179" s="24">
        <v>1779</v>
      </c>
      <c r="H179" s="24">
        <v>1779</v>
      </c>
      <c r="I179" s="24">
        <v>1779</v>
      </c>
      <c r="J179" s="24">
        <v>1779</v>
      </c>
    </row>
    <row r="180" spans="1:10" s="13" customFormat="1" ht="15.75" x14ac:dyDescent="0.25">
      <c r="A180" s="14">
        <v>0</v>
      </c>
      <c r="B180" s="26" t="s">
        <v>161</v>
      </c>
      <c r="C180" s="27" t="s">
        <v>88</v>
      </c>
      <c r="D180" s="27" t="s">
        <v>119</v>
      </c>
      <c r="E180" s="27"/>
      <c r="F180" s="27"/>
      <c r="G180" s="28">
        <f>SUMIFS(G181:G1215,$C181:$C1215,$C181)/3</f>
        <v>38878.700000000004</v>
      </c>
      <c r="H180" s="28">
        <f>SUMIFS(H181:H1205,$C181:$C1205,$C181)/3</f>
        <v>0</v>
      </c>
      <c r="I180" s="28">
        <f>SUMIFS(I181:I1215,$C181:$C1215,$C181)/3</f>
        <v>39018.700000000004</v>
      </c>
      <c r="J180" s="28">
        <f>SUMIFS(J181:J1205,$C181:$C1205,$C181)/3</f>
        <v>100</v>
      </c>
    </row>
    <row r="181" spans="1:10" s="13" customFormat="1" ht="15.75" x14ac:dyDescent="0.25">
      <c r="A181" s="15">
        <v>1</v>
      </c>
      <c r="B181" s="29" t="s">
        <v>24</v>
      </c>
      <c r="C181" s="30" t="s">
        <v>88</v>
      </c>
      <c r="D181" s="30" t="s">
        <v>74</v>
      </c>
      <c r="E181" s="30" t="s">
        <v>6</v>
      </c>
      <c r="F181" s="30" t="s">
        <v>76</v>
      </c>
      <c r="G181" s="31">
        <f>SUMIFS(G182:G1205,$C182:$C1205,$C182,$D182:$D1205,$D182)/2</f>
        <v>38878.700000000004</v>
      </c>
      <c r="H181" s="31">
        <f>SUMIFS(H182:H1205,$C182:$C1205,$C182,$D182:$D1205,$D182)/2</f>
        <v>0</v>
      </c>
      <c r="I181" s="31">
        <f>SUMIFS(I182:I1205,$C182:$C1205,$C182,$D182:$D1205,$D182)/2</f>
        <v>39018.700000000004</v>
      </c>
      <c r="J181" s="31">
        <f>SUMIFS(J182:J1205,$C182:$C1205,$C182,$D182:$D1205,$D182)/2</f>
        <v>100</v>
      </c>
    </row>
    <row r="182" spans="1:10" s="13" customFormat="1" ht="31.5" x14ac:dyDescent="0.25">
      <c r="A182" s="16">
        <v>2</v>
      </c>
      <c r="B182" s="32" t="s">
        <v>201</v>
      </c>
      <c r="C182" s="33" t="s">
        <v>88</v>
      </c>
      <c r="D182" s="33" t="s">
        <v>74</v>
      </c>
      <c r="E182" s="33" t="s">
        <v>25</v>
      </c>
      <c r="F182" s="33"/>
      <c r="G182" s="34">
        <f>SUMIFS(G183:G1202,$C183:$C1202,$C183,$D183:$D1202,$D183,$E183:$E1202,$E183)</f>
        <v>25392.399999999998</v>
      </c>
      <c r="H182" s="34">
        <f>SUMIFS(H183:H1202,$C183:$C1202,$C183,$D183:$D1202,$D183,$E183:$E1202,$E183)</f>
        <v>0</v>
      </c>
      <c r="I182" s="34">
        <f>SUMIFS(I183:I1202,$C183:$C1202,$C183,$D183:$D1202,$D183,$E183:$E1202,$E183)</f>
        <v>25492.399999999998</v>
      </c>
      <c r="J182" s="34">
        <f>SUMIFS(J183:J1202,$C183:$C1202,$C183,$D183:$D1202,$D183,$E183:$E1202,$E183)</f>
        <v>100</v>
      </c>
    </row>
    <row r="183" spans="1:10" s="13" customFormat="1" ht="31.5" x14ac:dyDescent="0.25">
      <c r="A183" s="17">
        <v>3</v>
      </c>
      <c r="B183" s="22" t="s">
        <v>23</v>
      </c>
      <c r="C183" s="23" t="s">
        <v>88</v>
      </c>
      <c r="D183" s="23" t="s">
        <v>74</v>
      </c>
      <c r="E183" s="23" t="s">
        <v>25</v>
      </c>
      <c r="F183" s="23" t="s">
        <v>87</v>
      </c>
      <c r="G183" s="24">
        <v>21791.1</v>
      </c>
      <c r="H183" s="24"/>
      <c r="I183" s="24">
        <v>21891.1</v>
      </c>
      <c r="J183" s="24">
        <v>100</v>
      </c>
    </row>
    <row r="184" spans="1:10" s="13" customFormat="1" ht="47.25" x14ac:dyDescent="0.25">
      <c r="A184" s="17">
        <v>3</v>
      </c>
      <c r="B184" s="22" t="s">
        <v>11</v>
      </c>
      <c r="C184" s="23" t="s">
        <v>88</v>
      </c>
      <c r="D184" s="23" t="s">
        <v>74</v>
      </c>
      <c r="E184" s="23" t="s">
        <v>25</v>
      </c>
      <c r="F184" s="23" t="s">
        <v>78</v>
      </c>
      <c r="G184" s="24">
        <v>3581</v>
      </c>
      <c r="H184" s="24"/>
      <c r="I184" s="24">
        <v>3581</v>
      </c>
      <c r="J184" s="24"/>
    </row>
    <row r="185" spans="1:10" s="13" customFormat="1" ht="15.75" x14ac:dyDescent="0.25">
      <c r="A185" s="17">
        <v>3</v>
      </c>
      <c r="B185" s="22" t="s">
        <v>46</v>
      </c>
      <c r="C185" s="23" t="s">
        <v>88</v>
      </c>
      <c r="D185" s="23" t="s">
        <v>74</v>
      </c>
      <c r="E185" s="23" t="s">
        <v>25</v>
      </c>
      <c r="F185" s="23" t="s">
        <v>96</v>
      </c>
      <c r="G185" s="24"/>
      <c r="H185" s="24"/>
      <c r="I185" s="24"/>
      <c r="J185" s="24"/>
    </row>
    <row r="186" spans="1:10" s="13" customFormat="1" ht="15.75" x14ac:dyDescent="0.25">
      <c r="A186" s="17">
        <v>3</v>
      </c>
      <c r="B186" s="22" t="s">
        <v>12</v>
      </c>
      <c r="C186" s="23" t="s">
        <v>88</v>
      </c>
      <c r="D186" s="23" t="s">
        <v>74</v>
      </c>
      <c r="E186" s="23" t="s">
        <v>25</v>
      </c>
      <c r="F186" s="23" t="s">
        <v>79</v>
      </c>
      <c r="G186" s="24">
        <v>20.3</v>
      </c>
      <c r="H186" s="24"/>
      <c r="I186" s="24">
        <v>20.3</v>
      </c>
      <c r="J186" s="24"/>
    </row>
    <row r="187" spans="1:10" s="13" customFormat="1" ht="47.25" x14ac:dyDescent="0.25">
      <c r="A187" s="16">
        <v>2</v>
      </c>
      <c r="B187" s="32" t="s">
        <v>202</v>
      </c>
      <c r="C187" s="33" t="s">
        <v>88</v>
      </c>
      <c r="D187" s="33" t="s">
        <v>74</v>
      </c>
      <c r="E187" s="33" t="s">
        <v>26</v>
      </c>
      <c r="F187" s="33"/>
      <c r="G187" s="34">
        <f>SUMIFS(G188:G1207,$C188:$C1207,$C188,$D188:$D1207,$D188,$E188:$E1207,$E188)</f>
        <v>6117</v>
      </c>
      <c r="H187" s="34">
        <f>SUMIFS(H188:H1207,$C188:$C1207,$C188,$D188:$D1207,$D188,$E188:$E1207,$E188)</f>
        <v>0</v>
      </c>
      <c r="I187" s="34">
        <f>SUMIFS(I188:I1207,$C188:$C1207,$C188,$D188:$D1207,$D188,$E188:$E1207,$E188)</f>
        <v>6157</v>
      </c>
      <c r="J187" s="34">
        <f>SUMIFS(J188:J1207,$C188:$C1207,$C188,$D188:$D1207,$D188,$E188:$E1207,$E188)</f>
        <v>0</v>
      </c>
    </row>
    <row r="188" spans="1:10" s="13" customFormat="1" ht="31.5" x14ac:dyDescent="0.25">
      <c r="A188" s="17">
        <v>3</v>
      </c>
      <c r="B188" s="22" t="s">
        <v>23</v>
      </c>
      <c r="C188" s="23" t="s">
        <v>88</v>
      </c>
      <c r="D188" s="23" t="s">
        <v>74</v>
      </c>
      <c r="E188" s="23" t="s">
        <v>26</v>
      </c>
      <c r="F188" s="23" t="s">
        <v>87</v>
      </c>
      <c r="G188" s="24">
        <v>5571.6</v>
      </c>
      <c r="H188" s="24"/>
      <c r="I188" s="24">
        <v>5571.6</v>
      </c>
      <c r="J188" s="24"/>
    </row>
    <row r="189" spans="1:10" s="13" customFormat="1" ht="47.25" x14ac:dyDescent="0.25">
      <c r="A189" s="17">
        <v>3</v>
      </c>
      <c r="B189" s="22" t="s">
        <v>11</v>
      </c>
      <c r="C189" s="23" t="s">
        <v>88</v>
      </c>
      <c r="D189" s="23" t="s">
        <v>74</v>
      </c>
      <c r="E189" s="23" t="s">
        <v>26</v>
      </c>
      <c r="F189" s="23" t="s">
        <v>78</v>
      </c>
      <c r="G189" s="24">
        <v>545.4</v>
      </c>
      <c r="H189" s="24"/>
      <c r="I189" s="24">
        <v>585.4</v>
      </c>
      <c r="J189" s="24"/>
    </row>
    <row r="190" spans="1:10" s="13" customFormat="1" ht="81.599999999999994" customHeight="1" x14ac:dyDescent="0.25">
      <c r="A190" s="16">
        <v>2</v>
      </c>
      <c r="B190" s="32" t="s">
        <v>185</v>
      </c>
      <c r="C190" s="33" t="s">
        <v>88</v>
      </c>
      <c r="D190" s="33" t="s">
        <v>74</v>
      </c>
      <c r="E190" s="33" t="s">
        <v>45</v>
      </c>
      <c r="F190" s="33"/>
      <c r="G190" s="34">
        <f>SUMIFS(G191:G1210,$C191:$C1210,$C191,$D191:$D1210,$D191,$E191:$E1210,$E191)</f>
        <v>7289.3</v>
      </c>
      <c r="H190" s="34">
        <f>SUMIFS(H191:H1210,$C191:$C1210,$C191,$D191:$D1210,$D191,$E191:$E1210,$E191)</f>
        <v>0</v>
      </c>
      <c r="I190" s="34">
        <f>SUMIFS(I191:I1210,$C191:$C1210,$C191,$D191:$D1210,$D191,$E191:$E1210,$E191)</f>
        <v>7289.3</v>
      </c>
      <c r="J190" s="34">
        <f>SUMIFS(J191:J1210,$C191:$C1210,$C191,$D191:$D1210,$D191,$E191:$E1210,$E191)</f>
        <v>0</v>
      </c>
    </row>
    <row r="191" spans="1:10" s="13" customFormat="1" ht="15.75" x14ac:dyDescent="0.25">
      <c r="A191" s="17">
        <v>3</v>
      </c>
      <c r="B191" s="22" t="s">
        <v>46</v>
      </c>
      <c r="C191" s="23" t="s">
        <v>88</v>
      </c>
      <c r="D191" s="23" t="s">
        <v>74</v>
      </c>
      <c r="E191" s="23" t="s">
        <v>45</v>
      </c>
      <c r="F191" s="23" t="s">
        <v>96</v>
      </c>
      <c r="G191" s="24">
        <v>7289.3</v>
      </c>
      <c r="H191" s="24"/>
      <c r="I191" s="24">
        <v>7289.3</v>
      </c>
      <c r="J191" s="24"/>
    </row>
    <row r="192" spans="1:10" s="13" customFormat="1" ht="53.45" customHeight="1" x14ac:dyDescent="0.25">
      <c r="A192" s="16">
        <v>2</v>
      </c>
      <c r="B192" s="41" t="s">
        <v>139</v>
      </c>
      <c r="C192" s="33" t="s">
        <v>88</v>
      </c>
      <c r="D192" s="33" t="s">
        <v>74</v>
      </c>
      <c r="E192" s="33" t="s">
        <v>143</v>
      </c>
      <c r="F192" s="33"/>
      <c r="G192" s="34">
        <f>SUMIFS(G193:G1223,$C193:$C1223,$C193,$D193:$D1223,$D193,$E193:$E1223,$E193)</f>
        <v>50</v>
      </c>
      <c r="H192" s="34">
        <f>SUMIFS(H193:H1223,$C193:$C1223,$C193,$D193:$D1223,$D193,$E193:$E1223,$E193)</f>
        <v>0</v>
      </c>
      <c r="I192" s="34">
        <f>SUMIFS(I193:I1223,$C193:$C1223,$C193,$D193:$D1223,$D193,$E193:$E1223,$E193)</f>
        <v>50</v>
      </c>
      <c r="J192" s="34">
        <f>SUMIFS(J193:J1223,$C193:$C1223,$C193,$D193:$D1223,$D193,$E193:$E1223,$E193)</f>
        <v>0</v>
      </c>
    </row>
    <row r="193" spans="1:10" s="13" customFormat="1" ht="47.25" x14ac:dyDescent="0.25">
      <c r="A193" s="17">
        <v>3</v>
      </c>
      <c r="B193" s="22" t="s">
        <v>11</v>
      </c>
      <c r="C193" s="23" t="s">
        <v>88</v>
      </c>
      <c r="D193" s="23" t="s">
        <v>74</v>
      </c>
      <c r="E193" s="23" t="s">
        <v>143</v>
      </c>
      <c r="F193" s="23" t="s">
        <v>78</v>
      </c>
      <c r="G193" s="24">
        <v>50</v>
      </c>
      <c r="H193" s="24"/>
      <c r="I193" s="24">
        <v>50</v>
      </c>
      <c r="J193" s="24"/>
    </row>
    <row r="194" spans="1:10" s="13" customFormat="1" ht="63" x14ac:dyDescent="0.25">
      <c r="A194" s="16">
        <v>2</v>
      </c>
      <c r="B194" s="41" t="s">
        <v>217</v>
      </c>
      <c r="C194" s="33" t="s">
        <v>88</v>
      </c>
      <c r="D194" s="33" t="s">
        <v>74</v>
      </c>
      <c r="E194" s="33" t="s">
        <v>216</v>
      </c>
      <c r="F194" s="33"/>
      <c r="G194" s="34">
        <f>SUMIFS(G195:G1223,$C195:$C1223,$C195,$D195:$D1223,$D195,$E195:$E1223,$E195)</f>
        <v>30</v>
      </c>
      <c r="H194" s="34">
        <f>SUMIFS(H195:H1223,$C195:$C1223,$C195,$D195:$D1223,$D195,$E195:$E1223,$E195)</f>
        <v>0</v>
      </c>
      <c r="I194" s="34">
        <f>SUMIFS(I195:I1223,$C195:$C1223,$C195,$D195:$D1223,$D195,$E195:$E1223,$E195)</f>
        <v>30</v>
      </c>
      <c r="J194" s="34">
        <f>SUMIFS(J195:J1223,$C195:$C1223,$C195,$D195:$D1223,$D195,$E195:$E1223,$E195)</f>
        <v>0</v>
      </c>
    </row>
    <row r="195" spans="1:10" s="13" customFormat="1" ht="47.25" x14ac:dyDescent="0.25">
      <c r="A195" s="17">
        <v>3</v>
      </c>
      <c r="B195" s="22" t="s">
        <v>11</v>
      </c>
      <c r="C195" s="23" t="s">
        <v>88</v>
      </c>
      <c r="D195" s="23" t="s">
        <v>74</v>
      </c>
      <c r="E195" s="23" t="s">
        <v>216</v>
      </c>
      <c r="F195" s="23" t="s">
        <v>78</v>
      </c>
      <c r="G195" s="24">
        <v>30</v>
      </c>
      <c r="H195" s="24"/>
      <c r="I195" s="24">
        <v>30</v>
      </c>
      <c r="J195" s="24"/>
    </row>
    <row r="196" spans="1:10" s="13" customFormat="1" ht="15.75" x14ac:dyDescent="0.25">
      <c r="A196" s="14">
        <v>0</v>
      </c>
      <c r="B196" s="26" t="s">
        <v>145</v>
      </c>
      <c r="C196" s="27" t="s">
        <v>94</v>
      </c>
      <c r="D196" s="27" t="s">
        <v>119</v>
      </c>
      <c r="E196" s="27"/>
      <c r="F196" s="27"/>
      <c r="G196" s="28">
        <f>SUMIFS(G197:G1227,$C197:$C1227,$C197)/3</f>
        <v>0</v>
      </c>
      <c r="H196" s="28">
        <f>SUMIFS(H197:H1217,$C197:$C1217,$C197)/3</f>
        <v>0</v>
      </c>
      <c r="I196" s="28">
        <f>SUMIFS(I197:I1227,$C197:$C1227,$C197)/3</f>
        <v>0</v>
      </c>
      <c r="J196" s="28">
        <f>SUMIFS(J197:J1217,$C197:$C1217,$C197)/3</f>
        <v>0</v>
      </c>
    </row>
    <row r="197" spans="1:10" s="13" customFormat="1" ht="15.75" x14ac:dyDescent="0.25">
      <c r="A197" s="15">
        <v>1</v>
      </c>
      <c r="B197" s="40" t="s">
        <v>146</v>
      </c>
      <c r="C197" s="44" t="s">
        <v>94</v>
      </c>
      <c r="D197" s="44" t="s">
        <v>93</v>
      </c>
      <c r="E197" s="44"/>
      <c r="F197" s="44"/>
      <c r="G197" s="31">
        <f>SUMIFS(G198:G1217,$C198:$C1217,$C198,$D198:$D1217,$D198)/2</f>
        <v>0</v>
      </c>
      <c r="H197" s="31">
        <f>SUMIFS(H198:H1217,$C198:$C1217,$C198,$D198:$D1217,$D198)/2</f>
        <v>0</v>
      </c>
      <c r="I197" s="31">
        <f>SUMIFS(I198:I1217,$C198:$C1217,$C198,$D198:$D1217,$D198)/2</f>
        <v>0</v>
      </c>
      <c r="J197" s="31">
        <f>SUMIFS(J198:J1217,$C198:$C1217,$C198,$D198:$D1217,$D198)/2</f>
        <v>0</v>
      </c>
    </row>
    <row r="198" spans="1:10" s="13" customFormat="1" ht="54" customHeight="1" x14ac:dyDescent="0.25">
      <c r="A198" s="16">
        <v>2</v>
      </c>
      <c r="B198" s="32" t="s">
        <v>166</v>
      </c>
      <c r="C198" s="42" t="s">
        <v>94</v>
      </c>
      <c r="D198" s="42" t="s">
        <v>93</v>
      </c>
      <c r="E198" s="42" t="s">
        <v>60</v>
      </c>
      <c r="F198" s="42"/>
      <c r="G198" s="34">
        <f>SUMIFS(G199:G1214,$C199:$C1214,$C199,$D199:$D1214,$D199,$E199:$E1214,$E199)</f>
        <v>0</v>
      </c>
      <c r="H198" s="34">
        <f>SUMIFS(H199:H1214,$C199:$C1214,$C199,$D199:$D1214,$D199,$E199:$E1214,$E199)</f>
        <v>0</v>
      </c>
      <c r="I198" s="34">
        <f>SUMIFS(I199:I1214,$C199:$C1214,$C199,$D199:$D1214,$D199,$E199:$E1214,$E199)</f>
        <v>0</v>
      </c>
      <c r="J198" s="34">
        <f>SUMIFS(J199:J1214,$C199:$C1214,$C199,$D199:$D1214,$D199,$E199:$E1214,$E199)</f>
        <v>0</v>
      </c>
    </row>
    <row r="199" spans="1:10" s="13" customFormat="1" ht="15.75" x14ac:dyDescent="0.25">
      <c r="A199" s="17">
        <v>3</v>
      </c>
      <c r="B199" s="22" t="s">
        <v>46</v>
      </c>
      <c r="C199" s="23" t="s">
        <v>94</v>
      </c>
      <c r="D199" s="23" t="s">
        <v>93</v>
      </c>
      <c r="E199" s="23" t="s">
        <v>60</v>
      </c>
      <c r="F199" s="23" t="s">
        <v>96</v>
      </c>
      <c r="G199" s="24"/>
      <c r="H199" s="25"/>
      <c r="I199" s="24"/>
      <c r="J199" s="25"/>
    </row>
    <row r="200" spans="1:10" s="13" customFormat="1" ht="15.75" x14ac:dyDescent="0.25">
      <c r="A200" s="14">
        <v>0</v>
      </c>
      <c r="B200" s="26" t="s">
        <v>116</v>
      </c>
      <c r="C200" s="27" t="s">
        <v>89</v>
      </c>
      <c r="D200" s="27" t="s">
        <v>119</v>
      </c>
      <c r="E200" s="27"/>
      <c r="F200" s="27"/>
      <c r="G200" s="28">
        <f>SUMIFS(G201:G1231,$C201:$C1231,$C201)/3</f>
        <v>32954.700000000012</v>
      </c>
      <c r="H200" s="28">
        <f>SUMIFS(H201:H1221,$C201:$C1221,$C201)/3</f>
        <v>27114.100000000009</v>
      </c>
      <c r="I200" s="28">
        <f>SUMIFS(I201:I1231,$C201:$C1231,$C201)/3</f>
        <v>32954.700000000012</v>
      </c>
      <c r="J200" s="28">
        <f>SUMIFS(J201:J1221,$C201:$C1221,$C201)/3</f>
        <v>27114.100000000009</v>
      </c>
    </row>
    <row r="201" spans="1:10" s="13" customFormat="1" ht="15.75" x14ac:dyDescent="0.25">
      <c r="A201" s="15">
        <v>1</v>
      </c>
      <c r="B201" s="29" t="s">
        <v>68</v>
      </c>
      <c r="C201" s="30" t="s">
        <v>89</v>
      </c>
      <c r="D201" s="30" t="s">
        <v>74</v>
      </c>
      <c r="E201" s="30" t="s">
        <v>6</v>
      </c>
      <c r="F201" s="30" t="s">
        <v>76</v>
      </c>
      <c r="G201" s="31">
        <f>SUMIFS(G202:G1221,$C202:$C1221,$C202,$D202:$D1221,$D202)/2</f>
        <v>1560.8</v>
      </c>
      <c r="H201" s="31">
        <f>SUMIFS(H202:H1221,$C202:$C1221,$C202,$D202:$D1221,$D202)/2</f>
        <v>0</v>
      </c>
      <c r="I201" s="31">
        <f>SUMIFS(I202:I1221,$C202:$C1221,$C202,$D202:$D1221,$D202)/2</f>
        <v>1560.8</v>
      </c>
      <c r="J201" s="31">
        <f>SUMIFS(J202:J1221,$C202:$C1221,$C202,$D202:$D1221,$D202)/2</f>
        <v>0</v>
      </c>
    </row>
    <row r="202" spans="1:10" s="13" customFormat="1" ht="47.25" x14ac:dyDescent="0.25">
      <c r="A202" s="16">
        <v>2</v>
      </c>
      <c r="B202" s="32" t="s">
        <v>32</v>
      </c>
      <c r="C202" s="33" t="s">
        <v>89</v>
      </c>
      <c r="D202" s="33" t="s">
        <v>74</v>
      </c>
      <c r="E202" s="33" t="s">
        <v>130</v>
      </c>
      <c r="F202" s="33"/>
      <c r="G202" s="34">
        <f>SUMIFS(G203:G1218,$C203:$C1218,$C203,$D203:$D1218,$D203,$E203:$E1218,$E203)</f>
        <v>1560.8</v>
      </c>
      <c r="H202" s="34">
        <f>SUMIFS(H203:H1218,$C203:$C1218,$C203,$D203:$D1218,$D203,$E203:$E1218,$E203)</f>
        <v>0</v>
      </c>
      <c r="I202" s="34">
        <f>SUMIFS(I203:I1218,$C203:$C1218,$C203,$D203:$D1218,$D203,$E203:$E1218,$E203)</f>
        <v>1560.8</v>
      </c>
      <c r="J202" s="34">
        <f>SUMIFS(J203:J1218,$C203:$C1218,$C203,$D203:$D1218,$D203,$E203:$E1218,$E203)</f>
        <v>0</v>
      </c>
    </row>
    <row r="203" spans="1:10" s="13" customFormat="1" ht="31.5" x14ac:dyDescent="0.25">
      <c r="A203" s="17">
        <v>3</v>
      </c>
      <c r="B203" s="22" t="s">
        <v>21</v>
      </c>
      <c r="C203" s="23" t="s">
        <v>89</v>
      </c>
      <c r="D203" s="23" t="s">
        <v>74</v>
      </c>
      <c r="E203" s="23" t="s">
        <v>130</v>
      </c>
      <c r="F203" s="23" t="s">
        <v>85</v>
      </c>
      <c r="G203" s="24">
        <v>1560.8</v>
      </c>
      <c r="H203" s="25"/>
      <c r="I203" s="24">
        <v>1560.8</v>
      </c>
      <c r="J203" s="25"/>
    </row>
    <row r="204" spans="1:10" s="13" customFormat="1" ht="15.75" x14ac:dyDescent="0.25">
      <c r="A204" s="15">
        <v>1</v>
      </c>
      <c r="B204" s="29" t="s">
        <v>69</v>
      </c>
      <c r="C204" s="30" t="s">
        <v>89</v>
      </c>
      <c r="D204" s="30" t="s">
        <v>83</v>
      </c>
      <c r="E204" s="30" t="s">
        <v>6</v>
      </c>
      <c r="F204" s="30" t="s">
        <v>76</v>
      </c>
      <c r="G204" s="31">
        <f>SUMIFS(G205:G1224,$C205:$C1224,$C205,$D205:$D1224,$D205)/2</f>
        <v>2299</v>
      </c>
      <c r="H204" s="31">
        <f>SUMIFS(H205:H1224,$C205:$C1224,$C205,$D205:$D1224,$D205)/2</f>
        <v>1799</v>
      </c>
      <c r="I204" s="31">
        <f>SUMIFS(I205:I1224,$C205:$C1224,$C205,$D205:$D1224,$D205)/2</f>
        <v>2299</v>
      </c>
      <c r="J204" s="31">
        <f>SUMIFS(J205:J1224,$C205:$C1224,$C205,$D205:$D1224,$D205)/2</f>
        <v>1799</v>
      </c>
    </row>
    <row r="205" spans="1:10" s="13" customFormat="1" ht="51" customHeight="1" x14ac:dyDescent="0.25">
      <c r="A205" s="16">
        <v>2</v>
      </c>
      <c r="B205" s="32" t="s">
        <v>166</v>
      </c>
      <c r="C205" s="33" t="s">
        <v>89</v>
      </c>
      <c r="D205" s="33" t="s">
        <v>83</v>
      </c>
      <c r="E205" s="33" t="s">
        <v>60</v>
      </c>
      <c r="F205" s="33"/>
      <c r="G205" s="34">
        <f>SUMIFS(G206:G1221,$C206:$C1221,$C206,$D206:$D1221,$D206,$E206:$E1221,$E206)</f>
        <v>2299</v>
      </c>
      <c r="H205" s="34">
        <f>SUMIFS(H206:H1221,$C206:$C1221,$C206,$D206:$D1221,$D206,$E206:$E1221,$E206)</f>
        <v>1799</v>
      </c>
      <c r="I205" s="34">
        <f>SUMIFS(I206:I1221,$C206:$C1221,$C206,$D206:$D1221,$D206,$E206:$E1221,$E206)</f>
        <v>2299</v>
      </c>
      <c r="J205" s="34">
        <f>SUMIFS(J206:J1221,$C206:$C1221,$C206,$D206:$D1221,$D206,$E206:$E1221,$E206)</f>
        <v>1799</v>
      </c>
    </row>
    <row r="206" spans="1:10" s="13" customFormat="1" ht="31.5" x14ac:dyDescent="0.25">
      <c r="A206" s="17">
        <v>3</v>
      </c>
      <c r="B206" s="22" t="s">
        <v>21</v>
      </c>
      <c r="C206" s="23" t="s">
        <v>89</v>
      </c>
      <c r="D206" s="23" t="s">
        <v>83</v>
      </c>
      <c r="E206" s="23" t="s">
        <v>60</v>
      </c>
      <c r="F206" s="23" t="s">
        <v>85</v>
      </c>
      <c r="G206" s="24">
        <v>2299</v>
      </c>
      <c r="H206" s="24">
        <v>1799</v>
      </c>
      <c r="I206" s="24">
        <v>2299</v>
      </c>
      <c r="J206" s="24">
        <v>1799</v>
      </c>
    </row>
    <row r="207" spans="1:10" s="13" customFormat="1" ht="56.25" customHeight="1" x14ac:dyDescent="0.25">
      <c r="A207" s="16">
        <v>2</v>
      </c>
      <c r="B207" s="41" t="s">
        <v>138</v>
      </c>
      <c r="C207" s="33" t="s">
        <v>89</v>
      </c>
      <c r="D207" s="33" t="s">
        <v>83</v>
      </c>
      <c r="E207" s="33" t="s">
        <v>137</v>
      </c>
      <c r="F207" s="33"/>
      <c r="G207" s="34">
        <f>SUMIFS(G208:G1223,$C208:$C1223,$C208,$D208:$D1223,$D208,$E208:$E1223,$E208)</f>
        <v>0</v>
      </c>
      <c r="H207" s="34">
        <f>SUMIFS(H208:H1223,$C208:$C1223,$C208,$D208:$D1223,$D208,$E208:$E1223,$E208)</f>
        <v>0</v>
      </c>
      <c r="I207" s="34">
        <f>SUMIFS(I208:I1223,$C208:$C1223,$C208,$D208:$D1223,$D208,$E208:$E1223,$E208)</f>
        <v>0</v>
      </c>
      <c r="J207" s="34">
        <f>SUMIFS(J208:J1223,$C208:$C1223,$C208,$D208:$D1223,$D208,$E208:$E1223,$E208)</f>
        <v>0</v>
      </c>
    </row>
    <row r="208" spans="1:10" s="13" customFormat="1" ht="31.5" x14ac:dyDescent="0.25">
      <c r="A208" s="17">
        <v>3</v>
      </c>
      <c r="B208" s="22" t="s">
        <v>21</v>
      </c>
      <c r="C208" s="23" t="s">
        <v>89</v>
      </c>
      <c r="D208" s="23" t="s">
        <v>83</v>
      </c>
      <c r="E208" s="23" t="s">
        <v>137</v>
      </c>
      <c r="F208" s="23" t="s">
        <v>85</v>
      </c>
      <c r="G208" s="24"/>
      <c r="H208" s="24"/>
      <c r="I208" s="24"/>
      <c r="J208" s="24"/>
    </row>
    <row r="209" spans="1:10" s="13" customFormat="1" ht="15.75" x14ac:dyDescent="0.25">
      <c r="A209" s="17">
        <v>3</v>
      </c>
      <c r="B209" s="22" t="s">
        <v>46</v>
      </c>
      <c r="C209" s="23" t="s">
        <v>89</v>
      </c>
      <c r="D209" s="23" t="s">
        <v>83</v>
      </c>
      <c r="E209" s="23" t="s">
        <v>137</v>
      </c>
      <c r="F209" s="23" t="s">
        <v>96</v>
      </c>
      <c r="G209" s="24"/>
      <c r="H209" s="24"/>
      <c r="I209" s="24"/>
      <c r="J209" s="24"/>
    </row>
    <row r="210" spans="1:10" s="13" customFormat="1" ht="63" x14ac:dyDescent="0.25">
      <c r="A210" s="16">
        <v>2</v>
      </c>
      <c r="B210" s="41" t="s">
        <v>139</v>
      </c>
      <c r="C210" s="42" t="s">
        <v>89</v>
      </c>
      <c r="D210" s="42" t="s">
        <v>83</v>
      </c>
      <c r="E210" s="42" t="s">
        <v>143</v>
      </c>
      <c r="F210" s="33"/>
      <c r="G210" s="34">
        <f>SUMIFS(G211:G1229,$C211:$C1229,$C211,$D211:$D1229,$D211,$E211:$E1229,$E211)</f>
        <v>0</v>
      </c>
      <c r="H210" s="34">
        <f>SUMIFS(H211:H1229,$C211:$C1229,$C211,$D211:$D1229,$D211,$E211:$E1229,$E211)</f>
        <v>0</v>
      </c>
      <c r="I210" s="34">
        <f>SUMIFS(I211:I1229,$C211:$C1229,$C211,$D211:$D1229,$D211,$E211:$E1229,$E211)</f>
        <v>0</v>
      </c>
      <c r="J210" s="34">
        <f>SUMIFS(J211:J1229,$C211:$C1229,$C211,$D211:$D1229,$D211,$E211:$E1229,$E211)</f>
        <v>0</v>
      </c>
    </row>
    <row r="211" spans="1:10" s="13" customFormat="1" ht="78.75" x14ac:dyDescent="0.25">
      <c r="A211" s="17">
        <v>3</v>
      </c>
      <c r="B211" s="22" t="s">
        <v>162</v>
      </c>
      <c r="C211" s="23" t="s">
        <v>89</v>
      </c>
      <c r="D211" s="23" t="s">
        <v>83</v>
      </c>
      <c r="E211" s="23" t="s">
        <v>143</v>
      </c>
      <c r="F211" s="23" t="s">
        <v>98</v>
      </c>
      <c r="G211" s="24"/>
      <c r="H211" s="24"/>
      <c r="I211" s="24"/>
      <c r="J211" s="24"/>
    </row>
    <row r="212" spans="1:10" s="13" customFormat="1" ht="15.75" x14ac:dyDescent="0.25">
      <c r="A212" s="15">
        <v>1</v>
      </c>
      <c r="B212" s="29" t="s">
        <v>159</v>
      </c>
      <c r="C212" s="30" t="s">
        <v>89</v>
      </c>
      <c r="D212" s="30" t="s">
        <v>91</v>
      </c>
      <c r="E212" s="30" t="s">
        <v>6</v>
      </c>
      <c r="F212" s="30" t="s">
        <v>76</v>
      </c>
      <c r="G212" s="31">
        <f>SUMIFS(G213:G1230,$C213:$C1230,$C213,$D213:$D1230,$D213)/2</f>
        <v>24162.1</v>
      </c>
      <c r="H212" s="31">
        <f>SUMIFS(H213:H1230,$C213:$C1230,$C213,$D213:$D1230,$D213)/2</f>
        <v>22038.400000000001</v>
      </c>
      <c r="I212" s="31">
        <f>SUMIFS(I213:I1230,$C213:$C1230,$C213,$D213:$D1230,$D213)/2</f>
        <v>24162.1</v>
      </c>
      <c r="J212" s="31">
        <f>SUMIFS(J213:J1230,$C213:$C1230,$C213,$D213:$D1230,$D213)/2</f>
        <v>22038.400000000001</v>
      </c>
    </row>
    <row r="213" spans="1:10" s="13" customFormat="1" ht="31.5" x14ac:dyDescent="0.25">
      <c r="A213" s="16">
        <v>2</v>
      </c>
      <c r="B213" s="32" t="s">
        <v>208</v>
      </c>
      <c r="C213" s="33" t="s">
        <v>89</v>
      </c>
      <c r="D213" s="33" t="s">
        <v>91</v>
      </c>
      <c r="E213" s="33" t="s">
        <v>70</v>
      </c>
      <c r="F213" s="33"/>
      <c r="G213" s="34">
        <f>SUMIFS(G214:G1227,$C214:$C1227,$C214,$D214:$D1227,$D214,$E214:$E1227,$E214)</f>
        <v>5785.1</v>
      </c>
      <c r="H213" s="34">
        <f>SUMIFS(H214:H1227,$C214:$C1227,$C214,$D214:$D1227,$D214,$E214:$E1227,$E214)</f>
        <v>3661.4</v>
      </c>
      <c r="I213" s="34">
        <f>SUMIFS(I214:I1227,$C214:$C1227,$C214,$D214:$D1227,$D214,$E214:$E1227,$E214)</f>
        <v>5785.1</v>
      </c>
      <c r="J213" s="34">
        <f>SUMIFS(J214:J1227,$C214:$C1227,$C214,$D214:$D1227,$D214,$E214:$E1227,$E214)</f>
        <v>3661.4</v>
      </c>
    </row>
    <row r="214" spans="1:10" s="13" customFormat="1" ht="31.5" x14ac:dyDescent="0.25">
      <c r="A214" s="17">
        <v>3</v>
      </c>
      <c r="B214" s="22" t="s">
        <v>21</v>
      </c>
      <c r="C214" s="23" t="s">
        <v>89</v>
      </c>
      <c r="D214" s="23" t="s">
        <v>91</v>
      </c>
      <c r="E214" s="23" t="s">
        <v>70</v>
      </c>
      <c r="F214" s="23" t="s">
        <v>85</v>
      </c>
      <c r="G214" s="24">
        <v>5785.1</v>
      </c>
      <c r="H214" s="24">
        <v>3661.4</v>
      </c>
      <c r="I214" s="24">
        <v>5785.1</v>
      </c>
      <c r="J214" s="24">
        <v>3661.4</v>
      </c>
    </row>
    <row r="215" spans="1:10" s="13" customFormat="1" ht="63" x14ac:dyDescent="0.25">
      <c r="A215" s="16">
        <v>2</v>
      </c>
      <c r="B215" s="41" t="s">
        <v>203</v>
      </c>
      <c r="C215" s="33" t="s">
        <v>89</v>
      </c>
      <c r="D215" s="33" t="s">
        <v>91</v>
      </c>
      <c r="E215" s="33" t="s">
        <v>9</v>
      </c>
      <c r="F215" s="33"/>
      <c r="G215" s="34">
        <f>SUMIFS(G216:G1229,$C216:$C1229,$C216,$D216:$D1229,$D216,$E216:$E1229,$E216)</f>
        <v>6427</v>
      </c>
      <c r="H215" s="34">
        <f>SUMIFS(H216:H1229,$C216:$C1229,$C216,$D216:$D1229,$D216,$E216:$E1229,$E216)</f>
        <v>6427</v>
      </c>
      <c r="I215" s="34">
        <f>SUMIFS(I216:I1229,$C216:$C1229,$C216,$D216:$D1229,$D216,$E216:$E1229,$E216)</f>
        <v>6427</v>
      </c>
      <c r="J215" s="34">
        <f>SUMIFS(J216:J1229,$C216:$C1229,$C216,$D216:$D1229,$D216,$E216:$E1229,$E216)</f>
        <v>6427</v>
      </c>
    </row>
    <row r="216" spans="1:10" s="13" customFormat="1" ht="31.5" x14ac:dyDescent="0.25">
      <c r="A216" s="17">
        <v>3</v>
      </c>
      <c r="B216" s="22" t="s">
        <v>21</v>
      </c>
      <c r="C216" s="23" t="s">
        <v>89</v>
      </c>
      <c r="D216" s="23" t="s">
        <v>91</v>
      </c>
      <c r="E216" s="23" t="s">
        <v>9</v>
      </c>
      <c r="F216" s="23" t="s">
        <v>85</v>
      </c>
      <c r="G216" s="24">
        <v>6427</v>
      </c>
      <c r="H216" s="24">
        <v>6427</v>
      </c>
      <c r="I216" s="24">
        <v>6427</v>
      </c>
      <c r="J216" s="24">
        <v>6427</v>
      </c>
    </row>
    <row r="217" spans="1:10" s="13" customFormat="1" ht="94.5" x14ac:dyDescent="0.25">
      <c r="A217" s="16">
        <v>2</v>
      </c>
      <c r="B217" s="41" t="s">
        <v>211</v>
      </c>
      <c r="C217" s="33" t="s">
        <v>89</v>
      </c>
      <c r="D217" s="33" t="s">
        <v>91</v>
      </c>
      <c r="E217" s="33" t="s">
        <v>136</v>
      </c>
      <c r="F217" s="33"/>
      <c r="G217" s="34">
        <f>SUMIFS(G218:G1231,$C218:$C1231,$C218,$D218:$D1231,$D218,$E218:$E1231,$E218)</f>
        <v>11950</v>
      </c>
      <c r="H217" s="34">
        <f>SUMIFS(H218:H1231,$C218:$C1231,$C218,$D218:$D1231,$D218,$E218:$E1231,$E218)</f>
        <v>11950</v>
      </c>
      <c r="I217" s="34">
        <f>SUMIFS(I218:I1231,$C218:$C1231,$C218,$D218:$D1231,$D218,$E218:$E1231,$E218)</f>
        <v>11950</v>
      </c>
      <c r="J217" s="34">
        <f>SUMIFS(J218:J1231,$C218:$C1231,$C218,$D218:$D1231,$D218,$E218:$E1231,$E218)</f>
        <v>11950</v>
      </c>
    </row>
    <row r="218" spans="1:10" s="13" customFormat="1" ht="15.75" x14ac:dyDescent="0.25">
      <c r="A218" s="17">
        <v>3</v>
      </c>
      <c r="B218" s="22" t="s">
        <v>135</v>
      </c>
      <c r="C218" s="23" t="s">
        <v>89</v>
      </c>
      <c r="D218" s="23" t="s">
        <v>91</v>
      </c>
      <c r="E218" s="23" t="s">
        <v>136</v>
      </c>
      <c r="F218" s="23" t="s">
        <v>134</v>
      </c>
      <c r="G218" s="24">
        <v>11950</v>
      </c>
      <c r="H218" s="24">
        <v>11950</v>
      </c>
      <c r="I218" s="24">
        <v>11950</v>
      </c>
      <c r="J218" s="24">
        <v>11950</v>
      </c>
    </row>
    <row r="219" spans="1:10" s="13" customFormat="1" ht="31.5" x14ac:dyDescent="0.25">
      <c r="A219" s="15">
        <v>1</v>
      </c>
      <c r="B219" s="29" t="s">
        <v>27</v>
      </c>
      <c r="C219" s="30" t="s">
        <v>89</v>
      </c>
      <c r="D219" s="30" t="s">
        <v>75</v>
      </c>
      <c r="E219" s="30" t="s">
        <v>6</v>
      </c>
      <c r="F219" s="30" t="s">
        <v>76</v>
      </c>
      <c r="G219" s="31">
        <f>SUMIFS(G220:G1237,$C220:$C1237,$C220,$D220:$D1237,$D220)/2</f>
        <v>4932.7999999999993</v>
      </c>
      <c r="H219" s="31">
        <f>SUMIFS(H220:H1237,$C220:$C1237,$C220,$D220:$D1237,$D220)/2</f>
        <v>3276.7000000000007</v>
      </c>
      <c r="I219" s="31">
        <f>SUMIFS(I220:I1237,$C220:$C1237,$C220,$D220:$D1237,$D220)/2</f>
        <v>4932.7999999999993</v>
      </c>
      <c r="J219" s="31">
        <f>SUMIFS(J220:J1237,$C220:$C1237,$C220,$D220:$D1237,$D220)/2</f>
        <v>3276.7000000000007</v>
      </c>
    </row>
    <row r="220" spans="1:10" s="13" customFormat="1" ht="63" x14ac:dyDescent="0.25">
      <c r="A220" s="16">
        <v>2</v>
      </c>
      <c r="B220" s="32" t="s">
        <v>142</v>
      </c>
      <c r="C220" s="33" t="s">
        <v>89</v>
      </c>
      <c r="D220" s="33" t="s">
        <v>75</v>
      </c>
      <c r="E220" s="33" t="s">
        <v>28</v>
      </c>
      <c r="F220" s="33"/>
      <c r="G220" s="34">
        <f>SUMIFS(G221:G1234,$C221:$C1234,$C221,$D221:$D1234,$D221,$E221:$E1234,$E221)</f>
        <v>1048.5999999999999</v>
      </c>
      <c r="H220" s="34">
        <f>SUMIFS(H221:H1234,$C221:$C1234,$C221,$D221:$D1234,$D221,$E221:$E1234,$E221)</f>
        <v>0</v>
      </c>
      <c r="I220" s="34">
        <f>SUMIFS(I221:I1234,$C221:$C1234,$C221,$D221:$D1234,$D221,$E221:$E1234,$E221)</f>
        <v>1048.5999999999999</v>
      </c>
      <c r="J220" s="34">
        <f>SUMIFS(J221:J1234,$C221:$C1234,$C221,$D221:$D1234,$D221,$E221:$E1234,$E221)</f>
        <v>0</v>
      </c>
    </row>
    <row r="221" spans="1:10" s="13" customFormat="1" ht="47.25" x14ac:dyDescent="0.25">
      <c r="A221" s="17">
        <v>3</v>
      </c>
      <c r="B221" s="22" t="s">
        <v>11</v>
      </c>
      <c r="C221" s="23" t="s">
        <v>89</v>
      </c>
      <c r="D221" s="23" t="s">
        <v>75</v>
      </c>
      <c r="E221" s="23" t="s">
        <v>28</v>
      </c>
      <c r="F221" s="23" t="s">
        <v>78</v>
      </c>
      <c r="G221" s="24">
        <v>60</v>
      </c>
      <c r="H221" s="24"/>
      <c r="I221" s="24">
        <v>60</v>
      </c>
      <c r="J221" s="24"/>
    </row>
    <row r="222" spans="1:10" s="13" customFormat="1" ht="15.75" x14ac:dyDescent="0.25">
      <c r="A222" s="17">
        <v>3</v>
      </c>
      <c r="B222" s="22" t="s">
        <v>46</v>
      </c>
      <c r="C222" s="23" t="s">
        <v>89</v>
      </c>
      <c r="D222" s="23" t="s">
        <v>75</v>
      </c>
      <c r="E222" s="23" t="s">
        <v>28</v>
      </c>
      <c r="F222" s="23" t="s">
        <v>96</v>
      </c>
      <c r="G222" s="24">
        <v>988.6</v>
      </c>
      <c r="H222" s="24"/>
      <c r="I222" s="24">
        <v>988.6</v>
      </c>
      <c r="J222" s="24"/>
    </row>
    <row r="223" spans="1:10" s="13" customFormat="1" ht="84.6" customHeight="1" x14ac:dyDescent="0.25">
      <c r="A223" s="16">
        <v>2</v>
      </c>
      <c r="B223" s="32" t="s">
        <v>156</v>
      </c>
      <c r="C223" s="33" t="s">
        <v>89</v>
      </c>
      <c r="D223" s="33" t="s">
        <v>75</v>
      </c>
      <c r="E223" s="33" t="s">
        <v>29</v>
      </c>
      <c r="F223" s="33"/>
      <c r="G223" s="34">
        <f>SUMIFS(G224:G1237,$C224:$C1237,$C224,$D224:$D1237,$D224,$E224:$E1237,$E224)</f>
        <v>955.1</v>
      </c>
      <c r="H223" s="34">
        <f>SUMIFS(H224:H1237,$C224:$C1237,$C224,$D224:$D1237,$D224,$E224:$E1237,$E224)</f>
        <v>571.1</v>
      </c>
      <c r="I223" s="34">
        <f>SUMIFS(I224:I1237,$C224:$C1237,$C224,$D224:$D1237,$D224,$E224:$E1237,$E224)</f>
        <v>955.1</v>
      </c>
      <c r="J223" s="34">
        <f>SUMIFS(J224:J1237,$C224:$C1237,$C224,$D224:$D1237,$D224,$E224:$E1237,$E224)</f>
        <v>571.1</v>
      </c>
    </row>
    <row r="224" spans="1:10" s="13" customFormat="1" ht="66.599999999999994" customHeight="1" x14ac:dyDescent="0.25">
      <c r="A224" s="17">
        <v>3</v>
      </c>
      <c r="B224" s="22" t="s">
        <v>175</v>
      </c>
      <c r="C224" s="23" t="s">
        <v>89</v>
      </c>
      <c r="D224" s="23" t="s">
        <v>75</v>
      </c>
      <c r="E224" s="23" t="s">
        <v>29</v>
      </c>
      <c r="F224" s="23" t="s">
        <v>99</v>
      </c>
      <c r="G224" s="24">
        <v>955.1</v>
      </c>
      <c r="H224" s="24">
        <v>571.1</v>
      </c>
      <c r="I224" s="24">
        <v>955.1</v>
      </c>
      <c r="J224" s="24">
        <v>571.1</v>
      </c>
    </row>
    <row r="225" spans="1:10" s="13" customFormat="1" ht="63" x14ac:dyDescent="0.25">
      <c r="A225" s="16">
        <v>2</v>
      </c>
      <c r="B225" s="41" t="s">
        <v>203</v>
      </c>
      <c r="C225" s="33" t="s">
        <v>89</v>
      </c>
      <c r="D225" s="33" t="s">
        <v>75</v>
      </c>
      <c r="E225" s="33" t="s">
        <v>9</v>
      </c>
      <c r="F225" s="33"/>
      <c r="G225" s="34">
        <f>SUMIFS(G226:G1239,$C226:$C1239,$C226,$D226:$D1239,$D226,$E226:$E1239,$E226)</f>
        <v>2188.5</v>
      </c>
      <c r="H225" s="34">
        <f>SUMIFS(H226:H1239,$C226:$C1239,$C226,$D226:$D1239,$D226,$E226:$E1239,$E226)</f>
        <v>2188.5</v>
      </c>
      <c r="I225" s="34">
        <f>SUMIFS(I226:I1239,$C226:$C1239,$C226,$D226:$D1239,$D226,$E226:$E1239,$E226)</f>
        <v>2188.5</v>
      </c>
      <c r="J225" s="34">
        <f>SUMIFS(J226:J1239,$C226:$C1239,$C226,$D226:$D1239,$D226,$E226:$E1239,$E226)</f>
        <v>2188.5</v>
      </c>
    </row>
    <row r="226" spans="1:10" s="13" customFormat="1" ht="31.5" x14ac:dyDescent="0.25">
      <c r="A226" s="17">
        <v>3</v>
      </c>
      <c r="B226" s="22" t="s">
        <v>23</v>
      </c>
      <c r="C226" s="23" t="s">
        <v>89</v>
      </c>
      <c r="D226" s="23" t="s">
        <v>75</v>
      </c>
      <c r="E226" s="23" t="s">
        <v>9</v>
      </c>
      <c r="F226" s="23" t="s">
        <v>87</v>
      </c>
      <c r="G226" s="24">
        <v>1917.9</v>
      </c>
      <c r="H226" s="24">
        <v>1917.9</v>
      </c>
      <c r="I226" s="24">
        <v>1917.9</v>
      </c>
      <c r="J226" s="24">
        <v>1917.9</v>
      </c>
    </row>
    <row r="227" spans="1:10" s="13" customFormat="1" ht="47.25" x14ac:dyDescent="0.25">
      <c r="A227" s="17">
        <v>3</v>
      </c>
      <c r="B227" s="22" t="s">
        <v>11</v>
      </c>
      <c r="C227" s="23" t="s">
        <v>89</v>
      </c>
      <c r="D227" s="23" t="s">
        <v>75</v>
      </c>
      <c r="E227" s="23" t="s">
        <v>9</v>
      </c>
      <c r="F227" s="23" t="s">
        <v>78</v>
      </c>
      <c r="G227" s="24">
        <v>270.60000000000002</v>
      </c>
      <c r="H227" s="24">
        <v>270.60000000000002</v>
      </c>
      <c r="I227" s="24">
        <v>270.60000000000002</v>
      </c>
      <c r="J227" s="24">
        <v>270.60000000000002</v>
      </c>
    </row>
    <row r="228" spans="1:10" s="13" customFormat="1" ht="15.75" x14ac:dyDescent="0.25">
      <c r="A228" s="17">
        <v>3</v>
      </c>
      <c r="B228" s="22" t="s">
        <v>12</v>
      </c>
      <c r="C228" s="23" t="s">
        <v>89</v>
      </c>
      <c r="D228" s="23" t="s">
        <v>75</v>
      </c>
      <c r="E228" s="23" t="s">
        <v>9</v>
      </c>
      <c r="F228" s="23" t="s">
        <v>79</v>
      </c>
      <c r="G228" s="24"/>
      <c r="H228" s="24"/>
      <c r="I228" s="24"/>
      <c r="J228" s="24"/>
    </row>
    <row r="229" spans="1:10" s="13" customFormat="1" ht="63" x14ac:dyDescent="0.25">
      <c r="A229" s="16">
        <v>2</v>
      </c>
      <c r="B229" s="41" t="s">
        <v>204</v>
      </c>
      <c r="C229" s="33" t="s">
        <v>89</v>
      </c>
      <c r="D229" s="33" t="s">
        <v>75</v>
      </c>
      <c r="E229" s="33" t="s">
        <v>33</v>
      </c>
      <c r="F229" s="33"/>
      <c r="G229" s="34">
        <f>SUMIFS(G230:G1243,$C230:$C1243,$C230,$D230:$D1243,$D230,$E230:$E1243,$E230)</f>
        <v>517.1</v>
      </c>
      <c r="H229" s="34">
        <f>SUMIFS(H230:H1243,$C230:$C1243,$C230,$D230:$D1243,$D230,$E230:$E1243,$E230)</f>
        <v>517.1</v>
      </c>
      <c r="I229" s="34">
        <f>SUMIFS(I230:I1243,$C230:$C1243,$C230,$D230:$D1243,$D230,$E230:$E1243,$E230)</f>
        <v>517.1</v>
      </c>
      <c r="J229" s="34">
        <f>SUMIFS(J230:J1243,$C230:$C1243,$C230,$D230:$D1243,$D230,$E230:$E1243,$E230)</f>
        <v>517.1</v>
      </c>
    </row>
    <row r="230" spans="1:10" s="13" customFormat="1" ht="31.5" x14ac:dyDescent="0.25">
      <c r="A230" s="17">
        <v>3</v>
      </c>
      <c r="B230" s="22" t="s">
        <v>10</v>
      </c>
      <c r="C230" s="23" t="s">
        <v>89</v>
      </c>
      <c r="D230" s="23" t="s">
        <v>75</v>
      </c>
      <c r="E230" s="23" t="s">
        <v>33</v>
      </c>
      <c r="F230" s="23" t="s">
        <v>77</v>
      </c>
      <c r="G230" s="24">
        <v>457.8</v>
      </c>
      <c r="H230" s="24">
        <v>457.8</v>
      </c>
      <c r="I230" s="24">
        <v>457.8</v>
      </c>
      <c r="J230" s="24">
        <v>457.8</v>
      </c>
    </row>
    <row r="231" spans="1:10" s="13" customFormat="1" ht="47.25" x14ac:dyDescent="0.25">
      <c r="A231" s="17">
        <v>3</v>
      </c>
      <c r="B231" s="22" t="s">
        <v>11</v>
      </c>
      <c r="C231" s="23" t="s">
        <v>89</v>
      </c>
      <c r="D231" s="23" t="s">
        <v>75</v>
      </c>
      <c r="E231" s="23" t="s">
        <v>33</v>
      </c>
      <c r="F231" s="23" t="s">
        <v>78</v>
      </c>
      <c r="G231" s="24">
        <v>59.3</v>
      </c>
      <c r="H231" s="24">
        <v>59.3</v>
      </c>
      <c r="I231" s="24">
        <v>59.3</v>
      </c>
      <c r="J231" s="24">
        <v>59.3</v>
      </c>
    </row>
    <row r="232" spans="1:10" s="13" customFormat="1" ht="47.25" x14ac:dyDescent="0.25">
      <c r="A232" s="16">
        <v>2</v>
      </c>
      <c r="B232" s="41" t="s">
        <v>210</v>
      </c>
      <c r="C232" s="33" t="s">
        <v>89</v>
      </c>
      <c r="D232" s="33" t="s">
        <v>75</v>
      </c>
      <c r="E232" s="33" t="s">
        <v>184</v>
      </c>
      <c r="F232" s="33"/>
      <c r="G232" s="34">
        <f>SUMIFS(G233:G1247,$C233:$C1247,$C233,$D233:$D1247,$D233,$E233:$E1247,$E233)</f>
        <v>223.5</v>
      </c>
      <c r="H232" s="34">
        <f>SUMIFS(H233:H1247,$C233:$C1247,$C233,$D233:$D1247,$D233,$E233:$E1247,$E233)</f>
        <v>0</v>
      </c>
      <c r="I232" s="34">
        <f>SUMIFS(I233:I1247,$C233:$C1247,$C233,$D233:$D1247,$D233,$E233:$E1247,$E233)</f>
        <v>223.5</v>
      </c>
      <c r="J232" s="34">
        <f>SUMIFS(J233:J1247,$C233:$C1247,$C233,$D233:$D1247,$D233,$E233:$E1247,$E233)</f>
        <v>0</v>
      </c>
    </row>
    <row r="233" spans="1:10" s="13" customFormat="1" ht="15.75" x14ac:dyDescent="0.25">
      <c r="A233" s="17">
        <v>3</v>
      </c>
      <c r="B233" s="43" t="s">
        <v>46</v>
      </c>
      <c r="C233" s="23" t="s">
        <v>89</v>
      </c>
      <c r="D233" s="23" t="s">
        <v>75</v>
      </c>
      <c r="E233" s="23" t="s">
        <v>184</v>
      </c>
      <c r="F233" s="23" t="s">
        <v>96</v>
      </c>
      <c r="G233" s="24">
        <v>223.5</v>
      </c>
      <c r="H233" s="24"/>
      <c r="I233" s="24">
        <v>223.5</v>
      </c>
      <c r="J233" s="24"/>
    </row>
    <row r="234" spans="1:10" s="13" customFormat="1" ht="15.75" x14ac:dyDescent="0.25">
      <c r="A234" s="14">
        <v>0</v>
      </c>
      <c r="B234" s="26" t="s">
        <v>117</v>
      </c>
      <c r="C234" s="27" t="s">
        <v>90</v>
      </c>
      <c r="D234" s="27" t="s">
        <v>119</v>
      </c>
      <c r="E234" s="27"/>
      <c r="F234" s="27"/>
      <c r="G234" s="28">
        <f>SUMIFS(G235:G1261,$C235:$C1261,$C235)/3</f>
        <v>6601.7999999999993</v>
      </c>
      <c r="H234" s="28">
        <f>SUMIFS(H235:H1251,$C235:$C1251,$C235)/3</f>
        <v>0</v>
      </c>
      <c r="I234" s="28">
        <f>SUMIFS(I235:I1261,$C235:$C1261,$C235)/3</f>
        <v>6608.3999999999987</v>
      </c>
      <c r="J234" s="28">
        <f>SUMIFS(J235:J1251,$C235:$C1251,$C235)/3</f>
        <v>0</v>
      </c>
    </row>
    <row r="235" spans="1:10" s="13" customFormat="1" ht="15.75" x14ac:dyDescent="0.25">
      <c r="A235" s="15">
        <v>1</v>
      </c>
      <c r="B235" s="29" t="s">
        <v>30</v>
      </c>
      <c r="C235" s="30" t="s">
        <v>90</v>
      </c>
      <c r="D235" s="30" t="s">
        <v>74</v>
      </c>
      <c r="E235" s="30" t="s">
        <v>6</v>
      </c>
      <c r="F235" s="30" t="s">
        <v>76</v>
      </c>
      <c r="G235" s="31">
        <f>SUMIFS(G236:G1251,$C236:$C1251,$C236,$D236:$D1251,$D236)/2</f>
        <v>6601.8</v>
      </c>
      <c r="H235" s="31">
        <f>SUMIFS(H236:H1251,$C236:$C1251,$C236,$D236:$D1251,$D236)/2</f>
        <v>0</v>
      </c>
      <c r="I235" s="31">
        <f>SUMIFS(I236:I1251,$C236:$C1251,$C236,$D236:$D1251,$D236)/2</f>
        <v>6608.4000000000005</v>
      </c>
      <c r="J235" s="31">
        <f>SUMIFS(J236:J1251,$C236:$C1251,$C236,$D236:$D1251,$D236)/2</f>
        <v>0</v>
      </c>
    </row>
    <row r="236" spans="1:10" s="13" customFormat="1" ht="47.25" x14ac:dyDescent="0.25">
      <c r="A236" s="16">
        <v>2</v>
      </c>
      <c r="B236" s="32" t="s">
        <v>205</v>
      </c>
      <c r="C236" s="33" t="s">
        <v>90</v>
      </c>
      <c r="D236" s="33" t="s">
        <v>74</v>
      </c>
      <c r="E236" s="33" t="s">
        <v>31</v>
      </c>
      <c r="F236" s="33"/>
      <c r="G236" s="34">
        <f>SUMIFS(G237:G1248,$C237:$C1248,$C237,$D237:$D1248,$D237,$E237:$E1248,$E237)</f>
        <v>3469.2</v>
      </c>
      <c r="H236" s="34">
        <f>SUMIFS(H237:H1248,$C237:$C1248,$C237,$D237:$D1248,$D237,$E237:$E1248,$E237)</f>
        <v>0</v>
      </c>
      <c r="I236" s="34">
        <f>SUMIFS(I237:I1248,$C237:$C1248,$C237,$D237:$D1248,$D237,$E237:$E1248,$E237)</f>
        <v>3475.8</v>
      </c>
      <c r="J236" s="34">
        <f>SUMIFS(J237:J1248,$C237:$C1248,$C237,$D237:$D1248,$D237,$E237:$E1248,$E237)</f>
        <v>0</v>
      </c>
    </row>
    <row r="237" spans="1:10" s="13" customFormat="1" ht="31.5" x14ac:dyDescent="0.25">
      <c r="A237" s="17">
        <v>3</v>
      </c>
      <c r="B237" s="22" t="s">
        <v>23</v>
      </c>
      <c r="C237" s="23" t="s">
        <v>90</v>
      </c>
      <c r="D237" s="23" t="s">
        <v>74</v>
      </c>
      <c r="E237" s="23" t="s">
        <v>31</v>
      </c>
      <c r="F237" s="23" t="s">
        <v>87</v>
      </c>
      <c r="G237" s="24"/>
      <c r="H237" s="24"/>
      <c r="I237" s="24"/>
      <c r="J237" s="24"/>
    </row>
    <row r="238" spans="1:10" s="13" customFormat="1" ht="15.75" x14ac:dyDescent="0.25">
      <c r="A238" s="17">
        <v>3</v>
      </c>
      <c r="B238" s="43" t="s">
        <v>46</v>
      </c>
      <c r="C238" s="23" t="s">
        <v>90</v>
      </c>
      <c r="D238" s="23" t="s">
        <v>74</v>
      </c>
      <c r="E238" s="23" t="s">
        <v>31</v>
      </c>
      <c r="F238" s="23" t="s">
        <v>96</v>
      </c>
      <c r="G238" s="24">
        <v>3469.2</v>
      </c>
      <c r="H238" s="25"/>
      <c r="I238" s="24">
        <v>3475.8</v>
      </c>
      <c r="J238" s="25"/>
    </row>
    <row r="239" spans="1:10" s="13" customFormat="1" ht="50.45" customHeight="1" x14ac:dyDescent="0.25">
      <c r="A239" s="16">
        <v>2</v>
      </c>
      <c r="B239" s="32" t="s">
        <v>166</v>
      </c>
      <c r="C239" s="33" t="s">
        <v>90</v>
      </c>
      <c r="D239" s="33" t="s">
        <v>74</v>
      </c>
      <c r="E239" s="33" t="s">
        <v>60</v>
      </c>
      <c r="F239" s="33"/>
      <c r="G239" s="34">
        <f>SUMIFS(G240:G1251,$C240:$C1251,$C240,$D240:$D1251,$D240,$E240:$E1251,$E240)</f>
        <v>0</v>
      </c>
      <c r="H239" s="34">
        <f>SUMIFS(H240:H1251,$C240:$C1251,$C240,$D240:$D1251,$D240,$E240:$E1251,$E240)</f>
        <v>0</v>
      </c>
      <c r="I239" s="34">
        <f>SUMIFS(I240:I1251,$C240:$C1251,$C240,$D240:$D1251,$D240,$E240:$E1251,$E240)</f>
        <v>0</v>
      </c>
      <c r="J239" s="34">
        <f>SUMIFS(J240:J1251,$C240:$C1251,$C240,$D240:$D1251,$D240,$E240:$E1251,$E240)</f>
        <v>0</v>
      </c>
    </row>
    <row r="240" spans="1:10" s="13" customFormat="1" ht="128.44999999999999" customHeight="1" x14ac:dyDescent="0.25">
      <c r="A240" s="17">
        <v>3</v>
      </c>
      <c r="B240" s="22" t="s">
        <v>125</v>
      </c>
      <c r="C240" s="23" t="s">
        <v>90</v>
      </c>
      <c r="D240" s="23" t="s">
        <v>74</v>
      </c>
      <c r="E240" s="23" t="s">
        <v>60</v>
      </c>
      <c r="F240" s="23" t="s">
        <v>126</v>
      </c>
      <c r="G240" s="24"/>
      <c r="H240" s="24"/>
      <c r="I240" s="24"/>
      <c r="J240" s="24"/>
    </row>
    <row r="241" spans="1:10" s="13" customFormat="1" ht="15.75" x14ac:dyDescent="0.25">
      <c r="A241" s="17">
        <v>3</v>
      </c>
      <c r="B241" s="43" t="s">
        <v>46</v>
      </c>
      <c r="C241" s="23" t="s">
        <v>90</v>
      </c>
      <c r="D241" s="23" t="s">
        <v>74</v>
      </c>
      <c r="E241" s="23" t="s">
        <v>60</v>
      </c>
      <c r="F241" s="23" t="s">
        <v>96</v>
      </c>
      <c r="G241" s="24"/>
      <c r="H241" s="25"/>
      <c r="I241" s="24"/>
      <c r="J241" s="25"/>
    </row>
    <row r="242" spans="1:10" s="13" customFormat="1" ht="81.599999999999994" customHeight="1" x14ac:dyDescent="0.25">
      <c r="A242" s="16">
        <v>2</v>
      </c>
      <c r="B242" s="32" t="s">
        <v>185</v>
      </c>
      <c r="C242" s="33" t="s">
        <v>90</v>
      </c>
      <c r="D242" s="33" t="s">
        <v>74</v>
      </c>
      <c r="E242" s="33" t="s">
        <v>45</v>
      </c>
      <c r="F242" s="33"/>
      <c r="G242" s="34">
        <f>SUMIFS(G243:G1253,$C243:$C1253,$C243,$D243:$D1253,$D243,$E243:$E1253,$E243)</f>
        <v>3122.6</v>
      </c>
      <c r="H242" s="34">
        <f>SUMIFS(H243:H1253,$C243:$C1253,$C243,$D243:$D1253,$D243,$E243:$E1253,$E243)</f>
        <v>0</v>
      </c>
      <c r="I242" s="34">
        <f>SUMIFS(I243:I1253,$C243:$C1253,$C243,$D243:$D1253,$D243,$E243:$E1253,$E243)</f>
        <v>3122.6</v>
      </c>
      <c r="J242" s="34">
        <f>SUMIFS(J243:J1253,$C243:$C1253,$C243,$D243:$D1253,$D243,$E243:$E1253,$E243)</f>
        <v>0</v>
      </c>
    </row>
    <row r="243" spans="1:10" s="13" customFormat="1" ht="15.75" x14ac:dyDescent="0.25">
      <c r="A243" s="17">
        <v>3</v>
      </c>
      <c r="B243" s="22" t="s">
        <v>46</v>
      </c>
      <c r="C243" s="23" t="s">
        <v>90</v>
      </c>
      <c r="D243" s="23" t="s">
        <v>74</v>
      </c>
      <c r="E243" s="23" t="s">
        <v>45</v>
      </c>
      <c r="F243" s="23" t="s">
        <v>96</v>
      </c>
      <c r="G243" s="24">
        <v>3122.6</v>
      </c>
      <c r="H243" s="25"/>
      <c r="I243" s="24">
        <v>3122.6</v>
      </c>
      <c r="J243" s="25"/>
    </row>
    <row r="244" spans="1:10" s="13" customFormat="1" ht="47.25" x14ac:dyDescent="0.25">
      <c r="A244" s="16">
        <v>2</v>
      </c>
      <c r="B244" s="41" t="s">
        <v>174</v>
      </c>
      <c r="C244" s="33" t="s">
        <v>90</v>
      </c>
      <c r="D244" s="33" t="s">
        <v>74</v>
      </c>
      <c r="E244" s="33" t="s">
        <v>173</v>
      </c>
      <c r="F244" s="33"/>
      <c r="G244" s="34">
        <f>SUMIFS(G245:G1256,$C245:$C1256,$C245,$D245:$D1256,$D245,$E245:$E1256,$E245)</f>
        <v>10</v>
      </c>
      <c r="H244" s="34">
        <f>SUMIFS(H245:H1256,$C245:$C1256,$C245,$D245:$D1256,$D245,$E245:$E1256,$E245)</f>
        <v>0</v>
      </c>
      <c r="I244" s="34">
        <f>SUMIFS(I245:I1256,$C245:$C1256,$C245,$D245:$D1256,$D245,$E245:$E1256,$E245)</f>
        <v>10</v>
      </c>
      <c r="J244" s="34">
        <f>SUMIFS(J245:J1256,$C245:$C1256,$C245,$D245:$D1256,$D245,$E245:$E1256,$E245)</f>
        <v>0</v>
      </c>
    </row>
    <row r="245" spans="1:10" s="13" customFormat="1" ht="15.75" x14ac:dyDescent="0.25">
      <c r="A245" s="17">
        <v>3</v>
      </c>
      <c r="B245" s="22" t="s">
        <v>46</v>
      </c>
      <c r="C245" s="23" t="s">
        <v>90</v>
      </c>
      <c r="D245" s="23" t="s">
        <v>74</v>
      </c>
      <c r="E245" s="23" t="s">
        <v>173</v>
      </c>
      <c r="F245" s="23" t="s">
        <v>96</v>
      </c>
      <c r="G245" s="24">
        <v>10</v>
      </c>
      <c r="H245" s="24"/>
      <c r="I245" s="24">
        <v>10</v>
      </c>
      <c r="J245" s="24"/>
    </row>
    <row r="246" spans="1:10" s="13" customFormat="1" ht="15.75" x14ac:dyDescent="0.25">
      <c r="A246" s="14">
        <v>0</v>
      </c>
      <c r="B246" s="26" t="s">
        <v>118</v>
      </c>
      <c r="C246" s="27" t="s">
        <v>92</v>
      </c>
      <c r="D246" s="27" t="s">
        <v>119</v>
      </c>
      <c r="E246" s="27"/>
      <c r="F246" s="27"/>
      <c r="G246" s="28">
        <f>SUMIFS(G247:G1270,$C247:$C1270,$C247)/3</f>
        <v>4388.7</v>
      </c>
      <c r="H246" s="28">
        <f>SUMIFS(H247:H1260,$C247:$C1260,$C247)/3</f>
        <v>0</v>
      </c>
      <c r="I246" s="28">
        <f>SUMIFS(I247:I1270,$C247:$C1270,$C247)/3</f>
        <v>4388.7</v>
      </c>
      <c r="J246" s="28">
        <f>SUMIFS(J247:J1260,$C247:$C1260,$C247)/3</f>
        <v>0</v>
      </c>
    </row>
    <row r="247" spans="1:10" s="13" customFormat="1" ht="15.75" x14ac:dyDescent="0.25">
      <c r="A247" s="15">
        <v>1</v>
      </c>
      <c r="B247" s="29" t="s">
        <v>71</v>
      </c>
      <c r="C247" s="30" t="s">
        <v>92</v>
      </c>
      <c r="D247" s="30" t="s">
        <v>93</v>
      </c>
      <c r="E247" s="30" t="s">
        <v>6</v>
      </c>
      <c r="F247" s="30" t="s">
        <v>76</v>
      </c>
      <c r="G247" s="31">
        <f>SUMIFS(G248:G1260,$C248:$C1260,$C248,$D248:$D1260,$D248)/2</f>
        <v>4388.7</v>
      </c>
      <c r="H247" s="31">
        <f>SUMIFS(H248:H1260,$C248:$C1260,$C248,$D248:$D1260,$D248)/2</f>
        <v>0</v>
      </c>
      <c r="I247" s="31">
        <f>SUMIFS(I248:I1260,$C248:$C1260,$C248,$D248:$D1260,$D248)/2</f>
        <v>4388.7</v>
      </c>
      <c r="J247" s="31">
        <f>SUMIFS(J248:J1260,$C248:$C1260,$C248,$D248:$D1260,$D248)/2</f>
        <v>0</v>
      </c>
    </row>
    <row r="248" spans="1:10" s="13" customFormat="1" ht="47.25" x14ac:dyDescent="0.25">
      <c r="A248" s="16">
        <v>2</v>
      </c>
      <c r="B248" s="35" t="s">
        <v>206</v>
      </c>
      <c r="C248" s="33" t="s">
        <v>92</v>
      </c>
      <c r="D248" s="33" t="s">
        <v>93</v>
      </c>
      <c r="E248" s="33" t="s">
        <v>72</v>
      </c>
      <c r="F248" s="33"/>
      <c r="G248" s="34">
        <f>SUMIFS(G249:G1257,$C249:$C1257,$C249,$D249:$D1257,$D249,$E249:$E1257,$E249)</f>
        <v>3207.6</v>
      </c>
      <c r="H248" s="34">
        <f>SUMIFS(H249:H1257,$C249:$C1257,$C249,$D249:$D1257,$D249,$E249:$E1257,$E249)</f>
        <v>0</v>
      </c>
      <c r="I248" s="34">
        <f>SUMIFS(I249:I1257,$C249:$C1257,$C249,$D249:$D1257,$D249,$E249:$E1257,$E249)</f>
        <v>3207.6</v>
      </c>
      <c r="J248" s="34">
        <f>SUMIFS(J249:J1257,$C249:$C1257,$C249,$D249:$D1257,$D249,$E249:$E1257,$E249)</f>
        <v>0</v>
      </c>
    </row>
    <row r="249" spans="1:10" s="13" customFormat="1" ht="15.75" x14ac:dyDescent="0.25">
      <c r="A249" s="17">
        <v>3</v>
      </c>
      <c r="B249" s="22" t="s">
        <v>46</v>
      </c>
      <c r="C249" s="23" t="s">
        <v>92</v>
      </c>
      <c r="D249" s="23" t="s">
        <v>93</v>
      </c>
      <c r="E249" s="23" t="s">
        <v>72</v>
      </c>
      <c r="F249" s="23" t="s">
        <v>96</v>
      </c>
      <c r="G249" s="24">
        <v>3207.6</v>
      </c>
      <c r="H249" s="25"/>
      <c r="I249" s="24">
        <v>3207.6</v>
      </c>
      <c r="J249" s="25"/>
    </row>
    <row r="250" spans="1:10" s="13" customFormat="1" ht="94.5" x14ac:dyDescent="0.25">
      <c r="A250" s="16">
        <v>2</v>
      </c>
      <c r="B250" s="45" t="s">
        <v>207</v>
      </c>
      <c r="C250" s="33" t="s">
        <v>92</v>
      </c>
      <c r="D250" s="33" t="s">
        <v>93</v>
      </c>
      <c r="E250" s="33" t="s">
        <v>144</v>
      </c>
      <c r="F250" s="33"/>
      <c r="G250" s="34">
        <f>SUMIFS(G251:G1259,$C251:$C1259,$C251,$D251:$D1259,$D251,$E251:$E1259,$E251)</f>
        <v>1106.0999999999999</v>
      </c>
      <c r="H250" s="34">
        <f>SUMIFS(H251:H1259,$C251:$C1259,$C251,$D251:$D1259,$D251,$E251:$E1259,$E251)</f>
        <v>0</v>
      </c>
      <c r="I250" s="34">
        <f>SUMIFS(I251:I1259,$C251:$C1259,$C251,$D251:$D1259,$D251,$E251:$E1259,$E251)</f>
        <v>1106.0999999999999</v>
      </c>
      <c r="J250" s="34">
        <f>SUMIFS(J251:J1259,$C251:$C1259,$C251,$D251:$D1259,$D251,$E251:$E1259,$E251)</f>
        <v>0</v>
      </c>
    </row>
    <row r="251" spans="1:10" s="13" customFormat="1" ht="15.75" x14ac:dyDescent="0.25">
      <c r="A251" s="17">
        <v>3</v>
      </c>
      <c r="B251" s="22" t="s">
        <v>46</v>
      </c>
      <c r="C251" s="23" t="s">
        <v>92</v>
      </c>
      <c r="D251" s="23" t="s">
        <v>93</v>
      </c>
      <c r="E251" s="23" t="s">
        <v>144</v>
      </c>
      <c r="F251" s="23" t="s">
        <v>96</v>
      </c>
      <c r="G251" s="24">
        <v>1106.0999999999999</v>
      </c>
      <c r="H251" s="25"/>
      <c r="I251" s="24">
        <v>1106.0999999999999</v>
      </c>
      <c r="J251" s="25"/>
    </row>
    <row r="252" spans="1:10" s="13" customFormat="1" ht="55.9" customHeight="1" x14ac:dyDescent="0.25">
      <c r="A252" s="16">
        <v>2</v>
      </c>
      <c r="B252" s="41" t="s">
        <v>139</v>
      </c>
      <c r="C252" s="33" t="s">
        <v>92</v>
      </c>
      <c r="D252" s="33" t="s">
        <v>93</v>
      </c>
      <c r="E252" s="33" t="s">
        <v>143</v>
      </c>
      <c r="F252" s="33"/>
      <c r="G252" s="34">
        <f>SUMIFS(G253:G1262,$C253:$C1262,$C253,$D253:$D1262,$D253,$E253:$E1262,$E253)</f>
        <v>75</v>
      </c>
      <c r="H252" s="34">
        <f>SUMIFS(H253:H1262,$C253:$C1262,$C253,$D253:$D1262,$D253,$E253:$E1262,$E253)</f>
        <v>0</v>
      </c>
      <c r="I252" s="34">
        <f>SUMIFS(I253:I1262,$C253:$C1262,$C253,$D253:$D1262,$D253,$E253:$E1262,$E253)</f>
        <v>75</v>
      </c>
      <c r="J252" s="34">
        <f>SUMIFS(J253:J1262,$C253:$C1262,$C253,$D253:$D1262,$D253,$E253:$E1262,$E253)</f>
        <v>0</v>
      </c>
    </row>
    <row r="253" spans="1:10" s="13" customFormat="1" ht="15.75" x14ac:dyDescent="0.25">
      <c r="A253" s="17">
        <v>3</v>
      </c>
      <c r="B253" s="22" t="s">
        <v>46</v>
      </c>
      <c r="C253" s="23" t="s">
        <v>92</v>
      </c>
      <c r="D253" s="23" t="s">
        <v>93</v>
      </c>
      <c r="E253" s="23" t="s">
        <v>143</v>
      </c>
      <c r="F253" s="23" t="s">
        <v>96</v>
      </c>
      <c r="G253" s="24">
        <v>75</v>
      </c>
      <c r="H253" s="25"/>
      <c r="I253" s="24">
        <v>75</v>
      </c>
      <c r="J253" s="25"/>
    </row>
    <row r="254" spans="1:10" s="13" customFormat="1" ht="34.15" customHeight="1" x14ac:dyDescent="0.25">
      <c r="A254" s="14">
        <v>0</v>
      </c>
      <c r="B254" s="26" t="s">
        <v>181</v>
      </c>
      <c r="C254" s="27" t="s">
        <v>80</v>
      </c>
      <c r="D254" s="27" t="s">
        <v>119</v>
      </c>
      <c r="E254" s="27"/>
      <c r="F254" s="27"/>
      <c r="G254" s="28">
        <f>SUMIFS(G255:G1272,$C255:$C1272,$C255)/3</f>
        <v>45</v>
      </c>
      <c r="H254" s="28">
        <f>SUMIFS(H255:H1262,$C255:$C1262,$C255)/3</f>
        <v>0</v>
      </c>
      <c r="I254" s="28">
        <f>SUMIFS(I255:I1272,$C255:$C1272,$C255)/3</f>
        <v>45</v>
      </c>
      <c r="J254" s="28">
        <f>SUMIFS(J255:J1262,$C255:$C1262,$C255)/3</f>
        <v>0</v>
      </c>
    </row>
    <row r="255" spans="1:10" s="13" customFormat="1" ht="31.15" customHeight="1" x14ac:dyDescent="0.25">
      <c r="A255" s="15">
        <v>1</v>
      </c>
      <c r="B255" s="40" t="s">
        <v>176</v>
      </c>
      <c r="C255" s="44" t="s">
        <v>80</v>
      </c>
      <c r="D255" s="44" t="s">
        <v>74</v>
      </c>
      <c r="E255" s="44"/>
      <c r="F255" s="44"/>
      <c r="G255" s="31">
        <f>SUMIFS(G256:G1265,$C256:$C1265,$C256,$D256:$D1265,$D256)/2</f>
        <v>45</v>
      </c>
      <c r="H255" s="31">
        <f>SUMIFS(H256:H1265,$C256:$C1265,$C256,$D256:$D1265,$D256)/2</f>
        <v>0</v>
      </c>
      <c r="I255" s="31">
        <f>SUMIFS(I256:I1265,$C256:$C1265,$C256,$D256:$D1265,$D256)/2</f>
        <v>45</v>
      </c>
      <c r="J255" s="31">
        <f>SUMIFS(J256:J1265,$C256:$C1265,$C256,$D256:$D1265,$D256)/2</f>
        <v>0</v>
      </c>
    </row>
    <row r="256" spans="1:10" s="13" customFormat="1" ht="63" x14ac:dyDescent="0.25">
      <c r="A256" s="16">
        <v>2</v>
      </c>
      <c r="B256" s="41" t="s">
        <v>177</v>
      </c>
      <c r="C256" s="42" t="s">
        <v>80</v>
      </c>
      <c r="D256" s="42" t="s">
        <v>74</v>
      </c>
      <c r="E256" s="42" t="s">
        <v>178</v>
      </c>
      <c r="F256" s="42" t="s">
        <v>76</v>
      </c>
      <c r="G256" s="34">
        <f>SUMIFS(G257:G1262,$C257:$C1262,$C257,$D257:$D1262,$D257,$E257:$E1262,$E257)</f>
        <v>45</v>
      </c>
      <c r="H256" s="34">
        <f>SUMIFS(H257:H1262,$C257:$C1262,$C257,$D257:$D1262,$D257,$E257:$E1262,$E257)</f>
        <v>0</v>
      </c>
      <c r="I256" s="34">
        <f>SUMIFS(I257:I1262,$C257:$C1262,$C257,$D257:$D1262,$D257,$E257:$E1262,$E257)</f>
        <v>45</v>
      </c>
      <c r="J256" s="34">
        <f>SUMIFS(J257:J1262,$C257:$C1262,$C257,$D257:$D1262,$D257,$E257:$E1262,$E257)</f>
        <v>0</v>
      </c>
    </row>
    <row r="257" spans="1:10" s="13" customFormat="1" ht="31.5" x14ac:dyDescent="0.25">
      <c r="A257" s="17">
        <v>3</v>
      </c>
      <c r="B257" s="22" t="s">
        <v>179</v>
      </c>
      <c r="C257" s="23" t="s">
        <v>80</v>
      </c>
      <c r="D257" s="23" t="s">
        <v>74</v>
      </c>
      <c r="E257" s="23" t="s">
        <v>178</v>
      </c>
      <c r="F257" s="23" t="s">
        <v>180</v>
      </c>
      <c r="G257" s="24">
        <v>45</v>
      </c>
      <c r="H257" s="25"/>
      <c r="I257" s="24">
        <v>45</v>
      </c>
      <c r="J257" s="25"/>
    </row>
    <row r="258" spans="1:10" s="13" customFormat="1" ht="47.25" x14ac:dyDescent="0.25">
      <c r="A258" s="14">
        <v>0</v>
      </c>
      <c r="B258" s="26" t="s">
        <v>168</v>
      </c>
      <c r="C258" s="27" t="s">
        <v>81</v>
      </c>
      <c r="D258" s="27" t="s">
        <v>119</v>
      </c>
      <c r="E258" s="27"/>
      <c r="F258" s="27"/>
      <c r="G258" s="28">
        <f>SUMIFS(G259:G1276,$C259:$C1276,$C259)/3</f>
        <v>75296.5</v>
      </c>
      <c r="H258" s="28">
        <f>SUMIFS(H259:H1266,$C259:$C1266,$C259)/3</f>
        <v>868</v>
      </c>
      <c r="I258" s="28">
        <f>SUMIFS(I259:I1276,$C259:$C1276,$C259)/3</f>
        <v>82921.7</v>
      </c>
      <c r="J258" s="28">
        <f>SUMIFS(J259:J1266,$C259:$C1266,$C259)/3</f>
        <v>868</v>
      </c>
    </row>
    <row r="259" spans="1:10" s="13" customFormat="1" ht="47.25" x14ac:dyDescent="0.25">
      <c r="A259" s="15">
        <v>1</v>
      </c>
      <c r="B259" s="29" t="s">
        <v>15</v>
      </c>
      <c r="C259" s="30" t="s">
        <v>81</v>
      </c>
      <c r="D259" s="30" t="s">
        <v>74</v>
      </c>
      <c r="E259" s="30" t="s">
        <v>6</v>
      </c>
      <c r="F259" s="30" t="s">
        <v>76</v>
      </c>
      <c r="G259" s="31">
        <f>SUMIFS(G260:G1266,$C260:$C1266,$C260,$D260:$D1266,$D260)/2</f>
        <v>21900</v>
      </c>
      <c r="H259" s="31">
        <f>SUMIFS(H260:H1266,$C260:$C1266,$C260,$D260:$D1266,$D260)/2</f>
        <v>868</v>
      </c>
      <c r="I259" s="31">
        <f>SUMIFS(I260:I1266,$C260:$C1266,$C260,$D260:$D1266,$D260)/2</f>
        <v>21900</v>
      </c>
      <c r="J259" s="31">
        <f>SUMIFS(J260:J1266,$C260:$C1266,$C260,$D260:$D1266,$D260)/2</f>
        <v>868</v>
      </c>
    </row>
    <row r="260" spans="1:10" s="13" customFormat="1" ht="31.5" x14ac:dyDescent="0.25">
      <c r="A260" s="16">
        <v>2</v>
      </c>
      <c r="B260" s="32" t="s">
        <v>16</v>
      </c>
      <c r="C260" s="33" t="s">
        <v>81</v>
      </c>
      <c r="D260" s="33" t="s">
        <v>74</v>
      </c>
      <c r="E260" s="33" t="s">
        <v>131</v>
      </c>
      <c r="F260" s="33" t="s">
        <v>76</v>
      </c>
      <c r="G260" s="34">
        <f>SUMIFS(G261:G1263,$C261:$C1263,$C261,$D261:$D1263,$D261,$E261:$E1263,$E261)</f>
        <v>21900</v>
      </c>
      <c r="H260" s="34">
        <f>SUMIFS(H261:H1263,$C261:$C1263,$C261,$D261:$D1263,$D261,$E261:$E1263,$E261)</f>
        <v>868</v>
      </c>
      <c r="I260" s="34">
        <f>SUMIFS(I261:I1263,$C261:$C1263,$C261,$D261:$D1263,$D261,$E261:$E1263,$E261)</f>
        <v>21900</v>
      </c>
      <c r="J260" s="34">
        <f>SUMIFS(J261:J1263,$C261:$C1263,$C261,$D261:$D1263,$D261,$E261:$E1263,$E261)</f>
        <v>868</v>
      </c>
    </row>
    <row r="261" spans="1:10" s="13" customFormat="1" ht="15.75" x14ac:dyDescent="0.25">
      <c r="A261" s="17">
        <v>3</v>
      </c>
      <c r="B261" s="22" t="s">
        <v>18</v>
      </c>
      <c r="C261" s="23" t="s">
        <v>81</v>
      </c>
      <c r="D261" s="23" t="s">
        <v>74</v>
      </c>
      <c r="E261" s="23" t="s">
        <v>131</v>
      </c>
      <c r="F261" s="23" t="s">
        <v>82</v>
      </c>
      <c r="G261" s="24">
        <v>21900</v>
      </c>
      <c r="H261" s="24">
        <v>868</v>
      </c>
      <c r="I261" s="24">
        <v>21900</v>
      </c>
      <c r="J261" s="24">
        <v>868</v>
      </c>
    </row>
    <row r="262" spans="1:10" s="13" customFormat="1" ht="31.5" x14ac:dyDescent="0.25">
      <c r="A262" s="15">
        <v>1</v>
      </c>
      <c r="B262" s="29" t="s">
        <v>160</v>
      </c>
      <c r="C262" s="30" t="s">
        <v>81</v>
      </c>
      <c r="D262" s="30" t="s">
        <v>83</v>
      </c>
      <c r="E262" s="30"/>
      <c r="F262" s="30"/>
      <c r="G262" s="31">
        <f>SUMIFS(G263:G1269,$C263:$C1269,$C263,$D263:$D1269,$D263)/2</f>
        <v>53396.499999999993</v>
      </c>
      <c r="H262" s="31">
        <f>SUMIFS(H263:H1269,$C263:$C1269,$C263,$D263:$D1269,$D263)/2</f>
        <v>0</v>
      </c>
      <c r="I262" s="31">
        <f>SUMIFS(I263:I1269,$C263:$C1269,$C263,$D263:$D1269,$D263)/2</f>
        <v>61021.700000000004</v>
      </c>
      <c r="J262" s="31">
        <f>SUMIFS(J263:J1269,$C263:$C1269,$C263,$D263:$D1269,$D263)/2</f>
        <v>0</v>
      </c>
    </row>
    <row r="263" spans="1:10" s="13" customFormat="1" ht="47.25" x14ac:dyDescent="0.25">
      <c r="A263" s="16">
        <v>2</v>
      </c>
      <c r="B263" s="41" t="s">
        <v>210</v>
      </c>
      <c r="C263" s="33" t="s">
        <v>81</v>
      </c>
      <c r="D263" s="33" t="s">
        <v>83</v>
      </c>
      <c r="E263" s="33" t="s">
        <v>184</v>
      </c>
      <c r="F263" s="33" t="s">
        <v>76</v>
      </c>
      <c r="G263" s="34">
        <f>SUMIFS(G264:G1267,$C264:$C1267,$C264,$D264:$D1267,$D264,$E264:$E1267,$E264)</f>
        <v>12980.8</v>
      </c>
      <c r="H263" s="34">
        <f>SUMIFS(H264:H1267,$C264:$C1267,$C264,$D264:$D1267,$D264,$E264:$E1267,$E264)</f>
        <v>0</v>
      </c>
      <c r="I263" s="34">
        <f>SUMIFS(I264:I1267,$C264:$C1267,$C264,$D264:$D1267,$D264,$E264:$E1267,$E264)</f>
        <v>14082.4</v>
      </c>
      <c r="J263" s="34">
        <f>SUMIFS(J264:J1267,$C264:$C1267,$C264,$D264:$D1267,$D264,$E264:$E1267,$E264)</f>
        <v>0</v>
      </c>
    </row>
    <row r="264" spans="1:10" s="13" customFormat="1" ht="15.75" x14ac:dyDescent="0.25">
      <c r="A264" s="17">
        <v>3</v>
      </c>
      <c r="B264" s="22" t="s">
        <v>19</v>
      </c>
      <c r="C264" s="23" t="s">
        <v>81</v>
      </c>
      <c r="D264" s="23" t="s">
        <v>83</v>
      </c>
      <c r="E264" s="23" t="s">
        <v>184</v>
      </c>
      <c r="F264" s="23" t="s">
        <v>84</v>
      </c>
      <c r="G264" s="24">
        <v>12980.8</v>
      </c>
      <c r="H264" s="24"/>
      <c r="I264" s="24">
        <v>14082.4</v>
      </c>
      <c r="J264" s="24"/>
    </row>
    <row r="265" spans="1:10" s="13" customFormat="1" ht="31.5" x14ac:dyDescent="0.25">
      <c r="A265" s="16">
        <v>2</v>
      </c>
      <c r="B265" s="32" t="s">
        <v>16</v>
      </c>
      <c r="C265" s="33" t="s">
        <v>81</v>
      </c>
      <c r="D265" s="33" t="s">
        <v>83</v>
      </c>
      <c r="E265" s="33" t="s">
        <v>131</v>
      </c>
      <c r="F265" s="33"/>
      <c r="G265" s="34">
        <f>SUMIFS(G266:G1269,$C266:$C1269,$C266,$D266:$D1269,$D266,$E266:$E1269,$E266)</f>
        <v>40415.699999999997</v>
      </c>
      <c r="H265" s="34">
        <f>SUMIFS(H266:H1269,$C266:$C1269,$C266,$D266:$D1269,$D266,$E266:$E1269,$E266)</f>
        <v>0</v>
      </c>
      <c r="I265" s="34">
        <f>SUMIFS(I266:I1269,$C266:$C1269,$C266,$D266:$D1269,$D266,$E266:$E1269,$E266)</f>
        <v>46939.3</v>
      </c>
      <c r="J265" s="34">
        <f>SUMIFS(J266:J1269,$C266:$C1269,$C266,$D266:$D1269,$D266,$E266:$E1269,$E266)</f>
        <v>0</v>
      </c>
    </row>
    <row r="266" spans="1:10" s="13" customFormat="1" ht="15.75" x14ac:dyDescent="0.25">
      <c r="A266" s="17">
        <v>3</v>
      </c>
      <c r="B266" s="22" t="s">
        <v>19</v>
      </c>
      <c r="C266" s="23" t="s">
        <v>81</v>
      </c>
      <c r="D266" s="23" t="s">
        <v>83</v>
      </c>
      <c r="E266" s="23" t="s">
        <v>131</v>
      </c>
      <c r="F266" s="23" t="s">
        <v>84</v>
      </c>
      <c r="G266" s="24">
        <v>40415.699999999997</v>
      </c>
      <c r="H266" s="24"/>
      <c r="I266" s="24">
        <v>46939.3</v>
      </c>
      <c r="J266" s="24"/>
    </row>
    <row r="267" spans="1:10" s="13" customFormat="1" ht="15.75" x14ac:dyDescent="0.25">
      <c r="A267" s="12"/>
      <c r="B267" s="36" t="s">
        <v>73</v>
      </c>
      <c r="C267" s="37"/>
      <c r="D267" s="37"/>
      <c r="E267" s="37" t="s">
        <v>6</v>
      </c>
      <c r="F267" s="37"/>
      <c r="G267" s="38">
        <f>SUMIF($A14:$A266,$A14,G14:G266)</f>
        <v>564820.89999999991</v>
      </c>
      <c r="H267" s="38">
        <f>SUMIF($A14:$A266,$A14,H14:H266)</f>
        <v>195825.5</v>
      </c>
      <c r="I267" s="38">
        <f>SUMIF($A14:$A266,$A14,I14:I266)</f>
        <v>586136.30000000005</v>
      </c>
      <c r="J267" s="38">
        <f>SUMIF($A14:$A266,$A14,J14:J266)</f>
        <v>201892.19999999998</v>
      </c>
    </row>
  </sheetData>
  <autoFilter ref="A6:H267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№6'!$A$14:$A1029,0,'Приложение №6'!$G$14:$G1029)</f>
        <v>564820.89999999991</v>
      </c>
      <c r="E11" s="5">
        <f>SUMIF('Приложение №6'!$A$14:$A1029,0,'Приложение №6'!$H$14:$H1029)</f>
        <v>195825.5</v>
      </c>
      <c r="F11" s="5" t="e">
        <f>SUMIF('Приложение №6'!$A$14:$A1029,0,'Приложение №6'!#REF!)</f>
        <v>#REF!</v>
      </c>
      <c r="G11" s="5" t="e">
        <f>SUMIF('Приложение №6'!$A$14:$A1029,0,'Приложение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№6'!$A$14:$A1030,1,'Приложение №6'!$G$14:$G1030)</f>
        <v>564820.89999999991</v>
      </c>
      <c r="E12" s="7">
        <f>SUMIF('Приложение №6'!$A$14:$A1030,1,'Приложение №6'!$H$14:$H1030)</f>
        <v>195825.50000000003</v>
      </c>
      <c r="F12" s="7" t="e">
        <f>SUMIF('Приложение №6'!$A$14:$A1030,1,'Приложение №6'!#REF!)</f>
        <v>#REF!</v>
      </c>
      <c r="G12" s="7" t="e">
        <f>SUMIF('Приложение №6'!$A$14:$A1030,1,'Приложение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№6'!$A$14:$A1031,2,'Приложение №6'!$G$14:$G1031)</f>
        <v>564820.89999999979</v>
      </c>
      <c r="E13" s="8">
        <f>SUMIF('Приложение №6'!$A$14:$A1031,2,'Приложение №6'!$H$14:$H1031)</f>
        <v>195825.50000000003</v>
      </c>
      <c r="F13" s="8" t="e">
        <f>SUMIF('Приложение №6'!$A$14:$A1031,2,'Приложение №6'!#REF!)</f>
        <v>#REF!</v>
      </c>
      <c r="G13" s="8" t="e">
        <f>SUMIF('Приложение №6'!$A$14:$A1031,2,'Приложение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№6'!$A$14:$A1032,3,'Приложение №6'!$G$14:$G1032)</f>
        <v>564820.89999999967</v>
      </c>
      <c r="E14" s="9">
        <f>SUMIF('Приложение №6'!$A$14:$A1032,3,'Приложение №6'!$H$14:$H1032)</f>
        <v>195825.5</v>
      </c>
      <c r="F14" s="9" t="e">
        <f>SUMIF('Приложение №6'!$A$14:$A1032,3,'Приложение №6'!#REF!)</f>
        <v>#REF!</v>
      </c>
      <c r="G14" s="9" t="e">
        <f>SUMIF('Приложение №6'!$A$14:$A1032,3,'Приложение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2021-06-25T04:22:07Z</cp:lastPrinted>
  <dcterms:created xsi:type="dcterms:W3CDTF">2017-09-27T09:31:38Z</dcterms:created>
  <dcterms:modified xsi:type="dcterms:W3CDTF">2021-06-25T04:22:17Z</dcterms:modified>
</cp:coreProperties>
</file>