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№6'!$A$6:$H$250</definedName>
  </definedNames>
  <calcPr calcId="145621"/>
</workbook>
</file>

<file path=xl/calcChain.xml><?xml version="1.0" encoding="utf-8"?>
<calcChain xmlns="http://schemas.openxmlformats.org/spreadsheetml/2006/main">
  <c r="H248" i="1" l="1"/>
  <c r="G248" i="1"/>
  <c r="H246" i="1"/>
  <c r="H245" i="1" s="1"/>
  <c r="G246" i="1"/>
  <c r="G245" i="1"/>
  <c r="H243" i="1"/>
  <c r="H242" i="1" s="1"/>
  <c r="H241" i="1" s="1"/>
  <c r="G243" i="1"/>
  <c r="G242" i="1" s="1"/>
  <c r="G241" i="1" s="1"/>
  <c r="H239" i="1"/>
  <c r="H238" i="1" s="1"/>
  <c r="H237" i="1" s="1"/>
  <c r="G239" i="1"/>
  <c r="G238" i="1"/>
  <c r="G237" i="1" s="1"/>
  <c r="H235" i="1"/>
  <c r="G235" i="1"/>
  <c r="H233" i="1"/>
  <c r="H230" i="1" s="1"/>
  <c r="H229" i="1" s="1"/>
  <c r="G233" i="1"/>
  <c r="H231" i="1"/>
  <c r="G231" i="1"/>
  <c r="G230" i="1" s="1"/>
  <c r="G229" i="1" s="1"/>
  <c r="H227" i="1"/>
  <c r="G227" i="1"/>
  <c r="H225" i="1"/>
  <c r="G225" i="1"/>
  <c r="H223" i="1"/>
  <c r="G223" i="1"/>
  <c r="H220" i="1"/>
  <c r="G220" i="1"/>
  <c r="H215" i="1"/>
  <c r="G215" i="1"/>
  <c r="H211" i="1"/>
  <c r="G211" i="1"/>
  <c r="H209" i="1"/>
  <c r="H205" i="1" s="1"/>
  <c r="G209" i="1"/>
  <c r="H206" i="1"/>
  <c r="G206" i="1"/>
  <c r="G205" i="1" s="1"/>
  <c r="H203" i="1"/>
  <c r="G203" i="1"/>
  <c r="H201" i="1"/>
  <c r="G201" i="1"/>
  <c r="H199" i="1"/>
  <c r="G199" i="1"/>
  <c r="H196" i="1"/>
  <c r="G196" i="1"/>
  <c r="H193" i="1"/>
  <c r="H190" i="1" s="1"/>
  <c r="G193" i="1"/>
  <c r="H191" i="1"/>
  <c r="G191" i="1"/>
  <c r="G190" i="1" s="1"/>
  <c r="H188" i="1"/>
  <c r="H187" i="1" s="1"/>
  <c r="G188" i="1"/>
  <c r="G187" i="1"/>
  <c r="H184" i="1"/>
  <c r="H183" i="1" s="1"/>
  <c r="H182" i="1" s="1"/>
  <c r="G184" i="1"/>
  <c r="G183" i="1" s="1"/>
  <c r="G182" i="1" s="1"/>
  <c r="H180" i="1"/>
  <c r="G180" i="1"/>
  <c r="H178" i="1"/>
  <c r="G178" i="1"/>
  <c r="H175" i="1"/>
  <c r="G175" i="1"/>
  <c r="H170" i="1"/>
  <c r="G170" i="1"/>
  <c r="H166" i="1"/>
  <c r="G166" i="1"/>
  <c r="H164" i="1"/>
  <c r="G164" i="1"/>
  <c r="H160" i="1"/>
  <c r="G160" i="1"/>
  <c r="H156" i="1"/>
  <c r="G156" i="1"/>
  <c r="G155" i="1" s="1"/>
  <c r="H155" i="1"/>
  <c r="H153" i="1"/>
  <c r="G153" i="1"/>
  <c r="H151" i="1"/>
  <c r="G151" i="1"/>
  <c r="H149" i="1"/>
  <c r="G149" i="1"/>
  <c r="H146" i="1"/>
  <c r="H145" i="1" s="1"/>
  <c r="G146" i="1"/>
  <c r="H142" i="1"/>
  <c r="G142" i="1"/>
  <c r="H140" i="1"/>
  <c r="H137" i="1" s="1"/>
  <c r="H136" i="1" s="1"/>
  <c r="G140" i="1"/>
  <c r="H138" i="1"/>
  <c r="G138" i="1"/>
  <c r="G137" i="1" s="1"/>
  <c r="G136" i="1" s="1"/>
  <c r="H134" i="1"/>
  <c r="G134" i="1"/>
  <c r="H132" i="1"/>
  <c r="G132" i="1"/>
  <c r="G129" i="1" s="1"/>
  <c r="H130" i="1"/>
  <c r="H129" i="1" s="1"/>
  <c r="G130" i="1"/>
  <c r="H127" i="1"/>
  <c r="G127" i="1"/>
  <c r="H124" i="1"/>
  <c r="G124" i="1"/>
  <c r="H121" i="1"/>
  <c r="G121" i="1"/>
  <c r="H116" i="1"/>
  <c r="G116" i="1"/>
  <c r="H113" i="1"/>
  <c r="G113" i="1"/>
  <c r="G110" i="1" s="1"/>
  <c r="H111" i="1"/>
  <c r="H110" i="1" s="1"/>
  <c r="G111" i="1"/>
  <c r="H107" i="1"/>
  <c r="G107" i="1"/>
  <c r="H105" i="1"/>
  <c r="H104" i="1" s="1"/>
  <c r="G105" i="1"/>
  <c r="H102" i="1"/>
  <c r="H101" i="1" s="1"/>
  <c r="G102" i="1"/>
  <c r="G101" i="1" s="1"/>
  <c r="H99" i="1"/>
  <c r="H98" i="1" s="1"/>
  <c r="G99" i="1"/>
  <c r="G98" i="1" s="1"/>
  <c r="H96" i="1"/>
  <c r="H95" i="1" s="1"/>
  <c r="G96" i="1"/>
  <c r="G95" i="1" s="1"/>
  <c r="H89" i="1"/>
  <c r="G89" i="1"/>
  <c r="H87" i="1"/>
  <c r="G87" i="1"/>
  <c r="G86" i="1" s="1"/>
  <c r="H86" i="1"/>
  <c r="H83" i="1"/>
  <c r="G83" i="1"/>
  <c r="H81" i="1"/>
  <c r="H80" i="1" s="1"/>
  <c r="G81" i="1"/>
  <c r="G80" i="1"/>
  <c r="H78" i="1"/>
  <c r="G78" i="1"/>
  <c r="H76" i="1"/>
  <c r="G76" i="1"/>
  <c r="G75" i="1" s="1"/>
  <c r="G74" i="1" s="1"/>
  <c r="H72" i="1"/>
  <c r="H71" i="1" s="1"/>
  <c r="H70" i="1" s="1"/>
  <c r="G72" i="1"/>
  <c r="G71" i="1" s="1"/>
  <c r="G70" i="1" s="1"/>
  <c r="H68" i="1"/>
  <c r="G68" i="1"/>
  <c r="H65" i="1"/>
  <c r="G65" i="1"/>
  <c r="H63" i="1"/>
  <c r="G63" i="1"/>
  <c r="H60" i="1"/>
  <c r="G60" i="1"/>
  <c r="H58" i="1"/>
  <c r="G58" i="1"/>
  <c r="H56" i="1"/>
  <c r="G56" i="1"/>
  <c r="H54" i="1"/>
  <c r="G54" i="1"/>
  <c r="H52" i="1"/>
  <c r="G52" i="1"/>
  <c r="H49" i="1"/>
  <c r="H48" i="1" s="1"/>
  <c r="G49" i="1"/>
  <c r="G48" i="1" s="1"/>
  <c r="H44" i="1"/>
  <c r="G44" i="1"/>
  <c r="H42" i="1"/>
  <c r="H39" i="1" s="1"/>
  <c r="G42" i="1"/>
  <c r="H40" i="1"/>
  <c r="G40" i="1"/>
  <c r="G39" i="1" s="1"/>
  <c r="H37" i="1"/>
  <c r="H36" i="1" s="1"/>
  <c r="G37" i="1"/>
  <c r="G36" i="1"/>
  <c r="H30" i="1"/>
  <c r="G30" i="1"/>
  <c r="H28" i="1"/>
  <c r="G28" i="1"/>
  <c r="H26" i="1"/>
  <c r="H25" i="1" s="1"/>
  <c r="G26" i="1"/>
  <c r="G25" i="1"/>
  <c r="H21" i="1"/>
  <c r="G21" i="1"/>
  <c r="H19" i="1"/>
  <c r="G19" i="1"/>
  <c r="G18" i="1" s="1"/>
  <c r="H16" i="1"/>
  <c r="H15" i="1" s="1"/>
  <c r="G16" i="1"/>
  <c r="G15" i="1" s="1"/>
  <c r="L248" i="1"/>
  <c r="K248" i="1"/>
  <c r="L246" i="1"/>
  <c r="K246" i="1"/>
  <c r="L243" i="1"/>
  <c r="L242" i="1" s="1"/>
  <c r="K243" i="1"/>
  <c r="K242" i="1" s="1"/>
  <c r="L239" i="1"/>
  <c r="L238" i="1" s="1"/>
  <c r="L237" i="1" s="1"/>
  <c r="K239" i="1"/>
  <c r="K238" i="1" s="1"/>
  <c r="K237" i="1" s="1"/>
  <c r="L235" i="1"/>
  <c r="K235" i="1"/>
  <c r="L233" i="1"/>
  <c r="K233" i="1"/>
  <c r="L231" i="1"/>
  <c r="K231" i="1"/>
  <c r="L230" i="1"/>
  <c r="L229" i="1" s="1"/>
  <c r="L227" i="1"/>
  <c r="K227" i="1"/>
  <c r="L225" i="1"/>
  <c r="K225" i="1"/>
  <c r="L223" i="1"/>
  <c r="K223" i="1"/>
  <c r="L220" i="1"/>
  <c r="K220" i="1"/>
  <c r="K219" i="1" s="1"/>
  <c r="K218" i="1" s="1"/>
  <c r="L215" i="1"/>
  <c r="K215" i="1"/>
  <c r="L211" i="1"/>
  <c r="K211" i="1"/>
  <c r="L209" i="1"/>
  <c r="K209" i="1"/>
  <c r="L206" i="1"/>
  <c r="K206" i="1"/>
  <c r="K205" i="1" s="1"/>
  <c r="L203" i="1"/>
  <c r="K203" i="1"/>
  <c r="L201" i="1"/>
  <c r="K201" i="1"/>
  <c r="L199" i="1"/>
  <c r="K199" i="1"/>
  <c r="L198" i="1"/>
  <c r="L196" i="1"/>
  <c r="K196" i="1"/>
  <c r="L193" i="1"/>
  <c r="K193" i="1"/>
  <c r="L191" i="1"/>
  <c r="L190" i="1" s="1"/>
  <c r="K191" i="1"/>
  <c r="L188" i="1"/>
  <c r="L187" i="1" s="1"/>
  <c r="K188" i="1"/>
  <c r="K187" i="1" s="1"/>
  <c r="L184" i="1"/>
  <c r="L183" i="1" s="1"/>
  <c r="L182" i="1" s="1"/>
  <c r="K184" i="1"/>
  <c r="K183" i="1" s="1"/>
  <c r="K182" i="1" s="1"/>
  <c r="L180" i="1"/>
  <c r="K180" i="1"/>
  <c r="L178" i="1"/>
  <c r="K178" i="1"/>
  <c r="L175" i="1"/>
  <c r="K175" i="1"/>
  <c r="L170" i="1"/>
  <c r="L169" i="1" s="1"/>
  <c r="L168" i="1" s="1"/>
  <c r="K170" i="1"/>
  <c r="L166" i="1"/>
  <c r="K166" i="1"/>
  <c r="L164" i="1"/>
  <c r="K164" i="1"/>
  <c r="L160" i="1"/>
  <c r="K160" i="1"/>
  <c r="L159" i="1"/>
  <c r="L156" i="1"/>
  <c r="L155" i="1" s="1"/>
  <c r="K156" i="1"/>
  <c r="K155" i="1" s="1"/>
  <c r="L153" i="1"/>
  <c r="K153" i="1"/>
  <c r="L151" i="1"/>
  <c r="K151" i="1"/>
  <c r="L149" i="1"/>
  <c r="K149" i="1"/>
  <c r="L146" i="1"/>
  <c r="K146" i="1"/>
  <c r="L142" i="1"/>
  <c r="K142" i="1"/>
  <c r="L140" i="1"/>
  <c r="K140" i="1"/>
  <c r="L138" i="1"/>
  <c r="L137" i="1" s="1"/>
  <c r="L136" i="1" s="1"/>
  <c r="K138" i="1"/>
  <c r="L134" i="1"/>
  <c r="K134" i="1"/>
  <c r="L132" i="1"/>
  <c r="K132" i="1"/>
  <c r="L130" i="1"/>
  <c r="K130" i="1"/>
  <c r="L127" i="1"/>
  <c r="K127" i="1"/>
  <c r="L124" i="1"/>
  <c r="K124" i="1"/>
  <c r="L121" i="1"/>
  <c r="L120" i="1" s="1"/>
  <c r="K121" i="1"/>
  <c r="K120" i="1" s="1"/>
  <c r="L116" i="1"/>
  <c r="K116" i="1"/>
  <c r="L113" i="1"/>
  <c r="K113" i="1"/>
  <c r="L111" i="1"/>
  <c r="K111" i="1"/>
  <c r="L107" i="1"/>
  <c r="K107" i="1"/>
  <c r="L105" i="1"/>
  <c r="K105" i="1"/>
  <c r="L102" i="1"/>
  <c r="L101" i="1" s="1"/>
  <c r="K102" i="1"/>
  <c r="K101" i="1" s="1"/>
  <c r="L99" i="1"/>
  <c r="L98" i="1" s="1"/>
  <c r="K99" i="1"/>
  <c r="K98" i="1" s="1"/>
  <c r="L96" i="1"/>
  <c r="L95" i="1" s="1"/>
  <c r="K96" i="1"/>
  <c r="K95" i="1" s="1"/>
  <c r="L89" i="1"/>
  <c r="K89" i="1"/>
  <c r="L87" i="1"/>
  <c r="K87" i="1"/>
  <c r="L83" i="1"/>
  <c r="K83" i="1"/>
  <c r="L81" i="1"/>
  <c r="K81" i="1"/>
  <c r="L78" i="1"/>
  <c r="K78" i="1"/>
  <c r="L76" i="1"/>
  <c r="K76" i="1"/>
  <c r="L72" i="1"/>
  <c r="L71" i="1" s="1"/>
  <c r="L70" i="1" s="1"/>
  <c r="K72" i="1"/>
  <c r="K71" i="1" s="1"/>
  <c r="K70" i="1" s="1"/>
  <c r="L68" i="1"/>
  <c r="K68" i="1"/>
  <c r="L65" i="1"/>
  <c r="K65" i="1"/>
  <c r="L63" i="1"/>
  <c r="K63" i="1"/>
  <c r="L60" i="1"/>
  <c r="K60" i="1"/>
  <c r="L58" i="1"/>
  <c r="K58" i="1"/>
  <c r="L56" i="1"/>
  <c r="K56" i="1"/>
  <c r="L54" i="1"/>
  <c r="K54" i="1"/>
  <c r="L52" i="1"/>
  <c r="K52" i="1"/>
  <c r="L49" i="1"/>
  <c r="L48" i="1" s="1"/>
  <c r="K49" i="1"/>
  <c r="K48" i="1" s="1"/>
  <c r="L44" i="1"/>
  <c r="K44" i="1"/>
  <c r="L42" i="1"/>
  <c r="L39" i="1" s="1"/>
  <c r="K42" i="1"/>
  <c r="L40" i="1"/>
  <c r="K40" i="1"/>
  <c r="K39" i="1" s="1"/>
  <c r="L37" i="1"/>
  <c r="L36" i="1" s="1"/>
  <c r="K37" i="1"/>
  <c r="K36" i="1"/>
  <c r="L30" i="1"/>
  <c r="K30" i="1"/>
  <c r="L28" i="1"/>
  <c r="K28" i="1"/>
  <c r="K25" i="1" s="1"/>
  <c r="L26" i="1"/>
  <c r="K26" i="1"/>
  <c r="L21" i="1"/>
  <c r="K21" i="1"/>
  <c r="L19" i="1"/>
  <c r="L18" i="1" s="1"/>
  <c r="K19" i="1"/>
  <c r="L16" i="1"/>
  <c r="L15" i="1" s="1"/>
  <c r="K16" i="1"/>
  <c r="K15" i="1" s="1"/>
  <c r="J235" i="1"/>
  <c r="I235" i="1"/>
  <c r="J180" i="1"/>
  <c r="I180" i="1"/>
  <c r="J248" i="1"/>
  <c r="I248" i="1"/>
  <c r="J243" i="1"/>
  <c r="J242" i="1" s="1"/>
  <c r="I243" i="1"/>
  <c r="I242" i="1" s="1"/>
  <c r="J239" i="1"/>
  <c r="J238" i="1" s="1"/>
  <c r="J237" i="1" s="1"/>
  <c r="I239" i="1"/>
  <c r="I238" i="1" s="1"/>
  <c r="I237" i="1" s="1"/>
  <c r="J233" i="1"/>
  <c r="I233" i="1"/>
  <c r="J231" i="1"/>
  <c r="I231" i="1"/>
  <c r="J227" i="1"/>
  <c r="I227" i="1"/>
  <c r="J225" i="1"/>
  <c r="I225" i="1"/>
  <c r="J223" i="1"/>
  <c r="I223" i="1"/>
  <c r="J220" i="1"/>
  <c r="I220" i="1"/>
  <c r="J215" i="1"/>
  <c r="I215" i="1"/>
  <c r="J211" i="1"/>
  <c r="I211" i="1"/>
  <c r="J209" i="1"/>
  <c r="I209" i="1"/>
  <c r="J206" i="1"/>
  <c r="I206" i="1"/>
  <c r="J203" i="1"/>
  <c r="I203" i="1"/>
  <c r="J201" i="1"/>
  <c r="I201" i="1"/>
  <c r="J199" i="1"/>
  <c r="I199" i="1"/>
  <c r="J196" i="1"/>
  <c r="I196" i="1"/>
  <c r="J193" i="1"/>
  <c r="I193" i="1"/>
  <c r="J191" i="1"/>
  <c r="I191" i="1"/>
  <c r="J188" i="1"/>
  <c r="J187" i="1" s="1"/>
  <c r="I188" i="1"/>
  <c r="I187" i="1" s="1"/>
  <c r="J184" i="1"/>
  <c r="J183" i="1" s="1"/>
  <c r="J182" i="1" s="1"/>
  <c r="I184" i="1"/>
  <c r="I183" i="1" s="1"/>
  <c r="I182" i="1" s="1"/>
  <c r="J178" i="1"/>
  <c r="I178" i="1"/>
  <c r="J175" i="1"/>
  <c r="I175" i="1"/>
  <c r="J170" i="1"/>
  <c r="I170" i="1"/>
  <c r="J166" i="1"/>
  <c r="I166" i="1"/>
  <c r="J164" i="1"/>
  <c r="I164" i="1"/>
  <c r="J160" i="1"/>
  <c r="I160" i="1"/>
  <c r="J156" i="1"/>
  <c r="J155" i="1" s="1"/>
  <c r="I156" i="1"/>
  <c r="I155" i="1" s="1"/>
  <c r="J153" i="1"/>
  <c r="I153" i="1"/>
  <c r="J151" i="1"/>
  <c r="I151" i="1"/>
  <c r="J149" i="1"/>
  <c r="I149" i="1"/>
  <c r="J146" i="1"/>
  <c r="I146" i="1"/>
  <c r="J142" i="1"/>
  <c r="I142" i="1"/>
  <c r="J140" i="1"/>
  <c r="I140" i="1"/>
  <c r="J138" i="1"/>
  <c r="I138" i="1"/>
  <c r="J134" i="1"/>
  <c r="I134" i="1"/>
  <c r="J132" i="1"/>
  <c r="I132" i="1"/>
  <c r="J130" i="1"/>
  <c r="I130" i="1"/>
  <c r="J127" i="1"/>
  <c r="I127" i="1"/>
  <c r="J124" i="1"/>
  <c r="I124" i="1"/>
  <c r="J121" i="1"/>
  <c r="I121" i="1"/>
  <c r="J116" i="1"/>
  <c r="I116" i="1"/>
  <c r="J113" i="1"/>
  <c r="I113" i="1"/>
  <c r="J111" i="1"/>
  <c r="I111" i="1"/>
  <c r="J107" i="1"/>
  <c r="I107" i="1"/>
  <c r="J105" i="1"/>
  <c r="I105" i="1"/>
  <c r="J102" i="1"/>
  <c r="J101" i="1" s="1"/>
  <c r="I102" i="1"/>
  <c r="I101" i="1" s="1"/>
  <c r="J99" i="1"/>
  <c r="J98" i="1" s="1"/>
  <c r="I99" i="1"/>
  <c r="I98" i="1" s="1"/>
  <c r="J96" i="1"/>
  <c r="J95" i="1" s="1"/>
  <c r="I96" i="1"/>
  <c r="I95" i="1" s="1"/>
  <c r="J89" i="1"/>
  <c r="I89" i="1"/>
  <c r="J87" i="1"/>
  <c r="I87" i="1"/>
  <c r="J83" i="1"/>
  <c r="I83" i="1"/>
  <c r="J81" i="1"/>
  <c r="I81" i="1"/>
  <c r="J78" i="1"/>
  <c r="I78" i="1"/>
  <c r="J76" i="1"/>
  <c r="I76" i="1"/>
  <c r="J72" i="1"/>
  <c r="J71" i="1" s="1"/>
  <c r="J70" i="1" s="1"/>
  <c r="I72" i="1"/>
  <c r="I71" i="1" s="1"/>
  <c r="I70" i="1" s="1"/>
  <c r="J68" i="1"/>
  <c r="I68" i="1"/>
  <c r="J65" i="1"/>
  <c r="I65" i="1"/>
  <c r="J63" i="1"/>
  <c r="I63" i="1"/>
  <c r="J60" i="1"/>
  <c r="I60" i="1"/>
  <c r="J58" i="1"/>
  <c r="I58" i="1"/>
  <c r="J56" i="1"/>
  <c r="I56" i="1"/>
  <c r="J54" i="1"/>
  <c r="I54" i="1"/>
  <c r="J52" i="1"/>
  <c r="I52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K51" i="1" l="1"/>
  <c r="K75" i="1"/>
  <c r="K245" i="1"/>
  <c r="G104" i="1"/>
  <c r="G120" i="1"/>
  <c r="G145" i="1"/>
  <c r="G159" i="1"/>
  <c r="G169" i="1"/>
  <c r="G168" i="1" s="1"/>
  <c r="G198" i="1"/>
  <c r="K145" i="1"/>
  <c r="G51" i="1"/>
  <c r="H219" i="1"/>
  <c r="H218" i="1" s="1"/>
  <c r="L205" i="1"/>
  <c r="H51" i="1"/>
  <c r="G219" i="1"/>
  <c r="G218" i="1" s="1"/>
  <c r="L25" i="1"/>
  <c r="L80" i="1"/>
  <c r="L86" i="1"/>
  <c r="K104" i="1"/>
  <c r="K129" i="1"/>
  <c r="L186" i="1"/>
  <c r="L245" i="1"/>
  <c r="H18" i="1"/>
  <c r="H75" i="1"/>
  <c r="H74" i="1" s="1"/>
  <c r="H120" i="1"/>
  <c r="H159" i="1"/>
  <c r="H169" i="1"/>
  <c r="H168" i="1" s="1"/>
  <c r="H198" i="1"/>
  <c r="H186" i="1" s="1"/>
  <c r="G109" i="1"/>
  <c r="G186" i="1"/>
  <c r="H14" i="1"/>
  <c r="H85" i="1"/>
  <c r="H109" i="1"/>
  <c r="H144" i="1"/>
  <c r="G14" i="1"/>
  <c r="G85" i="1"/>
  <c r="G144" i="1"/>
  <c r="K80" i="1"/>
  <c r="K18" i="1"/>
  <c r="L104" i="1"/>
  <c r="L85" i="1" s="1"/>
  <c r="L129" i="1"/>
  <c r="K159" i="1"/>
  <c r="K144" i="1" s="1"/>
  <c r="K137" i="1"/>
  <c r="K136" i="1" s="1"/>
  <c r="K86" i="1"/>
  <c r="L145" i="1"/>
  <c r="L144" i="1" s="1"/>
  <c r="L219" i="1"/>
  <c r="L218" i="1" s="1"/>
  <c r="L75" i="1"/>
  <c r="L74" i="1" s="1"/>
  <c r="L110" i="1"/>
  <c r="L109" i="1" s="1"/>
  <c r="K169" i="1"/>
  <c r="K168" i="1" s="1"/>
  <c r="K190" i="1"/>
  <c r="L51" i="1"/>
  <c r="L14" i="1" s="1"/>
  <c r="K74" i="1"/>
  <c r="K110" i="1"/>
  <c r="K198" i="1"/>
  <c r="K230" i="1"/>
  <c r="K229" i="1" s="1"/>
  <c r="K14" i="1"/>
  <c r="K241" i="1"/>
  <c r="L241" i="1"/>
  <c r="K85" i="1"/>
  <c r="K109" i="1"/>
  <c r="J230" i="1"/>
  <c r="J229" i="1" s="1"/>
  <c r="I18" i="1"/>
  <c r="J86" i="1"/>
  <c r="J110" i="1"/>
  <c r="J75" i="1"/>
  <c r="I86" i="1"/>
  <c r="I80" i="1"/>
  <c r="I75" i="1"/>
  <c r="I169" i="1"/>
  <c r="I168" i="1" s="1"/>
  <c r="J205" i="1"/>
  <c r="I230" i="1"/>
  <c r="I229" i="1" s="1"/>
  <c r="J18" i="1"/>
  <c r="I104" i="1"/>
  <c r="I246" i="1"/>
  <c r="I39" i="1"/>
  <c r="J104" i="1"/>
  <c r="J129" i="1"/>
  <c r="J190" i="1"/>
  <c r="J120" i="1"/>
  <c r="J25" i="1"/>
  <c r="J39" i="1"/>
  <c r="J198" i="1"/>
  <c r="J219" i="1"/>
  <c r="J218" i="1" s="1"/>
  <c r="J246" i="1"/>
  <c r="J245" i="1" s="1"/>
  <c r="J241" i="1" s="1"/>
  <c r="J51" i="1"/>
  <c r="I110" i="1"/>
  <c r="I137" i="1"/>
  <c r="I136" i="1" s="1"/>
  <c r="I190" i="1"/>
  <c r="I120" i="1"/>
  <c r="I198" i="1"/>
  <c r="I25" i="1"/>
  <c r="I129" i="1"/>
  <c r="I145" i="1"/>
  <c r="I205" i="1"/>
  <c r="I51" i="1"/>
  <c r="J159" i="1"/>
  <c r="J169" i="1"/>
  <c r="J168" i="1" s="1"/>
  <c r="I219" i="1"/>
  <c r="I218" i="1" s="1"/>
  <c r="J80" i="1"/>
  <c r="J137" i="1"/>
  <c r="J136" i="1" s="1"/>
  <c r="J145" i="1"/>
  <c r="I159" i="1"/>
  <c r="K186" i="1" l="1"/>
  <c r="H250" i="1"/>
  <c r="H252" i="1" s="1"/>
  <c r="G250" i="1"/>
  <c r="G252" i="1" s="1"/>
  <c r="L250" i="1"/>
  <c r="L252" i="1" s="1"/>
  <c r="K250" i="1"/>
  <c r="K252" i="1" s="1"/>
  <c r="J186" i="1"/>
  <c r="J74" i="1"/>
  <c r="J144" i="1"/>
  <c r="J85" i="1"/>
  <c r="I85" i="1"/>
  <c r="J109" i="1"/>
  <c r="I74" i="1"/>
  <c r="I186" i="1"/>
  <c r="I14" i="1"/>
  <c r="J14" i="1"/>
  <c r="I245" i="1"/>
  <c r="I241" i="1" s="1"/>
  <c r="I144" i="1"/>
  <c r="I109" i="1"/>
  <c r="J250" i="1" l="1"/>
  <c r="J252" i="1" s="1"/>
  <c r="I250" i="1"/>
  <c r="I252" i="1" s="1"/>
  <c r="G14" i="2" l="1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<sst xmlns="http://schemas.openxmlformats.org/spreadsheetml/2006/main" count="1106" uniqueCount="219">
  <si>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</si>
  <si>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</si>
  <si>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</si>
  <si>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</si>
  <si>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</si>
  <si>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</si>
  <si>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</si>
  <si>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</si>
  <si>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</si>
  <si>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</si>
  <si>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</si>
  <si>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</si>
  <si>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</si>
  <si>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</si>
  <si>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</si>
  <si>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</si>
  <si>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</si>
  <si>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</si>
  <si>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</si>
  <si>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</si>
  <si>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</si>
  <si>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</si>
  <si>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</si>
  <si>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</si>
  <si>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</si>
  <si>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</si>
  <si>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</si>
  <si>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</si>
  <si>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</si>
  <si>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</si>
  <si>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</si>
  <si>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</si>
  <si>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</si>
  <si>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</si>
  <si>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</si>
  <si>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</si>
  <si>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</si>
  <si>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</si>
  <si>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</si>
  <si>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</si>
  <si>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</si>
  <si>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</si>
  <si>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</si>
  <si>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</si>
  <si>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</si>
  <si>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</si>
  <si>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</si>
  <si>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</si>
  <si>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</si>
  <si>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</si>
  <si>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</si>
  <si>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</si>
  <si>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</si>
  <si>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</si>
  <si>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</si>
  <si>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</si>
  <si>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</si>
  <si>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</si>
  <si>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</si>
  <si>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</si>
  <si>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</si>
  <si>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</si>
  <si>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</si>
  <si>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</si>
  <si>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</si>
  <si>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</si>
  <si>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</si>
  <si>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</si>
  <si>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</si>
  <si>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</si>
  <si>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</si>
  <si>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</si>
  <si>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</si>
  <si>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</si>
  <si>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</si>
  <si>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</si>
  <si>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</si>
  <si>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</si>
  <si>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</si>
  <si>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</si>
  <si>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</si>
  <si>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</si>
  <si>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</si>
  <si>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</si>
  <si>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</si>
  <si>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</si>
  <si>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</si>
  <si>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</si>
  <si>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</si>
  <si>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</si>
  <si>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</si>
  <si>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</si>
  <si>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</si>
  <si>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</si>
  <si>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</si>
  <si>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</si>
  <si>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</si>
  <si>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</si>
  <si>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</si>
  <si>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</si>
  <si>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</si>
  <si>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</si>
  <si>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</si>
  <si>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</si>
  <si>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</si>
  <si>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</si>
  <si>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</si>
  <si>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</si>
  <si>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</si>
  <si>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</si>
  <si>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</si>
  <si>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</si>
  <si>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</si>
  <si>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</si>
  <si>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</si>
  <si>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</si>
  <si>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</si>
  <si>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</si>
  <si>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</si>
  <si>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</si>
  <si>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</si>
  <si>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</si>
  <si>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</si>
  <si>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</si>
  <si>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</si>
  <si>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</si>
  <si>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</si>
  <si>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</si>
  <si>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</si>
  <si>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</si>
  <si>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</si>
  <si>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</si>
  <si>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</si>
  <si>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</si>
  <si>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</si>
  <si>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</si>
  <si>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</si>
  <si>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</si>
  <si>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</si>
  <si>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</si>
  <si>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</si>
  <si>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</si>
  <si>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</si>
  <si>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</si>
  <si>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</si>
  <si>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</si>
  <si>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</si>
  <si>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</si>
  <si>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</si>
  <si>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360</t>
  </si>
  <si>
    <t>Иные выплаты населению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</si>
  <si>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</si>
  <si>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</si>
  <si>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</si>
  <si>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</si>
  <si>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</si>
  <si>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</si>
  <si>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</si>
  <si>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</si>
  <si>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</si>
  <si>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</si>
  <si>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</si>
  <si>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</si>
  <si>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</si>
  <si>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</si>
  <si>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</si>
  <si>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</si>
  <si>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</si>
  <si>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</si>
  <si>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</si>
  <si>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</si>
  <si>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</si>
  <si>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</si>
  <si>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</si>
  <si>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</si>
  <si>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</si>
  <si>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</si>
  <si>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</si>
  <si>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</si>
  <si>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</si>
  <si>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</si>
  <si>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</si>
  <si>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>42 0 00 00000</t>
  </si>
  <si>
    <t>Приложение 7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</si>
  <si>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
муниципального  района Кинельский на  плановый период  2022 и  2023 годов.
</t>
  </si>
  <si>
    <t>Сумма на 2022 год,
  тыс.  рублей</t>
  </si>
  <si>
    <t>Сумма на 2023 год,
  тыс.  рублей</t>
  </si>
  <si>
    <t>Условно утвержденные расходы</t>
  </si>
  <si>
    <t>ВСЕГО с учетом условно утвержденных расходов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</si>
  <si>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</si>
  <si>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</si>
  <si>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</si>
  <si>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</si>
  <si>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</si>
  <si>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</si>
  <si>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</si>
  <si>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</si>
  <si>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</si>
  <si>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</si>
  <si>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</si>
  <si>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 </t>
  </si>
  <si>
    <t>МП природоохранных мероприятий на 2012-2023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</si>
  <si>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</si>
  <si>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</si>
  <si>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</si>
  <si>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</si>
  <si>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</si>
  <si>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</si>
  <si>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</si>
  <si>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</si>
  <si>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</si>
  <si>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«Развитие  физической культуры и спорта муниципального района Кинельский» на 2020-2023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</si>
  <si>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</si>
  <si>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</si>
  <si>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</si>
  <si>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</si>
  <si>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</si>
  <si>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</si>
  <si>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Уточнённая сумма на 2022 год,
  тыс. 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</si>
</sst>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2"/>
  <sheetViews>
    <sheetView tabSelected="1" topLeftCell="B236" zoomScale="85" zoomScaleNormal="85" zoomScaleSheetLayoutView="85" zoomScalePageLayoutView="85" workbookViewId="0">
      <selection activeCell="B1" sqref="B1:L252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11.7109375" style="21" customWidth="1"/>
    <col min="12" max="12" width="13.42578125" style="21" customWidth="1"/>
    <col min="13" max="16384" width="9.140625" style="21"/>
  </cols>
  <sheetData>
    <row r="1" spans="1:12" s="19" customFormat="1" ht="38.25" customHeight="1" x14ac:dyDescent="0.3">
      <c r="A1" s="18"/>
      <c r="G1" s="55"/>
      <c r="H1" s="55"/>
      <c r="I1" s="55"/>
      <c r="J1" s="55"/>
      <c r="K1" s="55" t="s">
        <v>183</v>
      </c>
      <c r="L1" s="55"/>
    </row>
    <row r="2" spans="1:12" ht="100.15" customHeight="1" x14ac:dyDescent="0.25">
      <c r="E2" s="50"/>
      <c r="F2" s="50"/>
      <c r="G2" s="50"/>
      <c r="H2" s="66" t="s">
        <v>181</v>
      </c>
      <c r="I2" s="66"/>
      <c r="J2" s="66"/>
      <c r="K2" s="66"/>
      <c r="L2" s="66"/>
    </row>
    <row r="3" spans="1:12" ht="21.6" customHeight="1" x14ac:dyDescent="0.25">
      <c r="E3" s="46"/>
      <c r="F3" s="46"/>
      <c r="G3" s="46"/>
      <c r="H3" s="46"/>
      <c r="I3" s="54"/>
      <c r="J3" s="54"/>
      <c r="K3" s="49"/>
      <c r="L3" s="49"/>
    </row>
    <row r="4" spans="1:12" s="20" customFormat="1" ht="65.25" customHeight="1" x14ac:dyDescent="0.2">
      <c r="B4" s="65" t="s">
        <v>184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6" spans="1:12" ht="15" customHeight="1" x14ac:dyDescent="0.25">
      <c r="B6" s="64" t="s">
        <v>0</v>
      </c>
      <c r="C6" s="64" t="s">
        <v>1</v>
      </c>
      <c r="D6" s="64" t="s">
        <v>2</v>
      </c>
      <c r="E6" s="64" t="s">
        <v>3</v>
      </c>
      <c r="F6" s="64" t="s">
        <v>4</v>
      </c>
      <c r="G6" s="56" t="s">
        <v>185</v>
      </c>
      <c r="H6" s="57"/>
      <c r="I6" s="56" t="s">
        <v>218</v>
      </c>
      <c r="J6" s="57"/>
      <c r="K6" s="56" t="s">
        <v>186</v>
      </c>
      <c r="L6" s="57"/>
    </row>
    <row r="7" spans="1:12" x14ac:dyDescent="0.25">
      <c r="B7" s="64"/>
      <c r="C7" s="64"/>
      <c r="D7" s="64"/>
      <c r="E7" s="64"/>
      <c r="F7" s="64"/>
      <c r="G7" s="58"/>
      <c r="H7" s="59"/>
      <c r="I7" s="58"/>
      <c r="J7" s="59"/>
      <c r="K7" s="58"/>
      <c r="L7" s="59"/>
    </row>
    <row r="8" spans="1:12" x14ac:dyDescent="0.25">
      <c r="B8" s="64"/>
      <c r="C8" s="64"/>
      <c r="D8" s="64"/>
      <c r="E8" s="64"/>
      <c r="F8" s="64"/>
      <c r="G8" s="58"/>
      <c r="H8" s="59"/>
      <c r="I8" s="58"/>
      <c r="J8" s="59"/>
      <c r="K8" s="58"/>
      <c r="L8" s="59"/>
    </row>
    <row r="9" spans="1:12" x14ac:dyDescent="0.25">
      <c r="B9" s="64"/>
      <c r="C9" s="64"/>
      <c r="D9" s="64"/>
      <c r="E9" s="64"/>
      <c r="F9" s="64"/>
      <c r="G9" s="60"/>
      <c r="H9" s="61"/>
      <c r="I9" s="60"/>
      <c r="J9" s="61"/>
      <c r="K9" s="60"/>
      <c r="L9" s="61"/>
    </row>
    <row r="10" spans="1:12" ht="15" customHeight="1" x14ac:dyDescent="0.25">
      <c r="B10" s="64"/>
      <c r="C10" s="64"/>
      <c r="D10" s="64"/>
      <c r="E10" s="64"/>
      <c r="F10" s="64"/>
      <c r="G10" s="62" t="s">
        <v>5</v>
      </c>
      <c r="H10" s="64" t="s">
        <v>100</v>
      </c>
      <c r="I10" s="62" t="s">
        <v>5</v>
      </c>
      <c r="J10" s="64" t="s">
        <v>100</v>
      </c>
      <c r="K10" s="62" t="s">
        <v>5</v>
      </c>
      <c r="L10" s="64" t="s">
        <v>100</v>
      </c>
    </row>
    <row r="11" spans="1:12" x14ac:dyDescent="0.25">
      <c r="B11" s="64"/>
      <c r="C11" s="64"/>
      <c r="D11" s="64"/>
      <c r="E11" s="64"/>
      <c r="F11" s="64"/>
      <c r="G11" s="63"/>
      <c r="H11" s="64"/>
      <c r="I11" s="63"/>
      <c r="J11" s="64"/>
      <c r="K11" s="63"/>
      <c r="L11" s="64"/>
    </row>
    <row r="12" spans="1:12" x14ac:dyDescent="0.25">
      <c r="B12" s="64"/>
      <c r="C12" s="64"/>
      <c r="D12" s="64"/>
      <c r="E12" s="64"/>
      <c r="F12" s="64"/>
      <c r="G12" s="63"/>
      <c r="H12" s="64"/>
      <c r="I12" s="63"/>
      <c r="J12" s="64"/>
      <c r="K12" s="63"/>
      <c r="L12" s="64"/>
    </row>
    <row r="13" spans="1:12" x14ac:dyDescent="0.25">
      <c r="B13" s="62"/>
      <c r="C13" s="62"/>
      <c r="D13" s="62"/>
      <c r="E13" s="62"/>
      <c r="F13" s="62"/>
      <c r="G13" s="63"/>
      <c r="H13" s="62"/>
      <c r="I13" s="63"/>
      <c r="J13" s="62"/>
      <c r="K13" s="63"/>
      <c r="L13" s="62"/>
    </row>
    <row r="14" spans="1:12" s="13" customFormat="1" ht="15.75" x14ac:dyDescent="0.25">
      <c r="A14" s="14">
        <v>0</v>
      </c>
      <c r="B14" s="26" t="s">
        <v>109</v>
      </c>
      <c r="C14" s="27" t="s">
        <v>74</v>
      </c>
      <c r="D14" s="27" t="s">
        <v>119</v>
      </c>
      <c r="E14" s="27"/>
      <c r="F14" s="27"/>
      <c r="G14" s="28">
        <f>SUMIFS(G15:G1055,$C15:$C1055,$C15)/3</f>
        <v>81189.799999999974</v>
      </c>
      <c r="H14" s="28">
        <f>SUMIFS(H15:H1045,$C15:$C1045,$C15)/3</f>
        <v>0</v>
      </c>
      <c r="I14" s="28">
        <f>SUMIFS(I15:I1055,$C15:$C1055,$C15)/3</f>
        <v>81189.799999999974</v>
      </c>
      <c r="J14" s="28">
        <f>SUMIFS(J15:J1045,$C15:$C1045,$C15)/3</f>
        <v>0</v>
      </c>
      <c r="K14" s="28">
        <f>SUMIFS(K15:K1055,$C15:$C1055,$C15)/3</f>
        <v>81189.799999999974</v>
      </c>
      <c r="L14" s="28">
        <f>SUMIFS(L15:L1045,$C15:$C1045,$C15)/3</f>
        <v>0</v>
      </c>
    </row>
    <row r="15" spans="1:12" s="13" customFormat="1" ht="47.25" x14ac:dyDescent="0.25">
      <c r="A15" s="15">
        <v>1</v>
      </c>
      <c r="B15" s="29" t="s">
        <v>41</v>
      </c>
      <c r="C15" s="30" t="s">
        <v>74</v>
      </c>
      <c r="D15" s="30" t="s">
        <v>93</v>
      </c>
      <c r="E15" s="30" t="s">
        <v>6</v>
      </c>
      <c r="F15" s="30" t="s">
        <v>76</v>
      </c>
      <c r="G15" s="31">
        <f t="shared" ref="G15" si="0">SUMIFS(G16:G1045,$C16:$C1045,$C16,$D16:$D1045,$D16)/2</f>
        <v>2351.5</v>
      </c>
      <c r="H15" s="31">
        <f t="shared" ref="H15" si="1">SUMIFS(H16:H1045,$C16:$C1045,$C16,$D16:$D1045,$D16)/2</f>
        <v>0</v>
      </c>
      <c r="I15" s="31">
        <f t="shared" ref="I15:J15" si="2">SUMIFS(I16:I1045,$C16:$C1045,$C16,$D16:$D1045,$D16)/2</f>
        <v>2351.5</v>
      </c>
      <c r="J15" s="31">
        <f t="shared" si="2"/>
        <v>0</v>
      </c>
      <c r="K15" s="31">
        <f t="shared" ref="K15" si="3">SUMIFS(K16:K1045,$C16:$C1045,$C16,$D16:$D1045,$D16)/2</f>
        <v>2351.5</v>
      </c>
      <c r="L15" s="31">
        <f t="shared" ref="L15" si="4">SUMIFS(L16:L1045,$C16:$C1045,$C16,$D16:$D1045,$D16)/2</f>
        <v>0</v>
      </c>
    </row>
    <row r="16" spans="1:12" s="13" customFormat="1" ht="78.75" x14ac:dyDescent="0.25">
      <c r="A16" s="16">
        <v>2</v>
      </c>
      <c r="B16" s="32" t="s">
        <v>8</v>
      </c>
      <c r="C16" s="33" t="s">
        <v>74</v>
      </c>
      <c r="D16" s="33" t="s">
        <v>93</v>
      </c>
      <c r="E16" s="33" t="s">
        <v>126</v>
      </c>
      <c r="F16" s="33" t="s">
        <v>76</v>
      </c>
      <c r="G16" s="34">
        <f t="shared" ref="G16" si="5">SUMIFS(G17:G1042,$C17:$C1042,$C17,$D17:$D1042,$D17,$E17:$E1042,$E17)</f>
        <v>2351.5</v>
      </c>
      <c r="H16" s="34">
        <f t="shared" ref="H16" si="6">SUMIFS(H17:H1042,$C17:$C1042,$C17,$D17:$D1042,$D17,$E17:$E1042,$E17)</f>
        <v>0</v>
      </c>
      <c r="I16" s="34">
        <f t="shared" ref="I16:J16" si="7">SUMIFS(I17:I1042,$C17:$C1042,$C17,$D17:$D1042,$D17,$E17:$E1042,$E17)</f>
        <v>2351.5</v>
      </c>
      <c r="J16" s="34">
        <f t="shared" si="7"/>
        <v>0</v>
      </c>
      <c r="K16" s="34">
        <f t="shared" ref="K16" si="8">SUMIFS(K17:K1042,$C17:$C1042,$C17,$D17:$D1042,$D17,$E17:$E1042,$E17)</f>
        <v>2351.5</v>
      </c>
      <c r="L16" s="34">
        <f t="shared" ref="L16" si="9">SUMIFS(L17:L1042,$C17:$C1042,$C17,$D17:$D1042,$D17,$E17:$E1042,$E17)</f>
        <v>0</v>
      </c>
    </row>
    <row r="17" spans="1:12" s="13" customFormat="1" ht="31.5" x14ac:dyDescent="0.25">
      <c r="A17" s="17">
        <v>3</v>
      </c>
      <c r="B17" s="22" t="s">
        <v>10</v>
      </c>
      <c r="C17" s="23" t="s">
        <v>74</v>
      </c>
      <c r="D17" s="23" t="s">
        <v>93</v>
      </c>
      <c r="E17" s="23" t="s">
        <v>126</v>
      </c>
      <c r="F17" s="23" t="s">
        <v>77</v>
      </c>
      <c r="G17" s="24">
        <v>2351.5</v>
      </c>
      <c r="H17" s="24"/>
      <c r="I17" s="24">
        <v>2351.5</v>
      </c>
      <c r="J17" s="24"/>
      <c r="K17" s="24">
        <v>2351.5</v>
      </c>
      <c r="L17" s="24"/>
    </row>
    <row r="18" spans="1:12" s="13" customFormat="1" ht="63" x14ac:dyDescent="0.25">
      <c r="A18" s="15">
        <v>1</v>
      </c>
      <c r="B18" s="29" t="s">
        <v>20</v>
      </c>
      <c r="C18" s="30" t="s">
        <v>74</v>
      </c>
      <c r="D18" s="30" t="s">
        <v>83</v>
      </c>
      <c r="E18" s="30" t="s">
        <v>6</v>
      </c>
      <c r="F18" s="30" t="s">
        <v>76</v>
      </c>
      <c r="G18" s="31">
        <f t="shared" ref="G18" si="10">SUMIFS(G19:G1048,$C19:$C1048,$C19,$D19:$D1048,$D19)/2</f>
        <v>614.4</v>
      </c>
      <c r="H18" s="31">
        <f t="shared" ref="H18" si="11">SUMIFS(H19:H1048,$C19:$C1048,$C19,$D19:$D1048,$D19)/2</f>
        <v>0</v>
      </c>
      <c r="I18" s="31">
        <f t="shared" ref="I18:J18" si="12">SUMIFS(I19:I1048,$C19:$C1048,$C19,$D19:$D1048,$D19)/2</f>
        <v>614.4</v>
      </c>
      <c r="J18" s="31">
        <f t="shared" si="12"/>
        <v>0</v>
      </c>
      <c r="K18" s="31">
        <f t="shared" ref="K18" si="13">SUMIFS(K19:K1048,$C19:$C1048,$C19,$D19:$D1048,$D19)/2</f>
        <v>614.4</v>
      </c>
      <c r="L18" s="31">
        <f t="shared" ref="L18" si="14">SUMIFS(L19:L1048,$C19:$C1048,$C19,$D19:$D1048,$D19)/2</f>
        <v>0</v>
      </c>
    </row>
    <row r="19" spans="1:12" s="13" customFormat="1" ht="63" x14ac:dyDescent="0.25">
      <c r="A19" s="16">
        <v>2</v>
      </c>
      <c r="B19" s="39" t="s">
        <v>139</v>
      </c>
      <c r="C19" s="33" t="s">
        <v>74</v>
      </c>
      <c r="D19" s="33" t="s">
        <v>83</v>
      </c>
      <c r="E19" s="33" t="s">
        <v>14</v>
      </c>
      <c r="F19" s="33"/>
      <c r="G19" s="34">
        <f t="shared" ref="G19" si="15">SUMIFS(G20:G1045,$C20:$C1045,$C20,$D20:$D1045,$D20,$E20:$E1045,$E20)</f>
        <v>0</v>
      </c>
      <c r="H19" s="34">
        <f t="shared" ref="H19" si="16">SUMIFS(H20:H1045,$C20:$C1045,$C20,$D20:$D1045,$D20,$E20:$E1045,$E20)</f>
        <v>0</v>
      </c>
      <c r="I19" s="34">
        <f t="shared" ref="I19:J19" si="17">SUMIFS(I20:I1045,$C20:$C1045,$C20,$D20:$D1045,$D20,$E20:$E1045,$E20)</f>
        <v>0</v>
      </c>
      <c r="J19" s="34">
        <f t="shared" si="17"/>
        <v>0</v>
      </c>
      <c r="K19" s="34">
        <f t="shared" ref="K19" si="18">SUMIFS(K20:K1045,$C20:$C1045,$C20,$D20:$D1045,$D20,$E20:$E1045,$E20)</f>
        <v>0</v>
      </c>
      <c r="L19" s="34">
        <f t="shared" ref="L19" si="19">SUMIFS(L20:L1045,$C20:$C1045,$C20,$D20:$D1045,$D20,$E20:$E1045,$E20)</f>
        <v>0</v>
      </c>
    </row>
    <row r="20" spans="1:12" s="13" customFormat="1" ht="47.25" x14ac:dyDescent="0.25">
      <c r="A20" s="17">
        <v>3</v>
      </c>
      <c r="B20" s="22" t="s">
        <v>11</v>
      </c>
      <c r="C20" s="23" t="s">
        <v>74</v>
      </c>
      <c r="D20" s="23" t="s">
        <v>83</v>
      </c>
      <c r="E20" s="23" t="s">
        <v>14</v>
      </c>
      <c r="F20" s="23" t="s">
        <v>78</v>
      </c>
      <c r="G20" s="24"/>
      <c r="H20" s="24"/>
      <c r="I20" s="24"/>
      <c r="J20" s="24"/>
      <c r="K20" s="24"/>
      <c r="L20" s="24"/>
    </row>
    <row r="21" spans="1:12" s="13" customFormat="1" ht="78.75" x14ac:dyDescent="0.25">
      <c r="A21" s="16">
        <v>2</v>
      </c>
      <c r="B21" s="32" t="s">
        <v>8</v>
      </c>
      <c r="C21" s="33" t="s">
        <v>74</v>
      </c>
      <c r="D21" s="33" t="s">
        <v>83</v>
      </c>
      <c r="E21" s="33" t="s">
        <v>126</v>
      </c>
      <c r="F21" s="33" t="s">
        <v>76</v>
      </c>
      <c r="G21" s="34">
        <f t="shared" ref="G21" si="20">SUMIFS(G22:G1047,$C22:$C1047,$C22,$D22:$D1047,$D22,$E22:$E1047,$E22)</f>
        <v>614.4</v>
      </c>
      <c r="H21" s="34">
        <f t="shared" ref="H21" si="21">SUMIFS(H22:H1047,$C22:$C1047,$C22,$D22:$D1047,$D22,$E22:$E1047,$E22)</f>
        <v>0</v>
      </c>
      <c r="I21" s="34">
        <f t="shared" ref="I21:J21" si="22">SUMIFS(I22:I1047,$C22:$C1047,$C22,$D22:$D1047,$D22,$E22:$E1047,$E22)</f>
        <v>614.4</v>
      </c>
      <c r="J21" s="34">
        <f t="shared" si="22"/>
        <v>0</v>
      </c>
      <c r="K21" s="34">
        <f t="shared" ref="K21" si="23">SUMIFS(K22:K1047,$C22:$C1047,$C22,$D22:$D1047,$D22,$E22:$E1047,$E22)</f>
        <v>614.4</v>
      </c>
      <c r="L21" s="34">
        <f t="shared" ref="L21" si="24">SUMIFS(L22:L1047,$C22:$C1047,$C22,$D22:$D1047,$D22,$E22:$E1047,$E22)</f>
        <v>0</v>
      </c>
    </row>
    <row r="22" spans="1:12" s="13" customFormat="1" ht="31.5" x14ac:dyDescent="0.25">
      <c r="A22" s="17">
        <v>3</v>
      </c>
      <c r="B22" s="22" t="s">
        <v>10</v>
      </c>
      <c r="C22" s="23" t="s">
        <v>74</v>
      </c>
      <c r="D22" s="23" t="s">
        <v>83</v>
      </c>
      <c r="E22" s="23" t="s">
        <v>126</v>
      </c>
      <c r="F22" s="23" t="s">
        <v>77</v>
      </c>
      <c r="G22" s="24"/>
      <c r="H22" s="24"/>
      <c r="I22" s="24"/>
      <c r="J22" s="24"/>
      <c r="K22" s="24"/>
      <c r="L22" s="24"/>
    </row>
    <row r="23" spans="1:12" s="13" customFormat="1" ht="47.25" x14ac:dyDescent="0.25">
      <c r="A23" s="17">
        <v>3</v>
      </c>
      <c r="B23" s="22" t="s">
        <v>11</v>
      </c>
      <c r="C23" s="23" t="s">
        <v>74</v>
      </c>
      <c r="D23" s="23" t="s">
        <v>83</v>
      </c>
      <c r="E23" s="23" t="s">
        <v>126</v>
      </c>
      <c r="F23" s="23" t="s">
        <v>78</v>
      </c>
      <c r="G23" s="24">
        <v>614.4</v>
      </c>
      <c r="H23" s="24"/>
      <c r="I23" s="24">
        <v>614.4</v>
      </c>
      <c r="J23" s="24"/>
      <c r="K23" s="24">
        <v>614.4</v>
      </c>
      <c r="L23" s="24"/>
    </row>
    <row r="24" spans="1:12" s="13" customFormat="1" ht="15.75" x14ac:dyDescent="0.25">
      <c r="A24" s="17">
        <v>3</v>
      </c>
      <c r="B24" s="22" t="s">
        <v>12</v>
      </c>
      <c r="C24" s="23" t="s">
        <v>74</v>
      </c>
      <c r="D24" s="23" t="s">
        <v>83</v>
      </c>
      <c r="E24" s="23" t="s">
        <v>126</v>
      </c>
      <c r="F24" s="23" t="s">
        <v>79</v>
      </c>
      <c r="G24" s="24"/>
      <c r="H24" s="24"/>
      <c r="I24" s="24"/>
      <c r="J24" s="24"/>
      <c r="K24" s="24"/>
      <c r="L24" s="24"/>
    </row>
    <row r="25" spans="1:12" s="13" customFormat="1" ht="63" x14ac:dyDescent="0.25">
      <c r="A25" s="15">
        <v>1</v>
      </c>
      <c r="B25" s="29" t="s">
        <v>34</v>
      </c>
      <c r="C25" s="30" t="s">
        <v>74</v>
      </c>
      <c r="D25" s="30" t="s">
        <v>91</v>
      </c>
      <c r="E25" s="30" t="s">
        <v>6</v>
      </c>
      <c r="F25" s="30" t="s">
        <v>76</v>
      </c>
      <c r="G25" s="31">
        <f t="shared" ref="G25" si="25">SUMIFS(G26:G1055,$C26:$C1055,$C26,$D26:$D1055,$D26)/2</f>
        <v>24607.299999999996</v>
      </c>
      <c r="H25" s="31">
        <f t="shared" ref="H25" si="26">SUMIFS(H26:H1055,$C26:$C1055,$C26,$D26:$D1055,$D26)/2</f>
        <v>0</v>
      </c>
      <c r="I25" s="31">
        <f t="shared" ref="I25:J25" si="27">SUMIFS(I26:I1055,$C26:$C1055,$C26,$D26:$D1055,$D26)/2</f>
        <v>24607.299999999996</v>
      </c>
      <c r="J25" s="31">
        <f t="shared" si="27"/>
        <v>0</v>
      </c>
      <c r="K25" s="31">
        <f t="shared" ref="K25" si="28">SUMIFS(K26:K1055,$C26:$C1055,$C26,$D26:$D1055,$D26)/2</f>
        <v>24607.299999999996</v>
      </c>
      <c r="L25" s="31">
        <f t="shared" ref="L25" si="29">SUMIFS(L26:L1055,$C26:$C1055,$C26,$D26:$D1055,$D26)/2</f>
        <v>0</v>
      </c>
    </row>
    <row r="26" spans="1:12" s="13" customFormat="1" ht="63" x14ac:dyDescent="0.25">
      <c r="A26" s="16">
        <v>2</v>
      </c>
      <c r="B26" s="39" t="s">
        <v>139</v>
      </c>
      <c r="C26" s="33" t="s">
        <v>74</v>
      </c>
      <c r="D26" s="33" t="s">
        <v>91</v>
      </c>
      <c r="E26" s="33" t="s">
        <v>14</v>
      </c>
      <c r="F26" s="33"/>
      <c r="G26" s="34">
        <f t="shared" ref="G26" si="30">SUMIFS(G27:G1052,$C27:$C1052,$C27,$D27:$D1052,$D27,$E27:$E1052,$E27)</f>
        <v>0</v>
      </c>
      <c r="H26" s="34">
        <f t="shared" ref="H26" si="31">SUMIFS(H27:H1052,$C27:$C1052,$C27,$D27:$D1052,$D27,$E27:$E1052,$E27)</f>
        <v>0</v>
      </c>
      <c r="I26" s="34">
        <f t="shared" ref="I26:J26" si="32">SUMIFS(I27:I1052,$C27:$C1052,$C27,$D27:$D1052,$D27,$E27:$E1052,$E27)</f>
        <v>0</v>
      </c>
      <c r="J26" s="34">
        <f t="shared" si="32"/>
        <v>0</v>
      </c>
      <c r="K26" s="34">
        <f t="shared" ref="K26" si="33">SUMIFS(K27:K1052,$C27:$C1052,$C27,$D27:$D1052,$D27,$E27:$E1052,$E27)</f>
        <v>0</v>
      </c>
      <c r="L26" s="34">
        <f t="shared" ref="L26" si="34">SUMIFS(L27:L1052,$C27:$C1052,$C27,$D27:$D1052,$D27,$E27:$E1052,$E27)</f>
        <v>0</v>
      </c>
    </row>
    <row r="27" spans="1:12" s="13" customFormat="1" ht="47.25" x14ac:dyDescent="0.25">
      <c r="A27" s="17">
        <v>3</v>
      </c>
      <c r="B27" s="22" t="s">
        <v>11</v>
      </c>
      <c r="C27" s="23" t="s">
        <v>74</v>
      </c>
      <c r="D27" s="23" t="s">
        <v>91</v>
      </c>
      <c r="E27" s="23" t="s">
        <v>14</v>
      </c>
      <c r="F27" s="23" t="s">
        <v>78</v>
      </c>
      <c r="G27" s="24"/>
      <c r="H27" s="24"/>
      <c r="I27" s="24"/>
      <c r="J27" s="24"/>
      <c r="K27" s="24"/>
      <c r="L27" s="24"/>
    </row>
    <row r="28" spans="1:12" s="13" customFormat="1" ht="63" x14ac:dyDescent="0.25">
      <c r="A28" s="16">
        <v>2</v>
      </c>
      <c r="B28" s="39" t="s">
        <v>140</v>
      </c>
      <c r="C28" s="33" t="s">
        <v>74</v>
      </c>
      <c r="D28" s="33" t="s">
        <v>91</v>
      </c>
      <c r="E28" s="33" t="s">
        <v>42</v>
      </c>
      <c r="F28" s="33"/>
      <c r="G28" s="34">
        <f t="shared" ref="G28" si="35">SUMIFS(G29:G1054,$C29:$C1054,$C29,$D29:$D1054,$D29,$E29:$E1054,$E29)</f>
        <v>0</v>
      </c>
      <c r="H28" s="34">
        <f t="shared" ref="H28" si="36">SUMIFS(H29:H1054,$C29:$C1054,$C29,$D29:$D1054,$D29,$E29:$E1054,$E29)</f>
        <v>0</v>
      </c>
      <c r="I28" s="34">
        <f t="shared" ref="I28:J28" si="37">SUMIFS(I29:I1054,$C29:$C1054,$C29,$D29:$D1054,$D29,$E29:$E1054,$E29)</f>
        <v>0</v>
      </c>
      <c r="J28" s="34">
        <f t="shared" si="37"/>
        <v>0</v>
      </c>
      <c r="K28" s="34">
        <f t="shared" ref="K28" si="38">SUMIFS(K29:K1054,$C29:$C1054,$C29,$D29:$D1054,$D29,$E29:$E1054,$E29)</f>
        <v>0</v>
      </c>
      <c r="L28" s="34">
        <f t="shared" ref="L28" si="39">SUMIFS(L29:L1054,$C29:$C1054,$C29,$D29:$D1054,$D29,$E29:$E1054,$E29)</f>
        <v>0</v>
      </c>
    </row>
    <row r="29" spans="1:12" s="13" customFormat="1" ht="47.25" x14ac:dyDescent="0.25">
      <c r="A29" s="17">
        <v>3</v>
      </c>
      <c r="B29" s="22" t="s">
        <v>11</v>
      </c>
      <c r="C29" s="23" t="s">
        <v>74</v>
      </c>
      <c r="D29" s="23" t="s">
        <v>91</v>
      </c>
      <c r="E29" s="23" t="s">
        <v>42</v>
      </c>
      <c r="F29" s="23" t="s">
        <v>78</v>
      </c>
      <c r="G29" s="24"/>
      <c r="H29" s="24"/>
      <c r="I29" s="24"/>
      <c r="J29" s="24"/>
      <c r="K29" s="24"/>
      <c r="L29" s="24"/>
    </row>
    <row r="30" spans="1:12" s="13" customFormat="1" ht="78.75" x14ac:dyDescent="0.25">
      <c r="A30" s="16">
        <v>2</v>
      </c>
      <c r="B30" s="32" t="s">
        <v>8</v>
      </c>
      <c r="C30" s="33" t="s">
        <v>74</v>
      </c>
      <c r="D30" s="33" t="s">
        <v>91</v>
      </c>
      <c r="E30" s="33" t="s">
        <v>126</v>
      </c>
      <c r="F30" s="33" t="s">
        <v>76</v>
      </c>
      <c r="G30" s="34">
        <f t="shared" ref="G30" si="40">SUMIFS(G31:G1056,$C31:$C1056,$C31,$D31:$D1056,$D31,$E31:$E1056,$E31)</f>
        <v>24607.3</v>
      </c>
      <c r="H30" s="34">
        <f t="shared" ref="H30" si="41">SUMIFS(H31:H1056,$C31:$C1056,$C31,$D31:$D1056,$D31,$E31:$E1056,$E31)</f>
        <v>0</v>
      </c>
      <c r="I30" s="34">
        <f t="shared" ref="I30:J30" si="42">SUMIFS(I31:I1056,$C31:$C1056,$C31,$D31:$D1056,$D31,$E31:$E1056,$E31)</f>
        <v>24607.3</v>
      </c>
      <c r="J30" s="34">
        <f t="shared" si="42"/>
        <v>0</v>
      </c>
      <c r="K30" s="34">
        <f t="shared" ref="K30" si="43">SUMIFS(K31:K1056,$C31:$C1056,$C31,$D31:$D1056,$D31,$E31:$E1056,$E31)</f>
        <v>24607.3</v>
      </c>
      <c r="L30" s="34">
        <f t="shared" ref="L30" si="44">SUMIFS(L31:L1056,$C31:$C1056,$C31,$D31:$D1056,$D31,$E31:$E1056,$E31)</f>
        <v>0</v>
      </c>
    </row>
    <row r="31" spans="1:12" s="13" customFormat="1" ht="31.5" x14ac:dyDescent="0.25">
      <c r="A31" s="17">
        <v>3</v>
      </c>
      <c r="B31" s="22" t="s">
        <v>10</v>
      </c>
      <c r="C31" s="23" t="s">
        <v>74</v>
      </c>
      <c r="D31" s="23" t="s">
        <v>91</v>
      </c>
      <c r="E31" s="23" t="s">
        <v>126</v>
      </c>
      <c r="F31" s="23" t="s">
        <v>77</v>
      </c>
      <c r="G31" s="24">
        <v>22505.599999999999</v>
      </c>
      <c r="H31" s="24"/>
      <c r="I31" s="24">
        <v>22505.599999999999</v>
      </c>
      <c r="J31" s="24"/>
      <c r="K31" s="24">
        <v>22505.599999999999</v>
      </c>
      <c r="L31" s="24"/>
    </row>
    <row r="32" spans="1:12" s="13" customFormat="1" ht="47.25" x14ac:dyDescent="0.25">
      <c r="A32" s="17">
        <v>3</v>
      </c>
      <c r="B32" s="22" t="s">
        <v>11</v>
      </c>
      <c r="C32" s="23" t="s">
        <v>74</v>
      </c>
      <c r="D32" s="23" t="s">
        <v>91</v>
      </c>
      <c r="E32" s="23" t="s">
        <v>126</v>
      </c>
      <c r="F32" s="23" t="s">
        <v>78</v>
      </c>
      <c r="G32" s="24">
        <v>2040.2</v>
      </c>
      <c r="H32" s="24"/>
      <c r="I32" s="24">
        <v>2040.2</v>
      </c>
      <c r="J32" s="24"/>
      <c r="K32" s="24">
        <v>2040.2</v>
      </c>
      <c r="L32" s="24"/>
    </row>
    <row r="33" spans="1:12" s="13" customFormat="1" ht="31.5" x14ac:dyDescent="0.25">
      <c r="A33" s="17">
        <v>3</v>
      </c>
      <c r="B33" s="22" t="s">
        <v>21</v>
      </c>
      <c r="C33" s="23" t="s">
        <v>74</v>
      </c>
      <c r="D33" s="23" t="s">
        <v>91</v>
      </c>
      <c r="E33" s="23" t="s">
        <v>126</v>
      </c>
      <c r="F33" s="23" t="s">
        <v>85</v>
      </c>
      <c r="G33" s="24"/>
      <c r="H33" s="24"/>
      <c r="I33" s="24"/>
      <c r="J33" s="24"/>
      <c r="K33" s="24"/>
      <c r="L33" s="24"/>
    </row>
    <row r="34" spans="1:12" s="13" customFormat="1" ht="15.75" x14ac:dyDescent="0.25">
      <c r="A34" s="17">
        <v>3</v>
      </c>
      <c r="B34" s="22" t="s">
        <v>153</v>
      </c>
      <c r="C34" s="23" t="s">
        <v>74</v>
      </c>
      <c r="D34" s="23" t="s">
        <v>91</v>
      </c>
      <c r="E34" s="23" t="s">
        <v>126</v>
      </c>
      <c r="F34" s="23" t="s">
        <v>152</v>
      </c>
      <c r="G34" s="24"/>
      <c r="H34" s="24"/>
      <c r="I34" s="24"/>
      <c r="J34" s="24"/>
      <c r="K34" s="24"/>
      <c r="L34" s="24"/>
    </row>
    <row r="35" spans="1:12" s="13" customFormat="1" ht="15.75" x14ac:dyDescent="0.25">
      <c r="A35" s="17">
        <v>3</v>
      </c>
      <c r="B35" s="22" t="s">
        <v>12</v>
      </c>
      <c r="C35" s="23" t="s">
        <v>74</v>
      </c>
      <c r="D35" s="23" t="s">
        <v>91</v>
      </c>
      <c r="E35" s="23" t="s">
        <v>126</v>
      </c>
      <c r="F35" s="23" t="s">
        <v>79</v>
      </c>
      <c r="G35" s="24">
        <v>61.5</v>
      </c>
      <c r="H35" s="24"/>
      <c r="I35" s="24">
        <v>61.5</v>
      </c>
      <c r="J35" s="24"/>
      <c r="K35" s="24">
        <v>61.5</v>
      </c>
      <c r="L35" s="24"/>
    </row>
    <row r="36" spans="1:12" s="13" customFormat="1" ht="15.75" x14ac:dyDescent="0.25">
      <c r="A36" s="15">
        <v>1</v>
      </c>
      <c r="B36" s="40" t="s">
        <v>162</v>
      </c>
      <c r="C36" s="44" t="s">
        <v>74</v>
      </c>
      <c r="D36" s="44" t="s">
        <v>97</v>
      </c>
      <c r="E36" s="44" t="s">
        <v>6</v>
      </c>
      <c r="F36" s="44" t="s">
        <v>76</v>
      </c>
      <c r="G36" s="31">
        <f t="shared" ref="G36" si="45">SUMIFS(G37:G1066,$C37:$C1066,$C37,$D37:$D1066,$D37)/2</f>
        <v>0</v>
      </c>
      <c r="H36" s="31">
        <f t="shared" ref="H36" si="46">SUMIFS(H37:H1066,$C37:$C1066,$C37,$D37:$D1066,$D37)/2</f>
        <v>0</v>
      </c>
      <c r="I36" s="31">
        <f t="shared" ref="I36:J36" si="47">SUMIFS(I37:I1066,$C37:$C1066,$C37,$D37:$D1066,$D37)/2</f>
        <v>0</v>
      </c>
      <c r="J36" s="31">
        <f t="shared" si="47"/>
        <v>0</v>
      </c>
      <c r="K36" s="31">
        <f t="shared" ref="K36" si="48">SUMIFS(K37:K1066,$C37:$C1066,$C37,$D37:$D1066,$D37)/2</f>
        <v>0</v>
      </c>
      <c r="L36" s="31">
        <f t="shared" ref="L36" si="49">SUMIFS(L37:L1066,$C37:$C1066,$C37,$D37:$D1066,$D37)/2</f>
        <v>0</v>
      </c>
    </row>
    <row r="37" spans="1:12" s="13" customFormat="1" ht="31.5" x14ac:dyDescent="0.25">
      <c r="A37" s="16">
        <v>2</v>
      </c>
      <c r="B37" s="39" t="s">
        <v>163</v>
      </c>
      <c r="C37" s="42" t="s">
        <v>74</v>
      </c>
      <c r="D37" s="42" t="s">
        <v>97</v>
      </c>
      <c r="E37" s="42" t="s">
        <v>164</v>
      </c>
      <c r="F37" s="42" t="s">
        <v>76</v>
      </c>
      <c r="G37" s="34">
        <f t="shared" ref="G37" si="50">SUMIFS(G38:G1063,$C38:$C1063,$C38,$D38:$D1063,$D38,$E38:$E1063,$E38)</f>
        <v>0</v>
      </c>
      <c r="H37" s="34">
        <f t="shared" ref="H37" si="51">SUMIFS(H38:H1063,$C38:$C1063,$C38,$D38:$D1063,$D38,$E38:$E1063,$E38)</f>
        <v>0</v>
      </c>
      <c r="I37" s="34">
        <f t="shared" ref="I37:J37" si="52">SUMIFS(I38:I1063,$C38:$C1063,$C38,$D38:$D1063,$D38,$E38:$E1063,$E38)</f>
        <v>0</v>
      </c>
      <c r="J37" s="34">
        <f t="shared" si="52"/>
        <v>0</v>
      </c>
      <c r="K37" s="34">
        <f t="shared" ref="K37" si="53">SUMIFS(K38:K1063,$C38:$C1063,$C38,$D38:$D1063,$D38,$E38:$E1063,$E38)</f>
        <v>0</v>
      </c>
      <c r="L37" s="34">
        <f t="shared" ref="L37" si="54">SUMIFS(L38:L1063,$C38:$C1063,$C38,$D38:$D1063,$D38,$E38:$E1063,$E38)</f>
        <v>0</v>
      </c>
    </row>
    <row r="38" spans="1:12" s="13" customFormat="1" ht="47.25" x14ac:dyDescent="0.25">
      <c r="A38" s="17">
        <v>3</v>
      </c>
      <c r="B38" s="47" t="s">
        <v>11</v>
      </c>
      <c r="C38" s="23" t="s">
        <v>74</v>
      </c>
      <c r="D38" s="23" t="s">
        <v>97</v>
      </c>
      <c r="E38" s="23" t="s">
        <v>164</v>
      </c>
      <c r="F38" s="23" t="s">
        <v>78</v>
      </c>
      <c r="G38" s="24"/>
      <c r="H38" s="24"/>
      <c r="I38" s="24"/>
      <c r="J38" s="24"/>
      <c r="K38" s="24"/>
      <c r="L38" s="24"/>
    </row>
    <row r="39" spans="1:12" s="13" customFormat="1" ht="47.25" x14ac:dyDescent="0.25">
      <c r="A39" s="15">
        <v>1</v>
      </c>
      <c r="B39" s="29" t="s">
        <v>7</v>
      </c>
      <c r="C39" s="30" t="s">
        <v>74</v>
      </c>
      <c r="D39" s="30" t="s">
        <v>75</v>
      </c>
      <c r="E39" s="30"/>
      <c r="F39" s="30" t="s">
        <v>76</v>
      </c>
      <c r="G39" s="31">
        <f t="shared" ref="G39" si="55">SUMIFS(G40:G1069,$C40:$C1069,$C40,$D40:$D1069,$D40)/2</f>
        <v>12776.2</v>
      </c>
      <c r="H39" s="31">
        <f t="shared" ref="H39" si="56">SUMIFS(H40:H1069,$C40:$C1069,$C40,$D40:$D1069,$D40)/2</f>
        <v>0</v>
      </c>
      <c r="I39" s="31">
        <f t="shared" ref="I39:J39" si="57">SUMIFS(I40:I1069,$C40:$C1069,$C40,$D40:$D1069,$D40)/2</f>
        <v>12776.2</v>
      </c>
      <c r="J39" s="31">
        <f t="shared" si="57"/>
        <v>0</v>
      </c>
      <c r="K39" s="31">
        <f t="shared" ref="K39" si="58">SUMIFS(K40:K1069,$C40:$C1069,$C40,$D40:$D1069,$D40)/2</f>
        <v>12776.2</v>
      </c>
      <c r="L39" s="31">
        <f t="shared" ref="L39" si="59">SUMIFS(L40:L1069,$C40:$C1069,$C40,$D40:$D1069,$D40)/2</f>
        <v>0</v>
      </c>
    </row>
    <row r="40" spans="1:12" s="13" customFormat="1" ht="63" x14ac:dyDescent="0.25">
      <c r="A40" s="16">
        <v>2</v>
      </c>
      <c r="B40" s="39" t="s">
        <v>139</v>
      </c>
      <c r="C40" s="33" t="s">
        <v>74</v>
      </c>
      <c r="D40" s="33" t="s">
        <v>75</v>
      </c>
      <c r="E40" s="33" t="s">
        <v>14</v>
      </c>
      <c r="F40" s="33" t="s">
        <v>76</v>
      </c>
      <c r="G40" s="34">
        <f t="shared" ref="G40" si="60">SUMIFS(G41:G1066,$C41:$C1066,$C41,$D41:$D1066,$D41,$E41:$E1066,$E41)</f>
        <v>0</v>
      </c>
      <c r="H40" s="34">
        <f t="shared" ref="H40" si="61">SUMIFS(H41:H1066,$C41:$C1066,$C41,$D41:$D1066,$D41,$E41:$E1066,$E41)</f>
        <v>0</v>
      </c>
      <c r="I40" s="34">
        <f t="shared" ref="I40:J40" si="62">SUMIFS(I41:I1066,$C41:$C1066,$C41,$D41:$D1066,$D41,$E41:$E1066,$E41)</f>
        <v>0</v>
      </c>
      <c r="J40" s="34">
        <f t="shared" si="62"/>
        <v>0</v>
      </c>
      <c r="K40" s="34">
        <f t="shared" ref="K40" si="63">SUMIFS(K41:K1066,$C41:$C1066,$C41,$D41:$D1066,$D41,$E41:$E1066,$E41)</f>
        <v>0</v>
      </c>
      <c r="L40" s="34">
        <f t="shared" ref="L40" si="64">SUMIFS(L41:L1066,$C41:$C1066,$C41,$D41:$D1066,$D41,$E41:$E1066,$E41)</f>
        <v>0</v>
      </c>
    </row>
    <row r="41" spans="1:12" s="13" customFormat="1" ht="47.25" x14ac:dyDescent="0.25">
      <c r="A41" s="17">
        <v>3</v>
      </c>
      <c r="B41" s="22" t="s">
        <v>11</v>
      </c>
      <c r="C41" s="23" t="s">
        <v>74</v>
      </c>
      <c r="D41" s="23" t="s">
        <v>75</v>
      </c>
      <c r="E41" s="23" t="s">
        <v>14</v>
      </c>
      <c r="F41" s="23" t="s">
        <v>78</v>
      </c>
      <c r="G41" s="24"/>
      <c r="H41" s="24"/>
      <c r="I41" s="24"/>
      <c r="J41" s="24"/>
      <c r="K41" s="24"/>
      <c r="L41" s="24"/>
    </row>
    <row r="42" spans="1:12" s="13" customFormat="1" ht="63" x14ac:dyDescent="0.25">
      <c r="A42" s="16">
        <v>2</v>
      </c>
      <c r="B42" s="39" t="s">
        <v>151</v>
      </c>
      <c r="C42" s="33" t="s">
        <v>74</v>
      </c>
      <c r="D42" s="33" t="s">
        <v>75</v>
      </c>
      <c r="E42" s="33" t="s">
        <v>42</v>
      </c>
      <c r="F42" s="33" t="s">
        <v>76</v>
      </c>
      <c r="G42" s="34">
        <f t="shared" ref="G42" si="65">SUMIFS(G43:G1068,$C43:$C1068,$C43,$D43:$D1068,$D43,$E43:$E1068,$E43)</f>
        <v>0</v>
      </c>
      <c r="H42" s="34">
        <f t="shared" ref="H42" si="66">SUMIFS(H43:H1068,$C43:$C1068,$C43,$D43:$D1068,$D43,$E43:$E1068,$E43)</f>
        <v>0</v>
      </c>
      <c r="I42" s="34">
        <f t="shared" ref="I42:J42" si="67">SUMIFS(I43:I1068,$C43:$C1068,$C43,$D43:$D1068,$D43,$E43:$E1068,$E43)</f>
        <v>0</v>
      </c>
      <c r="J42" s="34">
        <f t="shared" si="67"/>
        <v>0</v>
      </c>
      <c r="K42" s="34">
        <f t="shared" ref="K42" si="68">SUMIFS(K43:K1068,$C43:$C1068,$C43,$D43:$D1068,$D43,$E43:$E1068,$E43)</f>
        <v>0</v>
      </c>
      <c r="L42" s="34">
        <f t="shared" ref="L42" si="69">SUMIFS(L43:L1068,$C43:$C1068,$C43,$D43:$D1068,$D43,$E43:$E1068,$E43)</f>
        <v>0</v>
      </c>
    </row>
    <row r="43" spans="1:12" s="13" customFormat="1" ht="47.25" x14ac:dyDescent="0.25">
      <c r="A43" s="17">
        <v>3</v>
      </c>
      <c r="B43" s="22" t="s">
        <v>11</v>
      </c>
      <c r="C43" s="23" t="s">
        <v>74</v>
      </c>
      <c r="D43" s="23" t="s">
        <v>75</v>
      </c>
      <c r="E43" s="23" t="s">
        <v>42</v>
      </c>
      <c r="F43" s="23" t="s">
        <v>78</v>
      </c>
      <c r="G43" s="24"/>
      <c r="H43" s="24"/>
      <c r="I43" s="24"/>
      <c r="J43" s="24"/>
      <c r="K43" s="24"/>
      <c r="L43" s="24"/>
    </row>
    <row r="44" spans="1:12" s="13" customFormat="1" ht="78.75" x14ac:dyDescent="0.25">
      <c r="A44" s="16">
        <v>2</v>
      </c>
      <c r="B44" s="32" t="s">
        <v>8</v>
      </c>
      <c r="C44" s="33" t="s">
        <v>74</v>
      </c>
      <c r="D44" s="33" t="s">
        <v>75</v>
      </c>
      <c r="E44" s="33" t="s">
        <v>126</v>
      </c>
      <c r="F44" s="33" t="s">
        <v>76</v>
      </c>
      <c r="G44" s="34">
        <f t="shared" ref="G44" si="70">SUMIFS(G45:G1070,$C45:$C1070,$C45,$D45:$D1070,$D45,$E45:$E1070,$E45)</f>
        <v>12776.2</v>
      </c>
      <c r="H44" s="34">
        <f t="shared" ref="H44" si="71">SUMIFS(H45:H1070,$C45:$C1070,$C45,$D45:$D1070,$D45,$E45:$E1070,$E45)</f>
        <v>0</v>
      </c>
      <c r="I44" s="34">
        <f t="shared" ref="I44:J44" si="72">SUMIFS(I45:I1070,$C45:$C1070,$C45,$D45:$D1070,$D45,$E45:$E1070,$E45)</f>
        <v>12776.2</v>
      </c>
      <c r="J44" s="34">
        <f t="shared" si="72"/>
        <v>0</v>
      </c>
      <c r="K44" s="34">
        <f t="shared" ref="K44" si="73">SUMIFS(K45:K1070,$C45:$C1070,$C45,$D45:$D1070,$D45,$E45:$E1070,$E45)</f>
        <v>12776.2</v>
      </c>
      <c r="L44" s="34">
        <f t="shared" ref="L44" si="74">SUMIFS(L45:L1070,$C45:$C1070,$C45,$D45:$D1070,$D45,$E45:$E1070,$E45)</f>
        <v>0</v>
      </c>
    </row>
    <row r="45" spans="1:12" s="13" customFormat="1" ht="31.5" x14ac:dyDescent="0.25">
      <c r="A45" s="17">
        <v>3</v>
      </c>
      <c r="B45" s="22" t="s">
        <v>10</v>
      </c>
      <c r="C45" s="23" t="s">
        <v>74</v>
      </c>
      <c r="D45" s="23" t="s">
        <v>75</v>
      </c>
      <c r="E45" s="23" t="s">
        <v>126</v>
      </c>
      <c r="F45" s="23" t="s">
        <v>77</v>
      </c>
      <c r="G45" s="24">
        <v>12331.5</v>
      </c>
      <c r="H45" s="24"/>
      <c r="I45" s="24">
        <v>12331.5</v>
      </c>
      <c r="J45" s="24"/>
      <c r="K45" s="24">
        <v>12331.5</v>
      </c>
      <c r="L45" s="24"/>
    </row>
    <row r="46" spans="1:12" s="13" customFormat="1" ht="47.25" x14ac:dyDescent="0.25">
      <c r="A46" s="17">
        <v>3</v>
      </c>
      <c r="B46" s="22" t="s">
        <v>11</v>
      </c>
      <c r="C46" s="23" t="s">
        <v>74</v>
      </c>
      <c r="D46" s="23" t="s">
        <v>75</v>
      </c>
      <c r="E46" s="23" t="s">
        <v>126</v>
      </c>
      <c r="F46" s="23" t="s">
        <v>78</v>
      </c>
      <c r="G46" s="24">
        <v>444.7</v>
      </c>
      <c r="H46" s="24"/>
      <c r="I46" s="24">
        <v>444.7</v>
      </c>
      <c r="J46" s="24"/>
      <c r="K46" s="24">
        <v>444.7</v>
      </c>
      <c r="L46" s="24"/>
    </row>
    <row r="47" spans="1:12" s="13" customFormat="1" ht="15.75" x14ac:dyDescent="0.25">
      <c r="A47" s="17">
        <v>3</v>
      </c>
      <c r="B47" s="22" t="s">
        <v>12</v>
      </c>
      <c r="C47" s="23" t="s">
        <v>74</v>
      </c>
      <c r="D47" s="23" t="s">
        <v>75</v>
      </c>
      <c r="E47" s="23" t="s">
        <v>126</v>
      </c>
      <c r="F47" s="23" t="s">
        <v>79</v>
      </c>
      <c r="G47" s="24"/>
      <c r="H47" s="24"/>
      <c r="I47" s="24"/>
      <c r="J47" s="24"/>
      <c r="K47" s="24"/>
      <c r="L47" s="24"/>
    </row>
    <row r="48" spans="1:12" s="13" customFormat="1" ht="15.75" x14ac:dyDescent="0.25">
      <c r="A48" s="15">
        <v>1</v>
      </c>
      <c r="B48" s="29" t="s">
        <v>43</v>
      </c>
      <c r="C48" s="30" t="s">
        <v>74</v>
      </c>
      <c r="D48" s="30" t="s">
        <v>90</v>
      </c>
      <c r="E48" s="30" t="s">
        <v>6</v>
      </c>
      <c r="F48" s="30" t="s">
        <v>76</v>
      </c>
      <c r="G48" s="31">
        <f t="shared" ref="G48" si="75">SUMIFS(G49:G1078,$C49:$C1078,$C49,$D49:$D1078,$D49)/2</f>
        <v>100</v>
      </c>
      <c r="H48" s="31">
        <f t="shared" ref="H48" si="76">SUMIFS(H49:H1078,$C49:$C1078,$C49,$D49:$D1078,$D49)/2</f>
        <v>0</v>
      </c>
      <c r="I48" s="31">
        <f t="shared" ref="I48:J48" si="77">SUMIFS(I49:I1078,$C49:$C1078,$C49,$D49:$D1078,$D49)/2</f>
        <v>100</v>
      </c>
      <c r="J48" s="31">
        <f t="shared" si="77"/>
        <v>0</v>
      </c>
      <c r="K48" s="31">
        <f t="shared" ref="K48" si="78">SUMIFS(K49:K1078,$C49:$C1078,$C49,$D49:$D1078,$D49)/2</f>
        <v>100</v>
      </c>
      <c r="L48" s="31">
        <f t="shared" ref="L48" si="79">SUMIFS(L49:L1078,$C49:$C1078,$C49,$D49:$D1078,$D49)/2</f>
        <v>0</v>
      </c>
    </row>
    <row r="49" spans="1:12" s="13" customFormat="1" ht="47.25" x14ac:dyDescent="0.25">
      <c r="A49" s="16">
        <v>2</v>
      </c>
      <c r="B49" s="32" t="s">
        <v>35</v>
      </c>
      <c r="C49" s="33" t="s">
        <v>74</v>
      </c>
      <c r="D49" s="33" t="s">
        <v>90</v>
      </c>
      <c r="E49" s="33" t="s">
        <v>127</v>
      </c>
      <c r="F49" s="33" t="s">
        <v>76</v>
      </c>
      <c r="G49" s="34">
        <f t="shared" ref="G49" si="80">SUMIFS(G50:G1075,$C50:$C1075,$C50,$D50:$D1075,$D50,$E50:$E1075,$E50)</f>
        <v>100</v>
      </c>
      <c r="H49" s="34">
        <f t="shared" ref="H49" si="81">SUMIFS(H50:H1075,$C50:$C1075,$C50,$D50:$D1075,$D50,$E50:$E1075,$E50)</f>
        <v>0</v>
      </c>
      <c r="I49" s="34">
        <f t="shared" ref="I49:J49" si="82">SUMIFS(I50:I1075,$C50:$C1075,$C50,$D50:$D1075,$D50,$E50:$E1075,$E50)</f>
        <v>100</v>
      </c>
      <c r="J49" s="34">
        <f t="shared" si="82"/>
        <v>0</v>
      </c>
      <c r="K49" s="34">
        <f t="shared" ref="K49" si="83">SUMIFS(K50:K1075,$C50:$C1075,$C50,$D50:$D1075,$D50,$E50:$E1075,$E50)</f>
        <v>100</v>
      </c>
      <c r="L49" s="34">
        <f t="shared" ref="L49" si="84">SUMIFS(L50:L1075,$C50:$C1075,$C50,$D50:$D1075,$D50,$E50:$E1075,$E50)</f>
        <v>0</v>
      </c>
    </row>
    <row r="50" spans="1:12" s="13" customFormat="1" ht="15.75" x14ac:dyDescent="0.25">
      <c r="A50" s="17">
        <v>3</v>
      </c>
      <c r="B50" s="22" t="s">
        <v>44</v>
      </c>
      <c r="C50" s="23" t="s">
        <v>74</v>
      </c>
      <c r="D50" s="23" t="s">
        <v>90</v>
      </c>
      <c r="E50" s="23" t="s">
        <v>127</v>
      </c>
      <c r="F50" s="23" t="s">
        <v>95</v>
      </c>
      <c r="G50" s="24">
        <v>100</v>
      </c>
      <c r="H50" s="24"/>
      <c r="I50" s="24">
        <v>100</v>
      </c>
      <c r="J50" s="24"/>
      <c r="K50" s="24">
        <v>100</v>
      </c>
      <c r="L50" s="24"/>
    </row>
    <row r="51" spans="1:12" s="13" customFormat="1" ht="15.75" x14ac:dyDescent="0.25">
      <c r="A51" s="15">
        <v>1</v>
      </c>
      <c r="B51" s="29" t="s">
        <v>13</v>
      </c>
      <c r="C51" s="30" t="s">
        <v>74</v>
      </c>
      <c r="D51" s="30" t="s">
        <v>80</v>
      </c>
      <c r="E51" s="30"/>
      <c r="F51" s="30"/>
      <c r="G51" s="31">
        <f t="shared" ref="G51" si="85">SUMIFS(G52:G1081,$C52:$C1081,$C52,$D52:$D1081,$D52)/2</f>
        <v>40740.400000000001</v>
      </c>
      <c r="H51" s="31">
        <f t="shared" ref="H51" si="86">SUMIFS(H52:H1081,$C52:$C1081,$C52,$D52:$D1081,$D52)/2</f>
        <v>0</v>
      </c>
      <c r="I51" s="31">
        <f t="shared" ref="I51:J51" si="87">SUMIFS(I52:I1081,$C52:$C1081,$C52,$D52:$D1081,$D52)/2</f>
        <v>40740.400000000001</v>
      </c>
      <c r="J51" s="31">
        <f t="shared" si="87"/>
        <v>0</v>
      </c>
      <c r="K51" s="31">
        <f t="shared" ref="K51" si="88">SUMIFS(K52:K1081,$C52:$C1081,$C52,$D52:$D1081,$D52)/2</f>
        <v>40740.400000000001</v>
      </c>
      <c r="L51" s="31">
        <f t="shared" ref="L51" si="89">SUMIFS(L52:L1081,$C52:$C1081,$C52,$D52:$D1081,$D52)/2</f>
        <v>0</v>
      </c>
    </row>
    <row r="52" spans="1:12" s="13" customFormat="1" ht="82.9" customHeight="1" x14ac:dyDescent="0.25">
      <c r="A52" s="16">
        <v>2</v>
      </c>
      <c r="B52" s="32" t="s">
        <v>189</v>
      </c>
      <c r="C52" s="33" t="s">
        <v>74</v>
      </c>
      <c r="D52" s="33" t="s">
        <v>80</v>
      </c>
      <c r="E52" s="33" t="s">
        <v>45</v>
      </c>
      <c r="F52" s="33"/>
      <c r="G52" s="34">
        <f t="shared" ref="G52" si="90">SUMIFS(G53:G1078,$C53:$C1078,$C53,$D53:$D1078,$D53,$E53:$E1078,$E53)</f>
        <v>15189.9</v>
      </c>
      <c r="H52" s="34">
        <f t="shared" ref="H52" si="91">SUMIFS(H53:H1078,$C53:$C1078,$C53,$D53:$D1078,$D53,$E53:$E1078,$E53)</f>
        <v>0</v>
      </c>
      <c r="I52" s="34">
        <f t="shared" ref="I52:J52" si="92">SUMIFS(I53:I1078,$C53:$C1078,$C53,$D53:$D1078,$D53,$E53:$E1078,$E53)</f>
        <v>15189.9</v>
      </c>
      <c r="J52" s="34">
        <f t="shared" si="92"/>
        <v>0</v>
      </c>
      <c r="K52" s="34">
        <f t="shared" ref="K52" si="93">SUMIFS(K53:K1078,$C53:$C1078,$C53,$D53:$D1078,$D53,$E53:$E1078,$E53)</f>
        <v>15189.9</v>
      </c>
      <c r="L52" s="34">
        <f t="shared" ref="L52" si="94">SUMIFS(L53:L1078,$C53:$C1078,$C53,$D53:$D1078,$D53,$E53:$E1078,$E53)</f>
        <v>0</v>
      </c>
    </row>
    <row r="53" spans="1:12" s="13" customFormat="1" ht="15.75" x14ac:dyDescent="0.25">
      <c r="A53" s="17">
        <v>3</v>
      </c>
      <c r="B53" s="22" t="s">
        <v>46</v>
      </c>
      <c r="C53" s="23" t="s">
        <v>74</v>
      </c>
      <c r="D53" s="23" t="s">
        <v>80</v>
      </c>
      <c r="E53" s="23" t="s">
        <v>45</v>
      </c>
      <c r="F53" s="23" t="s">
        <v>96</v>
      </c>
      <c r="G53" s="24">
        <v>15189.9</v>
      </c>
      <c r="H53" s="24"/>
      <c r="I53" s="24">
        <v>15189.9</v>
      </c>
      <c r="J53" s="24"/>
      <c r="K53" s="24">
        <v>15189.9</v>
      </c>
      <c r="L53" s="24"/>
    </row>
    <row r="54" spans="1:12" s="13" customFormat="1" ht="63" x14ac:dyDescent="0.25">
      <c r="A54" s="16">
        <v>2</v>
      </c>
      <c r="B54" s="35" t="s">
        <v>190</v>
      </c>
      <c r="C54" s="33" t="s">
        <v>74</v>
      </c>
      <c r="D54" s="33" t="s">
        <v>80</v>
      </c>
      <c r="E54" s="33" t="s">
        <v>47</v>
      </c>
      <c r="F54" s="33"/>
      <c r="G54" s="34">
        <f t="shared" ref="G54" si="95">SUMIFS(G55:G1080,$C55:$C1080,$C55,$D55:$D1080,$D55,$E55:$E1080,$E55)</f>
        <v>6433.3</v>
      </c>
      <c r="H54" s="34">
        <f t="shared" ref="H54" si="96">SUMIFS(H55:H1080,$C55:$C1080,$C55,$D55:$D1080,$D55,$E55:$E1080,$E55)</f>
        <v>0</v>
      </c>
      <c r="I54" s="34">
        <f t="shared" ref="I54:J54" si="97">SUMIFS(I55:I1080,$C55:$C1080,$C55,$D55:$D1080,$D55,$E55:$E1080,$E55)</f>
        <v>6433.3</v>
      </c>
      <c r="J54" s="34">
        <f t="shared" si="97"/>
        <v>0</v>
      </c>
      <c r="K54" s="34">
        <f t="shared" ref="K54" si="98">SUMIFS(K55:K1080,$C55:$C1080,$C55,$D55:$D1080,$D55,$E55:$E1080,$E55)</f>
        <v>6433.3</v>
      </c>
      <c r="L54" s="34">
        <f t="shared" ref="L54" si="99">SUMIFS(L55:L1080,$C55:$C1080,$C55,$D55:$D1080,$D55,$E55:$E1080,$E55)</f>
        <v>0</v>
      </c>
    </row>
    <row r="55" spans="1:12" s="13" customFormat="1" ht="15.75" x14ac:dyDescent="0.25">
      <c r="A55" s="17">
        <v>3</v>
      </c>
      <c r="B55" s="22" t="s">
        <v>46</v>
      </c>
      <c r="C55" s="23" t="s">
        <v>74</v>
      </c>
      <c r="D55" s="23" t="s">
        <v>80</v>
      </c>
      <c r="E55" s="23" t="s">
        <v>47</v>
      </c>
      <c r="F55" s="23" t="s">
        <v>96</v>
      </c>
      <c r="G55" s="24">
        <v>6433.3</v>
      </c>
      <c r="H55" s="24"/>
      <c r="I55" s="24">
        <v>6433.3</v>
      </c>
      <c r="J55" s="24"/>
      <c r="K55" s="24">
        <v>6433.3</v>
      </c>
      <c r="L55" s="24"/>
    </row>
    <row r="56" spans="1:12" s="13" customFormat="1" ht="78.75" x14ac:dyDescent="0.25">
      <c r="A56" s="16">
        <v>2</v>
      </c>
      <c r="B56" s="32" t="s">
        <v>191</v>
      </c>
      <c r="C56" s="33" t="s">
        <v>74</v>
      </c>
      <c r="D56" s="33" t="s">
        <v>80</v>
      </c>
      <c r="E56" s="33" t="s">
        <v>48</v>
      </c>
      <c r="F56" s="33"/>
      <c r="G56" s="34">
        <f t="shared" ref="G56" si="100">SUMIFS(G57:G1082,$C57:$C1082,$C57,$D57:$D1082,$D57,$E57:$E1082,$E57)</f>
        <v>2457.8000000000002</v>
      </c>
      <c r="H56" s="34">
        <f t="shared" ref="H56" si="101">SUMIFS(H57:H1082,$C57:$C1082,$C57,$D57:$D1082,$D57,$E57:$E1082,$E57)</f>
        <v>0</v>
      </c>
      <c r="I56" s="34">
        <f t="shared" ref="I56:J56" si="102">SUMIFS(I57:I1082,$C57:$C1082,$C57,$D57:$D1082,$D57,$E57:$E1082,$E57)</f>
        <v>2457.8000000000002</v>
      </c>
      <c r="J56" s="34">
        <f t="shared" si="102"/>
        <v>0</v>
      </c>
      <c r="K56" s="34">
        <f t="shared" ref="K56" si="103">SUMIFS(K57:K1082,$C57:$C1082,$C57,$D57:$D1082,$D57,$E57:$E1082,$E57)</f>
        <v>2457.8000000000002</v>
      </c>
      <c r="L56" s="34">
        <f t="shared" ref="L56" si="104">SUMIFS(L57:L1082,$C57:$C1082,$C57,$D57:$D1082,$D57,$E57:$E1082,$E57)</f>
        <v>0</v>
      </c>
    </row>
    <row r="57" spans="1:12" s="13" customFormat="1" ht="15.75" x14ac:dyDescent="0.25">
      <c r="A57" s="17">
        <v>3</v>
      </c>
      <c r="B57" s="22" t="s">
        <v>46</v>
      </c>
      <c r="C57" s="23" t="s">
        <v>74</v>
      </c>
      <c r="D57" s="23" t="s">
        <v>80</v>
      </c>
      <c r="E57" s="23" t="s">
        <v>48</v>
      </c>
      <c r="F57" s="23" t="s">
        <v>96</v>
      </c>
      <c r="G57" s="24">
        <v>2457.8000000000002</v>
      </c>
      <c r="H57" s="24"/>
      <c r="I57" s="24">
        <v>2457.8000000000002</v>
      </c>
      <c r="J57" s="24"/>
      <c r="K57" s="24">
        <v>2457.8000000000002</v>
      </c>
      <c r="L57" s="24"/>
    </row>
    <row r="58" spans="1:12" s="13" customFormat="1" ht="78.75" x14ac:dyDescent="0.25">
      <c r="A58" s="16">
        <v>2</v>
      </c>
      <c r="B58" s="35" t="s">
        <v>192</v>
      </c>
      <c r="C58" s="33" t="s">
        <v>74</v>
      </c>
      <c r="D58" s="33" t="s">
        <v>80</v>
      </c>
      <c r="E58" s="33" t="s">
        <v>49</v>
      </c>
      <c r="F58" s="33" t="s">
        <v>76</v>
      </c>
      <c r="G58" s="34">
        <f t="shared" ref="G58" si="105">SUMIFS(G59:G1084,$C59:$C1084,$C59,$D59:$D1084,$D59,$E59:$E1084,$E59)</f>
        <v>9495.4</v>
      </c>
      <c r="H58" s="34">
        <f t="shared" ref="H58" si="106">SUMIFS(H59:H1084,$C59:$C1084,$C59,$D59:$D1084,$D59,$E59:$E1084,$E59)</f>
        <v>0</v>
      </c>
      <c r="I58" s="34">
        <f t="shared" ref="I58:J58" si="107">SUMIFS(I59:I1084,$C59:$C1084,$C59,$D59:$D1084,$D59,$E59:$E1084,$E59)</f>
        <v>9495.4</v>
      </c>
      <c r="J58" s="34">
        <f t="shared" si="107"/>
        <v>0</v>
      </c>
      <c r="K58" s="34">
        <f t="shared" ref="K58" si="108">SUMIFS(K59:K1084,$C59:$C1084,$C59,$D59:$D1084,$D59,$E59:$E1084,$E59)</f>
        <v>9495.4</v>
      </c>
      <c r="L58" s="34">
        <f t="shared" ref="L58" si="109">SUMIFS(L59:L1084,$C59:$C1084,$C59,$D59:$D1084,$D59,$E59:$E1084,$E59)</f>
        <v>0</v>
      </c>
    </row>
    <row r="59" spans="1:12" s="13" customFormat="1" ht="15.75" x14ac:dyDescent="0.25">
      <c r="A59" s="17">
        <v>3</v>
      </c>
      <c r="B59" s="22" t="s">
        <v>46</v>
      </c>
      <c r="C59" s="23" t="s">
        <v>74</v>
      </c>
      <c r="D59" s="23" t="s">
        <v>80</v>
      </c>
      <c r="E59" s="23" t="s">
        <v>49</v>
      </c>
      <c r="F59" s="23" t="s">
        <v>96</v>
      </c>
      <c r="G59" s="24">
        <v>9495.4</v>
      </c>
      <c r="H59" s="24"/>
      <c r="I59" s="24">
        <v>9495.4</v>
      </c>
      <c r="J59" s="24"/>
      <c r="K59" s="24">
        <v>9495.4</v>
      </c>
      <c r="L59" s="24"/>
    </row>
    <row r="60" spans="1:12" s="13" customFormat="1" ht="78.75" x14ac:dyDescent="0.25">
      <c r="A60" s="16">
        <v>2</v>
      </c>
      <c r="B60" s="41" t="s">
        <v>193</v>
      </c>
      <c r="C60" s="33" t="s">
        <v>74</v>
      </c>
      <c r="D60" s="33" t="s">
        <v>80</v>
      </c>
      <c r="E60" s="33" t="s">
        <v>50</v>
      </c>
      <c r="F60" s="33" t="s">
        <v>76</v>
      </c>
      <c r="G60" s="34">
        <f t="shared" ref="G60" si="110">SUMIFS(G61:G1086,$C61:$C1086,$C61,$D61:$D1086,$D61,$E61:$E1086,$E61)</f>
        <v>600</v>
      </c>
      <c r="H60" s="34">
        <f t="shared" ref="H60" si="111">SUMIFS(H61:H1086,$C61:$C1086,$C61,$D61:$D1086,$D61,$E61:$E1086,$E61)</f>
        <v>0</v>
      </c>
      <c r="I60" s="34">
        <f t="shared" ref="I60:J60" si="112">SUMIFS(I61:I1086,$C61:$C1086,$C61,$D61:$D1086,$D61,$E61:$E1086,$E61)</f>
        <v>600</v>
      </c>
      <c r="J60" s="34">
        <f t="shared" si="112"/>
        <v>0</v>
      </c>
      <c r="K60" s="34">
        <f t="shared" ref="K60" si="113">SUMIFS(K61:K1086,$C61:$C1086,$C61,$D61:$D1086,$D61,$E61:$E1086,$E61)</f>
        <v>600</v>
      </c>
      <c r="L60" s="34">
        <f t="shared" ref="L60" si="114">SUMIFS(L61:L1086,$C61:$C1086,$C61,$D61:$D1086,$D61,$E61:$E1086,$E61)</f>
        <v>0</v>
      </c>
    </row>
    <row r="61" spans="1:12" s="13" customFormat="1" ht="47.25" x14ac:dyDescent="0.25">
      <c r="A61" s="17">
        <v>3</v>
      </c>
      <c r="B61" s="22" t="s">
        <v>11</v>
      </c>
      <c r="C61" s="23" t="s">
        <v>74</v>
      </c>
      <c r="D61" s="23" t="s">
        <v>80</v>
      </c>
      <c r="E61" s="23" t="s">
        <v>50</v>
      </c>
      <c r="F61" s="23" t="s">
        <v>78</v>
      </c>
      <c r="G61" s="24">
        <v>600</v>
      </c>
      <c r="H61" s="24"/>
      <c r="I61" s="24">
        <v>600</v>
      </c>
      <c r="J61" s="24"/>
      <c r="K61" s="24">
        <v>600</v>
      </c>
      <c r="L61" s="24"/>
    </row>
    <row r="62" spans="1:12" s="13" customFormat="1" ht="15.75" x14ac:dyDescent="0.25">
      <c r="A62" s="17">
        <v>3</v>
      </c>
      <c r="B62" s="22" t="s">
        <v>46</v>
      </c>
      <c r="C62" s="23" t="s">
        <v>74</v>
      </c>
      <c r="D62" s="23" t="s">
        <v>80</v>
      </c>
      <c r="E62" s="23" t="s">
        <v>50</v>
      </c>
      <c r="F62" s="23" t="s">
        <v>96</v>
      </c>
      <c r="G62" s="24"/>
      <c r="H62" s="24"/>
      <c r="I62" s="24"/>
      <c r="J62" s="24"/>
      <c r="K62" s="24"/>
      <c r="L62" s="24"/>
    </row>
    <row r="63" spans="1:12" s="13" customFormat="1" ht="47.25" x14ac:dyDescent="0.25">
      <c r="A63" s="16">
        <v>2</v>
      </c>
      <c r="B63" s="41" t="s">
        <v>169</v>
      </c>
      <c r="C63" s="33" t="s">
        <v>74</v>
      </c>
      <c r="D63" s="33" t="s">
        <v>80</v>
      </c>
      <c r="E63" s="33" t="s">
        <v>154</v>
      </c>
      <c r="F63" s="33"/>
      <c r="G63" s="34">
        <f t="shared" ref="G63" si="115">SUMIFS(G64:G1090,$C64:$C1090,$C64,$D64:$D1090,$D64,$E64:$E1090,$E64)</f>
        <v>0</v>
      </c>
      <c r="H63" s="34">
        <f t="shared" ref="H63" si="116">SUMIFS(H64:H1090,$C64:$C1090,$C64,$D64:$D1090,$D64,$E64:$E1090,$E64)</f>
        <v>0</v>
      </c>
      <c r="I63" s="34">
        <f t="shared" ref="I63:J63" si="117">SUMIFS(I64:I1090,$C64:$C1090,$C64,$D64:$D1090,$D64,$E64:$E1090,$E64)</f>
        <v>0</v>
      </c>
      <c r="J63" s="34">
        <f t="shared" si="117"/>
        <v>0</v>
      </c>
      <c r="K63" s="34">
        <f t="shared" ref="K63" si="118">SUMIFS(K64:K1090,$C64:$C1090,$C64,$D64:$D1090,$D64,$E64:$E1090,$E64)</f>
        <v>0</v>
      </c>
      <c r="L63" s="34">
        <f t="shared" ref="L63" si="119">SUMIFS(L64:L1090,$C64:$C1090,$C64,$D64:$D1090,$D64,$E64:$E1090,$E64)</f>
        <v>0</v>
      </c>
    </row>
    <row r="64" spans="1:12" s="13" customFormat="1" ht="15.75" x14ac:dyDescent="0.25">
      <c r="A64" s="17">
        <v>3</v>
      </c>
      <c r="B64" s="22" t="s">
        <v>46</v>
      </c>
      <c r="C64" s="23" t="s">
        <v>74</v>
      </c>
      <c r="D64" s="23" t="s">
        <v>80</v>
      </c>
      <c r="E64" s="23" t="s">
        <v>154</v>
      </c>
      <c r="F64" s="23" t="s">
        <v>96</v>
      </c>
      <c r="G64" s="24"/>
      <c r="H64" s="24"/>
      <c r="I64" s="24"/>
      <c r="J64" s="24"/>
      <c r="K64" s="24"/>
      <c r="L64" s="24"/>
    </row>
    <row r="65" spans="1:12" s="13" customFormat="1" ht="47.25" x14ac:dyDescent="0.25">
      <c r="A65" s="16">
        <v>2</v>
      </c>
      <c r="B65" s="41" t="s">
        <v>171</v>
      </c>
      <c r="C65" s="33" t="s">
        <v>74</v>
      </c>
      <c r="D65" s="33" t="s">
        <v>80</v>
      </c>
      <c r="E65" s="33" t="s">
        <v>170</v>
      </c>
      <c r="F65" s="33"/>
      <c r="G65" s="34">
        <f t="shared" ref="G65" si="120">SUMIFS(G66:G1092,$C66:$C1092,$C66,$D66:$D1092,$D66,$E66:$E1092,$E66)</f>
        <v>6564</v>
      </c>
      <c r="H65" s="34">
        <f t="shared" ref="H65" si="121">SUMIFS(H66:H1092,$C66:$C1092,$C66,$D66:$D1092,$D66,$E66:$E1092,$E66)</f>
        <v>0</v>
      </c>
      <c r="I65" s="34">
        <f t="shared" ref="I65:J65" si="122">SUMIFS(I66:I1092,$C66:$C1092,$C66,$D66:$D1092,$D66,$E66:$E1092,$E66)</f>
        <v>6564</v>
      </c>
      <c r="J65" s="34">
        <f t="shared" si="122"/>
        <v>0</v>
      </c>
      <c r="K65" s="34">
        <f t="shared" ref="K65" si="123">SUMIFS(K66:K1092,$C66:$C1092,$C66,$D66:$D1092,$D66,$E66:$E1092,$E66)</f>
        <v>6564</v>
      </c>
      <c r="L65" s="34">
        <f t="shared" ref="L65" si="124">SUMIFS(L66:L1092,$C66:$C1092,$C66,$D66:$D1092,$D66,$E66:$E1092,$E66)</f>
        <v>0</v>
      </c>
    </row>
    <row r="66" spans="1:12" s="13" customFormat="1" ht="31.5" x14ac:dyDescent="0.25">
      <c r="A66" s="17">
        <v>3</v>
      </c>
      <c r="B66" s="22" t="s">
        <v>23</v>
      </c>
      <c r="C66" s="23" t="s">
        <v>74</v>
      </c>
      <c r="D66" s="23" t="s">
        <v>80</v>
      </c>
      <c r="E66" s="23" t="s">
        <v>170</v>
      </c>
      <c r="F66" s="23" t="s">
        <v>87</v>
      </c>
      <c r="G66" s="24">
        <v>6349.3</v>
      </c>
      <c r="H66" s="24"/>
      <c r="I66" s="24">
        <v>6349.3</v>
      </c>
      <c r="J66" s="24"/>
      <c r="K66" s="24">
        <v>6349.3</v>
      </c>
      <c r="L66" s="24"/>
    </row>
    <row r="67" spans="1:12" s="13" customFormat="1" ht="47.25" x14ac:dyDescent="0.25">
      <c r="A67" s="17">
        <v>3</v>
      </c>
      <c r="B67" s="22" t="s">
        <v>11</v>
      </c>
      <c r="C67" s="23" t="s">
        <v>74</v>
      </c>
      <c r="D67" s="23" t="s">
        <v>80</v>
      </c>
      <c r="E67" s="23" t="s">
        <v>170</v>
      </c>
      <c r="F67" s="23" t="s">
        <v>78</v>
      </c>
      <c r="G67" s="24">
        <v>214.7</v>
      </c>
      <c r="H67" s="24"/>
      <c r="I67" s="24">
        <v>214.7</v>
      </c>
      <c r="J67" s="24"/>
      <c r="K67" s="24">
        <v>214.7</v>
      </c>
      <c r="L67" s="24"/>
    </row>
    <row r="68" spans="1:12" s="13" customFormat="1" ht="47.25" x14ac:dyDescent="0.25">
      <c r="A68" s="16">
        <v>2</v>
      </c>
      <c r="B68" s="41" t="s">
        <v>35</v>
      </c>
      <c r="C68" s="33" t="s">
        <v>74</v>
      </c>
      <c r="D68" s="33" t="s">
        <v>80</v>
      </c>
      <c r="E68" s="33" t="s">
        <v>127</v>
      </c>
      <c r="F68" s="33"/>
      <c r="G68" s="34">
        <f t="shared" ref="G68" si="125">SUMIFS(G69:G1094,$C69:$C1094,$C69,$D69:$D1094,$D69,$E69:$E1094,$E69)</f>
        <v>0</v>
      </c>
      <c r="H68" s="34">
        <f t="shared" ref="H68" si="126">SUMIFS(H69:H1094,$C69:$C1094,$C69,$D69:$D1094,$D69,$E69:$E1094,$E69)</f>
        <v>0</v>
      </c>
      <c r="I68" s="34">
        <f t="shared" ref="I68:J68" si="127">SUMIFS(I69:I1094,$C69:$C1094,$C69,$D69:$D1094,$D69,$E69:$E1094,$E69)</f>
        <v>0</v>
      </c>
      <c r="J68" s="34">
        <f t="shared" si="127"/>
        <v>0</v>
      </c>
      <c r="K68" s="34">
        <f t="shared" ref="K68" si="128">SUMIFS(K69:K1094,$C69:$C1094,$C69,$D69:$D1094,$D69,$E69:$E1094,$E69)</f>
        <v>0</v>
      </c>
      <c r="L68" s="34">
        <f t="shared" ref="L68" si="129">SUMIFS(L69:L1094,$C69:$C1094,$C69,$D69:$D1094,$D69,$E69:$E1094,$E69)</f>
        <v>0</v>
      </c>
    </row>
    <row r="69" spans="1:12" s="13" customFormat="1" ht="15.75" x14ac:dyDescent="0.25">
      <c r="A69" s="17">
        <v>3</v>
      </c>
      <c r="B69" s="22" t="s">
        <v>153</v>
      </c>
      <c r="C69" s="23" t="s">
        <v>74</v>
      </c>
      <c r="D69" s="23" t="s">
        <v>80</v>
      </c>
      <c r="E69" s="23" t="s">
        <v>127</v>
      </c>
      <c r="F69" s="23" t="s">
        <v>152</v>
      </c>
      <c r="G69" s="24"/>
      <c r="H69" s="24"/>
      <c r="I69" s="24"/>
      <c r="J69" s="24"/>
      <c r="K69" s="24"/>
      <c r="L69" s="24"/>
    </row>
    <row r="70" spans="1:12" s="13" customFormat="1" ht="15.75" x14ac:dyDescent="0.25">
      <c r="A70" s="14">
        <v>0</v>
      </c>
      <c r="B70" s="26" t="s">
        <v>110</v>
      </c>
      <c r="C70" s="27" t="s">
        <v>93</v>
      </c>
      <c r="D70" s="27" t="s">
        <v>119</v>
      </c>
      <c r="E70" s="27"/>
      <c r="F70" s="27"/>
      <c r="G70" s="28">
        <f>SUMIFS(G71:G1104,$C71:$C1104,$C71)/3</f>
        <v>155</v>
      </c>
      <c r="H70" s="28">
        <f>SUMIFS(H71:H1094,$C71:$C1094,$C71)/3</f>
        <v>0</v>
      </c>
      <c r="I70" s="28">
        <f>SUMIFS(I71:I1104,$C71:$C1104,$C71)/3</f>
        <v>155</v>
      </c>
      <c r="J70" s="28">
        <f>SUMIFS(J71:J1094,$C71:$C1094,$C71)/3</f>
        <v>0</v>
      </c>
      <c r="K70" s="28">
        <f>SUMIFS(K71:K1104,$C71:$C1104,$C71)/3</f>
        <v>155</v>
      </c>
      <c r="L70" s="28">
        <f>SUMIFS(L71:L1094,$C71:$C1094,$C71)/3</f>
        <v>0</v>
      </c>
    </row>
    <row r="71" spans="1:12" s="13" customFormat="1" ht="15.75" x14ac:dyDescent="0.25">
      <c r="A71" s="15">
        <v>1</v>
      </c>
      <c r="B71" s="29" t="s">
        <v>51</v>
      </c>
      <c r="C71" s="30" t="s">
        <v>93</v>
      </c>
      <c r="D71" s="30" t="s">
        <v>91</v>
      </c>
      <c r="E71" s="30" t="s">
        <v>6</v>
      </c>
      <c r="F71" s="30" t="s">
        <v>76</v>
      </c>
      <c r="G71" s="31">
        <f t="shared" ref="G71" si="130">SUMIFS(G72:G1094,$C72:$C1094,$C72,$D72:$D1094,$D72)/2</f>
        <v>155</v>
      </c>
      <c r="H71" s="31">
        <f t="shared" ref="H71" si="131">SUMIFS(H72:H1094,$C72:$C1094,$C72,$D72:$D1094,$D72)/2</f>
        <v>0</v>
      </c>
      <c r="I71" s="31">
        <f t="shared" ref="I71:J71" si="132">SUMIFS(I72:I1094,$C72:$C1094,$C72,$D72:$D1094,$D72)/2</f>
        <v>155</v>
      </c>
      <c r="J71" s="31">
        <f t="shared" si="132"/>
        <v>0</v>
      </c>
      <c r="K71" s="31">
        <f t="shared" ref="K71" si="133">SUMIFS(K72:K1094,$C72:$C1094,$C72,$D72:$D1094,$D72)/2</f>
        <v>155</v>
      </c>
      <c r="L71" s="31">
        <f t="shared" ref="L71" si="134">SUMIFS(L72:L1094,$C72:$C1094,$C72,$D72:$D1094,$D72)/2</f>
        <v>0</v>
      </c>
    </row>
    <row r="72" spans="1:12" s="13" customFormat="1" ht="48.75" customHeight="1" x14ac:dyDescent="0.25">
      <c r="A72" s="16">
        <v>2</v>
      </c>
      <c r="B72" s="32" t="s">
        <v>194</v>
      </c>
      <c r="C72" s="33" t="s">
        <v>93</v>
      </c>
      <c r="D72" s="33" t="s">
        <v>91</v>
      </c>
      <c r="E72" s="33" t="s">
        <v>121</v>
      </c>
      <c r="F72" s="33" t="s">
        <v>76</v>
      </c>
      <c r="G72" s="34">
        <f t="shared" ref="G72" si="135">SUMIFS(G73:G1091,$C73:$C1091,$C73,$D73:$D1091,$D73,$E73:$E1091,$E73)</f>
        <v>155</v>
      </c>
      <c r="H72" s="34">
        <f t="shared" ref="H72" si="136">SUMIFS(H73:H1091,$C73:$C1091,$C73,$D73:$D1091,$D73,$E73:$E1091,$E73)</f>
        <v>0</v>
      </c>
      <c r="I72" s="34">
        <f t="shared" ref="I72:J72" si="137">SUMIFS(I73:I1091,$C73:$C1091,$C73,$D73:$D1091,$D73,$E73:$E1091,$E73)</f>
        <v>155</v>
      </c>
      <c r="J72" s="34">
        <f t="shared" si="137"/>
        <v>0</v>
      </c>
      <c r="K72" s="34">
        <f t="shared" ref="K72" si="138">SUMIFS(K73:K1091,$C73:$C1091,$C73,$D73:$D1091,$D73,$E73:$E1091,$E73)</f>
        <v>155</v>
      </c>
      <c r="L72" s="34">
        <f t="shared" ref="L72" si="139">SUMIFS(L73:L1091,$C73:$C1091,$C73,$D73:$D1091,$D73,$E73:$E1091,$E73)</f>
        <v>0</v>
      </c>
    </row>
    <row r="73" spans="1:12" s="13" customFormat="1" ht="47.25" x14ac:dyDescent="0.25">
      <c r="A73" s="17">
        <v>3</v>
      </c>
      <c r="B73" s="22" t="s">
        <v>11</v>
      </c>
      <c r="C73" s="23" t="s">
        <v>93</v>
      </c>
      <c r="D73" s="23" t="s">
        <v>91</v>
      </c>
      <c r="E73" s="23" t="s">
        <v>121</v>
      </c>
      <c r="F73" s="23" t="s">
        <v>78</v>
      </c>
      <c r="G73" s="24">
        <v>155</v>
      </c>
      <c r="H73" s="24"/>
      <c r="I73" s="24">
        <v>155</v>
      </c>
      <c r="J73" s="24"/>
      <c r="K73" s="24">
        <v>155</v>
      </c>
      <c r="L73" s="24"/>
    </row>
    <row r="74" spans="1:12" s="13" customFormat="1" ht="31.5" x14ac:dyDescent="0.25">
      <c r="A74" s="14">
        <v>0</v>
      </c>
      <c r="B74" s="26" t="s">
        <v>111</v>
      </c>
      <c r="C74" s="27" t="s">
        <v>83</v>
      </c>
      <c r="D74" s="27" t="s">
        <v>119</v>
      </c>
      <c r="E74" s="27"/>
      <c r="F74" s="27"/>
      <c r="G74" s="28">
        <f>SUMIFS(G75:G1108,$C75:$C1108,$C75)/3</f>
        <v>2287.4999999999995</v>
      </c>
      <c r="H74" s="28">
        <f>SUMIFS(H75:H1098,$C75:$C1098,$C75)/3</f>
        <v>0</v>
      </c>
      <c r="I74" s="28">
        <f>SUMIFS(I75:I1108,$C75:$C1108,$C75)/3</f>
        <v>2287.4999999999995</v>
      </c>
      <c r="J74" s="28">
        <f>SUMIFS(J75:J1098,$C75:$C1098,$C75)/3</f>
        <v>0</v>
      </c>
      <c r="K74" s="28">
        <f>SUMIFS(K75:K1108,$C75:$C1108,$C75)/3</f>
        <v>2287.4999999999995</v>
      </c>
      <c r="L74" s="28">
        <f>SUMIFS(L75:L1098,$C75:$C1098,$C75)/3</f>
        <v>0</v>
      </c>
    </row>
    <row r="75" spans="1:12" s="13" customFormat="1" ht="47.25" x14ac:dyDescent="0.25">
      <c r="A75" s="15">
        <v>1</v>
      </c>
      <c r="B75" s="29" t="s">
        <v>52</v>
      </c>
      <c r="C75" s="30" t="s">
        <v>83</v>
      </c>
      <c r="D75" s="30" t="s">
        <v>94</v>
      </c>
      <c r="E75" s="30" t="s">
        <v>6</v>
      </c>
      <c r="F75" s="30" t="s">
        <v>76</v>
      </c>
      <c r="G75" s="31">
        <f t="shared" ref="G75" si="140">SUMIFS(G76:G1098,$C76:$C1098,$C76,$D76:$D1098,$D76)/2</f>
        <v>1524.3</v>
      </c>
      <c r="H75" s="31">
        <f t="shared" ref="H75" si="141">SUMIFS(H76:H1098,$C76:$C1098,$C76,$D76:$D1098,$D76)/2</f>
        <v>0</v>
      </c>
      <c r="I75" s="31">
        <f t="shared" ref="I75:J75" si="142">SUMIFS(I76:I1098,$C76:$C1098,$C76,$D76:$D1098,$D76)/2</f>
        <v>1524.3</v>
      </c>
      <c r="J75" s="31">
        <f t="shared" si="142"/>
        <v>0</v>
      </c>
      <c r="K75" s="31">
        <f t="shared" ref="K75" si="143">SUMIFS(K76:K1098,$C76:$C1098,$C76,$D76:$D1098,$D76)/2</f>
        <v>1524.3</v>
      </c>
      <c r="L75" s="31">
        <f t="shared" ref="L75" si="144">SUMIFS(L76:L1098,$C76:$C1098,$C76,$D76:$D1098,$D76)/2</f>
        <v>0</v>
      </c>
    </row>
    <row r="76" spans="1:12" s="13" customFormat="1" ht="94.5" x14ac:dyDescent="0.25">
      <c r="A76" s="16">
        <v>2</v>
      </c>
      <c r="B76" s="32" t="s">
        <v>189</v>
      </c>
      <c r="C76" s="33" t="s">
        <v>83</v>
      </c>
      <c r="D76" s="33" t="s">
        <v>94</v>
      </c>
      <c r="E76" s="33" t="s">
        <v>45</v>
      </c>
      <c r="F76" s="33"/>
      <c r="G76" s="34">
        <f t="shared" ref="G76" si="145">SUMIFS(G77:G1095,$C77:$C1095,$C77,$D77:$D1095,$D77,$E77:$E1095,$E77)</f>
        <v>1448.3</v>
      </c>
      <c r="H76" s="34">
        <f t="shared" ref="H76" si="146">SUMIFS(H77:H1095,$C77:$C1095,$C77,$D77:$D1095,$D77,$E77:$E1095,$E77)</f>
        <v>0</v>
      </c>
      <c r="I76" s="34">
        <f t="shared" ref="I76:J76" si="147">SUMIFS(I77:I1095,$C77:$C1095,$C77,$D77:$D1095,$D77,$E77:$E1095,$E77)</f>
        <v>1448.3</v>
      </c>
      <c r="J76" s="34">
        <f t="shared" si="147"/>
        <v>0</v>
      </c>
      <c r="K76" s="34">
        <f t="shared" ref="K76" si="148">SUMIFS(K77:K1095,$C77:$C1095,$C77,$D77:$D1095,$D77,$E77:$E1095,$E77)</f>
        <v>1448.3</v>
      </c>
      <c r="L76" s="34">
        <f t="shared" ref="L76" si="149">SUMIFS(L77:L1095,$C77:$C1095,$C77,$D77:$D1095,$D77,$E77:$E1095,$E77)</f>
        <v>0</v>
      </c>
    </row>
    <row r="77" spans="1:12" s="13" customFormat="1" ht="15.75" x14ac:dyDescent="0.25">
      <c r="A77" s="17">
        <v>3</v>
      </c>
      <c r="B77" s="22" t="s">
        <v>46</v>
      </c>
      <c r="C77" s="23" t="s">
        <v>83</v>
      </c>
      <c r="D77" s="23" t="s">
        <v>94</v>
      </c>
      <c r="E77" s="23" t="s">
        <v>45</v>
      </c>
      <c r="F77" s="23" t="s">
        <v>96</v>
      </c>
      <c r="G77" s="24">
        <v>1448.3</v>
      </c>
      <c r="H77" s="24"/>
      <c r="I77" s="24">
        <v>1448.3</v>
      </c>
      <c r="J77" s="24"/>
      <c r="K77" s="24">
        <v>1448.3</v>
      </c>
      <c r="L77" s="24"/>
    </row>
    <row r="78" spans="1:12" s="13" customFormat="1" ht="87" customHeight="1" x14ac:dyDescent="0.25">
      <c r="A78" s="16">
        <v>2</v>
      </c>
      <c r="B78" s="32" t="s">
        <v>195</v>
      </c>
      <c r="C78" s="33" t="s">
        <v>83</v>
      </c>
      <c r="D78" s="33" t="s">
        <v>94</v>
      </c>
      <c r="E78" s="33" t="s">
        <v>122</v>
      </c>
      <c r="F78" s="33" t="s">
        <v>76</v>
      </c>
      <c r="G78" s="34">
        <f t="shared" ref="G78" si="150">SUMIFS(G79:G1097,$C79:$C1097,$C79,$D79:$D1097,$D79,$E79:$E1097,$E79)</f>
        <v>76</v>
      </c>
      <c r="H78" s="34">
        <f t="shared" ref="H78" si="151">SUMIFS(H79:H1097,$C79:$C1097,$C79,$D79:$D1097,$D79,$E79:$E1097,$E79)</f>
        <v>0</v>
      </c>
      <c r="I78" s="34">
        <f t="shared" ref="I78:J78" si="152">SUMIFS(I79:I1097,$C79:$C1097,$C79,$D79:$D1097,$D79,$E79:$E1097,$E79)</f>
        <v>76</v>
      </c>
      <c r="J78" s="34">
        <f t="shared" si="152"/>
        <v>0</v>
      </c>
      <c r="K78" s="34">
        <f t="shared" ref="K78" si="153">SUMIFS(K79:K1097,$C79:$C1097,$C79,$D79:$D1097,$D79,$E79:$E1097,$E79)</f>
        <v>76</v>
      </c>
      <c r="L78" s="34">
        <f t="shared" ref="L78" si="154">SUMIFS(L79:L1097,$C79:$C1097,$C79,$D79:$D1097,$D79,$E79:$E1097,$E79)</f>
        <v>0</v>
      </c>
    </row>
    <row r="79" spans="1:12" s="13" customFormat="1" ht="47.25" x14ac:dyDescent="0.25">
      <c r="A79" s="17">
        <v>3</v>
      </c>
      <c r="B79" s="22" t="s">
        <v>11</v>
      </c>
      <c r="C79" s="23" t="s">
        <v>83</v>
      </c>
      <c r="D79" s="23" t="s">
        <v>94</v>
      </c>
      <c r="E79" s="23" t="s">
        <v>122</v>
      </c>
      <c r="F79" s="23" t="s">
        <v>78</v>
      </c>
      <c r="G79" s="24">
        <v>76</v>
      </c>
      <c r="H79" s="24"/>
      <c r="I79" s="24">
        <v>76</v>
      </c>
      <c r="J79" s="24"/>
      <c r="K79" s="24">
        <v>76</v>
      </c>
      <c r="L79" s="24"/>
    </row>
    <row r="80" spans="1:12" s="13" customFormat="1" ht="47.25" x14ac:dyDescent="0.25">
      <c r="A80" s="15">
        <v>1</v>
      </c>
      <c r="B80" s="29" t="s">
        <v>36</v>
      </c>
      <c r="C80" s="30" t="s">
        <v>83</v>
      </c>
      <c r="D80" s="30" t="s">
        <v>81</v>
      </c>
      <c r="E80" s="30"/>
      <c r="F80" s="30"/>
      <c r="G80" s="31">
        <f t="shared" ref="G80" si="155">SUMIFS(G81:G1103,$C81:$C1103,$C81,$D81:$D1103,$D81)/2</f>
        <v>763.2</v>
      </c>
      <c r="H80" s="31">
        <f t="shared" ref="H80" si="156">SUMIFS(H81:H1103,$C81:$C1103,$C81,$D81:$D1103,$D81)/2</f>
        <v>0</v>
      </c>
      <c r="I80" s="31">
        <f t="shared" ref="I80:J80" si="157">SUMIFS(I81:I1103,$C81:$C1103,$C81,$D81:$D1103,$D81)/2</f>
        <v>763.2</v>
      </c>
      <c r="J80" s="31">
        <f t="shared" si="157"/>
        <v>0</v>
      </c>
      <c r="K80" s="31">
        <f t="shared" ref="K80" si="158">SUMIFS(K81:K1103,$C81:$C1103,$C81,$D81:$D1103,$D81)/2</f>
        <v>763.2</v>
      </c>
      <c r="L80" s="31">
        <f t="shared" ref="L80" si="159">SUMIFS(L81:L1103,$C81:$C1103,$C81,$D81:$D1103,$D81)/2</f>
        <v>0</v>
      </c>
    </row>
    <row r="81" spans="1:12" s="13" customFormat="1" ht="82.15" customHeight="1" x14ac:dyDescent="0.25">
      <c r="A81" s="16">
        <v>2</v>
      </c>
      <c r="B81" s="32" t="s">
        <v>196</v>
      </c>
      <c r="C81" s="33" t="s">
        <v>83</v>
      </c>
      <c r="D81" s="33" t="s">
        <v>81</v>
      </c>
      <c r="E81" s="33" t="s">
        <v>53</v>
      </c>
      <c r="F81" s="33"/>
      <c r="G81" s="34">
        <f t="shared" ref="G81" si="160">SUMIFS(G82:G1100,$C82:$C1100,$C82,$D82:$D1100,$D82,$E82:$E1100,$E82)</f>
        <v>483.2</v>
      </c>
      <c r="H81" s="34">
        <f t="shared" ref="H81" si="161">SUMIFS(H82:H1100,$C82:$C1100,$C82,$D82:$D1100,$D82,$E82:$E1100,$E82)</f>
        <v>0</v>
      </c>
      <c r="I81" s="34">
        <f t="shared" ref="I81:J81" si="162">SUMIFS(I82:I1100,$C82:$C1100,$C82,$D82:$D1100,$D82,$E82:$E1100,$E82)</f>
        <v>483.2</v>
      </c>
      <c r="J81" s="34">
        <f t="shared" si="162"/>
        <v>0</v>
      </c>
      <c r="K81" s="34">
        <f t="shared" ref="K81" si="163">SUMIFS(K82:K1100,$C82:$C1100,$C82,$D82:$D1100,$D82,$E82:$E1100,$E82)</f>
        <v>483.2</v>
      </c>
      <c r="L81" s="34">
        <f t="shared" ref="L81" si="164">SUMIFS(L82:L1100,$C82:$C1100,$C82,$D82:$D1100,$D82,$E82:$E1100,$E82)</f>
        <v>0</v>
      </c>
    </row>
    <row r="82" spans="1:12" s="13" customFormat="1" ht="15.75" x14ac:dyDescent="0.25">
      <c r="A82" s="17">
        <v>3</v>
      </c>
      <c r="B82" s="22" t="s">
        <v>46</v>
      </c>
      <c r="C82" s="23" t="s">
        <v>83</v>
      </c>
      <c r="D82" s="23" t="s">
        <v>81</v>
      </c>
      <c r="E82" s="23" t="s">
        <v>53</v>
      </c>
      <c r="F82" s="23" t="s">
        <v>96</v>
      </c>
      <c r="G82" s="24">
        <v>483.2</v>
      </c>
      <c r="H82" s="24"/>
      <c r="I82" s="24">
        <v>483.2</v>
      </c>
      <c r="J82" s="24"/>
      <c r="K82" s="24">
        <v>483.2</v>
      </c>
      <c r="L82" s="24"/>
    </row>
    <row r="83" spans="1:12" s="13" customFormat="1" ht="63" x14ac:dyDescent="0.25">
      <c r="A83" s="16">
        <v>2</v>
      </c>
      <c r="B83" s="32" t="s">
        <v>197</v>
      </c>
      <c r="C83" s="33" t="s">
        <v>83</v>
      </c>
      <c r="D83" s="33" t="s">
        <v>81</v>
      </c>
      <c r="E83" s="33" t="s">
        <v>37</v>
      </c>
      <c r="F83" s="33"/>
      <c r="G83" s="34">
        <f t="shared" ref="G83" si="165">SUMIFS(G84:G1102,$C84:$C1102,$C84,$D84:$D1102,$D84,$E84:$E1102,$E84)</f>
        <v>280</v>
      </c>
      <c r="H83" s="34">
        <f t="shared" ref="H83" si="166">SUMIFS(H84:H1102,$C84:$C1102,$C84,$D84:$D1102,$D84,$E84:$E1102,$E84)</f>
        <v>0</v>
      </c>
      <c r="I83" s="34">
        <f t="shared" ref="I83:J83" si="167">SUMIFS(I84:I1102,$C84:$C1102,$C84,$D84:$D1102,$D84,$E84:$E1102,$E84)</f>
        <v>280</v>
      </c>
      <c r="J83" s="34">
        <f t="shared" si="167"/>
        <v>0</v>
      </c>
      <c r="K83" s="34">
        <f t="shared" ref="K83" si="168">SUMIFS(K84:K1102,$C84:$C1102,$C84,$D84:$D1102,$D84,$E84:$E1102,$E84)</f>
        <v>280</v>
      </c>
      <c r="L83" s="34">
        <f t="shared" ref="L83" si="169">SUMIFS(L84:L1102,$C84:$C1102,$C84,$D84:$D1102,$D84,$E84:$E1102,$E84)</f>
        <v>0</v>
      </c>
    </row>
    <row r="84" spans="1:12" s="13" customFormat="1" ht="47.25" x14ac:dyDescent="0.25">
      <c r="A84" s="17">
        <v>3</v>
      </c>
      <c r="B84" s="22" t="s">
        <v>11</v>
      </c>
      <c r="C84" s="23" t="s">
        <v>83</v>
      </c>
      <c r="D84" s="23" t="s">
        <v>81</v>
      </c>
      <c r="E84" s="23" t="s">
        <v>37</v>
      </c>
      <c r="F84" s="23" t="s">
        <v>78</v>
      </c>
      <c r="G84" s="24">
        <v>280</v>
      </c>
      <c r="H84" s="24"/>
      <c r="I84" s="24">
        <v>280</v>
      </c>
      <c r="J84" s="24"/>
      <c r="K84" s="24">
        <v>280</v>
      </c>
      <c r="L84" s="24"/>
    </row>
    <row r="85" spans="1:12" s="13" customFormat="1" ht="15.75" x14ac:dyDescent="0.25">
      <c r="A85" s="14">
        <v>0</v>
      </c>
      <c r="B85" s="26" t="s">
        <v>112</v>
      </c>
      <c r="C85" s="27" t="s">
        <v>91</v>
      </c>
      <c r="D85" s="27" t="s">
        <v>119</v>
      </c>
      <c r="E85" s="27"/>
      <c r="F85" s="27"/>
      <c r="G85" s="28">
        <f>SUMIFS(G86:G1119,$C86:$C1119,$C86)/3</f>
        <v>42887.200000000004</v>
      </c>
      <c r="H85" s="28">
        <f>SUMIFS(H86:H1109,$C86:$C1109,$C86)/3</f>
        <v>26296.799999999999</v>
      </c>
      <c r="I85" s="28">
        <f>SUMIFS(I86:I1119,$C86:$C1119,$C86)/3</f>
        <v>42887.200000000004</v>
      </c>
      <c r="J85" s="28">
        <f>SUMIFS(J86:J1109,$C86:$C1109,$C86)/3</f>
        <v>26296.799999999999</v>
      </c>
      <c r="K85" s="28">
        <f>SUMIFS(K86:K1119,$C86:$C1119,$C86)/3</f>
        <v>9325.0999999999985</v>
      </c>
      <c r="L85" s="28">
        <f>SUMIFS(L86:L1109,$C86:$C1109,$C86)/3</f>
        <v>180</v>
      </c>
    </row>
    <row r="86" spans="1:12" s="13" customFormat="1" ht="15.75" x14ac:dyDescent="0.25">
      <c r="A86" s="15">
        <v>1</v>
      </c>
      <c r="B86" s="29" t="s">
        <v>54</v>
      </c>
      <c r="C86" s="30" t="s">
        <v>91</v>
      </c>
      <c r="D86" s="30" t="s">
        <v>97</v>
      </c>
      <c r="E86" s="30"/>
      <c r="F86" s="30"/>
      <c r="G86" s="31">
        <f t="shared" ref="G86" si="170">SUMIFS(G87:G1109,$C87:$C1109,$C87,$D87:$D1109,$D87)/2</f>
        <v>926</v>
      </c>
      <c r="H86" s="31">
        <f t="shared" ref="H86" si="171">SUMIFS(H87:H1109,$C87:$C1109,$C87,$D87:$D1109,$D87)/2</f>
        <v>180</v>
      </c>
      <c r="I86" s="31">
        <f t="shared" ref="I86:J86" si="172">SUMIFS(I87:I1109,$C87:$C1109,$C87,$D87:$D1109,$D87)/2</f>
        <v>926</v>
      </c>
      <c r="J86" s="31">
        <f t="shared" si="172"/>
        <v>180</v>
      </c>
      <c r="K86" s="31">
        <f t="shared" ref="K86" si="173">SUMIFS(K87:K1109,$C87:$C1109,$C87,$D87:$D1109,$D87)/2</f>
        <v>926</v>
      </c>
      <c r="L86" s="31">
        <f t="shared" ref="L86" si="174">SUMIFS(L87:L1109,$C87:$C1109,$C87,$D87:$D1109,$D87)/2</f>
        <v>180</v>
      </c>
    </row>
    <row r="87" spans="1:12" s="13" customFormat="1" ht="63" x14ac:dyDescent="0.25">
      <c r="A87" s="16">
        <v>2</v>
      </c>
      <c r="B87" s="39" t="s">
        <v>139</v>
      </c>
      <c r="C87" s="33" t="s">
        <v>91</v>
      </c>
      <c r="D87" s="33" t="s">
        <v>97</v>
      </c>
      <c r="E87" s="33" t="s">
        <v>14</v>
      </c>
      <c r="F87" s="33"/>
      <c r="G87" s="34">
        <f t="shared" ref="G87" si="175">SUMIFS(G88:G1106,$C88:$C1106,$C88,$D88:$D1106,$D88,$E88:$E1106,$E88)</f>
        <v>0</v>
      </c>
      <c r="H87" s="34">
        <f t="shared" ref="H87" si="176">SUMIFS(H88:H1106,$C88:$C1106,$C88,$D88:$D1106,$D88,$E88:$E1106,$E88)</f>
        <v>0</v>
      </c>
      <c r="I87" s="34">
        <f t="shared" ref="I87:J87" si="177">SUMIFS(I88:I1106,$C88:$C1106,$C88,$D88:$D1106,$D88,$E88:$E1106,$E88)</f>
        <v>0</v>
      </c>
      <c r="J87" s="34">
        <f t="shared" si="177"/>
        <v>0</v>
      </c>
      <c r="K87" s="34">
        <f t="shared" ref="K87" si="178">SUMIFS(K88:K1106,$C88:$C1106,$C88,$D88:$D1106,$D88,$E88:$E1106,$E88)</f>
        <v>0</v>
      </c>
      <c r="L87" s="34">
        <f t="shared" ref="L87" si="179">SUMIFS(L88:L1106,$C88:$C1106,$C88,$D88:$D1106,$D88,$E88:$E1106,$E88)</f>
        <v>0</v>
      </c>
    </row>
    <row r="88" spans="1:12" s="13" customFormat="1" ht="47.25" x14ac:dyDescent="0.25">
      <c r="A88" s="17">
        <v>3</v>
      </c>
      <c r="B88" s="22" t="s">
        <v>11</v>
      </c>
      <c r="C88" s="23" t="s">
        <v>91</v>
      </c>
      <c r="D88" s="23" t="s">
        <v>97</v>
      </c>
      <c r="E88" s="23" t="s">
        <v>14</v>
      </c>
      <c r="F88" s="23" t="s">
        <v>78</v>
      </c>
      <c r="G88" s="24"/>
      <c r="H88" s="24"/>
      <c r="I88" s="24"/>
      <c r="J88" s="24"/>
      <c r="K88" s="24"/>
      <c r="L88" s="24"/>
    </row>
    <row r="89" spans="1:12" s="13" customFormat="1" ht="78.75" x14ac:dyDescent="0.25">
      <c r="A89" s="16">
        <v>2</v>
      </c>
      <c r="B89" s="32" t="s">
        <v>198</v>
      </c>
      <c r="C89" s="33" t="s">
        <v>91</v>
      </c>
      <c r="D89" s="33" t="s">
        <v>97</v>
      </c>
      <c r="E89" s="33" t="s">
        <v>55</v>
      </c>
      <c r="F89" s="33"/>
      <c r="G89" s="34">
        <f t="shared" ref="G89" si="180">SUMIFS(G90:G1108,$C90:$C1108,$C90,$D90:$D1108,$D90,$E90:$E1108,$E90)</f>
        <v>926</v>
      </c>
      <c r="H89" s="34">
        <f t="shared" ref="H89" si="181">SUMIFS(H90:H1108,$C90:$C1108,$C90,$D90:$D1108,$D90,$E90:$E1108,$E90)</f>
        <v>180</v>
      </c>
      <c r="I89" s="34">
        <f t="shared" ref="I89:J89" si="182">SUMIFS(I90:I1108,$C90:$C1108,$C90,$D90:$D1108,$D90,$E90:$E1108,$E90)</f>
        <v>926</v>
      </c>
      <c r="J89" s="34">
        <f t="shared" si="182"/>
        <v>180</v>
      </c>
      <c r="K89" s="34">
        <f t="shared" ref="K89" si="183">SUMIFS(K90:K1108,$C90:$C1108,$C90,$D90:$D1108,$D90,$E90:$E1108,$E90)</f>
        <v>926</v>
      </c>
      <c r="L89" s="34">
        <f t="shared" ref="L89" si="184">SUMIFS(L90:L1108,$C90:$C1108,$C90,$D90:$D1108,$D90,$E90:$E1108,$E90)</f>
        <v>180</v>
      </c>
    </row>
    <row r="90" spans="1:12" s="13" customFormat="1" ht="31.5" x14ac:dyDescent="0.25">
      <c r="A90" s="17">
        <v>3</v>
      </c>
      <c r="B90" s="22" t="s">
        <v>23</v>
      </c>
      <c r="C90" s="23" t="s">
        <v>91</v>
      </c>
      <c r="D90" s="23" t="s">
        <v>97</v>
      </c>
      <c r="E90" s="23" t="s">
        <v>55</v>
      </c>
      <c r="F90" s="23" t="s">
        <v>87</v>
      </c>
      <c r="G90" s="24">
        <v>700</v>
      </c>
      <c r="H90" s="24"/>
      <c r="I90" s="24">
        <v>700</v>
      </c>
      <c r="J90" s="24"/>
      <c r="K90" s="24">
        <v>700</v>
      </c>
      <c r="L90" s="24"/>
    </row>
    <row r="91" spans="1:12" s="13" customFormat="1" ht="47.25" x14ac:dyDescent="0.25">
      <c r="A91" s="17">
        <v>3</v>
      </c>
      <c r="B91" s="22" t="s">
        <v>11</v>
      </c>
      <c r="C91" s="23" t="s">
        <v>91</v>
      </c>
      <c r="D91" s="23" t="s">
        <v>97</v>
      </c>
      <c r="E91" s="23" t="s">
        <v>55</v>
      </c>
      <c r="F91" s="23" t="s">
        <v>78</v>
      </c>
      <c r="G91" s="24">
        <v>226</v>
      </c>
      <c r="H91" s="24">
        <v>180</v>
      </c>
      <c r="I91" s="24">
        <v>226</v>
      </c>
      <c r="J91" s="24">
        <v>180</v>
      </c>
      <c r="K91" s="24">
        <v>226</v>
      </c>
      <c r="L91" s="24">
        <v>180</v>
      </c>
    </row>
    <row r="92" spans="1:12" s="13" customFormat="1" ht="15.75" x14ac:dyDescent="0.25">
      <c r="A92" s="17">
        <v>3</v>
      </c>
      <c r="B92" s="22" t="s">
        <v>46</v>
      </c>
      <c r="C92" s="23" t="s">
        <v>91</v>
      </c>
      <c r="D92" s="23" t="s">
        <v>97</v>
      </c>
      <c r="E92" s="23" t="s">
        <v>55</v>
      </c>
      <c r="F92" s="23" t="s">
        <v>96</v>
      </c>
      <c r="G92" s="24"/>
      <c r="H92" s="24"/>
      <c r="I92" s="24"/>
      <c r="J92" s="24"/>
      <c r="K92" s="24"/>
      <c r="L92" s="24"/>
    </row>
    <row r="93" spans="1:12" s="13" customFormat="1" ht="78.75" x14ac:dyDescent="0.25">
      <c r="A93" s="17">
        <v>3</v>
      </c>
      <c r="B93" s="22" t="s">
        <v>161</v>
      </c>
      <c r="C93" s="23" t="s">
        <v>91</v>
      </c>
      <c r="D93" s="23" t="s">
        <v>97</v>
      </c>
      <c r="E93" s="23" t="s">
        <v>55</v>
      </c>
      <c r="F93" s="23" t="s">
        <v>98</v>
      </c>
      <c r="G93" s="24"/>
      <c r="H93" s="24"/>
      <c r="I93" s="24"/>
      <c r="J93" s="24"/>
      <c r="K93" s="24"/>
      <c r="L93" s="24"/>
    </row>
    <row r="94" spans="1:12" s="13" customFormat="1" ht="15.75" x14ac:dyDescent="0.25">
      <c r="A94" s="17">
        <v>3</v>
      </c>
      <c r="B94" s="22" t="s">
        <v>12</v>
      </c>
      <c r="C94" s="23" t="s">
        <v>91</v>
      </c>
      <c r="D94" s="23" t="s">
        <v>97</v>
      </c>
      <c r="E94" s="23" t="s">
        <v>55</v>
      </c>
      <c r="F94" s="23" t="s">
        <v>79</v>
      </c>
      <c r="G94" s="24"/>
      <c r="H94" s="24"/>
      <c r="I94" s="24"/>
      <c r="J94" s="24"/>
      <c r="K94" s="24"/>
      <c r="L94" s="24"/>
    </row>
    <row r="95" spans="1:12" s="13" customFormat="1" ht="15.75" x14ac:dyDescent="0.25">
      <c r="A95" s="15">
        <v>1</v>
      </c>
      <c r="B95" s="29" t="s">
        <v>56</v>
      </c>
      <c r="C95" s="30" t="s">
        <v>91</v>
      </c>
      <c r="D95" s="30" t="s">
        <v>88</v>
      </c>
      <c r="E95" s="30" t="s">
        <v>6</v>
      </c>
      <c r="F95" s="30" t="s">
        <v>76</v>
      </c>
      <c r="G95" s="31">
        <f t="shared" ref="G95" si="185">SUMIFS(G96:G1118,$C96:$C1118,$C96,$D96:$D1118,$D96)/2</f>
        <v>2066.8000000000002</v>
      </c>
      <c r="H95" s="31">
        <f t="shared" ref="H95" si="186">SUMIFS(H96:H1118,$C96:$C1118,$C96,$D96:$D1118,$D96)/2</f>
        <v>0</v>
      </c>
      <c r="I95" s="31">
        <f t="shared" ref="I95:J95" si="187">SUMIFS(I96:I1118,$C96:$C1118,$C96,$D96:$D1118,$D96)/2</f>
        <v>2066.8000000000002</v>
      </c>
      <c r="J95" s="31">
        <f t="shared" si="187"/>
        <v>0</v>
      </c>
      <c r="K95" s="31">
        <f t="shared" ref="K95" si="188">SUMIFS(K96:K1118,$C96:$C1118,$C96,$D96:$D1118,$D96)/2</f>
        <v>2166</v>
      </c>
      <c r="L95" s="31">
        <f t="shared" ref="L95" si="189">SUMIFS(L96:L1118,$C96:$C1118,$C96,$D96:$D1118,$D96)/2</f>
        <v>0</v>
      </c>
    </row>
    <row r="96" spans="1:12" s="13" customFormat="1" ht="63" x14ac:dyDescent="0.25">
      <c r="A96" s="16">
        <v>2</v>
      </c>
      <c r="B96" s="41" t="s">
        <v>138</v>
      </c>
      <c r="C96" s="42" t="s">
        <v>91</v>
      </c>
      <c r="D96" s="42" t="s">
        <v>88</v>
      </c>
      <c r="E96" s="42" t="s">
        <v>142</v>
      </c>
      <c r="F96" s="33"/>
      <c r="G96" s="34">
        <f t="shared" ref="G96" si="190">SUMIFS(G97:G1115,$C97:$C1115,$C97,$D97:$D1115,$D97,$E97:$E1115,$E97)</f>
        <v>2066.8000000000002</v>
      </c>
      <c r="H96" s="34">
        <f t="shared" ref="H96" si="191">SUMIFS(H97:H1115,$C97:$C1115,$C97,$D97:$D1115,$D97,$E97:$E1115,$E97)</f>
        <v>0</v>
      </c>
      <c r="I96" s="34">
        <f t="shared" ref="I96:J96" si="192">SUMIFS(I97:I1115,$C97:$C1115,$C97,$D97:$D1115,$D97,$E97:$E1115,$E97)</f>
        <v>2066.8000000000002</v>
      </c>
      <c r="J96" s="34">
        <f t="shared" si="192"/>
        <v>0</v>
      </c>
      <c r="K96" s="34">
        <f t="shared" ref="K96" si="193">SUMIFS(K97:K1115,$C97:$C1115,$C97,$D97:$D1115,$D97,$E97:$E1115,$E97)</f>
        <v>2166</v>
      </c>
      <c r="L96" s="34">
        <f t="shared" ref="L96" si="194">SUMIFS(L97:L1115,$C97:$C1115,$C97,$D97:$D1115,$D97,$E97:$E1115,$E97)</f>
        <v>0</v>
      </c>
    </row>
    <row r="97" spans="1:12" s="13" customFormat="1" ht="78.75" x14ac:dyDescent="0.25">
      <c r="A97" s="17">
        <v>3</v>
      </c>
      <c r="B97" s="22" t="s">
        <v>161</v>
      </c>
      <c r="C97" s="23" t="s">
        <v>91</v>
      </c>
      <c r="D97" s="23" t="s">
        <v>88</v>
      </c>
      <c r="E97" s="23" t="s">
        <v>142</v>
      </c>
      <c r="F97" s="23" t="s">
        <v>98</v>
      </c>
      <c r="G97" s="24">
        <v>2066.8000000000002</v>
      </c>
      <c r="H97" s="24"/>
      <c r="I97" s="24">
        <v>2066.8000000000002</v>
      </c>
      <c r="J97" s="24"/>
      <c r="K97" s="24">
        <v>2166</v>
      </c>
      <c r="L97" s="24"/>
    </row>
    <row r="98" spans="1:12" s="13" customFormat="1" ht="15.75" x14ac:dyDescent="0.25">
      <c r="A98" s="15">
        <v>1</v>
      </c>
      <c r="B98" s="40" t="s">
        <v>156</v>
      </c>
      <c r="C98" s="30" t="s">
        <v>91</v>
      </c>
      <c r="D98" s="30" t="s">
        <v>94</v>
      </c>
      <c r="E98" s="30"/>
      <c r="F98" s="30"/>
      <c r="G98" s="31">
        <f t="shared" ref="G98" si="195">SUMIFS(G99:G1121,$C99:$C1121,$C99,$D99:$D1121,$D99)/2</f>
        <v>1800</v>
      </c>
      <c r="H98" s="31">
        <f t="shared" ref="H98" si="196">SUMIFS(H99:H1121,$C99:$C1121,$C99,$D99:$D1121,$D99)/2</f>
        <v>0</v>
      </c>
      <c r="I98" s="31">
        <f t="shared" ref="I98:J98" si="197">SUMIFS(I99:I1121,$C99:$C1121,$C99,$D99:$D1121,$D99)/2</f>
        <v>1800</v>
      </c>
      <c r="J98" s="31">
        <f t="shared" si="197"/>
        <v>0</v>
      </c>
      <c r="K98" s="31">
        <f t="shared" ref="K98" si="198">SUMIFS(K99:K1121,$C99:$C1121,$C99,$D99:$D1121,$D99)/2</f>
        <v>1800</v>
      </c>
      <c r="L98" s="31">
        <f t="shared" ref="L98" si="199">SUMIFS(L99:L1121,$C99:$C1121,$C99,$D99:$D1121,$D99)/2</f>
        <v>0</v>
      </c>
    </row>
    <row r="99" spans="1:12" s="13" customFormat="1" ht="63" x14ac:dyDescent="0.25">
      <c r="A99" s="16">
        <v>2</v>
      </c>
      <c r="B99" s="32" t="s">
        <v>199</v>
      </c>
      <c r="C99" s="33" t="s">
        <v>91</v>
      </c>
      <c r="D99" s="33" t="s">
        <v>94</v>
      </c>
      <c r="E99" s="33" t="s">
        <v>57</v>
      </c>
      <c r="F99" s="33"/>
      <c r="G99" s="34">
        <f t="shared" ref="G99" si="200">SUMIFS(G100:G1118,$C100:$C1118,$C100,$D100:$D1118,$D100,$E100:$E1118,$E100)</f>
        <v>1800</v>
      </c>
      <c r="H99" s="34">
        <f t="shared" ref="H99" si="201">SUMIFS(H100:H1118,$C100:$C1118,$C100,$D100:$D1118,$D100,$E100:$E1118,$E100)</f>
        <v>0</v>
      </c>
      <c r="I99" s="34">
        <f t="shared" ref="I99:J99" si="202">SUMIFS(I100:I1118,$C100:$C1118,$C100,$D100:$D1118,$D100,$E100:$E1118,$E100)</f>
        <v>1800</v>
      </c>
      <c r="J99" s="34">
        <f t="shared" si="202"/>
        <v>0</v>
      </c>
      <c r="K99" s="34">
        <f t="shared" ref="K99" si="203">SUMIFS(K100:K1118,$C100:$C1118,$C100,$D100:$D1118,$D100,$E100:$E1118,$E100)</f>
        <v>1800</v>
      </c>
      <c r="L99" s="34">
        <f t="shared" ref="L99" si="204">SUMIFS(L100:L1118,$C100:$C1118,$C100,$D100:$D1118,$D100,$E100:$E1118,$E100)</f>
        <v>0</v>
      </c>
    </row>
    <row r="100" spans="1:12" s="13" customFormat="1" ht="15.75" x14ac:dyDescent="0.25">
      <c r="A100" s="17">
        <v>3</v>
      </c>
      <c r="B100" s="22" t="s">
        <v>46</v>
      </c>
      <c r="C100" s="23" t="s">
        <v>91</v>
      </c>
      <c r="D100" s="23" t="s">
        <v>94</v>
      </c>
      <c r="E100" s="23" t="s">
        <v>57</v>
      </c>
      <c r="F100" s="23" t="s">
        <v>96</v>
      </c>
      <c r="G100" s="24">
        <v>1800</v>
      </c>
      <c r="H100" s="24"/>
      <c r="I100" s="24">
        <v>1800</v>
      </c>
      <c r="J100" s="24"/>
      <c r="K100" s="24">
        <v>1800</v>
      </c>
      <c r="L100" s="24"/>
    </row>
    <row r="101" spans="1:12" s="13" customFormat="1" ht="15.75" x14ac:dyDescent="0.25">
      <c r="A101" s="15">
        <v>1</v>
      </c>
      <c r="B101" s="29" t="s">
        <v>146</v>
      </c>
      <c r="C101" s="30" t="s">
        <v>91</v>
      </c>
      <c r="D101" s="30" t="s">
        <v>89</v>
      </c>
      <c r="E101" s="30" t="s">
        <v>6</v>
      </c>
      <c r="F101" s="30" t="s">
        <v>76</v>
      </c>
      <c r="G101" s="31">
        <f t="shared" ref="G101" si="205">SUMIFS(G102:G1124,$C102:$C1124,$C102,$D102:$D1124,$D102)/2</f>
        <v>0</v>
      </c>
      <c r="H101" s="31">
        <f t="shared" ref="H101" si="206">SUMIFS(H102:H1124,$C102:$C1124,$C102,$D102:$D1124,$D102)/2</f>
        <v>0</v>
      </c>
      <c r="I101" s="31">
        <f t="shared" ref="I101:J101" si="207">SUMIFS(I102:I1124,$C102:$C1124,$C102,$D102:$D1124,$D102)/2</f>
        <v>0</v>
      </c>
      <c r="J101" s="31">
        <f t="shared" si="207"/>
        <v>0</v>
      </c>
      <c r="K101" s="31">
        <f t="shared" ref="K101" si="208">SUMIFS(K102:K1124,$C102:$C1124,$C102,$D102:$D1124,$D102)/2</f>
        <v>0</v>
      </c>
      <c r="L101" s="31">
        <f t="shared" ref="L101" si="209">SUMIFS(L102:L1124,$C102:$C1124,$C102,$D102:$D1124,$D102)/2</f>
        <v>0</v>
      </c>
    </row>
    <row r="102" spans="1:12" s="13" customFormat="1" ht="78.75" x14ac:dyDescent="0.25">
      <c r="A102" s="16">
        <v>2</v>
      </c>
      <c r="B102" s="41" t="s">
        <v>193</v>
      </c>
      <c r="C102" s="33" t="s">
        <v>91</v>
      </c>
      <c r="D102" s="33" t="s">
        <v>89</v>
      </c>
      <c r="E102" s="33" t="s">
        <v>50</v>
      </c>
      <c r="F102" s="33"/>
      <c r="G102" s="34">
        <f t="shared" ref="G102" si="210">SUMIFS(G103:G1121,$C103:$C1121,$C103,$D103:$D1121,$D103,$E103:$E1121,$E103)</f>
        <v>0</v>
      </c>
      <c r="H102" s="34">
        <f t="shared" ref="H102" si="211">SUMIFS(H103:H1121,$C103:$C1121,$C103,$D103:$D1121,$D103,$E103:$E1121,$E103)</f>
        <v>0</v>
      </c>
      <c r="I102" s="34">
        <f t="shared" ref="I102:J102" si="212">SUMIFS(I103:I1121,$C103:$C1121,$C103,$D103:$D1121,$D103,$E103:$E1121,$E103)</f>
        <v>0</v>
      </c>
      <c r="J102" s="34">
        <f t="shared" si="212"/>
        <v>0</v>
      </c>
      <c r="K102" s="34">
        <f t="shared" ref="K102" si="213">SUMIFS(K103:K1121,$C103:$C1121,$C103,$D103:$D1121,$D103,$E103:$E1121,$E103)</f>
        <v>0</v>
      </c>
      <c r="L102" s="34">
        <f t="shared" ref="L102" si="214">SUMIFS(L103:L1121,$C103:$C1121,$C103,$D103:$D1121,$D103,$E103:$E1121,$E103)</f>
        <v>0</v>
      </c>
    </row>
    <row r="103" spans="1:12" s="13" customFormat="1" ht="15.75" x14ac:dyDescent="0.25">
      <c r="A103" s="17">
        <v>3</v>
      </c>
      <c r="B103" s="22" t="s">
        <v>46</v>
      </c>
      <c r="C103" s="23" t="s">
        <v>91</v>
      </c>
      <c r="D103" s="23" t="s">
        <v>89</v>
      </c>
      <c r="E103" s="23" t="s">
        <v>50</v>
      </c>
      <c r="F103" s="23" t="s">
        <v>96</v>
      </c>
      <c r="G103" s="24"/>
      <c r="H103" s="24"/>
      <c r="I103" s="24"/>
      <c r="J103" s="24"/>
      <c r="K103" s="24"/>
      <c r="L103" s="24"/>
    </row>
    <row r="104" spans="1:12" s="13" customFormat="1" ht="31.5" x14ac:dyDescent="0.25">
      <c r="A104" s="15">
        <v>1</v>
      </c>
      <c r="B104" s="29" t="s">
        <v>38</v>
      </c>
      <c r="C104" s="30" t="s">
        <v>91</v>
      </c>
      <c r="D104" s="30" t="s">
        <v>92</v>
      </c>
      <c r="E104" s="30"/>
      <c r="F104" s="30"/>
      <c r="G104" s="31">
        <f t="shared" ref="G104" si="215">SUMIFS(G105:G1129,$C105:$C1129,$C105,$D105:$D1129,$D105)/2</f>
        <v>38094.400000000001</v>
      </c>
      <c r="H104" s="31">
        <f t="shared" ref="H104" si="216">SUMIFS(H105:H1129,$C105:$C1129,$C105,$D105:$D1129,$D105)/2</f>
        <v>26116.799999999999</v>
      </c>
      <c r="I104" s="31">
        <f t="shared" ref="I104:J104" si="217">SUMIFS(I105:I1129,$C105:$C1129,$C105,$D105:$D1129,$D105)/2</f>
        <v>38094.400000000001</v>
      </c>
      <c r="J104" s="31">
        <f t="shared" si="217"/>
        <v>26116.799999999999</v>
      </c>
      <c r="K104" s="31">
        <f t="shared" ref="K104" si="218">SUMIFS(K105:K1129,$C105:$C1129,$C105,$D105:$D1129,$D105)/2</f>
        <v>4433.1000000000004</v>
      </c>
      <c r="L104" s="31">
        <f t="shared" ref="L104" si="219">SUMIFS(L105:L1129,$C105:$C1129,$C105,$D105:$D1129,$D105)/2</f>
        <v>0</v>
      </c>
    </row>
    <row r="105" spans="1:12" s="13" customFormat="1" ht="52.15" customHeight="1" x14ac:dyDescent="0.25">
      <c r="A105" s="16">
        <v>2</v>
      </c>
      <c r="B105" s="41" t="s">
        <v>215</v>
      </c>
      <c r="C105" s="33" t="s">
        <v>91</v>
      </c>
      <c r="D105" s="33" t="s">
        <v>92</v>
      </c>
      <c r="E105" s="33" t="s">
        <v>58</v>
      </c>
      <c r="F105" s="33"/>
      <c r="G105" s="34">
        <f t="shared" ref="G105" si="220">SUMIFS(G106:G1126,$C106:$C1126,$C106,$D106:$D1126,$D106,$E106:$E1126,$E106)</f>
        <v>4433.1000000000004</v>
      </c>
      <c r="H105" s="34">
        <f t="shared" ref="H105" si="221">SUMIFS(H106:H1126,$C106:$C1126,$C106,$D106:$D1126,$D106,$E106:$E1126,$E106)</f>
        <v>0</v>
      </c>
      <c r="I105" s="34">
        <f t="shared" ref="I105:J105" si="222">SUMIFS(I106:I1126,$C106:$C1126,$C106,$D106:$D1126,$D106,$E106:$E1126,$E106)</f>
        <v>4433.1000000000004</v>
      </c>
      <c r="J105" s="34">
        <f t="shared" si="222"/>
        <v>0</v>
      </c>
      <c r="K105" s="34">
        <f t="shared" ref="K105" si="223">SUMIFS(K106:K1126,$C106:$C1126,$C106,$D106:$D1126,$D106,$E106:$E1126,$E106)</f>
        <v>4433.1000000000004</v>
      </c>
      <c r="L105" s="34">
        <f t="shared" ref="L105" si="224">SUMIFS(L106:L1126,$C106:$C1126,$C106,$D106:$D1126,$D106,$E106:$E1126,$E106)</f>
        <v>0</v>
      </c>
    </row>
    <row r="106" spans="1:12" s="13" customFormat="1" ht="78.75" x14ac:dyDescent="0.25">
      <c r="A106" s="17">
        <v>3</v>
      </c>
      <c r="B106" s="22" t="s">
        <v>174</v>
      </c>
      <c r="C106" s="23" t="s">
        <v>91</v>
      </c>
      <c r="D106" s="23" t="s">
        <v>92</v>
      </c>
      <c r="E106" s="23" t="s">
        <v>58</v>
      </c>
      <c r="F106" s="23" t="s">
        <v>99</v>
      </c>
      <c r="G106" s="24">
        <v>4433.1000000000004</v>
      </c>
      <c r="H106" s="24"/>
      <c r="I106" s="24">
        <v>4433.1000000000004</v>
      </c>
      <c r="J106" s="24"/>
      <c r="K106" s="24">
        <v>4433.1000000000004</v>
      </c>
      <c r="L106" s="24"/>
    </row>
    <row r="107" spans="1:12" s="13" customFormat="1" ht="78.75" x14ac:dyDescent="0.25">
      <c r="A107" s="16">
        <v>2</v>
      </c>
      <c r="B107" s="41" t="s">
        <v>193</v>
      </c>
      <c r="C107" s="33" t="s">
        <v>91</v>
      </c>
      <c r="D107" s="33" t="s">
        <v>92</v>
      </c>
      <c r="E107" s="33" t="s">
        <v>50</v>
      </c>
      <c r="F107" s="33"/>
      <c r="G107" s="34">
        <f t="shared" ref="G107" si="225">SUMIFS(G108:G1128,$C108:$C1128,$C108,$D108:$D1128,$D108,$E108:$E1128,$E108)</f>
        <v>33661.300000000003</v>
      </c>
      <c r="H107" s="34">
        <f t="shared" ref="H107" si="226">SUMIFS(H108:H1128,$C108:$C1128,$C108,$D108:$D1128,$D108,$E108:$E1128,$E108)</f>
        <v>26116.799999999999</v>
      </c>
      <c r="I107" s="34">
        <f t="shared" ref="I107:J107" si="227">SUMIFS(I108:I1128,$C108:$C1128,$C108,$D108:$D1128,$D108,$E108:$E1128,$E108)</f>
        <v>33661.300000000003</v>
      </c>
      <c r="J107" s="34">
        <f t="shared" si="227"/>
        <v>26116.799999999999</v>
      </c>
      <c r="K107" s="34">
        <f t="shared" ref="K107" si="228">SUMIFS(K108:K1128,$C108:$C1128,$C108,$D108:$D1128,$D108,$E108:$E1128,$E108)</f>
        <v>0</v>
      </c>
      <c r="L107" s="34">
        <f t="shared" ref="L107" si="229">SUMIFS(L108:L1128,$C108:$C1128,$C108,$D108:$D1128,$D108,$E108:$E1128,$E108)</f>
        <v>0</v>
      </c>
    </row>
    <row r="108" spans="1:12" s="13" customFormat="1" ht="47.25" x14ac:dyDescent="0.25">
      <c r="A108" s="17">
        <v>3</v>
      </c>
      <c r="B108" s="22" t="s">
        <v>11</v>
      </c>
      <c r="C108" s="23" t="s">
        <v>91</v>
      </c>
      <c r="D108" s="23" t="s">
        <v>92</v>
      </c>
      <c r="E108" s="23" t="s">
        <v>50</v>
      </c>
      <c r="F108" s="23" t="s">
        <v>78</v>
      </c>
      <c r="G108" s="24">
        <v>33661.300000000003</v>
      </c>
      <c r="H108" s="24">
        <v>26116.799999999999</v>
      </c>
      <c r="I108" s="24">
        <v>33661.300000000003</v>
      </c>
      <c r="J108" s="24">
        <v>26116.799999999999</v>
      </c>
      <c r="K108" s="24"/>
      <c r="L108" s="24"/>
    </row>
    <row r="109" spans="1:12" s="13" customFormat="1" ht="15.75" x14ac:dyDescent="0.25">
      <c r="A109" s="14">
        <v>0</v>
      </c>
      <c r="B109" s="26" t="s">
        <v>113</v>
      </c>
      <c r="C109" s="27" t="s">
        <v>97</v>
      </c>
      <c r="D109" s="27" t="s">
        <v>119</v>
      </c>
      <c r="E109" s="27"/>
      <c r="F109" s="27"/>
      <c r="G109" s="28">
        <f>SUMIFS(G110:G1145,$C110:$C1145,$C110)/3</f>
        <v>2998.5</v>
      </c>
      <c r="H109" s="28">
        <f>SUMIFS(H110:H1135,$C110:$C1135,$C110)/3</f>
        <v>0</v>
      </c>
      <c r="I109" s="28">
        <f>SUMIFS(I110:I1145,$C110:$C1145,$C110)/3</f>
        <v>18116.5</v>
      </c>
      <c r="J109" s="28">
        <f>SUMIFS(J110:J1135,$C110:$C1135,$C110)/3</f>
        <v>14362.1</v>
      </c>
      <c r="K109" s="28">
        <f>SUMIFS(K110:K1145,$C110:$C1145,$C110)/3</f>
        <v>2998.5</v>
      </c>
      <c r="L109" s="28">
        <f>SUMIFS(L110:L1135,$C110:$C1135,$C110)/3</f>
        <v>0</v>
      </c>
    </row>
    <row r="110" spans="1:12" s="13" customFormat="1" ht="15.75" x14ac:dyDescent="0.25">
      <c r="A110" s="15">
        <v>1</v>
      </c>
      <c r="B110" s="29" t="s">
        <v>59</v>
      </c>
      <c r="C110" s="30" t="s">
        <v>97</v>
      </c>
      <c r="D110" s="30" t="s">
        <v>74</v>
      </c>
      <c r="E110" s="30"/>
      <c r="F110" s="30"/>
      <c r="G110" s="31">
        <f t="shared" ref="G110" si="230">SUMIFS(G111:G1135,$C111:$C1135,$C111,$D111:$D1135,$D111)/2</f>
        <v>2998.5</v>
      </c>
      <c r="H110" s="31">
        <f t="shared" ref="H110" si="231">SUMIFS(H111:H1135,$C111:$C1135,$C111,$D111:$D1135,$D111)/2</f>
        <v>0</v>
      </c>
      <c r="I110" s="31">
        <f t="shared" ref="I110:J110" si="232">SUMIFS(I111:I1135,$C111:$C1135,$C111,$D111:$D1135,$D111)/2</f>
        <v>2998.5</v>
      </c>
      <c r="J110" s="31">
        <f t="shared" si="232"/>
        <v>0</v>
      </c>
      <c r="K110" s="31">
        <f t="shared" ref="K110" si="233">SUMIFS(K111:K1135,$C111:$C1135,$C111,$D111:$D1135,$D111)/2</f>
        <v>2998.5</v>
      </c>
      <c r="L110" s="31">
        <f t="shared" ref="L110" si="234">SUMIFS(L111:L1135,$C111:$C1135,$C111,$D111:$D1135,$D111)/2</f>
        <v>0</v>
      </c>
    </row>
    <row r="111" spans="1:12" s="13" customFormat="1" ht="78.75" x14ac:dyDescent="0.25">
      <c r="A111" s="16">
        <v>2</v>
      </c>
      <c r="B111" s="35" t="s">
        <v>192</v>
      </c>
      <c r="C111" s="33" t="s">
        <v>97</v>
      </c>
      <c r="D111" s="33" t="s">
        <v>74</v>
      </c>
      <c r="E111" s="33" t="s">
        <v>49</v>
      </c>
      <c r="F111" s="33" t="s">
        <v>76</v>
      </c>
      <c r="G111" s="34">
        <f t="shared" ref="G111" si="235">SUMIFS(G112:G1132,$C112:$C1132,$C112,$D112:$D1132,$D112,$E112:$E1132,$E112)</f>
        <v>2998.5</v>
      </c>
      <c r="H111" s="34">
        <f t="shared" ref="H111" si="236">SUMIFS(H112:H1132,$C112:$C1132,$C112,$D112:$D1132,$D112,$E112:$E1132,$E112)</f>
        <v>0</v>
      </c>
      <c r="I111" s="34">
        <f t="shared" ref="I111:J111" si="237">SUMIFS(I112:I1132,$C112:$C1132,$C112,$D112:$D1132,$D112,$E112:$E1132,$E112)</f>
        <v>2998.5</v>
      </c>
      <c r="J111" s="34">
        <f t="shared" si="237"/>
        <v>0</v>
      </c>
      <c r="K111" s="34">
        <f t="shared" ref="K111" si="238">SUMIFS(K112:K1132,$C112:$C1132,$C112,$D112:$D1132,$D112,$E112:$E1132,$E112)</f>
        <v>2998.5</v>
      </c>
      <c r="L111" s="34">
        <f t="shared" ref="L111" si="239">SUMIFS(L112:L1132,$C112:$C1132,$C112,$D112:$D1132,$D112,$E112:$E1132,$E112)</f>
        <v>0</v>
      </c>
    </row>
    <row r="112" spans="1:12" s="13" customFormat="1" ht="15.75" x14ac:dyDescent="0.25">
      <c r="A112" s="17">
        <v>3</v>
      </c>
      <c r="B112" s="22" t="s">
        <v>46</v>
      </c>
      <c r="C112" s="23" t="s">
        <v>97</v>
      </c>
      <c r="D112" s="23" t="s">
        <v>74</v>
      </c>
      <c r="E112" s="23" t="s">
        <v>49</v>
      </c>
      <c r="F112" s="23" t="s">
        <v>96</v>
      </c>
      <c r="G112" s="24">
        <v>2998.5</v>
      </c>
      <c r="H112" s="24"/>
      <c r="I112" s="24">
        <v>2998.5</v>
      </c>
      <c r="J112" s="24"/>
      <c r="K112" s="24">
        <v>2998.5</v>
      </c>
      <c r="L112" s="24"/>
    </row>
    <row r="113" spans="1:12" s="13" customFormat="1" ht="78.75" x14ac:dyDescent="0.25">
      <c r="A113" s="16">
        <v>2</v>
      </c>
      <c r="B113" s="41" t="s">
        <v>193</v>
      </c>
      <c r="C113" s="33" t="s">
        <v>97</v>
      </c>
      <c r="D113" s="33" t="s">
        <v>74</v>
      </c>
      <c r="E113" s="33" t="s">
        <v>50</v>
      </c>
      <c r="F113" s="33"/>
      <c r="G113" s="34">
        <f t="shared" ref="G113" si="240">SUMIFS(G114:G1135,$C114:$C1135,$C114,$D114:$D1135,$D114,$E114:$E1135,$E114)</f>
        <v>0</v>
      </c>
      <c r="H113" s="34">
        <f t="shared" ref="H113" si="241">SUMIFS(H114:H1135,$C114:$C1135,$C114,$D114:$D1135,$D114,$E114:$E1135,$E114)</f>
        <v>0</v>
      </c>
      <c r="I113" s="34">
        <f t="shared" ref="I113:J113" si="242">SUMIFS(I114:I1135,$C114:$C1135,$C114,$D114:$D1135,$D114,$E114:$E1135,$E114)</f>
        <v>0</v>
      </c>
      <c r="J113" s="34">
        <f t="shared" si="242"/>
        <v>0</v>
      </c>
      <c r="K113" s="34">
        <f t="shared" ref="K113" si="243">SUMIFS(K114:K1135,$C114:$C1135,$C114,$D114:$D1135,$D114,$E114:$E1135,$E114)</f>
        <v>0</v>
      </c>
      <c r="L113" s="34">
        <f t="shared" ref="L113" si="244">SUMIFS(L114:L1135,$C114:$C1135,$C114,$D114:$D1135,$D114,$E114:$E1135,$E114)</f>
        <v>0</v>
      </c>
    </row>
    <row r="114" spans="1:12" s="13" customFormat="1" ht="47.25" x14ac:dyDescent="0.25">
      <c r="A114" s="17">
        <v>3</v>
      </c>
      <c r="B114" s="22" t="s">
        <v>11</v>
      </c>
      <c r="C114" s="23" t="s">
        <v>97</v>
      </c>
      <c r="D114" s="23" t="s">
        <v>74</v>
      </c>
      <c r="E114" s="23" t="s">
        <v>50</v>
      </c>
      <c r="F114" s="23" t="s">
        <v>78</v>
      </c>
      <c r="G114" s="24"/>
      <c r="H114" s="24"/>
      <c r="I114" s="24"/>
      <c r="J114" s="24"/>
      <c r="K114" s="24"/>
      <c r="L114" s="24"/>
    </row>
    <row r="115" spans="1:12" s="13" customFormat="1" ht="15.75" x14ac:dyDescent="0.25">
      <c r="A115" s="17">
        <v>3</v>
      </c>
      <c r="B115" s="22" t="s">
        <v>46</v>
      </c>
      <c r="C115" s="23" t="s">
        <v>97</v>
      </c>
      <c r="D115" s="23" t="s">
        <v>74</v>
      </c>
      <c r="E115" s="23" t="s">
        <v>50</v>
      </c>
      <c r="F115" s="23" t="s">
        <v>96</v>
      </c>
      <c r="G115" s="24"/>
      <c r="H115" s="24"/>
      <c r="I115" s="24"/>
      <c r="J115" s="24"/>
      <c r="K115" s="24"/>
      <c r="L115" s="24"/>
    </row>
    <row r="116" spans="1:12" s="13" customFormat="1" ht="63" x14ac:dyDescent="0.25">
      <c r="A116" s="16">
        <v>2</v>
      </c>
      <c r="B116" s="45" t="s">
        <v>148</v>
      </c>
      <c r="C116" s="33" t="s">
        <v>97</v>
      </c>
      <c r="D116" s="33" t="s">
        <v>74</v>
      </c>
      <c r="E116" s="33" t="s">
        <v>147</v>
      </c>
      <c r="F116" s="33" t="s">
        <v>76</v>
      </c>
      <c r="G116" s="34">
        <f t="shared" ref="G116" si="245">SUMIFS(G117:G1132,$C117:$C1132,$C117,$D117:$D1132,$D117,$E117:$E1132,$E117)</f>
        <v>0</v>
      </c>
      <c r="H116" s="34">
        <f t="shared" ref="H116" si="246">SUMIFS(H117:H1132,$C117:$C1132,$C117,$D117:$D1132,$D117,$E117:$E1132,$E117)</f>
        <v>0</v>
      </c>
      <c r="I116" s="34">
        <f t="shared" ref="I116:J116" si="247">SUMIFS(I117:I1132,$C117:$C1132,$C117,$D117:$D1132,$D117,$E117:$E1132,$E117)</f>
        <v>0</v>
      </c>
      <c r="J116" s="34">
        <f t="shared" si="247"/>
        <v>0</v>
      </c>
      <c r="K116" s="34">
        <f t="shared" ref="K116" si="248">SUMIFS(K117:K1132,$C117:$C1132,$C117,$D117:$D1132,$D117,$E117:$E1132,$E117)</f>
        <v>0</v>
      </c>
      <c r="L116" s="34">
        <f t="shared" ref="L116" si="249">SUMIFS(L117:L1132,$C117:$C1132,$C117,$D117:$D1132,$D117,$E117:$E1132,$E117)</f>
        <v>0</v>
      </c>
    </row>
    <row r="117" spans="1:12" s="13" customFormat="1" ht="15.75" x14ac:dyDescent="0.25">
      <c r="A117" s="17">
        <v>3</v>
      </c>
      <c r="B117" s="22" t="s">
        <v>150</v>
      </c>
      <c r="C117" s="23" t="s">
        <v>97</v>
      </c>
      <c r="D117" s="23" t="s">
        <v>74</v>
      </c>
      <c r="E117" s="23" t="s">
        <v>147</v>
      </c>
      <c r="F117" s="23" t="s">
        <v>149</v>
      </c>
      <c r="G117" s="24"/>
      <c r="H117" s="24"/>
      <c r="I117" s="24"/>
      <c r="J117" s="24"/>
      <c r="K117" s="24"/>
      <c r="L117" s="24"/>
    </row>
    <row r="118" spans="1:12" s="13" customFormat="1" ht="15.75" x14ac:dyDescent="0.25">
      <c r="A118" s="17">
        <v>3</v>
      </c>
      <c r="B118" s="22" t="s">
        <v>134</v>
      </c>
      <c r="C118" s="23" t="s">
        <v>97</v>
      </c>
      <c r="D118" s="23" t="s">
        <v>74</v>
      </c>
      <c r="E118" s="23" t="s">
        <v>147</v>
      </c>
      <c r="F118" s="23" t="s">
        <v>133</v>
      </c>
      <c r="G118" s="24"/>
      <c r="H118" s="24"/>
      <c r="I118" s="24"/>
      <c r="J118" s="24"/>
      <c r="K118" s="24"/>
      <c r="L118" s="24"/>
    </row>
    <row r="119" spans="1:12" s="13" customFormat="1" ht="127.15" customHeight="1" x14ac:dyDescent="0.25">
      <c r="A119" s="17">
        <v>3</v>
      </c>
      <c r="B119" s="22" t="s">
        <v>124</v>
      </c>
      <c r="C119" s="23" t="s">
        <v>97</v>
      </c>
      <c r="D119" s="23" t="s">
        <v>74</v>
      </c>
      <c r="E119" s="23" t="s">
        <v>147</v>
      </c>
      <c r="F119" s="23" t="s">
        <v>125</v>
      </c>
      <c r="G119" s="24"/>
      <c r="H119" s="24"/>
      <c r="I119" s="24"/>
      <c r="J119" s="24"/>
      <c r="K119" s="24"/>
      <c r="L119" s="24"/>
    </row>
    <row r="120" spans="1:12" s="13" customFormat="1" ht="15.75" x14ac:dyDescent="0.25">
      <c r="A120" s="15">
        <v>1</v>
      </c>
      <c r="B120" s="40" t="s">
        <v>123</v>
      </c>
      <c r="C120" s="30" t="s">
        <v>97</v>
      </c>
      <c r="D120" s="30" t="s">
        <v>93</v>
      </c>
      <c r="E120" s="30"/>
      <c r="F120" s="30"/>
      <c r="G120" s="31">
        <f t="shared" ref="G120" si="250">SUMIFS(G121:G1140,$C121:$C1140,$C121,$D121:$D1140,$D121)/2</f>
        <v>0</v>
      </c>
      <c r="H120" s="31">
        <f t="shared" ref="H120" si="251">SUMIFS(H121:H1140,$C121:$C1140,$C121,$D121:$D1140,$D121)/2</f>
        <v>0</v>
      </c>
      <c r="I120" s="31">
        <f t="shared" ref="I120:J120" si="252">SUMIFS(I121:I1140,$C121:$C1140,$C121,$D121:$D1140,$D121)/2</f>
        <v>0</v>
      </c>
      <c r="J120" s="31">
        <f t="shared" si="252"/>
        <v>0</v>
      </c>
      <c r="K120" s="31">
        <f t="shared" ref="K120" si="253">SUMIFS(K121:K1140,$C121:$C1140,$C121,$D121:$D1140,$D121)/2</f>
        <v>0</v>
      </c>
      <c r="L120" s="31">
        <f t="shared" ref="L120" si="254">SUMIFS(L121:L1140,$C121:$C1140,$C121,$D121:$D1140,$D121)/2</f>
        <v>0</v>
      </c>
    </row>
    <row r="121" spans="1:12" s="13" customFormat="1" ht="47.25" x14ac:dyDescent="0.25">
      <c r="A121" s="16">
        <v>2</v>
      </c>
      <c r="B121" s="41" t="s">
        <v>165</v>
      </c>
      <c r="C121" s="33" t="s">
        <v>97</v>
      </c>
      <c r="D121" s="33" t="s">
        <v>93</v>
      </c>
      <c r="E121" s="42" t="s">
        <v>60</v>
      </c>
      <c r="F121" s="42" t="s">
        <v>76</v>
      </c>
      <c r="G121" s="34">
        <f t="shared" ref="G121" si="255">SUMIFS(G122:G1137,$C122:$C1137,$C122,$D122:$D1137,$D122,$E122:$E1137,$E122)</f>
        <v>0</v>
      </c>
      <c r="H121" s="34">
        <f t="shared" ref="H121" si="256">SUMIFS(H122:H1137,$C122:$C1137,$C122,$D122:$D1137,$D122,$E122:$E1137,$E122)</f>
        <v>0</v>
      </c>
      <c r="I121" s="34">
        <f t="shared" ref="I121:J121" si="257">SUMIFS(I122:I1137,$C122:$C1137,$C122,$D122:$D1137,$D122,$E122:$E1137,$E122)</f>
        <v>0</v>
      </c>
      <c r="J121" s="34">
        <f t="shared" si="257"/>
        <v>0</v>
      </c>
      <c r="K121" s="34">
        <f t="shared" ref="K121" si="258">SUMIFS(K122:K1137,$C122:$C1137,$C122,$D122:$D1137,$D122,$E122:$E1137,$E122)</f>
        <v>0</v>
      </c>
      <c r="L121" s="34">
        <f t="shared" ref="L121" si="259">SUMIFS(L122:L1137,$C122:$C1137,$C122,$D122:$D1137,$D122,$E122:$E1137,$E122)</f>
        <v>0</v>
      </c>
    </row>
    <row r="122" spans="1:12" s="13" customFormat="1" ht="141.75" x14ac:dyDescent="0.25">
      <c r="A122" s="17">
        <v>3</v>
      </c>
      <c r="B122" s="22" t="s">
        <v>124</v>
      </c>
      <c r="C122" s="23" t="s">
        <v>97</v>
      </c>
      <c r="D122" s="23" t="s">
        <v>93</v>
      </c>
      <c r="E122" s="23" t="s">
        <v>60</v>
      </c>
      <c r="F122" s="23" t="s">
        <v>125</v>
      </c>
      <c r="G122" s="24"/>
      <c r="H122" s="24"/>
      <c r="I122" s="24"/>
      <c r="J122" s="24"/>
      <c r="K122" s="24"/>
      <c r="L122" s="24"/>
    </row>
    <row r="123" spans="1:12" s="13" customFormat="1" ht="15.75" x14ac:dyDescent="0.25">
      <c r="A123" s="17">
        <v>3</v>
      </c>
      <c r="B123" s="22" t="s">
        <v>46</v>
      </c>
      <c r="C123" s="23" t="s">
        <v>97</v>
      </c>
      <c r="D123" s="23" t="s">
        <v>93</v>
      </c>
      <c r="E123" s="23" t="s">
        <v>60</v>
      </c>
      <c r="F123" s="23" t="s">
        <v>96</v>
      </c>
      <c r="G123" s="24"/>
      <c r="H123" s="24"/>
      <c r="I123" s="24"/>
      <c r="J123" s="24"/>
      <c r="K123" s="24"/>
      <c r="L123" s="24"/>
    </row>
    <row r="124" spans="1:12" s="13" customFormat="1" ht="94.5" x14ac:dyDescent="0.25">
      <c r="A124" s="16">
        <v>2</v>
      </c>
      <c r="B124" s="39" t="s">
        <v>200</v>
      </c>
      <c r="C124" s="33" t="s">
        <v>97</v>
      </c>
      <c r="D124" s="33" t="s">
        <v>93</v>
      </c>
      <c r="E124" s="42" t="s">
        <v>45</v>
      </c>
      <c r="F124" s="42" t="s">
        <v>76</v>
      </c>
      <c r="G124" s="34">
        <f t="shared" ref="G124" si="260">SUMIFS(G125:G1141,$C125:$C1141,$C125,$D125:$D1141,$D125,$E125:$E1141,$E125)</f>
        <v>0</v>
      </c>
      <c r="H124" s="34">
        <f t="shared" ref="H124" si="261">SUMIFS(H125:H1141,$C125:$C1141,$C125,$D125:$D1141,$D125,$E125:$E1141,$E125)</f>
        <v>0</v>
      </c>
      <c r="I124" s="34">
        <f t="shared" ref="I124:J124" si="262">SUMIFS(I125:I1141,$C125:$C1141,$C125,$D125:$D1141,$D125,$E125:$E1141,$E125)</f>
        <v>0</v>
      </c>
      <c r="J124" s="34">
        <f t="shared" si="262"/>
        <v>0</v>
      </c>
      <c r="K124" s="34">
        <f t="shared" ref="K124" si="263">SUMIFS(K125:K1141,$C125:$C1141,$C125,$D125:$D1141,$D125,$E125:$E1141,$E125)</f>
        <v>0</v>
      </c>
      <c r="L124" s="34">
        <f t="shared" ref="L124" si="264">SUMIFS(L125:L1141,$C125:$C1141,$C125,$D125:$D1141,$D125,$E125:$E1141,$E125)</f>
        <v>0</v>
      </c>
    </row>
    <row r="125" spans="1:12" s="13" customFormat="1" ht="78.75" x14ac:dyDescent="0.25">
      <c r="A125" s="17">
        <v>3</v>
      </c>
      <c r="B125" s="22" t="s">
        <v>161</v>
      </c>
      <c r="C125" s="23" t="s">
        <v>97</v>
      </c>
      <c r="D125" s="23" t="s">
        <v>93</v>
      </c>
      <c r="E125" s="23" t="s">
        <v>45</v>
      </c>
      <c r="F125" s="23" t="s">
        <v>98</v>
      </c>
      <c r="G125" s="24"/>
      <c r="H125" s="24"/>
      <c r="I125" s="24"/>
      <c r="J125" s="24"/>
      <c r="K125" s="24"/>
      <c r="L125" s="24"/>
    </row>
    <row r="126" spans="1:12" s="13" customFormat="1" ht="128.44999999999999" customHeight="1" x14ac:dyDescent="0.25">
      <c r="A126" s="17">
        <v>3</v>
      </c>
      <c r="B126" s="22" t="s">
        <v>124</v>
      </c>
      <c r="C126" s="23" t="s">
        <v>97</v>
      </c>
      <c r="D126" s="23" t="s">
        <v>93</v>
      </c>
      <c r="E126" s="23" t="s">
        <v>45</v>
      </c>
      <c r="F126" s="23" t="s">
        <v>125</v>
      </c>
      <c r="G126" s="24"/>
      <c r="H126" s="24"/>
      <c r="I126" s="24"/>
      <c r="J126" s="24"/>
      <c r="K126" s="24"/>
      <c r="L126" s="24"/>
    </row>
    <row r="127" spans="1:12" s="13" customFormat="1" ht="78.75" x14ac:dyDescent="0.25">
      <c r="A127" s="16">
        <v>2</v>
      </c>
      <c r="B127" s="41" t="s">
        <v>195</v>
      </c>
      <c r="C127" s="33" t="s">
        <v>97</v>
      </c>
      <c r="D127" s="33" t="s">
        <v>93</v>
      </c>
      <c r="E127" s="42" t="s">
        <v>122</v>
      </c>
      <c r="F127" s="42" t="s">
        <v>76</v>
      </c>
      <c r="G127" s="34">
        <f t="shared" ref="G127" si="265">SUMIFS(G128:G1144,$C128:$C1144,$C128,$D128:$D1144,$D128,$E128:$E1144,$E128)</f>
        <v>0</v>
      </c>
      <c r="H127" s="34">
        <f t="shared" ref="H127" si="266">SUMIFS(H128:H1144,$C128:$C1144,$C128,$D128:$D1144,$D128,$E128:$E1144,$E128)</f>
        <v>0</v>
      </c>
      <c r="I127" s="34">
        <f t="shared" ref="I127:J127" si="267">SUMIFS(I128:I1144,$C128:$C1144,$C128,$D128:$D1144,$D128,$E128:$E1144,$E128)</f>
        <v>0</v>
      </c>
      <c r="J127" s="34">
        <f t="shared" si="267"/>
        <v>0</v>
      </c>
      <c r="K127" s="34">
        <f t="shared" ref="K127" si="268">SUMIFS(K128:K1144,$C128:$C1144,$C128,$D128:$D1144,$D128,$E128:$E1144,$E128)</f>
        <v>0</v>
      </c>
      <c r="L127" s="34">
        <f t="shared" ref="L127" si="269">SUMIFS(L128:L1144,$C128:$C1144,$C128,$D128:$D1144,$D128,$E128:$E1144,$E128)</f>
        <v>0</v>
      </c>
    </row>
    <row r="128" spans="1:12" s="13" customFormat="1" ht="15.75" x14ac:dyDescent="0.25">
      <c r="A128" s="17">
        <v>3</v>
      </c>
      <c r="B128" s="22" t="s">
        <v>46</v>
      </c>
      <c r="C128" s="23" t="s">
        <v>97</v>
      </c>
      <c r="D128" s="23" t="s">
        <v>93</v>
      </c>
      <c r="E128" s="23" t="s">
        <v>122</v>
      </c>
      <c r="F128" s="23" t="s">
        <v>96</v>
      </c>
      <c r="G128" s="24"/>
      <c r="H128" s="24"/>
      <c r="I128" s="24"/>
      <c r="J128" s="24"/>
      <c r="K128" s="24"/>
      <c r="L128" s="24"/>
    </row>
    <row r="129" spans="1:12" s="13" customFormat="1" ht="15.75" x14ac:dyDescent="0.25">
      <c r="A129" s="15">
        <v>1</v>
      </c>
      <c r="B129" s="40" t="s">
        <v>132</v>
      </c>
      <c r="C129" s="44" t="s">
        <v>97</v>
      </c>
      <c r="D129" s="44" t="s">
        <v>83</v>
      </c>
      <c r="E129" s="44" t="s">
        <v>6</v>
      </c>
      <c r="F129" s="44" t="s">
        <v>76</v>
      </c>
      <c r="G129" s="31">
        <f t="shared" ref="G129" si="270">SUMIFS(G130:G1150,$C130:$C1150,$C130,$D130:$D1150,$D130)/2</f>
        <v>0</v>
      </c>
      <c r="H129" s="31">
        <f t="shared" ref="H129" si="271">SUMIFS(H130:H1150,$C130:$C1150,$C130,$D130:$D1150,$D130)/2</f>
        <v>0</v>
      </c>
      <c r="I129" s="31">
        <f t="shared" ref="I129:J129" si="272">SUMIFS(I130:I1150,$C130:$C1150,$C130,$D130:$D1150,$D130)/2</f>
        <v>15118</v>
      </c>
      <c r="J129" s="31">
        <f t="shared" si="272"/>
        <v>14362.1</v>
      </c>
      <c r="K129" s="31">
        <f t="shared" ref="K129" si="273">SUMIFS(K130:K1150,$C130:$C1150,$C130,$D130:$D1150,$D130)/2</f>
        <v>0</v>
      </c>
      <c r="L129" s="31">
        <f t="shared" ref="L129" si="274">SUMIFS(L130:L1150,$C130:$C1150,$C130,$D130:$D1150,$D130)/2</f>
        <v>0</v>
      </c>
    </row>
    <row r="130" spans="1:12" s="13" customFormat="1" ht="47.25" x14ac:dyDescent="0.25">
      <c r="A130" s="16">
        <v>2</v>
      </c>
      <c r="B130" s="41" t="s">
        <v>165</v>
      </c>
      <c r="C130" s="33" t="s">
        <v>97</v>
      </c>
      <c r="D130" s="33" t="s">
        <v>83</v>
      </c>
      <c r="E130" s="42" t="s">
        <v>60</v>
      </c>
      <c r="F130" s="42" t="s">
        <v>76</v>
      </c>
      <c r="G130" s="34">
        <f t="shared" ref="G130" si="275">SUMIFS(G131:G1147,$C131:$C1147,$C131,$D131:$D1147,$D131,$E131:$E1147,$E131)</f>
        <v>0</v>
      </c>
      <c r="H130" s="34">
        <f t="shared" ref="H130" si="276">SUMIFS(H131:H1147,$C131:$C1147,$C131,$D131:$D1147,$D131,$E131:$E1147,$E131)</f>
        <v>0</v>
      </c>
      <c r="I130" s="34">
        <f t="shared" ref="I130:J130" si="277">SUMIFS(I131:I1147,$C131:$C1147,$C131,$D131:$D1147,$D131,$E131:$E1147,$E131)</f>
        <v>0</v>
      </c>
      <c r="J130" s="34">
        <f t="shared" si="277"/>
        <v>0</v>
      </c>
      <c r="K130" s="34">
        <f t="shared" ref="K130" si="278">SUMIFS(K131:K1147,$C131:$C1147,$C131,$D131:$D1147,$D131,$E131:$E1147,$E131)</f>
        <v>0</v>
      </c>
      <c r="L130" s="34">
        <f t="shared" ref="L130" si="279">SUMIFS(L131:L1147,$C131:$C1147,$C131,$D131:$D1147,$D131,$E131:$E1147,$E131)</f>
        <v>0</v>
      </c>
    </row>
    <row r="131" spans="1:12" s="13" customFormat="1" ht="15.75" x14ac:dyDescent="0.25">
      <c r="A131" s="17">
        <v>3</v>
      </c>
      <c r="B131" s="22" t="s">
        <v>46</v>
      </c>
      <c r="C131" s="23" t="s">
        <v>97</v>
      </c>
      <c r="D131" s="23" t="s">
        <v>83</v>
      </c>
      <c r="E131" s="23" t="s">
        <v>60</v>
      </c>
      <c r="F131" s="23" t="s">
        <v>96</v>
      </c>
      <c r="G131" s="24"/>
      <c r="H131" s="24"/>
      <c r="I131" s="24"/>
      <c r="J131" s="24"/>
      <c r="K131" s="24"/>
      <c r="L131" s="24"/>
    </row>
    <row r="132" spans="1:12" s="13" customFormat="1" ht="63" x14ac:dyDescent="0.25">
      <c r="A132" s="16">
        <v>2</v>
      </c>
      <c r="B132" s="41" t="s">
        <v>168</v>
      </c>
      <c r="C132" s="42" t="s">
        <v>97</v>
      </c>
      <c r="D132" s="42" t="s">
        <v>83</v>
      </c>
      <c r="E132" s="42" t="s">
        <v>131</v>
      </c>
      <c r="F132" s="42" t="s">
        <v>76</v>
      </c>
      <c r="G132" s="34">
        <f t="shared" ref="G132" si="280">SUMIFS(G133:G1149,$C133:$C1149,$C133,$D133:$D1149,$D133,$E133:$E1149,$E133)</f>
        <v>0</v>
      </c>
      <c r="H132" s="34">
        <f t="shared" ref="H132" si="281">SUMIFS(H133:H1149,$C133:$C1149,$C133,$D133:$D1149,$D133,$E133:$E1149,$E133)</f>
        <v>0</v>
      </c>
      <c r="I132" s="34">
        <f t="shared" ref="I132:J132" si="282">SUMIFS(I133:I1149,$C133:$C1149,$C133,$D133:$D1149,$D133,$E133:$E1149,$E133)</f>
        <v>15118</v>
      </c>
      <c r="J132" s="34">
        <f t="shared" si="282"/>
        <v>14362.1</v>
      </c>
      <c r="K132" s="34">
        <f t="shared" ref="K132" si="283">SUMIFS(K133:K1149,$C133:$C1149,$C133,$D133:$D1149,$D133,$E133:$E1149,$E133)</f>
        <v>0</v>
      </c>
      <c r="L132" s="34">
        <f t="shared" ref="L132" si="284">SUMIFS(L133:L1149,$C133:$C1149,$C133,$D133:$D1149,$D133,$E133:$E1149,$E133)</f>
        <v>0</v>
      </c>
    </row>
    <row r="133" spans="1:12" s="13" customFormat="1" ht="15.75" x14ac:dyDescent="0.25">
      <c r="A133" s="17">
        <v>3</v>
      </c>
      <c r="B133" s="22" t="s">
        <v>46</v>
      </c>
      <c r="C133" s="23" t="s">
        <v>97</v>
      </c>
      <c r="D133" s="23" t="s">
        <v>83</v>
      </c>
      <c r="E133" s="23" t="s">
        <v>131</v>
      </c>
      <c r="F133" s="23" t="s">
        <v>96</v>
      </c>
      <c r="G133" s="24"/>
      <c r="H133" s="24"/>
      <c r="I133" s="24">
        <v>15118</v>
      </c>
      <c r="J133" s="24">
        <v>14362.1</v>
      </c>
      <c r="K133" s="24"/>
      <c r="L133" s="24"/>
    </row>
    <row r="134" spans="1:12" s="13" customFormat="1" ht="47.25" x14ac:dyDescent="0.25">
      <c r="A134" s="16">
        <v>2</v>
      </c>
      <c r="B134" s="41" t="s">
        <v>169</v>
      </c>
      <c r="C134" s="42" t="s">
        <v>97</v>
      </c>
      <c r="D134" s="42" t="s">
        <v>83</v>
      </c>
      <c r="E134" s="42" t="s">
        <v>154</v>
      </c>
      <c r="F134" s="42" t="s">
        <v>76</v>
      </c>
      <c r="G134" s="34">
        <f t="shared" ref="G134" si="285">SUMIFS(G135:G1151,$C135:$C1151,$C135,$D135:$D1151,$D135,$E135:$E1151,$E135)</f>
        <v>0</v>
      </c>
      <c r="H134" s="34">
        <f t="shared" ref="H134" si="286">SUMIFS(H135:H1151,$C135:$C1151,$C135,$D135:$D1151,$D135,$E135:$E1151,$E135)</f>
        <v>0</v>
      </c>
      <c r="I134" s="34">
        <f t="shared" ref="I134:J134" si="287">SUMIFS(I135:I1151,$C135:$C1151,$C135,$D135:$D1151,$D135,$E135:$E1151,$E135)</f>
        <v>0</v>
      </c>
      <c r="J134" s="34">
        <f t="shared" si="287"/>
        <v>0</v>
      </c>
      <c r="K134" s="34">
        <f t="shared" ref="K134" si="288">SUMIFS(K135:K1151,$C135:$C1151,$C135,$D135:$D1151,$D135,$E135:$E1151,$E135)</f>
        <v>0</v>
      </c>
      <c r="L134" s="34">
        <f t="shared" ref="L134" si="289">SUMIFS(L135:L1151,$C135:$C1151,$C135,$D135:$D1151,$D135,$E135:$E1151,$E135)</f>
        <v>0</v>
      </c>
    </row>
    <row r="135" spans="1:12" s="13" customFormat="1" ht="15.75" x14ac:dyDescent="0.25">
      <c r="A135" s="17">
        <v>3</v>
      </c>
      <c r="B135" s="22" t="s">
        <v>46</v>
      </c>
      <c r="C135" s="23" t="s">
        <v>97</v>
      </c>
      <c r="D135" s="23" t="s">
        <v>83</v>
      </c>
      <c r="E135" s="23" t="s">
        <v>154</v>
      </c>
      <c r="F135" s="23" t="s">
        <v>96</v>
      </c>
      <c r="G135" s="24"/>
      <c r="H135" s="24"/>
      <c r="I135" s="24"/>
      <c r="J135" s="24"/>
      <c r="K135" s="24"/>
      <c r="L135" s="24"/>
    </row>
    <row r="136" spans="1:12" s="13" customFormat="1" ht="15.75" x14ac:dyDescent="0.25">
      <c r="A136" s="14">
        <v>0</v>
      </c>
      <c r="B136" s="26" t="s">
        <v>114</v>
      </c>
      <c r="C136" s="27" t="s">
        <v>75</v>
      </c>
      <c r="D136" s="27" t="s">
        <v>119</v>
      </c>
      <c r="E136" s="27"/>
      <c r="F136" s="27"/>
      <c r="G136" s="28">
        <f>SUMIFS(G137:G1168,$C137:$C1168,$C137)/3</f>
        <v>6330.2</v>
      </c>
      <c r="H136" s="28">
        <f>SUMIFS(H137:H1158,$C137:$C1158,$C137)/3</f>
        <v>0</v>
      </c>
      <c r="I136" s="28">
        <f>SUMIFS(I137:I1168,$C137:$C1168,$C137)/3</f>
        <v>6330.2</v>
      </c>
      <c r="J136" s="28">
        <f>SUMIFS(J137:J1158,$C137:$C1158,$C137)/3</f>
        <v>0</v>
      </c>
      <c r="K136" s="28">
        <f>SUMIFS(K137:K1168,$C137:$C1168,$C137)/3</f>
        <v>6330.2</v>
      </c>
      <c r="L136" s="28">
        <f>SUMIFS(L137:L1158,$C137:$C1158,$C137)/3</f>
        <v>0</v>
      </c>
    </row>
    <row r="137" spans="1:12" s="13" customFormat="1" ht="31.5" x14ac:dyDescent="0.25">
      <c r="A137" s="15">
        <v>1</v>
      </c>
      <c r="B137" s="29" t="s">
        <v>61</v>
      </c>
      <c r="C137" s="30" t="s">
        <v>75</v>
      </c>
      <c r="D137" s="30" t="s">
        <v>97</v>
      </c>
      <c r="E137" s="30" t="s">
        <v>76</v>
      </c>
      <c r="F137" s="30" t="s">
        <v>76</v>
      </c>
      <c r="G137" s="31">
        <f t="shared" ref="G137" si="290">SUMIFS(G138:G1158,$C138:$C1158,$C138,$D138:$D1158,$D138)/2</f>
        <v>6330.2</v>
      </c>
      <c r="H137" s="31">
        <f t="shared" ref="H137" si="291">SUMIFS(H138:H1158,$C138:$C1158,$C138,$D138:$D1158,$D138)/2</f>
        <v>0</v>
      </c>
      <c r="I137" s="31">
        <f t="shared" ref="I137:J137" si="292">SUMIFS(I138:I1158,$C138:$C1158,$C138,$D138:$D1158,$D138)/2</f>
        <v>6330.2</v>
      </c>
      <c r="J137" s="31">
        <f t="shared" si="292"/>
        <v>0</v>
      </c>
      <c r="K137" s="31">
        <f t="shared" ref="K137" si="293">SUMIFS(K138:K1158,$C138:$C1158,$C138,$D138:$D1158,$D138)/2</f>
        <v>6330.2</v>
      </c>
      <c r="L137" s="31">
        <f t="shared" ref="L137" si="294">SUMIFS(L138:L1158,$C138:$C1158,$C138,$D138:$D1158,$D138)/2</f>
        <v>0</v>
      </c>
    </row>
    <row r="138" spans="1:12" s="13" customFormat="1" ht="31.5" x14ac:dyDescent="0.25">
      <c r="A138" s="16">
        <v>2</v>
      </c>
      <c r="B138" s="32" t="s">
        <v>201</v>
      </c>
      <c r="C138" s="33" t="s">
        <v>75</v>
      </c>
      <c r="D138" s="33" t="s">
        <v>97</v>
      </c>
      <c r="E138" s="33" t="s">
        <v>62</v>
      </c>
      <c r="F138" s="33"/>
      <c r="G138" s="34">
        <f t="shared" ref="G138" si="295">SUMIFS(G139:G1155,$C139:$C1155,$C139,$D139:$D1155,$D139,$E139:$E1155,$E139)</f>
        <v>690.6</v>
      </c>
      <c r="H138" s="34">
        <f t="shared" ref="H138" si="296">SUMIFS(H139:H1155,$C139:$C1155,$C139,$D139:$D1155,$D139,$E139:$E1155,$E139)</f>
        <v>0</v>
      </c>
      <c r="I138" s="34">
        <f t="shared" ref="I138:J138" si="297">SUMIFS(I139:I1155,$C139:$C1155,$C139,$D139:$D1155,$D139,$E139:$E1155,$E139)</f>
        <v>690.6</v>
      </c>
      <c r="J138" s="34">
        <f t="shared" si="297"/>
        <v>0</v>
      </c>
      <c r="K138" s="34">
        <f t="shared" ref="K138" si="298">SUMIFS(K139:K1155,$C139:$C1155,$C139,$D139:$D1155,$D139,$E139:$E1155,$E139)</f>
        <v>690.6</v>
      </c>
      <c r="L138" s="34">
        <f t="shared" ref="L138" si="299">SUMIFS(L139:L1155,$C139:$C1155,$C139,$D139:$D1155,$D139,$E139:$E1155,$E139)</f>
        <v>0</v>
      </c>
    </row>
    <row r="139" spans="1:12" s="13" customFormat="1" ht="15.75" x14ac:dyDescent="0.25">
      <c r="A139" s="17">
        <v>3</v>
      </c>
      <c r="B139" s="22" t="s">
        <v>46</v>
      </c>
      <c r="C139" s="23" t="s">
        <v>75</v>
      </c>
      <c r="D139" s="23" t="s">
        <v>97</v>
      </c>
      <c r="E139" s="23" t="s">
        <v>62</v>
      </c>
      <c r="F139" s="23" t="s">
        <v>96</v>
      </c>
      <c r="G139" s="24">
        <v>690.6</v>
      </c>
      <c r="H139" s="24"/>
      <c r="I139" s="24">
        <v>690.6</v>
      </c>
      <c r="J139" s="24"/>
      <c r="K139" s="24">
        <v>690.6</v>
      </c>
      <c r="L139" s="24"/>
    </row>
    <row r="140" spans="1:12" s="13" customFormat="1" ht="63" x14ac:dyDescent="0.25">
      <c r="A140" s="16">
        <v>2</v>
      </c>
      <c r="B140" s="32" t="s">
        <v>202</v>
      </c>
      <c r="C140" s="33" t="s">
        <v>75</v>
      </c>
      <c r="D140" s="33" t="s">
        <v>97</v>
      </c>
      <c r="E140" s="33" t="s">
        <v>63</v>
      </c>
      <c r="F140" s="33"/>
      <c r="G140" s="34">
        <f t="shared" ref="G140" si="300">SUMIFS(G141:G1157,$C141:$C1157,$C141,$D141:$D1157,$D141,$E141:$E1157,$E141)</f>
        <v>3095.6</v>
      </c>
      <c r="H140" s="34">
        <f t="shared" ref="H140" si="301">SUMIFS(H141:H1157,$C141:$C1157,$C141,$D141:$D1157,$D141,$E141:$E1157,$E141)</f>
        <v>0</v>
      </c>
      <c r="I140" s="34">
        <f t="shared" ref="I140:J140" si="302">SUMIFS(I141:I1157,$C141:$C1157,$C141,$D141:$D1157,$D141,$E141:$E1157,$E141)</f>
        <v>3095.6</v>
      </c>
      <c r="J140" s="34">
        <f t="shared" si="302"/>
        <v>0</v>
      </c>
      <c r="K140" s="34">
        <f t="shared" ref="K140" si="303">SUMIFS(K141:K1157,$C141:$C1157,$C141,$D141:$D1157,$D141,$E141:$E1157,$E141)</f>
        <v>3095.6</v>
      </c>
      <c r="L140" s="34">
        <f t="shared" ref="L140" si="304">SUMIFS(L141:L1157,$C141:$C1157,$C141,$D141:$D1157,$D141,$E141:$E1157,$E141)</f>
        <v>0</v>
      </c>
    </row>
    <row r="141" spans="1:12" s="13" customFormat="1" ht="15.75" x14ac:dyDescent="0.25">
      <c r="A141" s="17">
        <v>3</v>
      </c>
      <c r="B141" s="22" t="s">
        <v>46</v>
      </c>
      <c r="C141" s="23" t="s">
        <v>75</v>
      </c>
      <c r="D141" s="23" t="s">
        <v>97</v>
      </c>
      <c r="E141" s="23" t="s">
        <v>63</v>
      </c>
      <c r="F141" s="23" t="s">
        <v>96</v>
      </c>
      <c r="G141" s="24">
        <v>3095.6</v>
      </c>
      <c r="H141" s="24"/>
      <c r="I141" s="24">
        <v>3095.6</v>
      </c>
      <c r="J141" s="24"/>
      <c r="K141" s="24">
        <v>3095.6</v>
      </c>
      <c r="L141" s="24"/>
    </row>
    <row r="142" spans="1:12" s="13" customFormat="1" ht="63" x14ac:dyDescent="0.25">
      <c r="A142" s="16">
        <v>2</v>
      </c>
      <c r="B142" s="35" t="s">
        <v>203</v>
      </c>
      <c r="C142" s="33" t="s">
        <v>75</v>
      </c>
      <c r="D142" s="33" t="s">
        <v>97</v>
      </c>
      <c r="E142" s="33" t="s">
        <v>64</v>
      </c>
      <c r="F142" s="33"/>
      <c r="G142" s="34">
        <f t="shared" ref="G142" si="305">SUMIFS(G143:G1159,$C143:$C1159,$C143,$D143:$D1159,$D143,$E143:$E1159,$E143)</f>
        <v>2544</v>
      </c>
      <c r="H142" s="34">
        <f t="shared" ref="H142" si="306">SUMIFS(H143:H1159,$C143:$C1159,$C143,$D143:$D1159,$D143,$E143:$E1159,$E143)</f>
        <v>0</v>
      </c>
      <c r="I142" s="34">
        <f t="shared" ref="I142:J142" si="307">SUMIFS(I143:I1159,$C143:$C1159,$C143,$D143:$D1159,$D143,$E143:$E1159,$E143)</f>
        <v>2544</v>
      </c>
      <c r="J142" s="34">
        <f t="shared" si="307"/>
        <v>0</v>
      </c>
      <c r="K142" s="34">
        <f t="shared" ref="K142" si="308">SUMIFS(K143:K1159,$C143:$C1159,$C143,$D143:$D1159,$D143,$E143:$E1159,$E143)</f>
        <v>2544</v>
      </c>
      <c r="L142" s="34">
        <f t="shared" ref="L142" si="309">SUMIFS(L143:L1159,$C143:$C1159,$C143,$D143:$D1159,$D143,$E143:$E1159,$E143)</f>
        <v>0</v>
      </c>
    </row>
    <row r="143" spans="1:12" s="13" customFormat="1" ht="15.75" x14ac:dyDescent="0.25">
      <c r="A143" s="17">
        <v>3</v>
      </c>
      <c r="B143" s="22" t="s">
        <v>46</v>
      </c>
      <c r="C143" s="23" t="s">
        <v>75</v>
      </c>
      <c r="D143" s="23" t="s">
        <v>97</v>
      </c>
      <c r="E143" s="23" t="s">
        <v>64</v>
      </c>
      <c r="F143" s="23" t="s">
        <v>96</v>
      </c>
      <c r="G143" s="24">
        <v>2544</v>
      </c>
      <c r="H143" s="24"/>
      <c r="I143" s="24">
        <v>2544</v>
      </c>
      <c r="J143" s="24"/>
      <c r="K143" s="24">
        <v>2544</v>
      </c>
      <c r="L143" s="24"/>
    </row>
    <row r="144" spans="1:12" s="13" customFormat="1" ht="15.75" x14ac:dyDescent="0.25">
      <c r="A144" s="14">
        <v>0</v>
      </c>
      <c r="B144" s="26" t="s">
        <v>115</v>
      </c>
      <c r="C144" s="27" t="s">
        <v>86</v>
      </c>
      <c r="D144" s="27" t="s">
        <v>119</v>
      </c>
      <c r="E144" s="27"/>
      <c r="F144" s="27"/>
      <c r="G144" s="28">
        <f t="shared" ref="G144" si="310">SUMIFS(G145:G1166,$C145:$C1166,$C145)/3</f>
        <v>47914</v>
      </c>
      <c r="H144" s="28">
        <f t="shared" ref="H144" si="311">SUMIFS(H145:H1166,$C145:$C1166,$C145)/3</f>
        <v>0</v>
      </c>
      <c r="I144" s="28">
        <f t="shared" ref="I144:J144" si="312">SUMIFS(I145:I1166,$C145:$C1166,$C145)/3</f>
        <v>47914</v>
      </c>
      <c r="J144" s="28">
        <f t="shared" si="312"/>
        <v>0</v>
      </c>
      <c r="K144" s="28">
        <f t="shared" ref="K144" si="313">SUMIFS(K145:K1166,$C145:$C1166,$C145)/3</f>
        <v>47914</v>
      </c>
      <c r="L144" s="28">
        <f t="shared" ref="L144" si="314">SUMIFS(L145:L1166,$C145:$C1166,$C145)/3</f>
        <v>0</v>
      </c>
    </row>
    <row r="145" spans="1:12" s="13" customFormat="1" ht="15.75" x14ac:dyDescent="0.25">
      <c r="A145" s="15">
        <v>1</v>
      </c>
      <c r="B145" s="29" t="s">
        <v>39</v>
      </c>
      <c r="C145" s="30" t="s">
        <v>86</v>
      </c>
      <c r="D145" s="30" t="s">
        <v>93</v>
      </c>
      <c r="E145" s="30"/>
      <c r="F145" s="30"/>
      <c r="G145" s="31">
        <f t="shared" ref="G145" si="315">SUMIFS(G146:G1166,$C146:$C1166,$C146,$D146:$D1166,$D146)/2</f>
        <v>32975.599999999999</v>
      </c>
      <c r="H145" s="31">
        <f t="shared" ref="H145" si="316">SUMIFS(H146:H1166,$C146:$C1166,$C146,$D146:$D1166,$D146)/2</f>
        <v>0</v>
      </c>
      <c r="I145" s="31">
        <f t="shared" ref="I145:J145" si="317">SUMIFS(I146:I1166,$C146:$C1166,$C146,$D146:$D1166,$D146)/2</f>
        <v>32975.599999999999</v>
      </c>
      <c r="J145" s="31">
        <f t="shared" si="317"/>
        <v>0</v>
      </c>
      <c r="K145" s="31">
        <f t="shared" ref="K145" si="318">SUMIFS(K146:K1166,$C146:$C1166,$C146,$D146:$D1166,$D146)/2</f>
        <v>32975.599999999999</v>
      </c>
      <c r="L145" s="31">
        <f t="shared" ref="L145" si="319">SUMIFS(L146:L1166,$C146:$C1166,$C146,$D146:$D1166,$D146)/2</f>
        <v>0</v>
      </c>
    </row>
    <row r="146" spans="1:12" s="13" customFormat="1" ht="63" x14ac:dyDescent="0.25">
      <c r="A146" s="16">
        <v>2</v>
      </c>
      <c r="B146" s="48" t="s">
        <v>166</v>
      </c>
      <c r="C146" s="33" t="s">
        <v>86</v>
      </c>
      <c r="D146" s="33" t="s">
        <v>93</v>
      </c>
      <c r="E146" s="33" t="s">
        <v>40</v>
      </c>
      <c r="F146" s="33"/>
      <c r="G146" s="34">
        <f t="shared" ref="G146" si="320">SUMIFS(G147:G1163,$C147:$C1163,$C147,$D147:$D1163,$D147,$E147:$E1163,$E147)</f>
        <v>0</v>
      </c>
      <c r="H146" s="34">
        <f t="shared" ref="H146" si="321">SUMIFS(H147:H1163,$C147:$C1163,$C147,$D147:$D1163,$D147,$E147:$E1163,$E147)</f>
        <v>0</v>
      </c>
      <c r="I146" s="34">
        <f t="shared" ref="I146:J146" si="322">SUMIFS(I147:I1163,$C147:$C1163,$C147,$D147:$D1163,$D147,$E147:$E1163,$E147)</f>
        <v>0</v>
      </c>
      <c r="J146" s="34">
        <f t="shared" si="322"/>
        <v>0</v>
      </c>
      <c r="K146" s="34">
        <f t="shared" ref="K146" si="323">SUMIFS(K147:K1163,$C147:$C1163,$C147,$D147:$D1163,$D147,$E147:$E1163,$E147)</f>
        <v>0</v>
      </c>
      <c r="L146" s="34">
        <f t="shared" ref="L146" si="324">SUMIFS(L147:L1163,$C147:$C1163,$C147,$D147:$D1163,$D147,$E147:$E1163,$E147)</f>
        <v>0</v>
      </c>
    </row>
    <row r="147" spans="1:12" s="13" customFormat="1" ht="47.25" x14ac:dyDescent="0.25">
      <c r="A147" s="17">
        <v>3</v>
      </c>
      <c r="B147" s="22" t="s">
        <v>11</v>
      </c>
      <c r="C147" s="23" t="s">
        <v>86</v>
      </c>
      <c r="D147" s="23" t="s">
        <v>93</v>
      </c>
      <c r="E147" s="23" t="s">
        <v>40</v>
      </c>
      <c r="F147" s="23" t="s">
        <v>78</v>
      </c>
      <c r="G147" s="24"/>
      <c r="H147" s="24"/>
      <c r="I147" s="24"/>
      <c r="J147" s="24"/>
      <c r="K147" s="24"/>
      <c r="L147" s="24"/>
    </row>
    <row r="148" spans="1:12" s="13" customFormat="1" ht="15.75" x14ac:dyDescent="0.25">
      <c r="A148" s="17">
        <v>3</v>
      </c>
      <c r="B148" s="22" t="s">
        <v>46</v>
      </c>
      <c r="C148" s="23" t="s">
        <v>86</v>
      </c>
      <c r="D148" s="23" t="s">
        <v>93</v>
      </c>
      <c r="E148" s="23" t="s">
        <v>40</v>
      </c>
      <c r="F148" s="23" t="s">
        <v>96</v>
      </c>
      <c r="G148" s="24"/>
      <c r="H148" s="24"/>
      <c r="I148" s="24"/>
      <c r="J148" s="24"/>
      <c r="K148" s="24"/>
      <c r="L148" s="24"/>
    </row>
    <row r="149" spans="1:12" s="13" customFormat="1" ht="63" x14ac:dyDescent="0.25">
      <c r="A149" s="16">
        <v>2</v>
      </c>
      <c r="B149" s="41" t="s">
        <v>202</v>
      </c>
      <c r="C149" s="33" t="s">
        <v>86</v>
      </c>
      <c r="D149" s="33" t="s">
        <v>93</v>
      </c>
      <c r="E149" s="33" t="s">
        <v>63</v>
      </c>
      <c r="F149" s="33"/>
      <c r="G149" s="34">
        <f t="shared" ref="G149" si="325">SUMIFS(G150:G1167,$C150:$C1167,$C150,$D150:$D1167,$D150,$E150:$E1167,$E150)</f>
        <v>0</v>
      </c>
      <c r="H149" s="34">
        <f t="shared" ref="H149" si="326">SUMIFS(H150:H1167,$C150:$C1167,$C150,$D150:$D1167,$D150,$E150:$E1167,$E150)</f>
        <v>0</v>
      </c>
      <c r="I149" s="34">
        <f t="shared" ref="I149:J149" si="327">SUMIFS(I150:I1167,$C150:$C1167,$C150,$D150:$D1167,$D150,$E150:$E1167,$E150)</f>
        <v>0</v>
      </c>
      <c r="J149" s="34">
        <f t="shared" si="327"/>
        <v>0</v>
      </c>
      <c r="K149" s="34">
        <f t="shared" ref="K149" si="328">SUMIFS(K150:K1167,$C150:$C1167,$C150,$D150:$D1167,$D150,$E150:$E1167,$E150)</f>
        <v>0</v>
      </c>
      <c r="L149" s="34">
        <f t="shared" ref="L149" si="329">SUMIFS(L150:L1167,$C150:$C1167,$C150,$D150:$D1167,$D150,$E150:$E1167,$E150)</f>
        <v>0</v>
      </c>
    </row>
    <row r="150" spans="1:12" s="13" customFormat="1" ht="47.25" x14ac:dyDescent="0.25">
      <c r="A150" s="17">
        <v>3</v>
      </c>
      <c r="B150" s="22" t="s">
        <v>11</v>
      </c>
      <c r="C150" s="23" t="s">
        <v>86</v>
      </c>
      <c r="D150" s="23" t="s">
        <v>93</v>
      </c>
      <c r="E150" s="23" t="s">
        <v>63</v>
      </c>
      <c r="F150" s="23" t="s">
        <v>78</v>
      </c>
      <c r="G150" s="24"/>
      <c r="H150" s="24"/>
      <c r="I150" s="24"/>
      <c r="J150" s="24"/>
      <c r="K150" s="24"/>
      <c r="L150" s="24"/>
    </row>
    <row r="151" spans="1:12" s="13" customFormat="1" ht="94.5" x14ac:dyDescent="0.25">
      <c r="A151" s="16">
        <v>2</v>
      </c>
      <c r="B151" s="32" t="s">
        <v>189</v>
      </c>
      <c r="C151" s="33" t="s">
        <v>86</v>
      </c>
      <c r="D151" s="33" t="s">
        <v>93</v>
      </c>
      <c r="E151" s="33" t="s">
        <v>45</v>
      </c>
      <c r="F151" s="33"/>
      <c r="G151" s="34">
        <f t="shared" ref="G151" si="330">SUMIFS(G152:G1166,$C152:$C1166,$C152,$D152:$D1166,$D152,$E152:$E1166,$E152)</f>
        <v>11011.9</v>
      </c>
      <c r="H151" s="34">
        <f t="shared" ref="H151" si="331">SUMIFS(H152:H1166,$C152:$C1166,$C152,$D152:$D1166,$D152,$E152:$E1166,$E152)</f>
        <v>0</v>
      </c>
      <c r="I151" s="34">
        <f t="shared" ref="I151:J151" si="332">SUMIFS(I152:I1166,$C152:$C1166,$C152,$D152:$D1166,$D152,$E152:$E1166,$E152)</f>
        <v>11011.9</v>
      </c>
      <c r="J151" s="34">
        <f t="shared" si="332"/>
        <v>0</v>
      </c>
      <c r="K151" s="34">
        <f t="shared" ref="K151" si="333">SUMIFS(K152:K1166,$C152:$C1166,$C152,$D152:$D1166,$D152,$E152:$E1166,$E152)</f>
        <v>11011.9</v>
      </c>
      <c r="L151" s="34">
        <f t="shared" ref="L151" si="334">SUMIFS(L152:L1166,$C152:$C1166,$C152,$D152:$D1166,$D152,$E152:$E1166,$E152)</f>
        <v>0</v>
      </c>
    </row>
    <row r="152" spans="1:12" s="13" customFormat="1" ht="15.75" x14ac:dyDescent="0.25">
      <c r="A152" s="17">
        <v>3</v>
      </c>
      <c r="B152" s="22" t="s">
        <v>46</v>
      </c>
      <c r="C152" s="23" t="s">
        <v>86</v>
      </c>
      <c r="D152" s="23" t="s">
        <v>93</v>
      </c>
      <c r="E152" s="23" t="s">
        <v>45</v>
      </c>
      <c r="F152" s="23" t="s">
        <v>96</v>
      </c>
      <c r="G152" s="24">
        <v>11011.9</v>
      </c>
      <c r="H152" s="24"/>
      <c r="I152" s="24">
        <v>11011.9</v>
      </c>
      <c r="J152" s="24"/>
      <c r="K152" s="24">
        <v>11011.9</v>
      </c>
      <c r="L152" s="24"/>
    </row>
    <row r="153" spans="1:12" s="13" customFormat="1" ht="78.75" x14ac:dyDescent="0.25">
      <c r="A153" s="16">
        <v>2</v>
      </c>
      <c r="B153" s="41" t="s">
        <v>193</v>
      </c>
      <c r="C153" s="33" t="s">
        <v>86</v>
      </c>
      <c r="D153" s="33" t="s">
        <v>93</v>
      </c>
      <c r="E153" s="33" t="s">
        <v>50</v>
      </c>
      <c r="F153" s="33"/>
      <c r="G153" s="34">
        <f t="shared" ref="G153" si="335">SUMIFS(G154:G1168,$C154:$C1168,$C154,$D154:$D1168,$D154,$E154:$E1168,$E154)</f>
        <v>21963.7</v>
      </c>
      <c r="H153" s="34">
        <f t="shared" ref="H153" si="336">SUMIFS(H154:H1168,$C154:$C1168,$C154,$D154:$D1168,$D154,$E154:$E1168,$E154)</f>
        <v>0</v>
      </c>
      <c r="I153" s="34">
        <f t="shared" ref="I153:J153" si="337">SUMIFS(I154:I1168,$C154:$C1168,$C154,$D154:$D1168,$D154,$E154:$E1168,$E154)</f>
        <v>21963.7</v>
      </c>
      <c r="J153" s="34">
        <f t="shared" si="337"/>
        <v>0</v>
      </c>
      <c r="K153" s="34">
        <f t="shared" ref="K153" si="338">SUMIFS(K154:K1168,$C154:$C1168,$C154,$D154:$D1168,$D154,$E154:$E1168,$E154)</f>
        <v>21963.7</v>
      </c>
      <c r="L153" s="34">
        <f t="shared" ref="L153" si="339">SUMIFS(L154:L1168,$C154:$C1168,$C154,$D154:$D1168,$D154,$E154:$E1168,$E154)</f>
        <v>0</v>
      </c>
    </row>
    <row r="154" spans="1:12" s="13" customFormat="1" ht="47.25" x14ac:dyDescent="0.25">
      <c r="A154" s="17">
        <v>3</v>
      </c>
      <c r="B154" s="22" t="s">
        <v>11</v>
      </c>
      <c r="C154" s="23" t="s">
        <v>86</v>
      </c>
      <c r="D154" s="23" t="s">
        <v>93</v>
      </c>
      <c r="E154" s="23" t="s">
        <v>50</v>
      </c>
      <c r="F154" s="23" t="s">
        <v>78</v>
      </c>
      <c r="G154" s="24">
        <v>21963.7</v>
      </c>
      <c r="H154" s="24"/>
      <c r="I154" s="24">
        <v>21963.7</v>
      </c>
      <c r="J154" s="24"/>
      <c r="K154" s="24">
        <v>21963.7</v>
      </c>
      <c r="L154" s="24"/>
    </row>
    <row r="155" spans="1:12" s="13" customFormat="1" ht="15.75" x14ac:dyDescent="0.25">
      <c r="A155" s="15">
        <v>1</v>
      </c>
      <c r="B155" s="29" t="s">
        <v>66</v>
      </c>
      <c r="C155" s="30" t="s">
        <v>86</v>
      </c>
      <c r="D155" s="30" t="s">
        <v>83</v>
      </c>
      <c r="E155" s="30"/>
      <c r="F155" s="30"/>
      <c r="G155" s="31">
        <f t="shared" ref="G155" si="340">SUMIFS(G156:G1174,$C156:$C1174,$C156,$D156:$D1174,$D156)/2</f>
        <v>8978</v>
      </c>
      <c r="H155" s="31">
        <f t="shared" ref="H155" si="341">SUMIFS(H156:H1174,$C156:$C1174,$C156,$D156:$D1174,$D156)/2</f>
        <v>0</v>
      </c>
      <c r="I155" s="31">
        <f t="shared" ref="I155:J155" si="342">SUMIFS(I156:I1174,$C156:$C1174,$C156,$D156:$D1174,$D156)/2</f>
        <v>8978</v>
      </c>
      <c r="J155" s="31">
        <f t="shared" si="342"/>
        <v>0</v>
      </c>
      <c r="K155" s="31">
        <f t="shared" ref="K155" si="343">SUMIFS(K156:K1174,$C156:$C1174,$C156,$D156:$D1174,$D156)/2</f>
        <v>8978</v>
      </c>
      <c r="L155" s="31">
        <f t="shared" ref="L155" si="344">SUMIFS(L156:L1174,$C156:$C1174,$C156,$D156:$D1174,$D156)/2</f>
        <v>0</v>
      </c>
    </row>
    <row r="156" spans="1:12" s="13" customFormat="1" ht="47.25" x14ac:dyDescent="0.25">
      <c r="A156" s="16">
        <v>2</v>
      </c>
      <c r="B156" s="41" t="s">
        <v>204</v>
      </c>
      <c r="C156" s="33" t="s">
        <v>86</v>
      </c>
      <c r="D156" s="33" t="s">
        <v>83</v>
      </c>
      <c r="E156" s="33" t="s">
        <v>17</v>
      </c>
      <c r="F156" s="33"/>
      <c r="G156" s="34">
        <f t="shared" ref="G156" si="345">SUMIFS(G157:G1171,$C157:$C1171,$C157,$D157:$D1171,$D157,$E157:$E1171,$E157)</f>
        <v>8978</v>
      </c>
      <c r="H156" s="34">
        <f t="shared" ref="H156" si="346">SUMIFS(H157:H1171,$C157:$C1171,$C157,$D157:$D1171,$D157,$E157:$E1171,$E157)</f>
        <v>0</v>
      </c>
      <c r="I156" s="34">
        <f t="shared" ref="I156:J156" si="347">SUMIFS(I157:I1171,$C157:$C1171,$C157,$D157:$D1171,$D157,$E157:$E1171,$E157)</f>
        <v>8978</v>
      </c>
      <c r="J156" s="34">
        <f t="shared" si="347"/>
        <v>0</v>
      </c>
      <c r="K156" s="34">
        <f t="shared" ref="K156" si="348">SUMIFS(K157:K1171,$C157:$C1171,$C157,$D157:$D1171,$D157,$E157:$E1171,$E157)</f>
        <v>8978</v>
      </c>
      <c r="L156" s="34">
        <f t="shared" ref="L156" si="349">SUMIFS(L157:L1171,$C157:$C1171,$C157,$D157:$D1171,$D157,$E157:$E1171,$E157)</f>
        <v>0</v>
      </c>
    </row>
    <row r="157" spans="1:12" s="13" customFormat="1" ht="15.75" x14ac:dyDescent="0.25">
      <c r="A157" s="17">
        <v>3</v>
      </c>
      <c r="B157" s="22" t="s">
        <v>46</v>
      </c>
      <c r="C157" s="23" t="s">
        <v>86</v>
      </c>
      <c r="D157" s="23" t="s">
        <v>83</v>
      </c>
      <c r="E157" s="23" t="s">
        <v>17</v>
      </c>
      <c r="F157" s="23" t="s">
        <v>96</v>
      </c>
      <c r="G157" s="24">
        <v>8978</v>
      </c>
      <c r="H157" s="24"/>
      <c r="I157" s="24">
        <v>8978</v>
      </c>
      <c r="J157" s="24"/>
      <c r="K157" s="24">
        <v>8978</v>
      </c>
      <c r="L157" s="24"/>
    </row>
    <row r="158" spans="1:12" s="13" customFormat="1" ht="141.75" x14ac:dyDescent="0.25">
      <c r="A158" s="17">
        <v>3</v>
      </c>
      <c r="B158" s="22" t="s">
        <v>124</v>
      </c>
      <c r="C158" s="23" t="s">
        <v>86</v>
      </c>
      <c r="D158" s="23" t="s">
        <v>83</v>
      </c>
      <c r="E158" s="23" t="s">
        <v>17</v>
      </c>
      <c r="F158" s="23" t="s">
        <v>125</v>
      </c>
      <c r="G158" s="24"/>
      <c r="H158" s="24"/>
      <c r="I158" s="24"/>
      <c r="J158" s="24"/>
      <c r="K158" s="24"/>
      <c r="L158" s="24"/>
    </row>
    <row r="159" spans="1:12" s="13" customFormat="1" ht="15.75" x14ac:dyDescent="0.25">
      <c r="A159" s="15">
        <v>1</v>
      </c>
      <c r="B159" s="29" t="s">
        <v>157</v>
      </c>
      <c r="C159" s="30" t="s">
        <v>86</v>
      </c>
      <c r="D159" s="30" t="s">
        <v>86</v>
      </c>
      <c r="E159" s="30"/>
      <c r="F159" s="30"/>
      <c r="G159" s="31">
        <f t="shared" ref="G159" si="350">SUMIFS(G160:G1178,$C160:$C1178,$C160,$D160:$D1178,$D160)/2</f>
        <v>5960.4</v>
      </c>
      <c r="H159" s="31">
        <f t="shared" ref="H159" si="351">SUMIFS(H160:H1178,$C160:$C1178,$C160,$D160:$D1178,$D160)/2</f>
        <v>0</v>
      </c>
      <c r="I159" s="31">
        <f t="shared" ref="I159:J159" si="352">SUMIFS(I160:I1178,$C160:$C1178,$C160,$D160:$D1178,$D160)/2</f>
        <v>5960.4</v>
      </c>
      <c r="J159" s="31">
        <f t="shared" si="352"/>
        <v>0</v>
      </c>
      <c r="K159" s="31">
        <f t="shared" ref="K159" si="353">SUMIFS(K160:K1178,$C160:$C1178,$C160,$D160:$D1178,$D160)/2</f>
        <v>5960.4</v>
      </c>
      <c r="L159" s="31">
        <f t="shared" ref="L159" si="354">SUMIFS(L160:L1178,$C160:$C1178,$C160,$D160:$D1178,$D160)/2</f>
        <v>0</v>
      </c>
    </row>
    <row r="160" spans="1:12" s="13" customFormat="1" ht="31.5" x14ac:dyDescent="0.25">
      <c r="A160" s="16">
        <v>2</v>
      </c>
      <c r="B160" s="32" t="s">
        <v>205</v>
      </c>
      <c r="C160" s="33" t="s">
        <v>86</v>
      </c>
      <c r="D160" s="33" t="s">
        <v>86</v>
      </c>
      <c r="E160" s="33" t="s">
        <v>22</v>
      </c>
      <c r="F160" s="33"/>
      <c r="G160" s="34">
        <f t="shared" ref="G160" si="355">SUMIFS(G161:G1175,$C161:$C1175,$C161,$D161:$D1175,$D161,$E161:$E1175,$E161)</f>
        <v>4561.3999999999996</v>
      </c>
      <c r="H160" s="34">
        <f t="shared" ref="H160" si="356">SUMIFS(H161:H1175,$C161:$C1175,$C161,$D161:$D1175,$D161,$E161:$E1175,$E161)</f>
        <v>0</v>
      </c>
      <c r="I160" s="34">
        <f t="shared" ref="I160:J160" si="357">SUMIFS(I161:I1175,$C161:$C1175,$C161,$D161:$D1175,$D161,$E161:$E1175,$E161)</f>
        <v>4561.3999999999996</v>
      </c>
      <c r="J160" s="34">
        <f t="shared" si="357"/>
        <v>0</v>
      </c>
      <c r="K160" s="34">
        <f t="shared" ref="K160" si="358">SUMIFS(K161:K1175,$C161:$C1175,$C161,$D161:$D1175,$D161,$E161:$E1175,$E161)</f>
        <v>4561.3999999999996</v>
      </c>
      <c r="L160" s="34">
        <f t="shared" ref="L160" si="359">SUMIFS(L161:L1175,$C161:$C1175,$C161,$D161:$D1175,$D161,$E161:$E1175,$E161)</f>
        <v>0</v>
      </c>
    </row>
    <row r="161" spans="1:12" s="13" customFormat="1" ht="31.5" x14ac:dyDescent="0.25">
      <c r="A161" s="17">
        <v>3</v>
      </c>
      <c r="B161" s="22" t="s">
        <v>23</v>
      </c>
      <c r="C161" s="23" t="s">
        <v>86</v>
      </c>
      <c r="D161" s="23" t="s">
        <v>86</v>
      </c>
      <c r="E161" s="23" t="s">
        <v>22</v>
      </c>
      <c r="F161" s="23" t="s">
        <v>87</v>
      </c>
      <c r="G161" s="24">
        <v>74.900000000000006</v>
      </c>
      <c r="H161" s="24"/>
      <c r="I161" s="24">
        <v>74.900000000000006</v>
      </c>
      <c r="J161" s="24"/>
      <c r="K161" s="24">
        <v>74.900000000000006</v>
      </c>
      <c r="L161" s="24"/>
    </row>
    <row r="162" spans="1:12" s="13" customFormat="1" ht="47.25" x14ac:dyDescent="0.25">
      <c r="A162" s="17">
        <v>3</v>
      </c>
      <c r="B162" s="22" t="s">
        <v>11</v>
      </c>
      <c r="C162" s="23" t="s">
        <v>86</v>
      </c>
      <c r="D162" s="23" t="s">
        <v>86</v>
      </c>
      <c r="E162" s="23" t="s">
        <v>22</v>
      </c>
      <c r="F162" s="23" t="s">
        <v>78</v>
      </c>
      <c r="G162" s="24">
        <v>50.1</v>
      </c>
      <c r="H162" s="24"/>
      <c r="I162" s="24">
        <v>50.1</v>
      </c>
      <c r="J162" s="24"/>
      <c r="K162" s="24">
        <v>50.1</v>
      </c>
      <c r="L162" s="24"/>
    </row>
    <row r="163" spans="1:12" s="13" customFormat="1" ht="15.75" x14ac:dyDescent="0.25">
      <c r="A163" s="17">
        <v>3</v>
      </c>
      <c r="B163" s="22" t="s">
        <v>46</v>
      </c>
      <c r="C163" s="23" t="s">
        <v>86</v>
      </c>
      <c r="D163" s="23" t="s">
        <v>86</v>
      </c>
      <c r="E163" s="23" t="s">
        <v>22</v>
      </c>
      <c r="F163" s="23" t="s">
        <v>96</v>
      </c>
      <c r="G163" s="24">
        <v>4436.3999999999996</v>
      </c>
      <c r="H163" s="24"/>
      <c r="I163" s="24">
        <v>4436.3999999999996</v>
      </c>
      <c r="J163" s="24"/>
      <c r="K163" s="24">
        <v>4436.3999999999996</v>
      </c>
      <c r="L163" s="24"/>
    </row>
    <row r="164" spans="1:12" s="13" customFormat="1" ht="47.25" x14ac:dyDescent="0.25">
      <c r="A164" s="16">
        <v>2</v>
      </c>
      <c r="B164" s="35" t="s">
        <v>206</v>
      </c>
      <c r="C164" s="33" t="s">
        <v>86</v>
      </c>
      <c r="D164" s="33" t="s">
        <v>86</v>
      </c>
      <c r="E164" s="33" t="s">
        <v>67</v>
      </c>
      <c r="F164" s="33"/>
      <c r="G164" s="34">
        <f t="shared" ref="G164" si="360">SUMIFS(G165:G1179,$C165:$C1179,$C165,$D165:$D1179,$D165,$E165:$E1179,$E165)</f>
        <v>1399</v>
      </c>
      <c r="H164" s="34">
        <f t="shared" ref="H164" si="361">SUMIFS(H165:H1179,$C165:$C1179,$C165,$D165:$D1179,$D165,$E165:$E1179,$E165)</f>
        <v>0</v>
      </c>
      <c r="I164" s="34">
        <f t="shared" ref="I164:J164" si="362">SUMIFS(I165:I1179,$C165:$C1179,$C165,$D165:$D1179,$D165,$E165:$E1179,$E165)</f>
        <v>1399</v>
      </c>
      <c r="J164" s="34">
        <f t="shared" si="362"/>
        <v>0</v>
      </c>
      <c r="K164" s="34">
        <f t="shared" ref="K164" si="363">SUMIFS(K165:K1179,$C165:$C1179,$C165,$D165:$D1179,$D165,$E165:$E1179,$E165)</f>
        <v>1399</v>
      </c>
      <c r="L164" s="34">
        <f t="shared" ref="L164" si="364">SUMIFS(L165:L1179,$C165:$C1179,$C165,$D165:$D1179,$D165,$E165:$E1179,$E165)</f>
        <v>0</v>
      </c>
    </row>
    <row r="165" spans="1:12" s="13" customFormat="1" ht="15.75" x14ac:dyDescent="0.25">
      <c r="A165" s="17">
        <v>3</v>
      </c>
      <c r="B165" s="22" t="s">
        <v>46</v>
      </c>
      <c r="C165" s="23" t="s">
        <v>86</v>
      </c>
      <c r="D165" s="23" t="s">
        <v>86</v>
      </c>
      <c r="E165" s="23" t="s">
        <v>67</v>
      </c>
      <c r="F165" s="23" t="s">
        <v>96</v>
      </c>
      <c r="G165" s="24">
        <v>1399</v>
      </c>
      <c r="H165" s="24"/>
      <c r="I165" s="24">
        <v>1399</v>
      </c>
      <c r="J165" s="24"/>
      <c r="K165" s="24">
        <v>1399</v>
      </c>
      <c r="L165" s="24"/>
    </row>
    <row r="166" spans="1:12" s="13" customFormat="1" ht="31.5" x14ac:dyDescent="0.25">
      <c r="A166" s="16">
        <v>2</v>
      </c>
      <c r="B166" s="32" t="s">
        <v>65</v>
      </c>
      <c r="C166" s="33" t="s">
        <v>86</v>
      </c>
      <c r="D166" s="33" t="s">
        <v>86</v>
      </c>
      <c r="E166" s="33" t="s">
        <v>128</v>
      </c>
      <c r="F166" s="33"/>
      <c r="G166" s="34">
        <f t="shared" ref="G166" si="365">SUMIFS(G167:G1181,$C167:$C1181,$C167,$D167:$D1181,$D167,$E167:$E1181,$E167)</f>
        <v>0</v>
      </c>
      <c r="H166" s="34">
        <f t="shared" ref="H166" si="366">SUMIFS(H167:H1181,$C167:$C1181,$C167,$D167:$D1181,$D167,$E167:$E1181,$E167)</f>
        <v>0</v>
      </c>
      <c r="I166" s="34">
        <f t="shared" ref="I166:J166" si="367">SUMIFS(I167:I1181,$C167:$C1181,$C167,$D167:$D1181,$D167,$E167:$E1181,$E167)</f>
        <v>0</v>
      </c>
      <c r="J166" s="34">
        <f t="shared" si="367"/>
        <v>0</v>
      </c>
      <c r="K166" s="34">
        <f t="shared" ref="K166" si="368">SUMIFS(K167:K1181,$C167:$C1181,$C167,$D167:$D1181,$D167,$E167:$E1181,$E167)</f>
        <v>0</v>
      </c>
      <c r="L166" s="34">
        <f t="shared" ref="L166" si="369">SUMIFS(L167:L1181,$C167:$C1181,$C167,$D167:$D1181,$D167,$E167:$E1181,$E167)</f>
        <v>0</v>
      </c>
    </row>
    <row r="167" spans="1:12" s="13" customFormat="1" ht="47.25" x14ac:dyDescent="0.25">
      <c r="A167" s="17">
        <v>3</v>
      </c>
      <c r="B167" s="22" t="s">
        <v>11</v>
      </c>
      <c r="C167" s="23" t="s">
        <v>86</v>
      </c>
      <c r="D167" s="23" t="s">
        <v>86</v>
      </c>
      <c r="E167" s="23" t="s">
        <v>128</v>
      </c>
      <c r="F167" s="23" t="s">
        <v>78</v>
      </c>
      <c r="G167" s="24"/>
      <c r="H167" s="24"/>
      <c r="I167" s="24"/>
      <c r="J167" s="24"/>
      <c r="K167" s="24"/>
      <c r="L167" s="24"/>
    </row>
    <row r="168" spans="1:12" s="13" customFormat="1" ht="15.75" x14ac:dyDescent="0.25">
      <c r="A168" s="14">
        <v>0</v>
      </c>
      <c r="B168" s="26" t="s">
        <v>160</v>
      </c>
      <c r="C168" s="27" t="s">
        <v>88</v>
      </c>
      <c r="D168" s="27" t="s">
        <v>119</v>
      </c>
      <c r="E168" s="27"/>
      <c r="F168" s="27"/>
      <c r="G168" s="28">
        <f>SUMIFS(G169:G1198,$C169:$C1198,$C169)/3</f>
        <v>35315.999999999993</v>
      </c>
      <c r="H168" s="28">
        <f>SUMIFS(H169:H1188,$C169:$C1188,$C169)/3</f>
        <v>0</v>
      </c>
      <c r="I168" s="28">
        <f>SUMIFS(I169:I1198,$C169:$C1198,$C169)/3</f>
        <v>35315.999999999993</v>
      </c>
      <c r="J168" s="28">
        <f>SUMIFS(J169:J1188,$C169:$C1188,$C169)/3</f>
        <v>0</v>
      </c>
      <c r="K168" s="28">
        <f>SUMIFS(K169:K1198,$C169:$C1198,$C169)/3</f>
        <v>35135.999999999993</v>
      </c>
      <c r="L168" s="28">
        <f>SUMIFS(L169:L1188,$C169:$C1188,$C169)/3</f>
        <v>0</v>
      </c>
    </row>
    <row r="169" spans="1:12" s="13" customFormat="1" ht="15.75" x14ac:dyDescent="0.25">
      <c r="A169" s="15">
        <v>1</v>
      </c>
      <c r="B169" s="29" t="s">
        <v>24</v>
      </c>
      <c r="C169" s="30" t="s">
        <v>88</v>
      </c>
      <c r="D169" s="30" t="s">
        <v>74</v>
      </c>
      <c r="E169" s="30" t="s">
        <v>6</v>
      </c>
      <c r="F169" s="30" t="s">
        <v>76</v>
      </c>
      <c r="G169" s="31">
        <f t="shared" ref="G169" si="370">SUMIFS(G170:G1188,$C170:$C1188,$C170,$D170:$D1188,$D170)/2</f>
        <v>35316</v>
      </c>
      <c r="H169" s="31">
        <f t="shared" ref="H169" si="371">SUMIFS(H170:H1188,$C170:$C1188,$C170,$D170:$D1188,$D170)/2</f>
        <v>0</v>
      </c>
      <c r="I169" s="31">
        <f t="shared" ref="I169:J169" si="372">SUMIFS(I170:I1188,$C170:$C1188,$C170,$D170:$D1188,$D170)/2</f>
        <v>35316</v>
      </c>
      <c r="J169" s="31">
        <f t="shared" si="372"/>
        <v>0</v>
      </c>
      <c r="K169" s="31">
        <f t="shared" ref="K169" si="373">SUMIFS(K170:K1188,$C170:$C1188,$C170,$D170:$D1188,$D170)/2</f>
        <v>35136</v>
      </c>
      <c r="L169" s="31">
        <f t="shared" ref="L169" si="374">SUMIFS(L170:L1188,$C170:$C1188,$C170,$D170:$D1188,$D170)/2</f>
        <v>0</v>
      </c>
    </row>
    <row r="170" spans="1:12" s="13" customFormat="1" ht="31.5" x14ac:dyDescent="0.25">
      <c r="A170" s="16">
        <v>2</v>
      </c>
      <c r="B170" s="32" t="s">
        <v>207</v>
      </c>
      <c r="C170" s="33" t="s">
        <v>88</v>
      </c>
      <c r="D170" s="33" t="s">
        <v>74</v>
      </c>
      <c r="E170" s="33" t="s">
        <v>25</v>
      </c>
      <c r="F170" s="33"/>
      <c r="G170" s="34">
        <f t="shared" ref="G170" si="375">SUMIFS(G171:G1185,$C171:$C1185,$C171,$D171:$D1185,$D171,$E171:$E1185,$E171)</f>
        <v>23227.5</v>
      </c>
      <c r="H170" s="34">
        <f t="shared" ref="H170" si="376">SUMIFS(H171:H1185,$C171:$C1185,$C171,$D171:$D1185,$D171,$E171:$E1185,$E171)</f>
        <v>0</v>
      </c>
      <c r="I170" s="34">
        <f t="shared" ref="I170:J170" si="377">SUMIFS(I171:I1185,$C171:$C1185,$C171,$D171:$D1185,$D171,$E171:$E1185,$E171)</f>
        <v>23227.5</v>
      </c>
      <c r="J170" s="34">
        <f t="shared" si="377"/>
        <v>0</v>
      </c>
      <c r="K170" s="34">
        <f t="shared" ref="K170" si="378">SUMIFS(K171:K1185,$C171:$C1185,$C171,$D171:$D1185,$D171,$E171:$E1185,$E171)</f>
        <v>23227.5</v>
      </c>
      <c r="L170" s="34">
        <f t="shared" ref="L170" si="379">SUMIFS(L171:L1185,$C171:$C1185,$C171,$D171:$D1185,$D171,$E171:$E1185,$E171)</f>
        <v>0</v>
      </c>
    </row>
    <row r="171" spans="1:12" s="13" customFormat="1" ht="31.5" x14ac:dyDescent="0.25">
      <c r="A171" s="17">
        <v>3</v>
      </c>
      <c r="B171" s="22" t="s">
        <v>23</v>
      </c>
      <c r="C171" s="23" t="s">
        <v>88</v>
      </c>
      <c r="D171" s="23" t="s">
        <v>74</v>
      </c>
      <c r="E171" s="23" t="s">
        <v>25</v>
      </c>
      <c r="F171" s="23" t="s">
        <v>87</v>
      </c>
      <c r="G171" s="24">
        <v>19987.3</v>
      </c>
      <c r="H171" s="24"/>
      <c r="I171" s="24">
        <v>19987.3</v>
      </c>
      <c r="J171" s="24"/>
      <c r="K171" s="24">
        <v>19987.3</v>
      </c>
      <c r="L171" s="24"/>
    </row>
    <row r="172" spans="1:12" s="13" customFormat="1" ht="47.25" x14ac:dyDescent="0.25">
      <c r="A172" s="17">
        <v>3</v>
      </c>
      <c r="B172" s="22" t="s">
        <v>11</v>
      </c>
      <c r="C172" s="23" t="s">
        <v>88</v>
      </c>
      <c r="D172" s="23" t="s">
        <v>74</v>
      </c>
      <c r="E172" s="23" t="s">
        <v>25</v>
      </c>
      <c r="F172" s="23" t="s">
        <v>78</v>
      </c>
      <c r="G172" s="24">
        <v>3219.9</v>
      </c>
      <c r="H172" s="24"/>
      <c r="I172" s="24">
        <v>3219.9</v>
      </c>
      <c r="J172" s="24"/>
      <c r="K172" s="24">
        <v>3219.9</v>
      </c>
      <c r="L172" s="24"/>
    </row>
    <row r="173" spans="1:12" s="13" customFormat="1" ht="15.75" x14ac:dyDescent="0.25">
      <c r="A173" s="17">
        <v>3</v>
      </c>
      <c r="B173" s="22" t="s">
        <v>46</v>
      </c>
      <c r="C173" s="23" t="s">
        <v>88</v>
      </c>
      <c r="D173" s="23" t="s">
        <v>74</v>
      </c>
      <c r="E173" s="23" t="s">
        <v>25</v>
      </c>
      <c r="F173" s="23" t="s">
        <v>96</v>
      </c>
      <c r="G173" s="24"/>
      <c r="H173" s="24"/>
      <c r="I173" s="24"/>
      <c r="J173" s="24"/>
      <c r="K173" s="24"/>
      <c r="L173" s="24"/>
    </row>
    <row r="174" spans="1:12" s="13" customFormat="1" ht="15.75" x14ac:dyDescent="0.25">
      <c r="A174" s="17">
        <v>3</v>
      </c>
      <c r="B174" s="22" t="s">
        <v>12</v>
      </c>
      <c r="C174" s="23" t="s">
        <v>88</v>
      </c>
      <c r="D174" s="23" t="s">
        <v>74</v>
      </c>
      <c r="E174" s="23" t="s">
        <v>25</v>
      </c>
      <c r="F174" s="23" t="s">
        <v>79</v>
      </c>
      <c r="G174" s="24">
        <v>20.3</v>
      </c>
      <c r="H174" s="24"/>
      <c r="I174" s="24">
        <v>20.3</v>
      </c>
      <c r="J174" s="24"/>
      <c r="K174" s="24">
        <v>20.3</v>
      </c>
      <c r="L174" s="24"/>
    </row>
    <row r="175" spans="1:12" s="13" customFormat="1" ht="47.25" x14ac:dyDescent="0.25">
      <c r="A175" s="16">
        <v>2</v>
      </c>
      <c r="B175" s="32" t="s">
        <v>208</v>
      </c>
      <c r="C175" s="33" t="s">
        <v>88</v>
      </c>
      <c r="D175" s="33" t="s">
        <v>74</v>
      </c>
      <c r="E175" s="33" t="s">
        <v>26</v>
      </c>
      <c r="F175" s="33"/>
      <c r="G175" s="34">
        <f t="shared" ref="G175" si="380">SUMIFS(G176:G1190,$C176:$C1190,$C176,$D176:$D1190,$D176,$E176:$E1190,$E176)</f>
        <v>5776.0999999999995</v>
      </c>
      <c r="H175" s="34">
        <f t="shared" ref="H175" si="381">SUMIFS(H176:H1190,$C176:$C1190,$C176,$D176:$D1190,$D176,$E176:$E1190,$E176)</f>
        <v>0</v>
      </c>
      <c r="I175" s="34">
        <f t="shared" ref="I175:J175" si="382">SUMIFS(I176:I1190,$C176:$C1190,$C176,$D176:$D1190,$D176,$E176:$E1190,$E176)</f>
        <v>5776.0999999999995</v>
      </c>
      <c r="J175" s="34">
        <f t="shared" si="382"/>
        <v>0</v>
      </c>
      <c r="K175" s="34">
        <f t="shared" ref="K175" si="383">SUMIFS(K176:K1190,$C176:$C1190,$C176,$D176:$D1190,$D176,$E176:$E1190,$E176)</f>
        <v>5776.0999999999995</v>
      </c>
      <c r="L175" s="34">
        <f t="shared" ref="L175" si="384">SUMIFS(L176:L1190,$C176:$C1190,$C176,$D176:$D1190,$D176,$E176:$E1190,$E176)</f>
        <v>0</v>
      </c>
    </row>
    <row r="176" spans="1:12" s="13" customFormat="1" ht="31.5" x14ac:dyDescent="0.25">
      <c r="A176" s="17">
        <v>3</v>
      </c>
      <c r="B176" s="22" t="s">
        <v>23</v>
      </c>
      <c r="C176" s="23" t="s">
        <v>88</v>
      </c>
      <c r="D176" s="23" t="s">
        <v>74</v>
      </c>
      <c r="E176" s="23" t="s">
        <v>26</v>
      </c>
      <c r="F176" s="23" t="s">
        <v>87</v>
      </c>
      <c r="G176" s="24">
        <v>5260.7</v>
      </c>
      <c r="H176" s="24"/>
      <c r="I176" s="24">
        <v>5260.7</v>
      </c>
      <c r="J176" s="24"/>
      <c r="K176" s="24">
        <v>5260.7</v>
      </c>
      <c r="L176" s="24"/>
    </row>
    <row r="177" spans="1:12" s="13" customFormat="1" ht="47.25" x14ac:dyDescent="0.25">
      <c r="A177" s="17">
        <v>3</v>
      </c>
      <c r="B177" s="22" t="s">
        <v>11</v>
      </c>
      <c r="C177" s="23" t="s">
        <v>88</v>
      </c>
      <c r="D177" s="23" t="s">
        <v>74</v>
      </c>
      <c r="E177" s="23" t="s">
        <v>26</v>
      </c>
      <c r="F177" s="23" t="s">
        <v>78</v>
      </c>
      <c r="G177" s="24">
        <v>515.4</v>
      </c>
      <c r="H177" s="24"/>
      <c r="I177" s="24">
        <v>515.4</v>
      </c>
      <c r="J177" s="24"/>
      <c r="K177" s="24">
        <v>515.4</v>
      </c>
      <c r="L177" s="24"/>
    </row>
    <row r="178" spans="1:12" s="13" customFormat="1" ht="81.599999999999994" customHeight="1" x14ac:dyDescent="0.25">
      <c r="A178" s="16">
        <v>2</v>
      </c>
      <c r="B178" s="32" t="s">
        <v>189</v>
      </c>
      <c r="C178" s="33" t="s">
        <v>88</v>
      </c>
      <c r="D178" s="33" t="s">
        <v>74</v>
      </c>
      <c r="E178" s="33" t="s">
        <v>45</v>
      </c>
      <c r="F178" s="33"/>
      <c r="G178" s="34">
        <f t="shared" ref="G178" si="385">SUMIFS(G179:G1193,$C179:$C1193,$C179,$D179:$D1193,$D179,$E179:$E1193,$E179)</f>
        <v>6262.4</v>
      </c>
      <c r="H178" s="34">
        <f t="shared" ref="H178" si="386">SUMIFS(H179:H1193,$C179:$C1193,$C179,$D179:$D1193,$D179,$E179:$E1193,$E179)</f>
        <v>0</v>
      </c>
      <c r="I178" s="34">
        <f t="shared" ref="I178:J178" si="387">SUMIFS(I179:I1193,$C179:$C1193,$C179,$D179:$D1193,$D179,$E179:$E1193,$E179)</f>
        <v>6262.4</v>
      </c>
      <c r="J178" s="34">
        <f t="shared" si="387"/>
        <v>0</v>
      </c>
      <c r="K178" s="34">
        <f t="shared" ref="K178" si="388">SUMIFS(K179:K1193,$C179:$C1193,$C179,$D179:$D1193,$D179,$E179:$E1193,$E179)</f>
        <v>6062.4</v>
      </c>
      <c r="L178" s="34">
        <f t="shared" ref="L178" si="389">SUMIFS(L179:L1193,$C179:$C1193,$C179,$D179:$D1193,$D179,$E179:$E1193,$E179)</f>
        <v>0</v>
      </c>
    </row>
    <row r="179" spans="1:12" s="13" customFormat="1" ht="15.75" x14ac:dyDescent="0.25">
      <c r="A179" s="17">
        <v>3</v>
      </c>
      <c r="B179" s="22" t="s">
        <v>46</v>
      </c>
      <c r="C179" s="23" t="s">
        <v>88</v>
      </c>
      <c r="D179" s="23" t="s">
        <v>74</v>
      </c>
      <c r="E179" s="23" t="s">
        <v>45</v>
      </c>
      <c r="F179" s="23" t="s">
        <v>96</v>
      </c>
      <c r="G179" s="24">
        <v>6262.4</v>
      </c>
      <c r="H179" s="24"/>
      <c r="I179" s="24">
        <v>6262.4</v>
      </c>
      <c r="J179" s="24"/>
      <c r="K179" s="24">
        <v>6062.4</v>
      </c>
      <c r="L179" s="24"/>
    </row>
    <row r="180" spans="1:12" s="13" customFormat="1" ht="53.45" customHeight="1" x14ac:dyDescent="0.25">
      <c r="A180" s="16">
        <v>2</v>
      </c>
      <c r="B180" s="41" t="s">
        <v>138</v>
      </c>
      <c r="C180" s="33" t="s">
        <v>88</v>
      </c>
      <c r="D180" s="33" t="s">
        <v>74</v>
      </c>
      <c r="E180" s="33" t="s">
        <v>142</v>
      </c>
      <c r="F180" s="33"/>
      <c r="G180" s="34">
        <f t="shared" ref="G180" si="390">SUMIFS(G181:G1196,$C181:$C1196,$C181,$D181:$D1196,$D181,$E181:$E1196,$E181)</f>
        <v>50</v>
      </c>
      <c r="H180" s="34">
        <f t="shared" ref="H180" si="391">SUMIFS(H181:H1196,$C181:$C1196,$C181,$D181:$D1196,$D181,$E181:$E1196,$E181)</f>
        <v>0</v>
      </c>
      <c r="I180" s="34">
        <f t="shared" ref="I180:J180" si="392">SUMIFS(I181:I1196,$C181:$C1196,$C181,$D181:$D1196,$D181,$E181:$E1196,$E181)</f>
        <v>50</v>
      </c>
      <c r="J180" s="34">
        <f t="shared" si="392"/>
        <v>0</v>
      </c>
      <c r="K180" s="34">
        <f t="shared" ref="K180" si="393">SUMIFS(K181:K1196,$C181:$C1196,$C181,$D181:$D1196,$D181,$E181:$E1196,$E181)</f>
        <v>70</v>
      </c>
      <c r="L180" s="34">
        <f t="shared" ref="L180" si="394">SUMIFS(L181:L1196,$C181:$C1196,$C181,$D181:$D1196,$D181,$E181:$E1196,$E181)</f>
        <v>0</v>
      </c>
    </row>
    <row r="181" spans="1:12" s="13" customFormat="1" ht="47.25" x14ac:dyDescent="0.25">
      <c r="A181" s="17">
        <v>3</v>
      </c>
      <c r="B181" s="22" t="s">
        <v>11</v>
      </c>
      <c r="C181" s="23" t="s">
        <v>88</v>
      </c>
      <c r="D181" s="23" t="s">
        <v>74</v>
      </c>
      <c r="E181" s="23" t="s">
        <v>142</v>
      </c>
      <c r="F181" s="23" t="s">
        <v>78</v>
      </c>
      <c r="G181" s="24">
        <v>50</v>
      </c>
      <c r="H181" s="24"/>
      <c r="I181" s="24">
        <v>50</v>
      </c>
      <c r="J181" s="24"/>
      <c r="K181" s="24">
        <v>70</v>
      </c>
      <c r="L181" s="24"/>
    </row>
    <row r="182" spans="1:12" s="13" customFormat="1" ht="15.75" x14ac:dyDescent="0.25">
      <c r="A182" s="14">
        <v>0</v>
      </c>
      <c r="B182" s="26" t="s">
        <v>144</v>
      </c>
      <c r="C182" s="27" t="s">
        <v>94</v>
      </c>
      <c r="D182" s="27" t="s">
        <v>119</v>
      </c>
      <c r="E182" s="27"/>
      <c r="F182" s="27"/>
      <c r="G182" s="28">
        <f>SUMIFS(G183:G1210,$C183:$C1210,$C183)/3</f>
        <v>0</v>
      </c>
      <c r="H182" s="28">
        <f>SUMIFS(H183:H1200,$C183:$C1200,$C183)/3</f>
        <v>0</v>
      </c>
      <c r="I182" s="28">
        <f>SUMIFS(I183:I1210,$C183:$C1210,$C183)/3</f>
        <v>0</v>
      </c>
      <c r="J182" s="28">
        <f>SUMIFS(J183:J1200,$C183:$C1200,$C183)/3</f>
        <v>0</v>
      </c>
      <c r="K182" s="28">
        <f>SUMIFS(K183:K1210,$C183:$C1210,$C183)/3</f>
        <v>0</v>
      </c>
      <c r="L182" s="28">
        <f>SUMIFS(L183:L1200,$C183:$C1200,$C183)/3</f>
        <v>0</v>
      </c>
    </row>
    <row r="183" spans="1:12" s="13" customFormat="1" ht="15.75" x14ac:dyDescent="0.25">
      <c r="A183" s="15">
        <v>1</v>
      </c>
      <c r="B183" s="40" t="s">
        <v>145</v>
      </c>
      <c r="C183" s="44" t="s">
        <v>94</v>
      </c>
      <c r="D183" s="44" t="s">
        <v>93</v>
      </c>
      <c r="E183" s="44"/>
      <c r="F183" s="44"/>
      <c r="G183" s="31">
        <f t="shared" ref="G183" si="395">SUMIFS(G184:G1200,$C184:$C1200,$C184,$D184:$D1200,$D184)/2</f>
        <v>0</v>
      </c>
      <c r="H183" s="31">
        <f t="shared" ref="H183" si="396">SUMIFS(H184:H1200,$C184:$C1200,$C184,$D184:$D1200,$D184)/2</f>
        <v>0</v>
      </c>
      <c r="I183" s="31">
        <f t="shared" ref="I183:J183" si="397">SUMIFS(I184:I1200,$C184:$C1200,$C184,$D184:$D1200,$D184)/2</f>
        <v>0</v>
      </c>
      <c r="J183" s="31">
        <f t="shared" si="397"/>
        <v>0</v>
      </c>
      <c r="K183" s="31">
        <f t="shared" ref="K183" si="398">SUMIFS(K184:K1200,$C184:$C1200,$C184,$D184:$D1200,$D184)/2</f>
        <v>0</v>
      </c>
      <c r="L183" s="31">
        <f t="shared" ref="L183" si="399">SUMIFS(L184:L1200,$C184:$C1200,$C184,$D184:$D1200,$D184)/2</f>
        <v>0</v>
      </c>
    </row>
    <row r="184" spans="1:12" s="13" customFormat="1" ht="54" customHeight="1" x14ac:dyDescent="0.25">
      <c r="A184" s="16">
        <v>2</v>
      </c>
      <c r="B184" s="32" t="s">
        <v>165</v>
      </c>
      <c r="C184" s="42" t="s">
        <v>94</v>
      </c>
      <c r="D184" s="42" t="s">
        <v>93</v>
      </c>
      <c r="E184" s="42" t="s">
        <v>60</v>
      </c>
      <c r="F184" s="42"/>
      <c r="G184" s="34">
        <f t="shared" ref="G184" si="400">SUMIFS(G185:G1197,$C185:$C1197,$C185,$D185:$D1197,$D185,$E185:$E1197,$E185)</f>
        <v>0</v>
      </c>
      <c r="H184" s="34">
        <f t="shared" ref="H184" si="401">SUMIFS(H185:H1197,$C185:$C1197,$C185,$D185:$D1197,$D185,$E185:$E1197,$E185)</f>
        <v>0</v>
      </c>
      <c r="I184" s="34">
        <f t="shared" ref="I184:J184" si="402">SUMIFS(I185:I1197,$C185:$C1197,$C185,$D185:$D1197,$D185,$E185:$E1197,$E185)</f>
        <v>0</v>
      </c>
      <c r="J184" s="34">
        <f t="shared" si="402"/>
        <v>0</v>
      </c>
      <c r="K184" s="34">
        <f t="shared" ref="K184" si="403">SUMIFS(K185:K1197,$C185:$C1197,$C185,$D185:$D1197,$D185,$E185:$E1197,$E185)</f>
        <v>0</v>
      </c>
      <c r="L184" s="34">
        <f t="shared" ref="L184" si="404">SUMIFS(L185:L1197,$C185:$C1197,$C185,$D185:$D1197,$D185,$E185:$E1197,$E185)</f>
        <v>0</v>
      </c>
    </row>
    <row r="185" spans="1:12" s="13" customFormat="1" ht="15.75" x14ac:dyDescent="0.25">
      <c r="A185" s="17">
        <v>3</v>
      </c>
      <c r="B185" s="22" t="s">
        <v>46</v>
      </c>
      <c r="C185" s="23" t="s">
        <v>94</v>
      </c>
      <c r="D185" s="23" t="s">
        <v>93</v>
      </c>
      <c r="E185" s="23" t="s">
        <v>60</v>
      </c>
      <c r="F185" s="23" t="s">
        <v>96</v>
      </c>
      <c r="G185" s="24"/>
      <c r="H185" s="25"/>
      <c r="I185" s="24"/>
      <c r="J185" s="25"/>
      <c r="K185" s="24"/>
      <c r="L185" s="25"/>
    </row>
    <row r="186" spans="1:12" s="13" customFormat="1" ht="15.75" x14ac:dyDescent="0.25">
      <c r="A186" s="14">
        <v>0</v>
      </c>
      <c r="B186" s="26" t="s">
        <v>116</v>
      </c>
      <c r="C186" s="27" t="s">
        <v>89</v>
      </c>
      <c r="D186" s="27" t="s">
        <v>119</v>
      </c>
      <c r="E186" s="27"/>
      <c r="F186" s="27"/>
      <c r="G186" s="28">
        <f>SUMIFS(G187:G1214,$C187:$C1214,$C187)/3</f>
        <v>13353.200000000003</v>
      </c>
      <c r="H186" s="28">
        <f>SUMIFS(H187:H1204,$C187:$C1204,$C187)/3</f>
        <v>9560</v>
      </c>
      <c r="I186" s="28">
        <f>SUMIFS(I187:I1214,$C187:$C1214,$C187)/3</f>
        <v>13353.200000000003</v>
      </c>
      <c r="J186" s="28">
        <f>SUMIFS(J187:J1204,$C187:$C1204,$C187)/3</f>
        <v>9560</v>
      </c>
      <c r="K186" s="28">
        <f>SUMIFS(K187:K1214,$C187:$C1214,$C187)/3</f>
        <v>13353.200000000003</v>
      </c>
      <c r="L186" s="28">
        <f>SUMIFS(L187:L1204,$C187:$C1204,$C187)/3</f>
        <v>9560</v>
      </c>
    </row>
    <row r="187" spans="1:12" s="13" customFormat="1" ht="15.75" x14ac:dyDescent="0.25">
      <c r="A187" s="15">
        <v>1</v>
      </c>
      <c r="B187" s="29" t="s">
        <v>68</v>
      </c>
      <c r="C187" s="30" t="s">
        <v>89</v>
      </c>
      <c r="D187" s="30" t="s">
        <v>74</v>
      </c>
      <c r="E187" s="30" t="s">
        <v>6</v>
      </c>
      <c r="F187" s="30" t="s">
        <v>76</v>
      </c>
      <c r="G187" s="31">
        <f t="shared" ref="G187" si="405">SUMIFS(G188:G1204,$C188:$C1204,$C188,$D188:$D1204,$D188)/2</f>
        <v>1560.8</v>
      </c>
      <c r="H187" s="31">
        <f t="shared" ref="H187" si="406">SUMIFS(H188:H1204,$C188:$C1204,$C188,$D188:$D1204,$D188)/2</f>
        <v>0</v>
      </c>
      <c r="I187" s="31">
        <f t="shared" ref="I187:J187" si="407">SUMIFS(I188:I1204,$C188:$C1204,$C188,$D188:$D1204,$D188)/2</f>
        <v>1560.8</v>
      </c>
      <c r="J187" s="31">
        <f t="shared" si="407"/>
        <v>0</v>
      </c>
      <c r="K187" s="31">
        <f t="shared" ref="K187" si="408">SUMIFS(K188:K1204,$C188:$C1204,$C188,$D188:$D1204,$D188)/2</f>
        <v>1560.8</v>
      </c>
      <c r="L187" s="31">
        <f t="shared" ref="L187" si="409">SUMIFS(L188:L1204,$C188:$C1204,$C188,$D188:$D1204,$D188)/2</f>
        <v>0</v>
      </c>
    </row>
    <row r="188" spans="1:12" s="13" customFormat="1" ht="47.25" x14ac:dyDescent="0.25">
      <c r="A188" s="16">
        <v>2</v>
      </c>
      <c r="B188" s="32" t="s">
        <v>32</v>
      </c>
      <c r="C188" s="33" t="s">
        <v>89</v>
      </c>
      <c r="D188" s="33" t="s">
        <v>74</v>
      </c>
      <c r="E188" s="33" t="s">
        <v>129</v>
      </c>
      <c r="F188" s="33"/>
      <c r="G188" s="34">
        <f t="shared" ref="G188" si="410">SUMIFS(G189:G1201,$C189:$C1201,$C189,$D189:$D1201,$D189,$E189:$E1201,$E189)</f>
        <v>1560.8</v>
      </c>
      <c r="H188" s="34">
        <f t="shared" ref="H188" si="411">SUMIFS(H189:H1201,$C189:$C1201,$C189,$D189:$D1201,$D189,$E189:$E1201,$E189)</f>
        <v>0</v>
      </c>
      <c r="I188" s="34">
        <f t="shared" ref="I188:J188" si="412">SUMIFS(I189:I1201,$C189:$C1201,$C189,$D189:$D1201,$D189,$E189:$E1201,$E189)</f>
        <v>1560.8</v>
      </c>
      <c r="J188" s="34">
        <f t="shared" si="412"/>
        <v>0</v>
      </c>
      <c r="K188" s="34">
        <f t="shared" ref="K188" si="413">SUMIFS(K189:K1201,$C189:$C1201,$C189,$D189:$D1201,$D189,$E189:$E1201,$E189)</f>
        <v>1560.8</v>
      </c>
      <c r="L188" s="34">
        <f t="shared" ref="L188" si="414">SUMIFS(L189:L1201,$C189:$C1201,$C189,$D189:$D1201,$D189,$E189:$E1201,$E189)</f>
        <v>0</v>
      </c>
    </row>
    <row r="189" spans="1:12" s="13" customFormat="1" ht="31.5" x14ac:dyDescent="0.25">
      <c r="A189" s="17">
        <v>3</v>
      </c>
      <c r="B189" s="22" t="s">
        <v>21</v>
      </c>
      <c r="C189" s="23" t="s">
        <v>89</v>
      </c>
      <c r="D189" s="23" t="s">
        <v>74</v>
      </c>
      <c r="E189" s="23" t="s">
        <v>129</v>
      </c>
      <c r="F189" s="23" t="s">
        <v>85</v>
      </c>
      <c r="G189" s="24">
        <v>1560.8</v>
      </c>
      <c r="H189" s="25"/>
      <c r="I189" s="24">
        <v>1560.8</v>
      </c>
      <c r="J189" s="25"/>
      <c r="K189" s="24">
        <v>1560.8</v>
      </c>
      <c r="L189" s="25"/>
    </row>
    <row r="190" spans="1:12" s="13" customFormat="1" ht="15.75" x14ac:dyDescent="0.25">
      <c r="A190" s="15">
        <v>1</v>
      </c>
      <c r="B190" s="29" t="s">
        <v>69</v>
      </c>
      <c r="C190" s="30" t="s">
        <v>89</v>
      </c>
      <c r="D190" s="30" t="s">
        <v>83</v>
      </c>
      <c r="E190" s="30" t="s">
        <v>6</v>
      </c>
      <c r="F190" s="30" t="s">
        <v>76</v>
      </c>
      <c r="G190" s="31">
        <f t="shared" ref="G190" si="415">SUMIFS(G191:G1207,$C191:$C1207,$C191,$D191:$D1207,$D191)/2</f>
        <v>150</v>
      </c>
      <c r="H190" s="31">
        <f t="shared" ref="H190" si="416">SUMIFS(H191:H1207,$C191:$C1207,$C191,$D191:$D1207,$D191)/2</f>
        <v>0</v>
      </c>
      <c r="I190" s="31">
        <f t="shared" ref="I190:J190" si="417">SUMIFS(I191:I1207,$C191:$C1207,$C191,$D191:$D1207,$D191)/2</f>
        <v>150</v>
      </c>
      <c r="J190" s="31">
        <f t="shared" si="417"/>
        <v>0</v>
      </c>
      <c r="K190" s="31">
        <f t="shared" ref="K190" si="418">SUMIFS(K191:K1207,$C191:$C1207,$C191,$D191:$D1207,$D191)/2</f>
        <v>150</v>
      </c>
      <c r="L190" s="31">
        <f t="shared" ref="L190" si="419">SUMIFS(L191:L1207,$C191:$C1207,$C191,$D191:$D1207,$D191)/2</f>
        <v>0</v>
      </c>
    </row>
    <row r="191" spans="1:12" s="13" customFormat="1" ht="51" customHeight="1" x14ac:dyDescent="0.25">
      <c r="A191" s="16">
        <v>2</v>
      </c>
      <c r="B191" s="32" t="s">
        <v>165</v>
      </c>
      <c r="C191" s="33" t="s">
        <v>89</v>
      </c>
      <c r="D191" s="33" t="s">
        <v>83</v>
      </c>
      <c r="E191" s="33" t="s">
        <v>60</v>
      </c>
      <c r="F191" s="33"/>
      <c r="G191" s="34">
        <f t="shared" ref="G191" si="420">SUMIFS(G192:G1204,$C192:$C1204,$C192,$D192:$D1204,$D192,$E192:$E1204,$E192)</f>
        <v>150</v>
      </c>
      <c r="H191" s="34">
        <f t="shared" ref="H191" si="421">SUMIFS(H192:H1204,$C192:$C1204,$C192,$D192:$D1204,$D192,$E192:$E1204,$E192)</f>
        <v>0</v>
      </c>
      <c r="I191" s="34">
        <f t="shared" ref="I191:J191" si="422">SUMIFS(I192:I1204,$C192:$C1204,$C192,$D192:$D1204,$D192,$E192:$E1204,$E192)</f>
        <v>150</v>
      </c>
      <c r="J191" s="34">
        <f t="shared" si="422"/>
        <v>0</v>
      </c>
      <c r="K191" s="34">
        <f t="shared" ref="K191" si="423">SUMIFS(K192:K1204,$C192:$C1204,$C192,$D192:$D1204,$D192,$E192:$E1204,$E192)</f>
        <v>150</v>
      </c>
      <c r="L191" s="34">
        <f t="shared" ref="L191" si="424">SUMIFS(L192:L1204,$C192:$C1204,$C192,$D192:$D1204,$D192,$E192:$E1204,$E192)</f>
        <v>0</v>
      </c>
    </row>
    <row r="192" spans="1:12" s="13" customFormat="1" ht="31.5" x14ac:dyDescent="0.25">
      <c r="A192" s="17">
        <v>3</v>
      </c>
      <c r="B192" s="22" t="s">
        <v>21</v>
      </c>
      <c r="C192" s="23" t="s">
        <v>89</v>
      </c>
      <c r="D192" s="23" t="s">
        <v>83</v>
      </c>
      <c r="E192" s="23" t="s">
        <v>60</v>
      </c>
      <c r="F192" s="23" t="s">
        <v>85</v>
      </c>
      <c r="G192" s="24">
        <v>150</v>
      </c>
      <c r="H192" s="24"/>
      <c r="I192" s="24">
        <v>150</v>
      </c>
      <c r="J192" s="24"/>
      <c r="K192" s="24">
        <v>150</v>
      </c>
      <c r="L192" s="24"/>
    </row>
    <row r="193" spans="1:12" s="13" customFormat="1" ht="56.25" customHeight="1" x14ac:dyDescent="0.25">
      <c r="A193" s="16">
        <v>2</v>
      </c>
      <c r="B193" s="41" t="s">
        <v>137</v>
      </c>
      <c r="C193" s="33" t="s">
        <v>89</v>
      </c>
      <c r="D193" s="33" t="s">
        <v>83</v>
      </c>
      <c r="E193" s="33" t="s">
        <v>136</v>
      </c>
      <c r="F193" s="33"/>
      <c r="G193" s="34">
        <f t="shared" ref="G193" si="425">SUMIFS(G194:G1206,$C194:$C1206,$C194,$D194:$D1206,$D194,$E194:$E1206,$E194)</f>
        <v>0</v>
      </c>
      <c r="H193" s="34">
        <f t="shared" ref="H193" si="426">SUMIFS(H194:H1206,$C194:$C1206,$C194,$D194:$D1206,$D194,$E194:$E1206,$E194)</f>
        <v>0</v>
      </c>
      <c r="I193" s="34">
        <f t="shared" ref="I193:J193" si="427">SUMIFS(I194:I1206,$C194:$C1206,$C194,$D194:$D1206,$D194,$E194:$E1206,$E194)</f>
        <v>0</v>
      </c>
      <c r="J193" s="34">
        <f t="shared" si="427"/>
        <v>0</v>
      </c>
      <c r="K193" s="34">
        <f t="shared" ref="K193" si="428">SUMIFS(K194:K1206,$C194:$C1206,$C194,$D194:$D1206,$D194,$E194:$E1206,$E194)</f>
        <v>0</v>
      </c>
      <c r="L193" s="34">
        <f t="shared" ref="L193" si="429">SUMIFS(L194:L1206,$C194:$C1206,$C194,$D194:$D1206,$D194,$E194:$E1206,$E194)</f>
        <v>0</v>
      </c>
    </row>
    <row r="194" spans="1:12" s="13" customFormat="1" ht="31.5" x14ac:dyDescent="0.25">
      <c r="A194" s="17">
        <v>3</v>
      </c>
      <c r="B194" s="22" t="s">
        <v>21</v>
      </c>
      <c r="C194" s="23" t="s">
        <v>89</v>
      </c>
      <c r="D194" s="23" t="s">
        <v>83</v>
      </c>
      <c r="E194" s="23" t="s">
        <v>136</v>
      </c>
      <c r="F194" s="23" t="s">
        <v>85</v>
      </c>
      <c r="G194" s="24"/>
      <c r="H194" s="24"/>
      <c r="I194" s="24"/>
      <c r="J194" s="24"/>
      <c r="K194" s="24"/>
      <c r="L194" s="24"/>
    </row>
    <row r="195" spans="1:12" s="13" customFormat="1" ht="15.75" x14ac:dyDescent="0.25">
      <c r="A195" s="17">
        <v>3</v>
      </c>
      <c r="B195" s="22" t="s">
        <v>46</v>
      </c>
      <c r="C195" s="23" t="s">
        <v>89</v>
      </c>
      <c r="D195" s="23" t="s">
        <v>83</v>
      </c>
      <c r="E195" s="23" t="s">
        <v>136</v>
      </c>
      <c r="F195" s="23" t="s">
        <v>96</v>
      </c>
      <c r="G195" s="24"/>
      <c r="H195" s="24"/>
      <c r="I195" s="24"/>
      <c r="J195" s="24"/>
      <c r="K195" s="24"/>
      <c r="L195" s="24"/>
    </row>
    <row r="196" spans="1:12" s="13" customFormat="1" ht="63" x14ac:dyDescent="0.25">
      <c r="A196" s="16">
        <v>2</v>
      </c>
      <c r="B196" s="41" t="s">
        <v>138</v>
      </c>
      <c r="C196" s="42" t="s">
        <v>89</v>
      </c>
      <c r="D196" s="42" t="s">
        <v>83</v>
      </c>
      <c r="E196" s="42" t="s">
        <v>142</v>
      </c>
      <c r="F196" s="33"/>
      <c r="G196" s="34">
        <f t="shared" ref="G196" si="430">SUMIFS(G197:G1212,$C197:$C1212,$C197,$D197:$D1212,$D197,$E197:$E1212,$E197)</f>
        <v>0</v>
      </c>
      <c r="H196" s="34">
        <f t="shared" ref="H196" si="431">SUMIFS(H197:H1212,$C197:$C1212,$C197,$D197:$D1212,$D197,$E197:$E1212,$E197)</f>
        <v>0</v>
      </c>
      <c r="I196" s="34">
        <f t="shared" ref="I196:J196" si="432">SUMIFS(I197:I1212,$C197:$C1212,$C197,$D197:$D1212,$D197,$E197:$E1212,$E197)</f>
        <v>0</v>
      </c>
      <c r="J196" s="34">
        <f t="shared" si="432"/>
        <v>0</v>
      </c>
      <c r="K196" s="34">
        <f t="shared" ref="K196" si="433">SUMIFS(K197:K1212,$C197:$C1212,$C197,$D197:$D1212,$D197,$E197:$E1212,$E197)</f>
        <v>0</v>
      </c>
      <c r="L196" s="34">
        <f t="shared" ref="L196" si="434">SUMIFS(L197:L1212,$C197:$C1212,$C197,$D197:$D1212,$D197,$E197:$E1212,$E197)</f>
        <v>0</v>
      </c>
    </row>
    <row r="197" spans="1:12" s="13" customFormat="1" ht="78.75" x14ac:dyDescent="0.25">
      <c r="A197" s="17">
        <v>3</v>
      </c>
      <c r="B197" s="22" t="s">
        <v>161</v>
      </c>
      <c r="C197" s="23" t="s">
        <v>89</v>
      </c>
      <c r="D197" s="23" t="s">
        <v>83</v>
      </c>
      <c r="E197" s="23" t="s">
        <v>142</v>
      </c>
      <c r="F197" s="23" t="s">
        <v>98</v>
      </c>
      <c r="G197" s="24"/>
      <c r="H197" s="24"/>
      <c r="I197" s="24"/>
      <c r="J197" s="24"/>
      <c r="K197" s="24"/>
      <c r="L197" s="24"/>
    </row>
    <row r="198" spans="1:12" s="13" customFormat="1" ht="15.75" x14ac:dyDescent="0.25">
      <c r="A198" s="15">
        <v>1</v>
      </c>
      <c r="B198" s="29" t="s">
        <v>158</v>
      </c>
      <c r="C198" s="30" t="s">
        <v>89</v>
      </c>
      <c r="D198" s="30" t="s">
        <v>91</v>
      </c>
      <c r="E198" s="30" t="s">
        <v>6</v>
      </c>
      <c r="F198" s="30" t="s">
        <v>76</v>
      </c>
      <c r="G198" s="31">
        <f t="shared" ref="G198" si="435">SUMIFS(G199:G1213,$C199:$C1213,$C199,$D199:$D1213,$D199)/2</f>
        <v>11642.4</v>
      </c>
      <c r="H198" s="31">
        <f t="shared" ref="H198" si="436">SUMIFS(H199:H1213,$C199:$C1213,$C199,$D199:$D1213,$D199)/2</f>
        <v>9560</v>
      </c>
      <c r="I198" s="31">
        <f t="shared" ref="I198:J198" si="437">SUMIFS(I199:I1213,$C199:$C1213,$C199,$D199:$D1213,$D199)/2</f>
        <v>11642.4</v>
      </c>
      <c r="J198" s="31">
        <f t="shared" si="437"/>
        <v>9560</v>
      </c>
      <c r="K198" s="31">
        <f t="shared" ref="K198" si="438">SUMIFS(K199:K1213,$C199:$C1213,$C199,$D199:$D1213,$D199)/2</f>
        <v>11642.4</v>
      </c>
      <c r="L198" s="31">
        <f t="shared" ref="L198" si="439">SUMIFS(L199:L1213,$C199:$C1213,$C199,$D199:$D1213,$D199)/2</f>
        <v>9560</v>
      </c>
    </row>
    <row r="199" spans="1:12" s="13" customFormat="1" ht="31.5" x14ac:dyDescent="0.25">
      <c r="A199" s="16">
        <v>2</v>
      </c>
      <c r="B199" s="32" t="s">
        <v>214</v>
      </c>
      <c r="C199" s="33" t="s">
        <v>89</v>
      </c>
      <c r="D199" s="33" t="s">
        <v>91</v>
      </c>
      <c r="E199" s="33" t="s">
        <v>70</v>
      </c>
      <c r="F199" s="33"/>
      <c r="G199" s="34">
        <f t="shared" ref="G199" si="440">SUMIFS(G200:G1210,$C200:$C1210,$C200,$D200:$D1210,$D200,$E200:$E1210,$E200)</f>
        <v>2082.4</v>
      </c>
      <c r="H199" s="34">
        <f t="shared" ref="H199" si="441">SUMIFS(H200:H1210,$C200:$C1210,$C200,$D200:$D1210,$D200,$E200:$E1210,$E200)</f>
        <v>0</v>
      </c>
      <c r="I199" s="34">
        <f t="shared" ref="I199:J199" si="442">SUMIFS(I200:I1210,$C200:$C1210,$C200,$D200:$D1210,$D200,$E200:$E1210,$E200)</f>
        <v>2082.4</v>
      </c>
      <c r="J199" s="34">
        <f t="shared" si="442"/>
        <v>0</v>
      </c>
      <c r="K199" s="34">
        <f t="shared" ref="K199" si="443">SUMIFS(K200:K1210,$C200:$C1210,$C200,$D200:$D1210,$D200,$E200:$E1210,$E200)</f>
        <v>2082.4</v>
      </c>
      <c r="L199" s="34">
        <f t="shared" ref="L199" si="444">SUMIFS(L200:L1210,$C200:$C1210,$C200,$D200:$D1210,$D200,$E200:$E1210,$E200)</f>
        <v>0</v>
      </c>
    </row>
    <row r="200" spans="1:12" s="13" customFormat="1" ht="31.5" x14ac:dyDescent="0.25">
      <c r="A200" s="17">
        <v>3</v>
      </c>
      <c r="B200" s="22" t="s">
        <v>21</v>
      </c>
      <c r="C200" s="23" t="s">
        <v>89</v>
      </c>
      <c r="D200" s="23" t="s">
        <v>91</v>
      </c>
      <c r="E200" s="23" t="s">
        <v>70</v>
      </c>
      <c r="F200" s="23" t="s">
        <v>85</v>
      </c>
      <c r="G200" s="24">
        <v>2082.4</v>
      </c>
      <c r="H200" s="24"/>
      <c r="I200" s="24">
        <v>2082.4</v>
      </c>
      <c r="J200" s="24"/>
      <c r="K200" s="24">
        <v>2082.4</v>
      </c>
      <c r="L200" s="24"/>
    </row>
    <row r="201" spans="1:12" s="13" customFormat="1" ht="63" x14ac:dyDescent="0.25">
      <c r="A201" s="16">
        <v>2</v>
      </c>
      <c r="B201" s="41" t="s">
        <v>209</v>
      </c>
      <c r="C201" s="33" t="s">
        <v>89</v>
      </c>
      <c r="D201" s="33" t="s">
        <v>91</v>
      </c>
      <c r="E201" s="33" t="s">
        <v>9</v>
      </c>
      <c r="F201" s="33"/>
      <c r="G201" s="34">
        <f t="shared" ref="G201" si="445">SUMIFS(G202:G1212,$C202:$C1212,$C202,$D202:$D1212,$D202,$E202:$E1212,$E202)</f>
        <v>0</v>
      </c>
      <c r="H201" s="34">
        <f t="shared" ref="H201" si="446">SUMIFS(H202:H1212,$C202:$C1212,$C202,$D202:$D1212,$D202,$E202:$E1212,$E202)</f>
        <v>0</v>
      </c>
      <c r="I201" s="34">
        <f t="shared" ref="I201:J201" si="447">SUMIFS(I202:I1212,$C202:$C1212,$C202,$D202:$D1212,$D202,$E202:$E1212,$E202)</f>
        <v>0</v>
      </c>
      <c r="J201" s="34">
        <f t="shared" si="447"/>
        <v>0</v>
      </c>
      <c r="K201" s="34">
        <f t="shared" ref="K201" si="448">SUMIFS(K202:K1212,$C202:$C1212,$C202,$D202:$D1212,$D202,$E202:$E1212,$E202)</f>
        <v>0</v>
      </c>
      <c r="L201" s="34">
        <f t="shared" ref="L201" si="449">SUMIFS(L202:L1212,$C202:$C1212,$C202,$D202:$D1212,$D202,$E202:$E1212,$E202)</f>
        <v>0</v>
      </c>
    </row>
    <row r="202" spans="1:12" s="13" customFormat="1" ht="31.5" x14ac:dyDescent="0.25">
      <c r="A202" s="17">
        <v>3</v>
      </c>
      <c r="B202" s="22" t="s">
        <v>21</v>
      </c>
      <c r="C202" s="23" t="s">
        <v>89</v>
      </c>
      <c r="D202" s="23" t="s">
        <v>91</v>
      </c>
      <c r="E202" s="23" t="s">
        <v>9</v>
      </c>
      <c r="F202" s="23" t="s">
        <v>85</v>
      </c>
      <c r="G202" s="24"/>
      <c r="H202" s="24"/>
      <c r="I202" s="24"/>
      <c r="J202" s="24"/>
      <c r="K202" s="24"/>
      <c r="L202" s="24"/>
    </row>
    <row r="203" spans="1:12" s="13" customFormat="1" ht="94.5" x14ac:dyDescent="0.25">
      <c r="A203" s="16">
        <v>2</v>
      </c>
      <c r="B203" s="41" t="s">
        <v>217</v>
      </c>
      <c r="C203" s="33" t="s">
        <v>89</v>
      </c>
      <c r="D203" s="33" t="s">
        <v>91</v>
      </c>
      <c r="E203" s="33" t="s">
        <v>135</v>
      </c>
      <c r="F203" s="33"/>
      <c r="G203" s="34">
        <f t="shared" ref="G203" si="450">SUMIFS(G204:G1214,$C204:$C1214,$C204,$D204:$D1214,$D204,$E204:$E1214,$E204)</f>
        <v>9560</v>
      </c>
      <c r="H203" s="34">
        <f t="shared" ref="H203" si="451">SUMIFS(H204:H1214,$C204:$C1214,$C204,$D204:$D1214,$D204,$E204:$E1214,$E204)</f>
        <v>9560</v>
      </c>
      <c r="I203" s="34">
        <f t="shared" ref="I203:J203" si="452">SUMIFS(I204:I1214,$C204:$C1214,$C204,$D204:$D1214,$D204,$E204:$E1214,$E204)</f>
        <v>9560</v>
      </c>
      <c r="J203" s="34">
        <f t="shared" si="452"/>
        <v>9560</v>
      </c>
      <c r="K203" s="34">
        <f t="shared" ref="K203" si="453">SUMIFS(K204:K1214,$C204:$C1214,$C204,$D204:$D1214,$D204,$E204:$E1214,$E204)</f>
        <v>9560</v>
      </c>
      <c r="L203" s="34">
        <f t="shared" ref="L203" si="454">SUMIFS(L204:L1214,$C204:$C1214,$C204,$D204:$D1214,$D204,$E204:$E1214,$E204)</f>
        <v>9560</v>
      </c>
    </row>
    <row r="204" spans="1:12" s="13" customFormat="1" ht="15.75" x14ac:dyDescent="0.25">
      <c r="A204" s="17">
        <v>3</v>
      </c>
      <c r="B204" s="22" t="s">
        <v>134</v>
      </c>
      <c r="C204" s="23" t="s">
        <v>89</v>
      </c>
      <c r="D204" s="23" t="s">
        <v>91</v>
      </c>
      <c r="E204" s="23" t="s">
        <v>135</v>
      </c>
      <c r="F204" s="23" t="s">
        <v>133</v>
      </c>
      <c r="G204" s="24">
        <v>9560</v>
      </c>
      <c r="H204" s="24">
        <v>9560</v>
      </c>
      <c r="I204" s="24">
        <v>9560</v>
      </c>
      <c r="J204" s="24">
        <v>9560</v>
      </c>
      <c r="K204" s="24">
        <v>9560</v>
      </c>
      <c r="L204" s="24">
        <v>9560</v>
      </c>
    </row>
    <row r="205" spans="1:12" s="13" customFormat="1" ht="31.5" x14ac:dyDescent="0.25">
      <c r="A205" s="15">
        <v>1</v>
      </c>
      <c r="B205" s="29" t="s">
        <v>27</v>
      </c>
      <c r="C205" s="30" t="s">
        <v>89</v>
      </c>
      <c r="D205" s="30" t="s">
        <v>75</v>
      </c>
      <c r="E205" s="30" t="s">
        <v>6</v>
      </c>
      <c r="F205" s="30" t="s">
        <v>76</v>
      </c>
      <c r="G205" s="31">
        <f t="shared" ref="G205" si="455">SUMIFS(G206:G1220,$C206:$C1220,$C206,$D206:$D1220,$D206)/2</f>
        <v>0</v>
      </c>
      <c r="H205" s="31">
        <f t="shared" ref="H205" si="456">SUMIFS(H206:H1220,$C206:$C1220,$C206,$D206:$D1220,$D206)/2</f>
        <v>0</v>
      </c>
      <c r="I205" s="31">
        <f t="shared" ref="I205:J205" si="457">SUMIFS(I206:I1220,$C206:$C1220,$C206,$D206:$D1220,$D206)/2</f>
        <v>0</v>
      </c>
      <c r="J205" s="31">
        <f t="shared" si="457"/>
        <v>0</v>
      </c>
      <c r="K205" s="31">
        <f t="shared" ref="K205" si="458">SUMIFS(K206:K1220,$C206:$C1220,$C206,$D206:$D1220,$D206)/2</f>
        <v>0</v>
      </c>
      <c r="L205" s="31">
        <f t="shared" ref="L205" si="459">SUMIFS(L206:L1220,$C206:$C1220,$C206,$D206:$D1220,$D206)/2</f>
        <v>0</v>
      </c>
    </row>
    <row r="206" spans="1:12" s="13" customFormat="1" ht="63" x14ac:dyDescent="0.25">
      <c r="A206" s="16">
        <v>2</v>
      </c>
      <c r="B206" s="32" t="s">
        <v>141</v>
      </c>
      <c r="C206" s="33" t="s">
        <v>89</v>
      </c>
      <c r="D206" s="33" t="s">
        <v>75</v>
      </c>
      <c r="E206" s="33" t="s">
        <v>28</v>
      </c>
      <c r="F206" s="33"/>
      <c r="G206" s="34">
        <f t="shared" ref="G206" si="460">SUMIFS(G207:G1217,$C207:$C1217,$C207,$D207:$D1217,$D207,$E207:$E1217,$E207)</f>
        <v>0</v>
      </c>
      <c r="H206" s="34">
        <f t="shared" ref="H206" si="461">SUMIFS(H207:H1217,$C207:$C1217,$C207,$D207:$D1217,$D207,$E207:$E1217,$E207)</f>
        <v>0</v>
      </c>
      <c r="I206" s="34">
        <f t="shared" ref="I206:J206" si="462">SUMIFS(I207:I1217,$C207:$C1217,$C207,$D207:$D1217,$D207,$E207:$E1217,$E207)</f>
        <v>0</v>
      </c>
      <c r="J206" s="34">
        <f t="shared" si="462"/>
        <v>0</v>
      </c>
      <c r="K206" s="34">
        <f t="shared" ref="K206" si="463">SUMIFS(K207:K1217,$C207:$C1217,$C207,$D207:$D1217,$D207,$E207:$E1217,$E207)</f>
        <v>0</v>
      </c>
      <c r="L206" s="34">
        <f t="shared" ref="L206" si="464">SUMIFS(L207:L1217,$C207:$C1217,$C207,$D207:$D1217,$D207,$E207:$E1217,$E207)</f>
        <v>0</v>
      </c>
    </row>
    <row r="207" spans="1:12" s="13" customFormat="1" ht="47.25" x14ac:dyDescent="0.25">
      <c r="A207" s="17">
        <v>3</v>
      </c>
      <c r="B207" s="22" t="s">
        <v>11</v>
      </c>
      <c r="C207" s="23" t="s">
        <v>89</v>
      </c>
      <c r="D207" s="23" t="s">
        <v>75</v>
      </c>
      <c r="E207" s="23" t="s">
        <v>28</v>
      </c>
      <c r="F207" s="23" t="s">
        <v>78</v>
      </c>
      <c r="G207" s="24"/>
      <c r="H207" s="24"/>
      <c r="I207" s="24"/>
      <c r="J207" s="24"/>
      <c r="K207" s="24"/>
      <c r="L207" s="24"/>
    </row>
    <row r="208" spans="1:12" s="13" customFormat="1" ht="15.75" x14ac:dyDescent="0.25">
      <c r="A208" s="17">
        <v>3</v>
      </c>
      <c r="B208" s="22" t="s">
        <v>46</v>
      </c>
      <c r="C208" s="23" t="s">
        <v>89</v>
      </c>
      <c r="D208" s="23" t="s">
        <v>75</v>
      </c>
      <c r="E208" s="23" t="s">
        <v>28</v>
      </c>
      <c r="F208" s="23" t="s">
        <v>96</v>
      </c>
      <c r="G208" s="24"/>
      <c r="H208" s="24"/>
      <c r="I208" s="24"/>
      <c r="J208" s="24"/>
      <c r="K208" s="24"/>
      <c r="L208" s="24"/>
    </row>
    <row r="209" spans="1:12" s="13" customFormat="1" ht="84.6" customHeight="1" x14ac:dyDescent="0.25">
      <c r="A209" s="16">
        <v>2</v>
      </c>
      <c r="B209" s="32" t="s">
        <v>155</v>
      </c>
      <c r="C209" s="33" t="s">
        <v>89</v>
      </c>
      <c r="D209" s="33" t="s">
        <v>75</v>
      </c>
      <c r="E209" s="33" t="s">
        <v>29</v>
      </c>
      <c r="F209" s="33"/>
      <c r="G209" s="34">
        <f t="shared" ref="G209" si="465">SUMIFS(G210:G1220,$C210:$C1220,$C210,$D210:$D1220,$D210,$E210:$E1220,$E210)</f>
        <v>0</v>
      </c>
      <c r="H209" s="34">
        <f t="shared" ref="H209" si="466">SUMIFS(H210:H1220,$C210:$C1220,$C210,$D210:$D1220,$D210,$E210:$E1220,$E210)</f>
        <v>0</v>
      </c>
      <c r="I209" s="34">
        <f t="shared" ref="I209:J209" si="467">SUMIFS(I210:I1220,$C210:$C1220,$C210,$D210:$D1220,$D210,$E210:$E1220,$E210)</f>
        <v>0</v>
      </c>
      <c r="J209" s="34">
        <f t="shared" si="467"/>
        <v>0</v>
      </c>
      <c r="K209" s="34">
        <f t="shared" ref="K209" si="468">SUMIFS(K210:K1220,$C210:$C1220,$C210,$D210:$D1220,$D210,$E210:$E1220,$E210)</f>
        <v>0</v>
      </c>
      <c r="L209" s="34">
        <f t="shared" ref="L209" si="469">SUMIFS(L210:L1220,$C210:$C1220,$C210,$D210:$D1220,$D210,$E210:$E1220,$E210)</f>
        <v>0</v>
      </c>
    </row>
    <row r="210" spans="1:12" s="13" customFormat="1" ht="78.75" x14ac:dyDescent="0.25">
      <c r="A210" s="17">
        <v>3</v>
      </c>
      <c r="B210" s="22" t="s">
        <v>174</v>
      </c>
      <c r="C210" s="23" t="s">
        <v>89</v>
      </c>
      <c r="D210" s="23" t="s">
        <v>75</v>
      </c>
      <c r="E210" s="23" t="s">
        <v>29</v>
      </c>
      <c r="F210" s="23" t="s">
        <v>99</v>
      </c>
      <c r="G210" s="24"/>
      <c r="H210" s="24"/>
      <c r="I210" s="24"/>
      <c r="J210" s="24"/>
      <c r="K210" s="24"/>
      <c r="L210" s="24"/>
    </row>
    <row r="211" spans="1:12" s="13" customFormat="1" ht="63" x14ac:dyDescent="0.25">
      <c r="A211" s="16">
        <v>2</v>
      </c>
      <c r="B211" s="41" t="s">
        <v>209</v>
      </c>
      <c r="C211" s="33" t="s">
        <v>89</v>
      </c>
      <c r="D211" s="33" t="s">
        <v>75</v>
      </c>
      <c r="E211" s="33" t="s">
        <v>9</v>
      </c>
      <c r="F211" s="33"/>
      <c r="G211" s="34">
        <f t="shared" ref="G211" si="470">SUMIFS(G212:G1222,$C212:$C1222,$C212,$D212:$D1222,$D212,$E212:$E1222,$E212)</f>
        <v>0</v>
      </c>
      <c r="H211" s="34">
        <f t="shared" ref="H211" si="471">SUMIFS(H212:H1222,$C212:$C1222,$C212,$D212:$D1222,$D212,$E212:$E1222,$E212)</f>
        <v>0</v>
      </c>
      <c r="I211" s="34">
        <f t="shared" ref="I211:J211" si="472">SUMIFS(I212:I1222,$C212:$C1222,$C212,$D212:$D1222,$D212,$E212:$E1222,$E212)</f>
        <v>0</v>
      </c>
      <c r="J211" s="34">
        <f t="shared" si="472"/>
        <v>0</v>
      </c>
      <c r="K211" s="34">
        <f t="shared" ref="K211" si="473">SUMIFS(K212:K1222,$C212:$C1222,$C212,$D212:$D1222,$D212,$E212:$E1222,$E212)</f>
        <v>0</v>
      </c>
      <c r="L211" s="34">
        <f t="shared" ref="L211" si="474">SUMIFS(L212:L1222,$C212:$C1222,$C212,$D212:$D1222,$D212,$E212:$E1222,$E212)</f>
        <v>0</v>
      </c>
    </row>
    <row r="212" spans="1:12" s="13" customFormat="1" ht="31.5" x14ac:dyDescent="0.25">
      <c r="A212" s="17">
        <v>3</v>
      </c>
      <c r="B212" s="22" t="s">
        <v>23</v>
      </c>
      <c r="C212" s="23" t="s">
        <v>89</v>
      </c>
      <c r="D212" s="23" t="s">
        <v>75</v>
      </c>
      <c r="E212" s="23" t="s">
        <v>9</v>
      </c>
      <c r="F212" s="23" t="s">
        <v>87</v>
      </c>
      <c r="G212" s="24"/>
      <c r="H212" s="24"/>
      <c r="I212" s="24"/>
      <c r="J212" s="24"/>
      <c r="K212" s="24"/>
      <c r="L212" s="24"/>
    </row>
    <row r="213" spans="1:12" s="13" customFormat="1" ht="47.25" x14ac:dyDescent="0.25">
      <c r="A213" s="17">
        <v>3</v>
      </c>
      <c r="B213" s="22" t="s">
        <v>11</v>
      </c>
      <c r="C213" s="23" t="s">
        <v>89</v>
      </c>
      <c r="D213" s="23" t="s">
        <v>75</v>
      </c>
      <c r="E213" s="23" t="s">
        <v>9</v>
      </c>
      <c r="F213" s="23" t="s">
        <v>78</v>
      </c>
      <c r="G213" s="24"/>
      <c r="H213" s="24"/>
      <c r="I213" s="24"/>
      <c r="J213" s="24"/>
      <c r="K213" s="24"/>
      <c r="L213" s="24"/>
    </row>
    <row r="214" spans="1:12" s="13" customFormat="1" ht="15.75" x14ac:dyDescent="0.25">
      <c r="A214" s="17">
        <v>3</v>
      </c>
      <c r="B214" s="22" t="s">
        <v>12</v>
      </c>
      <c r="C214" s="23" t="s">
        <v>89</v>
      </c>
      <c r="D214" s="23" t="s">
        <v>75</v>
      </c>
      <c r="E214" s="23" t="s">
        <v>9</v>
      </c>
      <c r="F214" s="23" t="s">
        <v>79</v>
      </c>
      <c r="G214" s="24"/>
      <c r="H214" s="24"/>
      <c r="I214" s="24"/>
      <c r="J214" s="24"/>
      <c r="K214" s="24"/>
      <c r="L214" s="24"/>
    </row>
    <row r="215" spans="1:12" s="13" customFormat="1" ht="63" x14ac:dyDescent="0.25">
      <c r="A215" s="16">
        <v>2</v>
      </c>
      <c r="B215" s="41" t="s">
        <v>210</v>
      </c>
      <c r="C215" s="33" t="s">
        <v>89</v>
      </c>
      <c r="D215" s="33" t="s">
        <v>75</v>
      </c>
      <c r="E215" s="33" t="s">
        <v>33</v>
      </c>
      <c r="F215" s="33"/>
      <c r="G215" s="34">
        <f t="shared" ref="G215" si="475">SUMIFS(G216:G1226,$C216:$C1226,$C216,$D216:$D1226,$D216,$E216:$E1226,$E216)</f>
        <v>0</v>
      </c>
      <c r="H215" s="34">
        <f t="shared" ref="H215" si="476">SUMIFS(H216:H1226,$C216:$C1226,$C216,$D216:$D1226,$D216,$E216:$E1226,$E216)</f>
        <v>0</v>
      </c>
      <c r="I215" s="34">
        <f t="shared" ref="I215:J215" si="477">SUMIFS(I216:I1226,$C216:$C1226,$C216,$D216:$D1226,$D216,$E216:$E1226,$E216)</f>
        <v>0</v>
      </c>
      <c r="J215" s="34">
        <f t="shared" si="477"/>
        <v>0</v>
      </c>
      <c r="K215" s="34">
        <f t="shared" ref="K215" si="478">SUMIFS(K216:K1226,$C216:$C1226,$C216,$D216:$D1226,$D216,$E216:$E1226,$E216)</f>
        <v>0</v>
      </c>
      <c r="L215" s="34">
        <f t="shared" ref="L215" si="479">SUMIFS(L216:L1226,$C216:$C1226,$C216,$D216:$D1226,$D216,$E216:$E1226,$E216)</f>
        <v>0</v>
      </c>
    </row>
    <row r="216" spans="1:12" s="13" customFormat="1" ht="31.5" x14ac:dyDescent="0.25">
      <c r="A216" s="17">
        <v>3</v>
      </c>
      <c r="B216" s="22" t="s">
        <v>10</v>
      </c>
      <c r="C216" s="23" t="s">
        <v>89</v>
      </c>
      <c r="D216" s="23" t="s">
        <v>75</v>
      </c>
      <c r="E216" s="23" t="s">
        <v>33</v>
      </c>
      <c r="F216" s="23" t="s">
        <v>77</v>
      </c>
      <c r="G216" s="24"/>
      <c r="H216" s="24"/>
      <c r="I216" s="24"/>
      <c r="J216" s="24"/>
      <c r="K216" s="24"/>
      <c r="L216" s="24"/>
    </row>
    <row r="217" spans="1:12" s="13" customFormat="1" ht="47.25" x14ac:dyDescent="0.25">
      <c r="A217" s="17">
        <v>3</v>
      </c>
      <c r="B217" s="22" t="s">
        <v>11</v>
      </c>
      <c r="C217" s="23" t="s">
        <v>89</v>
      </c>
      <c r="D217" s="23" t="s">
        <v>75</v>
      </c>
      <c r="E217" s="23" t="s">
        <v>33</v>
      </c>
      <c r="F217" s="23" t="s">
        <v>78</v>
      </c>
      <c r="G217" s="24"/>
      <c r="H217" s="24"/>
      <c r="I217" s="24"/>
      <c r="J217" s="24"/>
      <c r="K217" s="24"/>
      <c r="L217" s="24"/>
    </row>
    <row r="218" spans="1:12" s="13" customFormat="1" ht="15.75" x14ac:dyDescent="0.25">
      <c r="A218" s="14">
        <v>0</v>
      </c>
      <c r="B218" s="26" t="s">
        <v>117</v>
      </c>
      <c r="C218" s="27" t="s">
        <v>90</v>
      </c>
      <c r="D218" s="27" t="s">
        <v>119</v>
      </c>
      <c r="E218" s="27"/>
      <c r="F218" s="27"/>
      <c r="G218" s="28">
        <f>SUMIFS(G219:G1244,$C219:$C1244,$C219)/3</f>
        <v>5086.2</v>
      </c>
      <c r="H218" s="28">
        <f>SUMIFS(H219:H1234,$C219:$C1234,$C219)/3</f>
        <v>0</v>
      </c>
      <c r="I218" s="28">
        <f>SUMIFS(I219:I1244,$C219:$C1244,$C219)/3</f>
        <v>5086.2</v>
      </c>
      <c r="J218" s="28">
        <f>SUMIFS(J219:J1234,$C219:$C1234,$C219)/3</f>
        <v>0</v>
      </c>
      <c r="K218" s="28">
        <f>SUMIFS(K219:K1244,$C219:$C1244,$C219)/3</f>
        <v>5066.2</v>
      </c>
      <c r="L218" s="28">
        <f>SUMIFS(L219:L1234,$C219:$C1234,$C219)/3</f>
        <v>0</v>
      </c>
    </row>
    <row r="219" spans="1:12" s="13" customFormat="1" ht="15.75" x14ac:dyDescent="0.25">
      <c r="A219" s="15">
        <v>1</v>
      </c>
      <c r="B219" s="29" t="s">
        <v>30</v>
      </c>
      <c r="C219" s="30" t="s">
        <v>90</v>
      </c>
      <c r="D219" s="30" t="s">
        <v>74</v>
      </c>
      <c r="E219" s="30" t="s">
        <v>6</v>
      </c>
      <c r="F219" s="30" t="s">
        <v>76</v>
      </c>
      <c r="G219" s="31">
        <f t="shared" ref="G219" si="480">SUMIFS(G220:G1234,$C220:$C1234,$C220,$D220:$D1234,$D220)/2</f>
        <v>5086.2</v>
      </c>
      <c r="H219" s="31">
        <f t="shared" ref="H219" si="481">SUMIFS(H220:H1234,$C220:$C1234,$C220,$D220:$D1234,$D220)/2</f>
        <v>0</v>
      </c>
      <c r="I219" s="31">
        <f t="shared" ref="I219:J219" si="482">SUMIFS(I220:I1234,$C220:$C1234,$C220,$D220:$D1234,$D220)/2</f>
        <v>5086.2</v>
      </c>
      <c r="J219" s="31">
        <f t="shared" si="482"/>
        <v>0</v>
      </c>
      <c r="K219" s="31">
        <f t="shared" ref="K219" si="483">SUMIFS(K220:K1234,$C220:$C1234,$C220,$D220:$D1234,$D220)/2</f>
        <v>5066.2</v>
      </c>
      <c r="L219" s="31">
        <f t="shared" ref="L219" si="484">SUMIFS(L220:L1234,$C220:$C1234,$C220,$D220:$D1234,$D220)/2</f>
        <v>0</v>
      </c>
    </row>
    <row r="220" spans="1:12" s="13" customFormat="1" ht="47.25" x14ac:dyDescent="0.25">
      <c r="A220" s="16">
        <v>2</v>
      </c>
      <c r="B220" s="32" t="s">
        <v>211</v>
      </c>
      <c r="C220" s="33" t="s">
        <v>90</v>
      </c>
      <c r="D220" s="33" t="s">
        <v>74</v>
      </c>
      <c r="E220" s="33" t="s">
        <v>31</v>
      </c>
      <c r="F220" s="33"/>
      <c r="G220" s="34">
        <f t="shared" ref="G220" si="485">SUMIFS(G221:G1231,$C221:$C1231,$C221,$D221:$D1231,$D221,$E221:$E1231,$E221)</f>
        <v>3104.6</v>
      </c>
      <c r="H220" s="34">
        <f t="shared" ref="H220" si="486">SUMIFS(H221:H1231,$C221:$C1231,$C221,$D221:$D1231,$D221,$E221:$E1231,$E221)</f>
        <v>0</v>
      </c>
      <c r="I220" s="34">
        <f t="shared" ref="I220:J220" si="487">SUMIFS(I221:I1231,$C221:$C1231,$C221,$D221:$D1231,$D221,$E221:$E1231,$E221)</f>
        <v>3104.6</v>
      </c>
      <c r="J220" s="34">
        <f t="shared" si="487"/>
        <v>0</v>
      </c>
      <c r="K220" s="34">
        <f t="shared" ref="K220" si="488">SUMIFS(K221:K1231,$C221:$C1231,$C221,$D221:$D1231,$D221,$E221:$E1231,$E221)</f>
        <v>3104.6</v>
      </c>
      <c r="L220" s="34">
        <f t="shared" ref="L220" si="489">SUMIFS(L221:L1231,$C221:$C1231,$C221,$D221:$D1231,$D221,$E221:$E1231,$E221)</f>
        <v>0</v>
      </c>
    </row>
    <row r="221" spans="1:12" s="13" customFormat="1" ht="31.5" x14ac:dyDescent="0.25">
      <c r="A221" s="17">
        <v>3</v>
      </c>
      <c r="B221" s="22" t="s">
        <v>23</v>
      </c>
      <c r="C221" s="23" t="s">
        <v>90</v>
      </c>
      <c r="D221" s="23" t="s">
        <v>74</v>
      </c>
      <c r="E221" s="23" t="s">
        <v>31</v>
      </c>
      <c r="F221" s="23" t="s">
        <v>87</v>
      </c>
      <c r="G221" s="24"/>
      <c r="H221" s="24"/>
      <c r="I221" s="24"/>
      <c r="J221" s="24"/>
      <c r="K221" s="24"/>
      <c r="L221" s="24"/>
    </row>
    <row r="222" spans="1:12" s="13" customFormat="1" ht="15.75" x14ac:dyDescent="0.25">
      <c r="A222" s="17">
        <v>3</v>
      </c>
      <c r="B222" s="43" t="s">
        <v>46</v>
      </c>
      <c r="C222" s="23" t="s">
        <v>90</v>
      </c>
      <c r="D222" s="23" t="s">
        <v>74</v>
      </c>
      <c r="E222" s="23" t="s">
        <v>31</v>
      </c>
      <c r="F222" s="23" t="s">
        <v>96</v>
      </c>
      <c r="G222" s="24">
        <v>3104.6</v>
      </c>
      <c r="H222" s="25"/>
      <c r="I222" s="24">
        <v>3104.6</v>
      </c>
      <c r="J222" s="25"/>
      <c r="K222" s="24">
        <v>3104.6</v>
      </c>
      <c r="L222" s="25"/>
    </row>
    <row r="223" spans="1:12" s="13" customFormat="1" ht="50.45" customHeight="1" x14ac:dyDescent="0.25">
      <c r="A223" s="16">
        <v>2</v>
      </c>
      <c r="B223" s="32" t="s">
        <v>165</v>
      </c>
      <c r="C223" s="33" t="s">
        <v>90</v>
      </c>
      <c r="D223" s="33" t="s">
        <v>74</v>
      </c>
      <c r="E223" s="33" t="s">
        <v>60</v>
      </c>
      <c r="F223" s="33"/>
      <c r="G223" s="34">
        <f t="shared" ref="G223" si="490">SUMIFS(G224:G1234,$C224:$C1234,$C224,$D224:$D1234,$D224,$E224:$E1234,$E224)</f>
        <v>0</v>
      </c>
      <c r="H223" s="34">
        <f t="shared" ref="H223" si="491">SUMIFS(H224:H1234,$C224:$C1234,$C224,$D224:$D1234,$D224,$E224:$E1234,$E224)</f>
        <v>0</v>
      </c>
      <c r="I223" s="34">
        <f t="shared" ref="I223:J223" si="492">SUMIFS(I224:I1234,$C224:$C1234,$C224,$D224:$D1234,$D224,$E224:$E1234,$E224)</f>
        <v>0</v>
      </c>
      <c r="J223" s="34">
        <f t="shared" si="492"/>
        <v>0</v>
      </c>
      <c r="K223" s="34">
        <f t="shared" ref="K223" si="493">SUMIFS(K224:K1234,$C224:$C1234,$C224,$D224:$D1234,$D224,$E224:$E1234,$E224)</f>
        <v>0</v>
      </c>
      <c r="L223" s="34">
        <f t="shared" ref="L223" si="494">SUMIFS(L224:L1234,$C224:$C1234,$C224,$D224:$D1234,$D224,$E224:$E1234,$E224)</f>
        <v>0</v>
      </c>
    </row>
    <row r="224" spans="1:12" s="13" customFormat="1" ht="128.44999999999999" customHeight="1" x14ac:dyDescent="0.25">
      <c r="A224" s="17">
        <v>3</v>
      </c>
      <c r="B224" s="22" t="s">
        <v>124</v>
      </c>
      <c r="C224" s="23" t="s">
        <v>90</v>
      </c>
      <c r="D224" s="23" t="s">
        <v>74</v>
      </c>
      <c r="E224" s="23" t="s">
        <v>60</v>
      </c>
      <c r="F224" s="23" t="s">
        <v>125</v>
      </c>
      <c r="G224" s="24"/>
      <c r="H224" s="24"/>
      <c r="I224" s="24"/>
      <c r="J224" s="24"/>
      <c r="K224" s="24"/>
      <c r="L224" s="24"/>
    </row>
    <row r="225" spans="1:12" s="13" customFormat="1" ht="81.599999999999994" customHeight="1" x14ac:dyDescent="0.25">
      <c r="A225" s="16">
        <v>2</v>
      </c>
      <c r="B225" s="32" t="s">
        <v>189</v>
      </c>
      <c r="C225" s="33" t="s">
        <v>90</v>
      </c>
      <c r="D225" s="33" t="s">
        <v>74</v>
      </c>
      <c r="E225" s="33" t="s">
        <v>45</v>
      </c>
      <c r="F225" s="33"/>
      <c r="G225" s="34">
        <f t="shared" ref="G225" si="495">SUMIFS(G226:G1236,$C226:$C1236,$C226,$D226:$D1236,$D226,$E226:$E1236,$E226)</f>
        <v>1971.6</v>
      </c>
      <c r="H225" s="34">
        <f t="shared" ref="H225" si="496">SUMIFS(H226:H1236,$C226:$C1236,$C226,$D226:$D1236,$D226,$E226:$E1236,$E226)</f>
        <v>0</v>
      </c>
      <c r="I225" s="34">
        <f t="shared" ref="I225:J225" si="497">SUMIFS(I226:I1236,$C226:$C1236,$C226,$D226:$D1236,$D226,$E226:$E1236,$E226)</f>
        <v>1971.6</v>
      </c>
      <c r="J225" s="34">
        <f t="shared" si="497"/>
        <v>0</v>
      </c>
      <c r="K225" s="34">
        <f t="shared" ref="K225" si="498">SUMIFS(K226:K1236,$C226:$C1236,$C226,$D226:$D1236,$D226,$E226:$E1236,$E226)</f>
        <v>1951.6</v>
      </c>
      <c r="L225" s="34">
        <f t="shared" ref="L225" si="499">SUMIFS(L226:L1236,$C226:$C1236,$C226,$D226:$D1236,$D226,$E226:$E1236,$E226)</f>
        <v>0</v>
      </c>
    </row>
    <row r="226" spans="1:12" s="13" customFormat="1" ht="15.75" x14ac:dyDescent="0.25">
      <c r="A226" s="17">
        <v>3</v>
      </c>
      <c r="B226" s="22" t="s">
        <v>46</v>
      </c>
      <c r="C226" s="23" t="s">
        <v>90</v>
      </c>
      <c r="D226" s="23" t="s">
        <v>74</v>
      </c>
      <c r="E226" s="23" t="s">
        <v>45</v>
      </c>
      <c r="F226" s="23" t="s">
        <v>96</v>
      </c>
      <c r="G226" s="24">
        <v>1971.6</v>
      </c>
      <c r="H226" s="25"/>
      <c r="I226" s="24">
        <v>1971.6</v>
      </c>
      <c r="J226" s="25"/>
      <c r="K226" s="24">
        <v>1951.6</v>
      </c>
      <c r="L226" s="25"/>
    </row>
    <row r="227" spans="1:12" s="13" customFormat="1" ht="47.25" x14ac:dyDescent="0.25">
      <c r="A227" s="16">
        <v>2</v>
      </c>
      <c r="B227" s="41" t="s">
        <v>173</v>
      </c>
      <c r="C227" s="33" t="s">
        <v>90</v>
      </c>
      <c r="D227" s="33" t="s">
        <v>74</v>
      </c>
      <c r="E227" s="33" t="s">
        <v>172</v>
      </c>
      <c r="F227" s="33"/>
      <c r="G227" s="34">
        <f t="shared" ref="G227" si="500">SUMIFS(G228:G1239,$C228:$C1239,$C228,$D228:$D1239,$D228,$E228:$E1239,$E228)</f>
        <v>10</v>
      </c>
      <c r="H227" s="34">
        <f t="shared" ref="H227" si="501">SUMIFS(H228:H1239,$C228:$C1239,$C228,$D228:$D1239,$D228,$E228:$E1239,$E228)</f>
        <v>0</v>
      </c>
      <c r="I227" s="34">
        <f t="shared" ref="I227:J227" si="502">SUMIFS(I228:I1239,$C228:$C1239,$C228,$D228:$D1239,$D228,$E228:$E1239,$E228)</f>
        <v>10</v>
      </c>
      <c r="J227" s="34">
        <f t="shared" si="502"/>
        <v>0</v>
      </c>
      <c r="K227" s="34">
        <f t="shared" ref="K227" si="503">SUMIFS(K228:K1239,$C228:$C1239,$C228,$D228:$D1239,$D228,$E228:$E1239,$E228)</f>
        <v>10</v>
      </c>
      <c r="L227" s="34">
        <f t="shared" ref="L227" si="504">SUMIFS(L228:L1239,$C228:$C1239,$C228,$D228:$D1239,$D228,$E228:$E1239,$E228)</f>
        <v>0</v>
      </c>
    </row>
    <row r="228" spans="1:12" s="13" customFormat="1" ht="15.75" x14ac:dyDescent="0.25">
      <c r="A228" s="17">
        <v>3</v>
      </c>
      <c r="B228" s="22" t="s">
        <v>46</v>
      </c>
      <c r="C228" s="23" t="s">
        <v>90</v>
      </c>
      <c r="D228" s="23" t="s">
        <v>74</v>
      </c>
      <c r="E228" s="23" t="s">
        <v>172</v>
      </c>
      <c r="F228" s="23" t="s">
        <v>96</v>
      </c>
      <c r="G228" s="24">
        <v>10</v>
      </c>
      <c r="H228" s="24"/>
      <c r="I228" s="24">
        <v>10</v>
      </c>
      <c r="J228" s="24"/>
      <c r="K228" s="24">
        <v>10</v>
      </c>
      <c r="L228" s="24"/>
    </row>
    <row r="229" spans="1:12" s="13" customFormat="1" ht="15.75" x14ac:dyDescent="0.25">
      <c r="A229" s="14">
        <v>0</v>
      </c>
      <c r="B229" s="26" t="s">
        <v>118</v>
      </c>
      <c r="C229" s="27" t="s">
        <v>92</v>
      </c>
      <c r="D229" s="27" t="s">
        <v>119</v>
      </c>
      <c r="E229" s="27"/>
      <c r="F229" s="27"/>
      <c r="G229" s="28">
        <f>SUMIFS(G230:G1253,$C230:$C1253,$C230)/3</f>
        <v>3631.2000000000003</v>
      </c>
      <c r="H229" s="28">
        <f>SUMIFS(H230:H1243,$C230:$C1243,$C230)/3</f>
        <v>0</v>
      </c>
      <c r="I229" s="28">
        <f>SUMIFS(I230:I1253,$C230:$C1253,$C230)/3</f>
        <v>3631.2000000000003</v>
      </c>
      <c r="J229" s="28">
        <f>SUMIFS(J230:J1243,$C230:$C1243,$C230)/3</f>
        <v>0</v>
      </c>
      <c r="K229" s="28">
        <f>SUMIFS(K230:K1253,$C230:$C1253,$C230)/3</f>
        <v>3631.2000000000003</v>
      </c>
      <c r="L229" s="28">
        <f>SUMIFS(L230:L1243,$C230:$C1243,$C230)/3</f>
        <v>0</v>
      </c>
    </row>
    <row r="230" spans="1:12" s="13" customFormat="1" ht="15.75" x14ac:dyDescent="0.25">
      <c r="A230" s="15">
        <v>1</v>
      </c>
      <c r="B230" s="29" t="s">
        <v>71</v>
      </c>
      <c r="C230" s="30" t="s">
        <v>92</v>
      </c>
      <c r="D230" s="30" t="s">
        <v>93</v>
      </c>
      <c r="E230" s="30" t="s">
        <v>6</v>
      </c>
      <c r="F230" s="30" t="s">
        <v>76</v>
      </c>
      <c r="G230" s="31">
        <f t="shared" ref="G230" si="505">SUMIFS(G231:G1243,$C231:$C1243,$C231,$D231:$D1243,$D231)/2</f>
        <v>3631.2000000000003</v>
      </c>
      <c r="H230" s="31">
        <f t="shared" ref="H230" si="506">SUMIFS(H231:H1243,$C231:$C1243,$C231,$D231:$D1243,$D231)/2</f>
        <v>0</v>
      </c>
      <c r="I230" s="31">
        <f t="shared" ref="I230:J230" si="507">SUMIFS(I231:I1243,$C231:$C1243,$C231,$D231:$D1243,$D231)/2</f>
        <v>3631.2000000000003</v>
      </c>
      <c r="J230" s="31">
        <f t="shared" si="507"/>
        <v>0</v>
      </c>
      <c r="K230" s="31">
        <f t="shared" ref="K230" si="508">SUMIFS(K231:K1243,$C231:$C1243,$C231,$D231:$D1243,$D231)/2</f>
        <v>3631.2000000000003</v>
      </c>
      <c r="L230" s="31">
        <f t="shared" ref="L230" si="509">SUMIFS(L231:L1243,$C231:$C1243,$C231,$D231:$D1243,$D231)/2</f>
        <v>0</v>
      </c>
    </row>
    <row r="231" spans="1:12" s="13" customFormat="1" ht="47.25" x14ac:dyDescent="0.25">
      <c r="A231" s="16">
        <v>2</v>
      </c>
      <c r="B231" s="35" t="s">
        <v>212</v>
      </c>
      <c r="C231" s="33" t="s">
        <v>92</v>
      </c>
      <c r="D231" s="33" t="s">
        <v>93</v>
      </c>
      <c r="E231" s="33" t="s">
        <v>72</v>
      </c>
      <c r="F231" s="33"/>
      <c r="G231" s="34">
        <f t="shared" ref="G231" si="510">SUMIFS(G232:G1240,$C232:$C1240,$C232,$D232:$D1240,$D232,$E232:$E1240,$E232)</f>
        <v>2537.1</v>
      </c>
      <c r="H231" s="34">
        <f t="shared" ref="H231" si="511">SUMIFS(H232:H1240,$C232:$C1240,$C232,$D232:$D1240,$D232,$E232:$E1240,$E232)</f>
        <v>0</v>
      </c>
      <c r="I231" s="34">
        <f t="shared" ref="I231:J231" si="512">SUMIFS(I232:I1240,$C232:$C1240,$C232,$D232:$D1240,$D232,$E232:$E1240,$E232)</f>
        <v>2537.1</v>
      </c>
      <c r="J231" s="34">
        <f t="shared" si="512"/>
        <v>0</v>
      </c>
      <c r="K231" s="34">
        <f t="shared" ref="K231" si="513">SUMIFS(K232:K1240,$C232:$C1240,$C232,$D232:$D1240,$D232,$E232:$E1240,$E232)</f>
        <v>2537.1</v>
      </c>
      <c r="L231" s="34">
        <f t="shared" ref="L231" si="514">SUMIFS(L232:L1240,$C232:$C1240,$C232,$D232:$D1240,$D232,$E232:$E1240,$E232)</f>
        <v>0</v>
      </c>
    </row>
    <row r="232" spans="1:12" s="13" customFormat="1" ht="15.75" x14ac:dyDescent="0.25">
      <c r="A232" s="17">
        <v>3</v>
      </c>
      <c r="B232" s="22" t="s">
        <v>46</v>
      </c>
      <c r="C232" s="23" t="s">
        <v>92</v>
      </c>
      <c r="D232" s="23" t="s">
        <v>93</v>
      </c>
      <c r="E232" s="23" t="s">
        <v>72</v>
      </c>
      <c r="F232" s="23" t="s">
        <v>96</v>
      </c>
      <c r="G232" s="24">
        <v>2537.1</v>
      </c>
      <c r="H232" s="25"/>
      <c r="I232" s="24">
        <v>2537.1</v>
      </c>
      <c r="J232" s="25"/>
      <c r="K232" s="24">
        <v>2537.1</v>
      </c>
      <c r="L232" s="25"/>
    </row>
    <row r="233" spans="1:12" s="13" customFormat="1" ht="94.5" x14ac:dyDescent="0.25">
      <c r="A233" s="16">
        <v>2</v>
      </c>
      <c r="B233" s="45" t="s">
        <v>213</v>
      </c>
      <c r="C233" s="33" t="s">
        <v>92</v>
      </c>
      <c r="D233" s="33" t="s">
        <v>93</v>
      </c>
      <c r="E233" s="33" t="s">
        <v>143</v>
      </c>
      <c r="F233" s="33"/>
      <c r="G233" s="34">
        <f t="shared" ref="G233" si="515">SUMIFS(G234:G1242,$C234:$C1242,$C234,$D234:$D1242,$D234,$E234:$E1242,$E234)</f>
        <v>1014.1</v>
      </c>
      <c r="H233" s="34">
        <f t="shared" ref="H233" si="516">SUMIFS(H234:H1242,$C234:$C1242,$C234,$D234:$D1242,$D234,$E234:$E1242,$E234)</f>
        <v>0</v>
      </c>
      <c r="I233" s="34">
        <f t="shared" ref="I233:J233" si="517">SUMIFS(I234:I1242,$C234:$C1242,$C234,$D234:$D1242,$D234,$E234:$E1242,$E234)</f>
        <v>1014.1</v>
      </c>
      <c r="J233" s="34">
        <f t="shared" si="517"/>
        <v>0</v>
      </c>
      <c r="K233" s="34">
        <f t="shared" ref="K233" si="518">SUMIFS(K234:K1242,$C234:$C1242,$C234,$D234:$D1242,$D234,$E234:$E1242,$E234)</f>
        <v>1014.1</v>
      </c>
      <c r="L233" s="34">
        <f t="shared" ref="L233" si="519">SUMIFS(L234:L1242,$C234:$C1242,$C234,$D234:$D1242,$D234,$E234:$E1242,$E234)</f>
        <v>0</v>
      </c>
    </row>
    <row r="234" spans="1:12" s="13" customFormat="1" ht="15.75" x14ac:dyDescent="0.25">
      <c r="A234" s="17">
        <v>3</v>
      </c>
      <c r="B234" s="22" t="s">
        <v>46</v>
      </c>
      <c r="C234" s="23" t="s">
        <v>92</v>
      </c>
      <c r="D234" s="23" t="s">
        <v>93</v>
      </c>
      <c r="E234" s="23" t="s">
        <v>143</v>
      </c>
      <c r="F234" s="23" t="s">
        <v>96</v>
      </c>
      <c r="G234" s="24">
        <v>1014.1</v>
      </c>
      <c r="H234" s="25"/>
      <c r="I234" s="24">
        <v>1014.1</v>
      </c>
      <c r="J234" s="25"/>
      <c r="K234" s="24">
        <v>1014.1</v>
      </c>
      <c r="L234" s="25"/>
    </row>
    <row r="235" spans="1:12" s="13" customFormat="1" ht="52.9" customHeight="1" x14ac:dyDescent="0.25">
      <c r="A235" s="16">
        <v>2</v>
      </c>
      <c r="B235" s="41" t="s">
        <v>138</v>
      </c>
      <c r="C235" s="33" t="s">
        <v>92</v>
      </c>
      <c r="D235" s="33" t="s">
        <v>93</v>
      </c>
      <c r="E235" s="33" t="s">
        <v>142</v>
      </c>
      <c r="F235" s="33"/>
      <c r="G235" s="34">
        <f t="shared" ref="G235:H235" si="520">SUMIFS(G236:G1245,$C236:$C1245,$C236,$D236:$D1245,$D236,$E236:$E1245,$E236)</f>
        <v>80</v>
      </c>
      <c r="H235" s="34">
        <f t="shared" si="520"/>
        <v>0</v>
      </c>
      <c r="I235" s="34">
        <f t="shared" ref="I235:J235" si="521">SUMIFS(I236:I1245,$C236:$C1245,$C236,$D236:$D1245,$D236,$E236:$E1245,$E236)</f>
        <v>80</v>
      </c>
      <c r="J235" s="34">
        <f t="shared" si="521"/>
        <v>0</v>
      </c>
      <c r="K235" s="34">
        <f t="shared" ref="K235:L235" si="522">SUMIFS(K236:K1245,$C236:$C1245,$C236,$D236:$D1245,$D236,$E236:$E1245,$E236)</f>
        <v>80</v>
      </c>
      <c r="L235" s="34">
        <f t="shared" si="522"/>
        <v>0</v>
      </c>
    </row>
    <row r="236" spans="1:12" s="13" customFormat="1" ht="15.75" x14ac:dyDescent="0.25">
      <c r="A236" s="17">
        <v>3</v>
      </c>
      <c r="B236" s="22" t="s">
        <v>46</v>
      </c>
      <c r="C236" s="23" t="s">
        <v>92</v>
      </c>
      <c r="D236" s="23" t="s">
        <v>93</v>
      </c>
      <c r="E236" s="23" t="s">
        <v>142</v>
      </c>
      <c r="F236" s="23" t="s">
        <v>96</v>
      </c>
      <c r="G236" s="24">
        <v>80</v>
      </c>
      <c r="H236" s="25"/>
      <c r="I236" s="24">
        <v>80</v>
      </c>
      <c r="J236" s="25"/>
      <c r="K236" s="24">
        <v>80</v>
      </c>
      <c r="L236" s="25"/>
    </row>
    <row r="237" spans="1:12" s="13" customFormat="1" ht="34.15" customHeight="1" x14ac:dyDescent="0.25">
      <c r="A237" s="14">
        <v>0</v>
      </c>
      <c r="B237" s="26" t="s">
        <v>180</v>
      </c>
      <c r="C237" s="27" t="s">
        <v>80</v>
      </c>
      <c r="D237" s="27" t="s">
        <v>119</v>
      </c>
      <c r="E237" s="27"/>
      <c r="F237" s="27"/>
      <c r="G237" s="28">
        <f>SUMIFS(G238:G1255,$C238:$C1255,$C238)/3</f>
        <v>45</v>
      </c>
      <c r="H237" s="28">
        <f>SUMIFS(H238:H1245,$C238:$C1245,$C238)/3</f>
        <v>0</v>
      </c>
      <c r="I237" s="28">
        <f>SUMIFS(I238:I1255,$C238:$C1255,$C238)/3</f>
        <v>45</v>
      </c>
      <c r="J237" s="28">
        <f>SUMIFS(J238:J1245,$C238:$C1245,$C238)/3</f>
        <v>0</v>
      </c>
      <c r="K237" s="28">
        <f>SUMIFS(K238:K1255,$C238:$C1255,$C238)/3</f>
        <v>45</v>
      </c>
      <c r="L237" s="28">
        <f>SUMIFS(L238:L1245,$C238:$C1245,$C238)/3</f>
        <v>0</v>
      </c>
    </row>
    <row r="238" spans="1:12" s="13" customFormat="1" ht="31.15" customHeight="1" x14ac:dyDescent="0.25">
      <c r="A238" s="15">
        <v>1</v>
      </c>
      <c r="B238" s="40" t="s">
        <v>175</v>
      </c>
      <c r="C238" s="44" t="s">
        <v>80</v>
      </c>
      <c r="D238" s="44" t="s">
        <v>74</v>
      </c>
      <c r="E238" s="44"/>
      <c r="F238" s="44"/>
      <c r="G238" s="31">
        <f t="shared" ref="G238:H238" si="523">SUMIFS(G239:G1248,$C239:$C1248,$C239,$D239:$D1248,$D239)/2</f>
        <v>45</v>
      </c>
      <c r="H238" s="31">
        <f t="shared" si="523"/>
        <v>0</v>
      </c>
      <c r="I238" s="31">
        <f t="shared" ref="I238:J238" si="524">SUMIFS(I239:I1248,$C239:$C1248,$C239,$D239:$D1248,$D239)/2</f>
        <v>45</v>
      </c>
      <c r="J238" s="31">
        <f t="shared" si="524"/>
        <v>0</v>
      </c>
      <c r="K238" s="31">
        <f t="shared" ref="K238:L238" si="525">SUMIFS(K239:K1248,$C239:$C1248,$C239,$D239:$D1248,$D239)/2</f>
        <v>45</v>
      </c>
      <c r="L238" s="31">
        <f t="shared" si="525"/>
        <v>0</v>
      </c>
    </row>
    <row r="239" spans="1:12" s="13" customFormat="1" ht="63" x14ac:dyDescent="0.25">
      <c r="A239" s="16">
        <v>2</v>
      </c>
      <c r="B239" s="41" t="s">
        <v>176</v>
      </c>
      <c r="C239" s="42" t="s">
        <v>80</v>
      </c>
      <c r="D239" s="42" t="s">
        <v>74</v>
      </c>
      <c r="E239" s="42" t="s">
        <v>177</v>
      </c>
      <c r="F239" s="42" t="s">
        <v>76</v>
      </c>
      <c r="G239" s="34">
        <f t="shared" ref="G239:H239" si="526">SUMIFS(G240:G1245,$C240:$C1245,$C240,$D240:$D1245,$D240,$E240:$E1245,$E240)</f>
        <v>45</v>
      </c>
      <c r="H239" s="34">
        <f t="shared" si="526"/>
        <v>0</v>
      </c>
      <c r="I239" s="34">
        <f t="shared" ref="I239:J239" si="527">SUMIFS(I240:I1245,$C240:$C1245,$C240,$D240:$D1245,$D240,$E240:$E1245,$E240)</f>
        <v>45</v>
      </c>
      <c r="J239" s="34">
        <f t="shared" si="527"/>
        <v>0</v>
      </c>
      <c r="K239" s="34">
        <f t="shared" ref="K239:L239" si="528">SUMIFS(K240:K1245,$C240:$C1245,$C240,$D240:$D1245,$D240,$E240:$E1245,$E240)</f>
        <v>45</v>
      </c>
      <c r="L239" s="34">
        <f t="shared" si="528"/>
        <v>0</v>
      </c>
    </row>
    <row r="240" spans="1:12" s="13" customFormat="1" ht="31.5" x14ac:dyDescent="0.25">
      <c r="A240" s="17">
        <v>3</v>
      </c>
      <c r="B240" s="22" t="s">
        <v>178</v>
      </c>
      <c r="C240" s="23" t="s">
        <v>80</v>
      </c>
      <c r="D240" s="23" t="s">
        <v>74</v>
      </c>
      <c r="E240" s="23" t="s">
        <v>177</v>
      </c>
      <c r="F240" s="23" t="s">
        <v>179</v>
      </c>
      <c r="G240" s="24">
        <v>45</v>
      </c>
      <c r="H240" s="25"/>
      <c r="I240" s="24">
        <v>45</v>
      </c>
      <c r="J240" s="25"/>
      <c r="K240" s="24">
        <v>45</v>
      </c>
      <c r="L240" s="25"/>
    </row>
    <row r="241" spans="1:12" s="13" customFormat="1" ht="47.25" x14ac:dyDescent="0.25">
      <c r="A241" s="14">
        <v>0</v>
      </c>
      <c r="B241" s="26" t="s">
        <v>167</v>
      </c>
      <c r="C241" s="27" t="s">
        <v>81</v>
      </c>
      <c r="D241" s="27" t="s">
        <v>119</v>
      </c>
      <c r="E241" s="27"/>
      <c r="F241" s="27"/>
      <c r="G241" s="28">
        <f>SUMIFS(G242:G1259,$C242:$C1259,$C242)/3</f>
        <v>25441.300000000003</v>
      </c>
      <c r="H241" s="28">
        <f>SUMIFS(H242:H1249,$C242:$C1249,$C242)/3</f>
        <v>868</v>
      </c>
      <c r="I241" s="28">
        <f>SUMIFS(I242:I1259,$C242:$C1259,$C242)/3</f>
        <v>25441.300000000003</v>
      </c>
      <c r="J241" s="28">
        <f>SUMIFS(J242:J1249,$C242:$C1249,$C242)/3</f>
        <v>868</v>
      </c>
      <c r="K241" s="28">
        <f>SUMIFS(K242:K1259,$C242:$C1259,$C242)/3</f>
        <v>18140.199999999997</v>
      </c>
      <c r="L241" s="28">
        <f>SUMIFS(L242:L1249,$C242:$C1249,$C242)/3</f>
        <v>868</v>
      </c>
    </row>
    <row r="242" spans="1:12" s="13" customFormat="1" ht="47.25" x14ac:dyDescent="0.25">
      <c r="A242" s="15">
        <v>1</v>
      </c>
      <c r="B242" s="29" t="s">
        <v>15</v>
      </c>
      <c r="C242" s="30" t="s">
        <v>81</v>
      </c>
      <c r="D242" s="30" t="s">
        <v>74</v>
      </c>
      <c r="E242" s="30" t="s">
        <v>6</v>
      </c>
      <c r="F242" s="30" t="s">
        <v>76</v>
      </c>
      <c r="G242" s="31">
        <f t="shared" ref="G242:H242" si="529">SUMIFS(G243:G1249,$C243:$C1249,$C243,$D243:$D1249,$D243)/2</f>
        <v>7900</v>
      </c>
      <c r="H242" s="31">
        <f t="shared" si="529"/>
        <v>868</v>
      </c>
      <c r="I242" s="31">
        <f t="shared" ref="I242:J242" si="530">SUMIFS(I243:I1249,$C243:$C1249,$C243,$D243:$D1249,$D243)/2</f>
        <v>7900</v>
      </c>
      <c r="J242" s="31">
        <f t="shared" si="530"/>
        <v>868</v>
      </c>
      <c r="K242" s="31">
        <f t="shared" ref="K242:L242" si="531">SUMIFS(K243:K1249,$C243:$C1249,$C243,$D243:$D1249,$D243)/2</f>
        <v>7900</v>
      </c>
      <c r="L242" s="31">
        <f t="shared" si="531"/>
        <v>868</v>
      </c>
    </row>
    <row r="243" spans="1:12" s="13" customFormat="1" ht="31.5" x14ac:dyDescent="0.25">
      <c r="A243" s="16">
        <v>2</v>
      </c>
      <c r="B243" s="32" t="s">
        <v>16</v>
      </c>
      <c r="C243" s="33" t="s">
        <v>81</v>
      </c>
      <c r="D243" s="33" t="s">
        <v>74</v>
      </c>
      <c r="E243" s="33" t="s">
        <v>130</v>
      </c>
      <c r="F243" s="33" t="s">
        <v>76</v>
      </c>
      <c r="G243" s="34">
        <f t="shared" ref="G243:H243" si="532">SUMIFS(G244:G1246,$C244:$C1246,$C244,$D244:$D1246,$D244,$E244:$E1246,$E244)</f>
        <v>7900</v>
      </c>
      <c r="H243" s="34">
        <f t="shared" si="532"/>
        <v>868</v>
      </c>
      <c r="I243" s="34">
        <f t="shared" ref="I243:J243" si="533">SUMIFS(I244:I1246,$C244:$C1246,$C244,$D244:$D1246,$D244,$E244:$E1246,$E244)</f>
        <v>7900</v>
      </c>
      <c r="J243" s="34">
        <f t="shared" si="533"/>
        <v>868</v>
      </c>
      <c r="K243" s="34">
        <f t="shared" ref="K243:L243" si="534">SUMIFS(K244:K1246,$C244:$C1246,$C244,$D244:$D1246,$D244,$E244:$E1246,$E244)</f>
        <v>7900</v>
      </c>
      <c r="L243" s="34">
        <f t="shared" si="534"/>
        <v>868</v>
      </c>
    </row>
    <row r="244" spans="1:12" s="13" customFormat="1" ht="15.75" x14ac:dyDescent="0.25">
      <c r="A244" s="17">
        <v>3</v>
      </c>
      <c r="B244" s="22" t="s">
        <v>18</v>
      </c>
      <c r="C244" s="23" t="s">
        <v>81</v>
      </c>
      <c r="D244" s="23" t="s">
        <v>74</v>
      </c>
      <c r="E244" s="23" t="s">
        <v>130</v>
      </c>
      <c r="F244" s="23" t="s">
        <v>82</v>
      </c>
      <c r="G244" s="24">
        <v>7900</v>
      </c>
      <c r="H244" s="24">
        <v>868</v>
      </c>
      <c r="I244" s="24">
        <v>7900</v>
      </c>
      <c r="J244" s="24">
        <v>868</v>
      </c>
      <c r="K244" s="24">
        <v>7900</v>
      </c>
      <c r="L244" s="24">
        <v>868</v>
      </c>
    </row>
    <row r="245" spans="1:12" s="13" customFormat="1" ht="31.5" x14ac:dyDescent="0.25">
      <c r="A245" s="15">
        <v>1</v>
      </c>
      <c r="B245" s="29" t="s">
        <v>159</v>
      </c>
      <c r="C245" s="30" t="s">
        <v>81</v>
      </c>
      <c r="D245" s="30" t="s">
        <v>83</v>
      </c>
      <c r="E245" s="30"/>
      <c r="F245" s="30"/>
      <c r="G245" s="31">
        <f t="shared" ref="G245:H245" si="535">SUMIFS(G246:G1252,$C246:$C1252,$C246,$D246:$D1252,$D246)/2</f>
        <v>17541.3</v>
      </c>
      <c r="H245" s="31">
        <f t="shared" si="535"/>
        <v>0</v>
      </c>
      <c r="I245" s="31">
        <f t="shared" ref="I245:J245" si="536">SUMIFS(I246:I1252,$C246:$C1252,$C246,$D246:$D1252,$D246)/2</f>
        <v>17541.3</v>
      </c>
      <c r="J245" s="31">
        <f t="shared" si="536"/>
        <v>0</v>
      </c>
      <c r="K245" s="31">
        <f t="shared" ref="K245:L245" si="537">SUMIFS(K246:K1252,$C246:$C1252,$C246,$D246:$D1252,$D246)/2</f>
        <v>10240.200000000001</v>
      </c>
      <c r="L245" s="31">
        <f t="shared" si="537"/>
        <v>0</v>
      </c>
    </row>
    <row r="246" spans="1:12" s="13" customFormat="1" ht="47.25" x14ac:dyDescent="0.25">
      <c r="A246" s="16">
        <v>2</v>
      </c>
      <c r="B246" s="41" t="s">
        <v>216</v>
      </c>
      <c r="C246" s="33" t="s">
        <v>81</v>
      </c>
      <c r="D246" s="33" t="s">
        <v>83</v>
      </c>
      <c r="E246" s="33" t="s">
        <v>182</v>
      </c>
      <c r="F246" s="33"/>
      <c r="G246" s="34">
        <f t="shared" ref="G246:H246" si="538">SUMIFS(G247:G1249,$C247:$C1249,$C247,$D247:$D1249,$D247,$E247:$E1249,$E247)</f>
        <v>10545.2</v>
      </c>
      <c r="H246" s="34">
        <f t="shared" si="538"/>
        <v>0</v>
      </c>
      <c r="I246" s="34">
        <f t="shared" ref="I246:J246" si="539">SUMIFS(I247:I1249,$C247:$C1249,$C247,$D247:$D1249,$D247,$E247:$E1249,$E247)</f>
        <v>10545.2</v>
      </c>
      <c r="J246" s="34">
        <f t="shared" si="539"/>
        <v>0</v>
      </c>
      <c r="K246" s="34">
        <f t="shared" ref="K246:L246" si="540">SUMIFS(K247:K1249,$C247:$C1249,$C247,$D247:$D1249,$D247,$E247:$E1249,$E247)</f>
        <v>10240.200000000001</v>
      </c>
      <c r="L246" s="34">
        <f t="shared" si="540"/>
        <v>0</v>
      </c>
    </row>
    <row r="247" spans="1:12" s="13" customFormat="1" ht="15.75" x14ac:dyDescent="0.25">
      <c r="A247" s="17">
        <v>3</v>
      </c>
      <c r="B247" s="22" t="s">
        <v>19</v>
      </c>
      <c r="C247" s="23" t="s">
        <v>81</v>
      </c>
      <c r="D247" s="23" t="s">
        <v>83</v>
      </c>
      <c r="E247" s="23" t="s">
        <v>182</v>
      </c>
      <c r="F247" s="23" t="s">
        <v>84</v>
      </c>
      <c r="G247" s="24">
        <v>10545.2</v>
      </c>
      <c r="H247" s="24"/>
      <c r="I247" s="24">
        <v>10545.2</v>
      </c>
      <c r="J247" s="24"/>
      <c r="K247" s="24">
        <v>10240.200000000001</v>
      </c>
      <c r="L247" s="24"/>
    </row>
    <row r="248" spans="1:12" s="13" customFormat="1" ht="31.5" x14ac:dyDescent="0.25">
      <c r="A248" s="16">
        <v>2</v>
      </c>
      <c r="B248" s="41" t="s">
        <v>16</v>
      </c>
      <c r="C248" s="33" t="s">
        <v>81</v>
      </c>
      <c r="D248" s="33" t="s">
        <v>83</v>
      </c>
      <c r="E248" s="33" t="s">
        <v>130</v>
      </c>
      <c r="F248" s="33"/>
      <c r="G248" s="34">
        <f t="shared" ref="G248:H248" si="541">SUMIFS(G249:G1252,$C249:$C1252,$C249,$D249:$D1252,$D249,$E249:$E1252,$E249)</f>
        <v>6996.1</v>
      </c>
      <c r="H248" s="34">
        <f t="shared" si="541"/>
        <v>0</v>
      </c>
      <c r="I248" s="34">
        <f t="shared" ref="I248:J248" si="542">SUMIFS(I249:I1252,$C249:$C1252,$C249,$D249:$D1252,$D249,$E249:$E1252,$E249)</f>
        <v>6996.1</v>
      </c>
      <c r="J248" s="34">
        <f t="shared" si="542"/>
        <v>0</v>
      </c>
      <c r="K248" s="34">
        <f t="shared" ref="K248:L248" si="543">SUMIFS(K249:K1252,$C249:$C1252,$C249,$D249:$D1252,$D249,$E249:$E1252,$E249)</f>
        <v>0</v>
      </c>
      <c r="L248" s="34">
        <f t="shared" si="543"/>
        <v>0</v>
      </c>
    </row>
    <row r="249" spans="1:12" s="13" customFormat="1" ht="15.75" x14ac:dyDescent="0.25">
      <c r="A249" s="17">
        <v>3</v>
      </c>
      <c r="B249" s="22" t="s">
        <v>19</v>
      </c>
      <c r="C249" s="23" t="s">
        <v>81</v>
      </c>
      <c r="D249" s="23" t="s">
        <v>83</v>
      </c>
      <c r="E249" s="23" t="s">
        <v>130</v>
      </c>
      <c r="F249" s="23" t="s">
        <v>84</v>
      </c>
      <c r="G249" s="24">
        <v>6996.1</v>
      </c>
      <c r="H249" s="24"/>
      <c r="I249" s="24">
        <v>6996.1</v>
      </c>
      <c r="J249" s="24"/>
      <c r="K249" s="24"/>
      <c r="L249" s="24"/>
    </row>
    <row r="250" spans="1:12" s="13" customFormat="1" ht="15.75" x14ac:dyDescent="0.25">
      <c r="A250" s="12"/>
      <c r="B250" s="36" t="s">
        <v>73</v>
      </c>
      <c r="C250" s="37"/>
      <c r="D250" s="37"/>
      <c r="E250" s="37" t="s">
        <v>6</v>
      </c>
      <c r="F250" s="37"/>
      <c r="G250" s="38">
        <f t="shared" ref="G250" si="544">SUMIF($A14:$A249,$A14,G14:G249)</f>
        <v>266635.10000000003</v>
      </c>
      <c r="H250" s="38">
        <f t="shared" ref="H250" si="545">SUMIF($A14:$A249,$A14,H14:H249)</f>
        <v>36724.800000000003</v>
      </c>
      <c r="I250" s="38">
        <f t="shared" ref="I250:J250" si="546">SUMIF($A14:$A249,$A14,I14:I249)</f>
        <v>281753.10000000003</v>
      </c>
      <c r="J250" s="38">
        <f t="shared" si="546"/>
        <v>51086.9</v>
      </c>
      <c r="K250" s="38">
        <f t="shared" ref="K250" si="547">SUMIF($A14:$A249,$A14,K14:K249)</f>
        <v>225571.90000000002</v>
      </c>
      <c r="L250" s="38">
        <f t="shared" ref="L250" si="548">SUMIF($A14:$A249,$A14,L14:L249)</f>
        <v>10608</v>
      </c>
    </row>
    <row r="251" spans="1:12" ht="15.75" x14ac:dyDescent="0.25">
      <c r="B251" s="51" t="s">
        <v>187</v>
      </c>
      <c r="C251" s="52"/>
      <c r="D251" s="52"/>
      <c r="E251" s="52"/>
      <c r="F251" s="52"/>
      <c r="G251" s="53">
        <v>6836.8</v>
      </c>
      <c r="H251" s="53"/>
      <c r="I251" s="53">
        <v>7224.5</v>
      </c>
      <c r="J251" s="53"/>
      <c r="K251" s="53">
        <v>11872.3</v>
      </c>
      <c r="L251" s="53"/>
    </row>
    <row r="252" spans="1:12" ht="31.5" x14ac:dyDescent="0.25">
      <c r="B252" s="51" t="s">
        <v>188</v>
      </c>
      <c r="C252" s="52"/>
      <c r="D252" s="52"/>
      <c r="E252" s="52"/>
      <c r="F252" s="52"/>
      <c r="G252" s="53">
        <f t="shared" ref="G252:H252" si="549">SUM(G250:G251)</f>
        <v>273471.90000000002</v>
      </c>
      <c r="H252" s="53">
        <f t="shared" si="549"/>
        <v>36724.800000000003</v>
      </c>
      <c r="I252" s="53">
        <f t="shared" ref="I252:J252" si="550">SUM(I250:I251)</f>
        <v>288977.60000000003</v>
      </c>
      <c r="J252" s="53">
        <f t="shared" si="550"/>
        <v>51086.9</v>
      </c>
      <c r="K252" s="53">
        <f t="shared" ref="K252:L252" si="551">SUM(K250:K251)</f>
        <v>237444.2</v>
      </c>
      <c r="L252" s="53">
        <f t="shared" si="551"/>
        <v>10608</v>
      </c>
    </row>
  </sheetData>
  <autoFilter ref="A6:H250">
    <filterColumn colId="6" showButton="0"/>
  </autoFilter>
  <mergeCells count="19">
    <mergeCell ref="B6:B13"/>
    <mergeCell ref="C6:C13"/>
    <mergeCell ref="D6:D13"/>
    <mergeCell ref="K1:L1"/>
    <mergeCell ref="K6:L9"/>
    <mergeCell ref="K10:K13"/>
    <mergeCell ref="L10:L13"/>
    <mergeCell ref="G1:H1"/>
    <mergeCell ref="H10:H13"/>
    <mergeCell ref="I1:J1"/>
    <mergeCell ref="B4:L4"/>
    <mergeCell ref="H2:L2"/>
    <mergeCell ref="E6:E13"/>
    <mergeCell ref="F6:F13"/>
    <mergeCell ref="G10:G13"/>
    <mergeCell ref="G6:H9"/>
    <mergeCell ref="I6:J9"/>
    <mergeCell ref="I10:I13"/>
    <mergeCell ref="J10:J13"/>
  </mergeCells>
  <pageMargins left="0.31496062992125984" right="0.31496062992125984" top="0.31496062992125984" bottom="0.31496062992125984" header="0" footer="0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7" t="s">
        <v>108</v>
      </c>
      <c r="C3" s="67" t="s">
        <v>106</v>
      </c>
      <c r="D3" s="70" t="s">
        <v>101</v>
      </c>
      <c r="E3" s="71"/>
      <c r="F3" s="70" t="s">
        <v>102</v>
      </c>
      <c r="G3" s="71"/>
    </row>
    <row r="4" spans="2:7" x14ac:dyDescent="0.25">
      <c r="B4" s="68"/>
      <c r="C4" s="68"/>
      <c r="D4" s="72"/>
      <c r="E4" s="73"/>
      <c r="F4" s="72"/>
      <c r="G4" s="73"/>
    </row>
    <row r="5" spans="2:7" ht="0.75" customHeight="1" x14ac:dyDescent="0.25">
      <c r="B5" s="68"/>
      <c r="C5" s="68"/>
      <c r="D5" s="72"/>
      <c r="E5" s="73"/>
      <c r="F5" s="72"/>
      <c r="G5" s="73"/>
    </row>
    <row r="6" spans="2:7" ht="15" hidden="1" customHeight="1" x14ac:dyDescent="0.25">
      <c r="B6" s="68"/>
      <c r="C6" s="68"/>
      <c r="D6" s="74"/>
      <c r="E6" s="75"/>
      <c r="F6" s="74"/>
      <c r="G6" s="75"/>
    </row>
    <row r="7" spans="2:7" ht="15" customHeight="1" x14ac:dyDescent="0.25">
      <c r="B7" s="68"/>
      <c r="C7" s="68"/>
      <c r="D7" s="76" t="s">
        <v>5</v>
      </c>
      <c r="E7" s="76" t="s">
        <v>100</v>
      </c>
      <c r="F7" s="76" t="s">
        <v>5</v>
      </c>
      <c r="G7" s="76" t="s">
        <v>100</v>
      </c>
    </row>
    <row r="8" spans="2:7" x14ac:dyDescent="0.25">
      <c r="B8" s="68"/>
      <c r="C8" s="68"/>
      <c r="D8" s="77"/>
      <c r="E8" s="77"/>
      <c r="F8" s="77"/>
      <c r="G8" s="77"/>
    </row>
    <row r="9" spans="2:7" x14ac:dyDescent="0.25">
      <c r="B9" s="68"/>
      <c r="C9" s="68"/>
      <c r="D9" s="77"/>
      <c r="E9" s="77"/>
      <c r="F9" s="77"/>
      <c r="G9" s="77"/>
    </row>
    <row r="10" spans="2:7" ht="2.25" customHeight="1" x14ac:dyDescent="0.25">
      <c r="B10" s="69"/>
      <c r="C10" s="69"/>
      <c r="D10" s="78"/>
      <c r="E10" s="78"/>
      <c r="F10" s="78"/>
      <c r="G10" s="78"/>
    </row>
    <row r="11" spans="2:7" x14ac:dyDescent="0.25">
      <c r="B11" s="1">
        <v>0</v>
      </c>
      <c r="C11" s="1" t="s">
        <v>103</v>
      </c>
      <c r="D11" s="5">
        <f>SUMIF('Приложение №6'!$A$14:$A1012,0,'Приложение №6'!$G$14:$G1012)</f>
        <v>266635.10000000003</v>
      </c>
      <c r="E11" s="5">
        <f>SUMIF('Приложение №6'!$A$14:$A1012,0,'Приложение №6'!$H$14:$H1012)</f>
        <v>36724.800000000003</v>
      </c>
      <c r="F11" s="5" t="e">
        <f>SUMIF('Приложение №6'!$A$14:$A1012,0,'Приложение №6'!#REF!)</f>
        <v>#REF!</v>
      </c>
      <c r="G11" s="5" t="e">
        <f>SUMIF('Приложение №6'!$A$14:$A1012,0,'Приложение №6'!#REF!)</f>
        <v>#REF!</v>
      </c>
    </row>
    <row r="12" spans="2:7" x14ac:dyDescent="0.25">
      <c r="B12" s="2">
        <v>1</v>
      </c>
      <c r="C12" s="2" t="s">
        <v>104</v>
      </c>
      <c r="D12" s="7">
        <f>SUMIF('Приложение №6'!$A$14:$A1013,1,'Приложение №6'!$G$14:$G1013)</f>
        <v>266635.10000000003</v>
      </c>
      <c r="E12" s="7">
        <f>SUMIF('Приложение №6'!$A$14:$A1013,1,'Приложение №6'!$H$14:$H1013)</f>
        <v>36724.800000000003</v>
      </c>
      <c r="F12" s="7" t="e">
        <f>SUMIF('Приложение №6'!$A$14:$A1013,1,'Приложение №6'!#REF!)</f>
        <v>#REF!</v>
      </c>
      <c r="G12" s="7" t="e">
        <f>SUMIF('Приложение №6'!$A$14:$A1013,1,'Приложение №6'!#REF!)</f>
        <v>#REF!</v>
      </c>
    </row>
    <row r="13" spans="2:7" x14ac:dyDescent="0.25">
      <c r="B13" s="3">
        <v>2</v>
      </c>
      <c r="C13" s="3" t="s">
        <v>107</v>
      </c>
      <c r="D13" s="8">
        <f>SUMIF('Приложение №6'!$A$14:$A1014,2,'Приложение №6'!$G$14:$G1014)</f>
        <v>266635.10000000003</v>
      </c>
      <c r="E13" s="8">
        <f>SUMIF('Приложение №6'!$A$14:$A1014,2,'Приложение №6'!$H$14:$H1014)</f>
        <v>36724.800000000003</v>
      </c>
      <c r="F13" s="8" t="e">
        <f>SUMIF('Приложение №6'!$A$14:$A1014,2,'Приложение №6'!#REF!)</f>
        <v>#REF!</v>
      </c>
      <c r="G13" s="8" t="e">
        <f>SUMIF('Приложение №6'!$A$14:$A1014,2,'Приложение №6'!#REF!)</f>
        <v>#REF!</v>
      </c>
    </row>
    <row r="14" spans="2:7" x14ac:dyDescent="0.25">
      <c r="B14" s="4" t="s">
        <v>120</v>
      </c>
      <c r="C14" s="4" t="s">
        <v>105</v>
      </c>
      <c r="D14" s="9">
        <f>SUMIF('Приложение №6'!$A$14:$A1015,3,'Приложение №6'!$G$14:$G1015)</f>
        <v>266635.09999999998</v>
      </c>
      <c r="E14" s="9">
        <f>SUMIF('Приложение №6'!$A$14:$A1015,3,'Приложение №6'!$H$14:$H1015)</f>
        <v>36724.800000000003</v>
      </c>
      <c r="F14" s="9" t="e">
        <f>SUMIF('Приложение №6'!$A$14:$A1015,3,'Приложение №6'!#REF!)</f>
        <v>#REF!</v>
      </c>
      <c r="G14" s="9" t="e">
        <f>SUMIF('Приложение №6'!$A$14:$A1015,3,'Приложение №6'!#REF!)</f>
        <v>#REF!</v>
      </c>
    </row>
    <row r="15" spans="2:7" x14ac:dyDescent="0.25">
      <c r="B15" s="10">
        <v>0</v>
      </c>
      <c r="C15" s="10" t="s">
        <v>103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104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107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2021-06-22T12:41:01Z</cp:lastPrinted>
  <dcterms:created xsi:type="dcterms:W3CDTF">2017-09-27T09:31:38Z</dcterms:created>
  <dcterms:modified xsi:type="dcterms:W3CDTF">2021-06-22T12:41:10Z</dcterms:modified>
</cp:coreProperties>
</file>