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№4'!$A$6:$I$259</definedName>
  </definedNames>
  <calcPr calcId="145621"/>
</workbook>
</file>

<file path=xl/calcChain.xml><?xml version="1.0" encoding="utf-8"?>
<calcChain xmlns="http://schemas.openxmlformats.org/spreadsheetml/2006/main">
  <c r="K145" i="1" l="1"/>
  <c r="J145" i="1"/>
  <c r="I145" i="1"/>
  <c r="H145" i="1"/>
  <c r="K143" i="1"/>
  <c r="J143" i="1"/>
  <c r="I143" i="1"/>
  <c r="H143" i="1"/>
  <c r="K257" i="1"/>
  <c r="J257" i="1"/>
  <c r="I257" i="1"/>
  <c r="H257" i="1"/>
  <c r="K255" i="1"/>
  <c r="J255" i="1"/>
  <c r="I255" i="1"/>
  <c r="H255" i="1"/>
  <c r="K252" i="1"/>
  <c r="J252" i="1"/>
  <c r="I252" i="1"/>
  <c r="H252" i="1"/>
  <c r="K250" i="1"/>
  <c r="J250" i="1"/>
  <c r="I250" i="1"/>
  <c r="H250" i="1"/>
  <c r="K248" i="1"/>
  <c r="J248" i="1"/>
  <c r="I248" i="1"/>
  <c r="H248" i="1"/>
  <c r="K244" i="1"/>
  <c r="J244" i="1"/>
  <c r="I244" i="1"/>
  <c r="H244" i="1"/>
  <c r="K242" i="1"/>
  <c r="J242" i="1"/>
  <c r="I242" i="1"/>
  <c r="H242" i="1"/>
  <c r="K239" i="1"/>
  <c r="J239" i="1"/>
  <c r="I239" i="1"/>
  <c r="H239" i="1"/>
  <c r="K237" i="1"/>
  <c r="J237" i="1"/>
  <c r="I237" i="1"/>
  <c r="H237" i="1"/>
  <c r="K233" i="1"/>
  <c r="J233" i="1"/>
  <c r="I233" i="1"/>
  <c r="H233" i="1"/>
  <c r="K231" i="1"/>
  <c r="J231" i="1"/>
  <c r="I231" i="1"/>
  <c r="H231" i="1"/>
  <c r="K228" i="1"/>
  <c r="J228" i="1"/>
  <c r="I228" i="1"/>
  <c r="H228" i="1"/>
  <c r="K225" i="1"/>
  <c r="J225" i="1"/>
  <c r="I225" i="1"/>
  <c r="H225" i="1"/>
  <c r="K222" i="1"/>
  <c r="J222" i="1"/>
  <c r="I222" i="1"/>
  <c r="H222" i="1"/>
  <c r="K220" i="1"/>
  <c r="J220" i="1"/>
  <c r="I220" i="1"/>
  <c r="H220" i="1"/>
  <c r="K217" i="1"/>
  <c r="J217" i="1"/>
  <c r="I217" i="1"/>
  <c r="H217" i="1"/>
  <c r="K213" i="1"/>
  <c r="J213" i="1"/>
  <c r="I213" i="1"/>
  <c r="H213" i="1"/>
  <c r="K210" i="1"/>
  <c r="J210" i="1"/>
  <c r="I210" i="1"/>
  <c r="H210" i="1"/>
  <c r="K208" i="1"/>
  <c r="J208" i="1"/>
  <c r="I208" i="1"/>
  <c r="H208" i="1"/>
  <c r="K205" i="1"/>
  <c r="J205" i="1"/>
  <c r="I205" i="1"/>
  <c r="H205" i="1"/>
  <c r="K203" i="1"/>
  <c r="J203" i="1"/>
  <c r="I203" i="1"/>
  <c r="H203" i="1"/>
  <c r="K201" i="1"/>
  <c r="J201" i="1"/>
  <c r="I201" i="1"/>
  <c r="H201" i="1"/>
  <c r="K198" i="1"/>
  <c r="J198" i="1"/>
  <c r="I198" i="1"/>
  <c r="H198" i="1"/>
  <c r="K196" i="1"/>
  <c r="J196" i="1"/>
  <c r="I196" i="1"/>
  <c r="H196" i="1"/>
  <c r="K194" i="1"/>
  <c r="J194" i="1"/>
  <c r="I194" i="1"/>
  <c r="H194" i="1"/>
  <c r="K191" i="1"/>
  <c r="J191" i="1"/>
  <c r="I191" i="1"/>
  <c r="H191" i="1"/>
  <c r="K187" i="1"/>
  <c r="J187" i="1"/>
  <c r="I187" i="1"/>
  <c r="H187" i="1"/>
  <c r="K184" i="1"/>
  <c r="J184" i="1"/>
  <c r="I184" i="1"/>
  <c r="H184" i="1"/>
  <c r="K181" i="1"/>
  <c r="J181" i="1"/>
  <c r="I181" i="1"/>
  <c r="H181" i="1"/>
  <c r="K179" i="1"/>
  <c r="J179" i="1"/>
  <c r="I179" i="1"/>
  <c r="H179" i="1"/>
  <c r="K176" i="1"/>
  <c r="J176" i="1"/>
  <c r="I176" i="1"/>
  <c r="H176" i="1"/>
  <c r="K173" i="1"/>
  <c r="J173" i="1"/>
  <c r="I173" i="1"/>
  <c r="H173" i="1"/>
  <c r="K171" i="1"/>
  <c r="J171" i="1"/>
  <c r="I171" i="1"/>
  <c r="H171" i="1"/>
  <c r="K168" i="1"/>
  <c r="J168" i="1"/>
  <c r="I168" i="1"/>
  <c r="H168" i="1"/>
  <c r="K165" i="1"/>
  <c r="J165" i="1"/>
  <c r="I165" i="1"/>
  <c r="H165" i="1"/>
  <c r="K158" i="1"/>
  <c r="J158" i="1"/>
  <c r="I158" i="1"/>
  <c r="H158" i="1"/>
  <c r="K156" i="1"/>
  <c r="J156" i="1"/>
  <c r="I156" i="1"/>
  <c r="H156" i="1"/>
  <c r="K153" i="1"/>
  <c r="J153" i="1"/>
  <c r="I153" i="1"/>
  <c r="H153" i="1"/>
  <c r="K151" i="1"/>
  <c r="J151" i="1"/>
  <c r="I151" i="1"/>
  <c r="H151" i="1"/>
  <c r="K148" i="1"/>
  <c r="J148" i="1"/>
  <c r="I148" i="1"/>
  <c r="H148" i="1"/>
  <c r="K141" i="1"/>
  <c r="J141" i="1"/>
  <c r="I141" i="1"/>
  <c r="H141" i="1"/>
  <c r="K139" i="1"/>
  <c r="J139" i="1"/>
  <c r="I139" i="1"/>
  <c r="H139" i="1"/>
  <c r="K137" i="1"/>
  <c r="J137" i="1"/>
  <c r="I137" i="1"/>
  <c r="H137" i="1"/>
  <c r="K135" i="1"/>
  <c r="J135" i="1"/>
  <c r="I135" i="1"/>
  <c r="H135" i="1"/>
  <c r="K130" i="1"/>
  <c r="J130" i="1"/>
  <c r="I130" i="1"/>
  <c r="H130" i="1"/>
  <c r="K127" i="1"/>
  <c r="J127" i="1"/>
  <c r="I127" i="1"/>
  <c r="H127" i="1"/>
  <c r="K121" i="1"/>
  <c r="J121" i="1"/>
  <c r="I121" i="1"/>
  <c r="H121" i="1"/>
  <c r="K119" i="1"/>
  <c r="J119" i="1"/>
  <c r="I119" i="1"/>
  <c r="H119" i="1"/>
  <c r="K117" i="1"/>
  <c r="J117" i="1"/>
  <c r="I117" i="1"/>
  <c r="H117" i="1"/>
  <c r="K114" i="1"/>
  <c r="J114" i="1"/>
  <c r="I114" i="1"/>
  <c r="H114" i="1"/>
  <c r="K110" i="1"/>
  <c r="J110" i="1"/>
  <c r="I110" i="1"/>
  <c r="H110" i="1"/>
  <c r="K108" i="1"/>
  <c r="J108" i="1"/>
  <c r="I108" i="1"/>
  <c r="H108" i="1"/>
  <c r="K105" i="1"/>
  <c r="J105" i="1"/>
  <c r="I105" i="1"/>
  <c r="H105" i="1"/>
  <c r="K102" i="1"/>
  <c r="J102" i="1"/>
  <c r="I102" i="1"/>
  <c r="H102" i="1"/>
  <c r="K99" i="1"/>
  <c r="J99" i="1"/>
  <c r="I99" i="1"/>
  <c r="H99" i="1"/>
  <c r="K92" i="1"/>
  <c r="J92" i="1"/>
  <c r="I92" i="1"/>
  <c r="H92" i="1"/>
  <c r="K90" i="1"/>
  <c r="J90" i="1"/>
  <c r="I90" i="1"/>
  <c r="H90" i="1"/>
  <c r="K88" i="1"/>
  <c r="J88" i="1"/>
  <c r="I88" i="1"/>
  <c r="H88" i="1"/>
  <c r="K82" i="1"/>
  <c r="J82" i="1"/>
  <c r="I82" i="1"/>
  <c r="H82" i="1"/>
  <c r="K79" i="1"/>
  <c r="J79" i="1"/>
  <c r="I79" i="1"/>
  <c r="H79" i="1"/>
  <c r="K74" i="1"/>
  <c r="J74" i="1"/>
  <c r="I74" i="1"/>
  <c r="H74" i="1"/>
  <c r="K71" i="1"/>
  <c r="J71" i="1"/>
  <c r="I71" i="1"/>
  <c r="H71" i="1"/>
  <c r="K68" i="1"/>
  <c r="J68" i="1"/>
  <c r="I68" i="1"/>
  <c r="H68" i="1"/>
  <c r="K64" i="1"/>
  <c r="J64" i="1"/>
  <c r="I64" i="1"/>
  <c r="H64" i="1"/>
  <c r="K59" i="1"/>
  <c r="J59" i="1"/>
  <c r="I59" i="1"/>
  <c r="H59" i="1"/>
  <c r="K56" i="1"/>
  <c r="J56" i="1"/>
  <c r="I56" i="1"/>
  <c r="H56" i="1"/>
  <c r="K52" i="1"/>
  <c r="J52" i="1"/>
  <c r="I52" i="1"/>
  <c r="H52" i="1"/>
  <c r="K49" i="1"/>
  <c r="J49" i="1"/>
  <c r="I49" i="1"/>
  <c r="H49" i="1"/>
  <c r="K44" i="1"/>
  <c r="J44" i="1"/>
  <c r="I44" i="1"/>
  <c r="H44" i="1"/>
  <c r="K42" i="1"/>
  <c r="J42" i="1"/>
  <c r="I42" i="1"/>
  <c r="H42" i="1"/>
  <c r="K40" i="1"/>
  <c r="J40" i="1"/>
  <c r="I40" i="1"/>
  <c r="H40" i="1"/>
  <c r="K35" i="1"/>
  <c r="J35" i="1"/>
  <c r="I35" i="1"/>
  <c r="H35" i="1"/>
  <c r="K33" i="1"/>
  <c r="J33" i="1"/>
  <c r="I33" i="1"/>
  <c r="H33" i="1"/>
  <c r="K29" i="1"/>
  <c r="J29" i="1"/>
  <c r="I29" i="1"/>
  <c r="H29" i="1"/>
  <c r="K26" i="1"/>
  <c r="J26" i="1"/>
  <c r="I26" i="1"/>
  <c r="H26" i="1"/>
  <c r="K23" i="1"/>
  <c r="J23" i="1"/>
  <c r="I23" i="1"/>
  <c r="H23" i="1"/>
  <c r="K18" i="1"/>
  <c r="J18" i="1"/>
  <c r="I18" i="1"/>
  <c r="H18" i="1"/>
  <c r="K133" i="1" l="1"/>
  <c r="J133" i="1"/>
  <c r="I133" i="1"/>
  <c r="H133" i="1"/>
  <c r="I254" i="1" l="1"/>
  <c r="H254" i="1"/>
  <c r="I236" i="1"/>
  <c r="I227" i="1"/>
  <c r="H227" i="1"/>
  <c r="I224" i="1"/>
  <c r="H224" i="1"/>
  <c r="I216" i="1"/>
  <c r="H216" i="1"/>
  <c r="I212" i="1"/>
  <c r="H212" i="1"/>
  <c r="H200" i="1"/>
  <c r="H178" i="1"/>
  <c r="I175" i="1"/>
  <c r="H175" i="1"/>
  <c r="I170" i="1"/>
  <c r="H170" i="1"/>
  <c r="I167" i="1"/>
  <c r="H167" i="1"/>
  <c r="I164" i="1"/>
  <c r="H164" i="1"/>
  <c r="I155" i="1"/>
  <c r="H155" i="1"/>
  <c r="I147" i="1"/>
  <c r="H147" i="1"/>
  <c r="I129" i="1"/>
  <c r="H129" i="1"/>
  <c r="I126" i="1"/>
  <c r="H126" i="1"/>
  <c r="H116" i="1"/>
  <c r="I113" i="1"/>
  <c r="H113" i="1"/>
  <c r="I107" i="1"/>
  <c r="H107" i="1"/>
  <c r="I104" i="1"/>
  <c r="H104" i="1"/>
  <c r="I101" i="1"/>
  <c r="H101" i="1"/>
  <c r="I98" i="1"/>
  <c r="H98" i="1"/>
  <c r="I81" i="1"/>
  <c r="H81" i="1"/>
  <c r="I78" i="1"/>
  <c r="I73" i="1"/>
  <c r="H73" i="1"/>
  <c r="H58" i="1"/>
  <c r="I48" i="1"/>
  <c r="H48" i="1"/>
  <c r="H32" i="1"/>
  <c r="I28" i="1"/>
  <c r="H28" i="1"/>
  <c r="I25" i="1"/>
  <c r="H25" i="1"/>
  <c r="I22" i="1"/>
  <c r="H22" i="1"/>
  <c r="I16" i="1"/>
  <c r="H16" i="1"/>
  <c r="I32" i="1" l="1"/>
  <c r="I58" i="1"/>
  <c r="I116" i="1"/>
  <c r="I178" i="1"/>
  <c r="I200" i="1"/>
  <c r="H78" i="1"/>
  <c r="H77" i="1" s="1"/>
  <c r="I150" i="1"/>
  <c r="H87" i="1"/>
  <c r="H207" i="1"/>
  <c r="H132" i="1"/>
  <c r="H193" i="1"/>
  <c r="H236" i="1"/>
  <c r="H247" i="1"/>
  <c r="I219" i="1"/>
  <c r="I241" i="1"/>
  <c r="H150" i="1"/>
  <c r="H219" i="1"/>
  <c r="H241" i="1"/>
  <c r="I39" i="1"/>
  <c r="I51" i="1"/>
  <c r="I67" i="1"/>
  <c r="I183" i="1"/>
  <c r="I87" i="1"/>
  <c r="H230" i="1"/>
  <c r="H39" i="1"/>
  <c r="H51" i="1"/>
  <c r="H67" i="1"/>
  <c r="H183" i="1"/>
  <c r="I207" i="1"/>
  <c r="I230" i="1"/>
  <c r="I132" i="1"/>
  <c r="I193" i="1"/>
  <c r="I247" i="1"/>
  <c r="I77" i="1"/>
  <c r="I86" i="1"/>
  <c r="I15" i="1"/>
  <c r="I14" i="1" s="1"/>
  <c r="H86" i="1"/>
  <c r="H15" i="1"/>
  <c r="H14" i="1" s="1"/>
  <c r="K254" i="1"/>
  <c r="J254" i="1"/>
  <c r="K241" i="1"/>
  <c r="K230" i="1"/>
  <c r="K227" i="1"/>
  <c r="J227" i="1"/>
  <c r="K224" i="1"/>
  <c r="J224" i="1"/>
  <c r="K219" i="1"/>
  <c r="K216" i="1"/>
  <c r="J216" i="1"/>
  <c r="K212" i="1"/>
  <c r="J212" i="1"/>
  <c r="K207" i="1"/>
  <c r="K183" i="1"/>
  <c r="K175" i="1"/>
  <c r="J175" i="1"/>
  <c r="K167" i="1"/>
  <c r="J167" i="1"/>
  <c r="K164" i="1"/>
  <c r="J164" i="1"/>
  <c r="K150" i="1"/>
  <c r="J150" i="1"/>
  <c r="K147" i="1"/>
  <c r="J147" i="1"/>
  <c r="K129" i="1"/>
  <c r="J129" i="1"/>
  <c r="K126" i="1"/>
  <c r="J126" i="1"/>
  <c r="K113" i="1"/>
  <c r="J113" i="1"/>
  <c r="K104" i="1"/>
  <c r="J104" i="1"/>
  <c r="K101" i="1"/>
  <c r="J101" i="1"/>
  <c r="K98" i="1"/>
  <c r="J98" i="1"/>
  <c r="K81" i="1"/>
  <c r="J81" i="1"/>
  <c r="K78" i="1"/>
  <c r="K73" i="1"/>
  <c r="J73" i="1"/>
  <c r="K67" i="1"/>
  <c r="K51" i="1"/>
  <c r="K48" i="1"/>
  <c r="J48" i="1"/>
  <c r="K39" i="1"/>
  <c r="K28" i="1"/>
  <c r="J28" i="1"/>
  <c r="K25" i="1"/>
  <c r="J25" i="1"/>
  <c r="K22" i="1"/>
  <c r="J22" i="1"/>
  <c r="K16" i="1"/>
  <c r="J16" i="1"/>
  <c r="H47" i="1" l="1"/>
  <c r="J51" i="1"/>
  <c r="J67" i="1"/>
  <c r="J183" i="1"/>
  <c r="J207" i="1"/>
  <c r="J230" i="1"/>
  <c r="K193" i="1"/>
  <c r="J39" i="1"/>
  <c r="J193" i="1"/>
  <c r="J219" i="1"/>
  <c r="J241" i="1"/>
  <c r="J78" i="1"/>
  <c r="J77" i="1" s="1"/>
  <c r="K170" i="1"/>
  <c r="J132" i="1"/>
  <c r="J87" i="1"/>
  <c r="J200" i="1"/>
  <c r="K107" i="1"/>
  <c r="J155" i="1"/>
  <c r="K32" i="1"/>
  <c r="K58" i="1"/>
  <c r="K47" i="1" s="1"/>
  <c r="K116" i="1"/>
  <c r="K178" i="1"/>
  <c r="K236" i="1"/>
  <c r="K247" i="1"/>
  <c r="K155" i="1"/>
  <c r="J170" i="1"/>
  <c r="J32" i="1"/>
  <c r="J58" i="1"/>
  <c r="J116" i="1"/>
  <c r="J178" i="1"/>
  <c r="J236" i="1"/>
  <c r="J247" i="1"/>
  <c r="K132" i="1"/>
  <c r="J107" i="1"/>
  <c r="K87" i="1"/>
  <c r="K200" i="1"/>
  <c r="I47" i="1"/>
  <c r="I31" i="1"/>
  <c r="H31" i="1"/>
  <c r="H112" i="1"/>
  <c r="I112" i="1"/>
  <c r="K77" i="1"/>
  <c r="K15" i="1"/>
  <c r="K14" i="1" s="1"/>
  <c r="J15" i="1"/>
  <c r="J14" i="1" s="1"/>
  <c r="K86" i="1" l="1"/>
  <c r="J86" i="1"/>
  <c r="K112" i="1"/>
  <c r="J112" i="1"/>
  <c r="J47" i="1"/>
  <c r="J31" i="1"/>
  <c r="K31" i="1"/>
  <c r="H259" i="1"/>
  <c r="I259" i="1"/>
  <c r="K259" i="1" l="1"/>
  <c r="J259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<sst xmlns="http://schemas.openxmlformats.org/spreadsheetml/2006/main" count="1162" uniqueCount="202">
  <si>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</si>
  <si>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</si>
  <si>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</si>
  <si>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</si>
  <si>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</si>
  <si>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</si>
  <si>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</si>
  <si>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</si>
  <si>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</si>
  <si>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</si>
  <si>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</si>
  <si>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</si>
  <si>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</si>
  <si>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</si>
  <si>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</si>
  <si>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</si>
  <si>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</si>
  <si>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</si>
  <si>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</si>
  <si>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</si>
  <si>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</si>
  <si>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</si>
  <si>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</si>
  <si>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</si>
  <si>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</si>
  <si>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</si>
  <si>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</si>
  <si>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</si>
  <si>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</si>
  <si>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</si>
  <si>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</si>
  <si>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</si>
  <si>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</si>
  <si>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</si>
  <si>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</si>
  <si>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</si>
  <si>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</si>
  <si>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</si>
  <si>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</si>
  <si>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</si>
  <si>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</si>
  <si>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</si>
  <si>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</si>
  <si>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</si>
  <si>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</si>
  <si>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</si>
  <si>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</si>
  <si>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</si>
  <si>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</si>
  <si>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</si>
  <si>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</si>
  <si>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</si>
  <si>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</si>
  <si>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</si>
  <si>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</si>
  <si>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</si>
  <si>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</si>
  <si>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</si>
  <si>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</si>
  <si>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</si>
  <si>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</si>
  <si>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</si>
  <si>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</si>
  <si>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</si>
  <si>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</si>
  <si>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</si>
  <si>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</si>
  <si>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</si>
  <si>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</si>
  <si>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</si>
  <si>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</si>
  <si>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</si>
  <si>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</si>
  <si>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</si>
  <si>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</si>
  <si>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</si>
  <si>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</si>
  <si>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</si>
  <si>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</si>
  <si>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</si>
  <si>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</si>
  <si>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</si>
  <si>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</si>
  <si>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</si>
  <si>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</si>
  <si>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</si>
  <si>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</si>
  <si>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</si>
  <si>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</si>
  <si>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</si>
  <si>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</si>
  <si>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</si>
  <si>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</si>
  <si>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</si>
  <si>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</si>
  <si>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</si>
  <si>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</si>
  <si>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</si>
  <si>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</si>
  <si>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</si>
  <si>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</si>
  <si>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</si>
  <si>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</si>
  <si>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</si>
  <si>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</si>
  <si>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</si>
  <si>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</si>
  <si>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</si>
  <si>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</si>
  <si>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</si>
  <si>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</si>
  <si>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</si>
  <si>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</si>
  <si>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19 0 00 00000</t>
  </si>
  <si>
    <t>23 0 00 00000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</si>
  <si>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</si>
  <si>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</si>
  <si>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</si>
  <si>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</si>
  <si>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</si>
  <si>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</si>
  <si>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</si>
  <si>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</si>
  <si>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</si>
  <si>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</si>
  <si>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</si>
  <si>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</si>
  <si>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</si>
  <si>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</si>
  <si>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</si>
  <si>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</si>
  <si>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</si>
  <si>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</si>
  <si>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</si>
  <si>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</si>
  <si>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</si>
  <si>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</si>
  <si>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</si>
  <si>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</si>
  <si>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</si>
  <si>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</si>
  <si>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</si>
  <si>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</si>
  <si>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</si>
  <si>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</si>
  <si>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12 0 00 00000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</si>
  <si>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</si>
  <si>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</si>
  <si>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</si>
  <si>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830</t>
  </si>
  <si>
    <t>Исполнение судебных актов</t>
  </si>
  <si>
    <t>40 0 00 00000</t>
  </si>
  <si>
    <t xml:space="preserve">Ведомственная структура расходов
бюджета муниципального  района Кинельский на 2020 год.
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</si>
  <si>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</si>
  <si>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«Молодёжь муниципального 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</si>
  <si>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</si>
  <si>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</si>
  <si>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</si>
  <si>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</si>
  <si>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</si>
  <si>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</si>
  <si>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</si>
  <si>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</si>
  <si>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</si>
  <si>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</si>
  <si>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</si>
  <si>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</si>
  <si>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</si>
  <si>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</si>
  <si>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</si>
  <si>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</si>
  <si>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"Развитие печатного средства массовой информации в муниципальном районе Кинельский на 2017-2022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</si>
  <si>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2017-2022 годы через информационную телепрограмму "Междуречье-Информ"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</si>
  <si>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</si>
  <si>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</si>
  <si>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</si>
  <si>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</si>
  <si>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</si>
  <si>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</si>
  <si>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</si>
  <si>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</si>
  <si>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</si>
  <si>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Иные дотации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</si>
  <si>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</si>
  <si>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</si>
  <si>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</si>
  <si>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</si>
  <si>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</si>
  <si>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Уточненная сумма,
  тыс.  рублей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</si>
  <si>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2015-2021 гг.»</t>
    </r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</si>
  <si>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</si>
  <si>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</si>
  <si>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</si>
  <si>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</si>
  <si>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</si>
  <si>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</si>
  <si>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</si>
  <si>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«Развитие  физической культуры и спорта муниципального района Кинельский» на 2020-2022 гг.</t>
  </si>
  <si>
    <t>МП "Благоустройство территории муниципального района Кинельский Самарской области на 2019 -2024 годы"</t>
  </si>
  <si>
    <t>МП "Развитие дополнительного образования в муниципальном районе Кинельский" на период 2018-2022 гг.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</si>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</sst>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3"/>
  <sheetViews>
    <sheetView tabSelected="1" topLeftCell="B1" zoomScale="85" zoomScaleNormal="85" workbookViewId="0">
      <selection activeCell="N180" sqref="N180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6384" width="9.140625" style="13"/>
  </cols>
  <sheetData>
    <row r="1" spans="1:13" s="11" customFormat="1" ht="34.5" customHeight="1" x14ac:dyDescent="0.3">
      <c r="A1" s="10"/>
      <c r="H1" s="59"/>
      <c r="I1" s="59"/>
      <c r="J1" s="59" t="s">
        <v>112</v>
      </c>
      <c r="K1" s="59"/>
    </row>
    <row r="2" spans="1:13" ht="97.15" customHeight="1" x14ac:dyDescent="0.25">
      <c r="F2" s="54"/>
      <c r="G2" s="54"/>
      <c r="H2" s="70" t="s">
        <v>183</v>
      </c>
      <c r="I2" s="70"/>
      <c r="J2" s="70"/>
      <c r="K2" s="70"/>
      <c r="L2" s="54"/>
      <c r="M2" s="54"/>
    </row>
    <row r="3" spans="1:13" ht="18.600000000000001" customHeight="1" x14ac:dyDescent="0.25">
      <c r="F3" s="57"/>
      <c r="G3" s="57"/>
      <c r="H3" s="57"/>
      <c r="I3" s="57"/>
      <c r="J3" s="58"/>
      <c r="K3" s="58"/>
      <c r="L3" s="54"/>
      <c r="M3" s="54"/>
    </row>
    <row r="4" spans="1:13" s="12" customFormat="1" ht="34.5" customHeight="1" x14ac:dyDescent="0.2">
      <c r="C4" s="71" t="s">
        <v>152</v>
      </c>
      <c r="D4" s="71"/>
      <c r="E4" s="71"/>
      <c r="F4" s="71"/>
      <c r="G4" s="71"/>
      <c r="H4" s="71"/>
      <c r="I4" s="71"/>
      <c r="J4" s="71"/>
    </row>
    <row r="6" spans="1:13" ht="15" customHeight="1" x14ac:dyDescent="0.25">
      <c r="B6" s="66" t="s">
        <v>0</v>
      </c>
      <c r="C6" s="69" t="s">
        <v>1</v>
      </c>
      <c r="D6" s="69" t="s">
        <v>2</v>
      </c>
      <c r="E6" s="69" t="s">
        <v>3</v>
      </c>
      <c r="F6" s="69" t="s">
        <v>4</v>
      </c>
      <c r="G6" s="69" t="s">
        <v>5</v>
      </c>
      <c r="H6" s="72" t="s">
        <v>102</v>
      </c>
      <c r="I6" s="73"/>
      <c r="J6" s="60" t="s">
        <v>188</v>
      </c>
      <c r="K6" s="61"/>
    </row>
    <row r="7" spans="1:13" x14ac:dyDescent="0.25">
      <c r="B7" s="67"/>
      <c r="C7" s="69"/>
      <c r="D7" s="69"/>
      <c r="E7" s="69"/>
      <c r="F7" s="69"/>
      <c r="G7" s="69"/>
      <c r="H7" s="74"/>
      <c r="I7" s="75"/>
      <c r="J7" s="62"/>
      <c r="K7" s="63"/>
    </row>
    <row r="8" spans="1:13" x14ac:dyDescent="0.25">
      <c r="B8" s="67"/>
      <c r="C8" s="69"/>
      <c r="D8" s="69"/>
      <c r="E8" s="69"/>
      <c r="F8" s="69"/>
      <c r="G8" s="69"/>
      <c r="H8" s="74"/>
      <c r="I8" s="75"/>
      <c r="J8" s="62"/>
      <c r="K8" s="63"/>
    </row>
    <row r="9" spans="1:13" x14ac:dyDescent="0.25">
      <c r="B9" s="67"/>
      <c r="C9" s="69"/>
      <c r="D9" s="69"/>
      <c r="E9" s="69"/>
      <c r="F9" s="69"/>
      <c r="G9" s="69"/>
      <c r="H9" s="76"/>
      <c r="I9" s="77"/>
      <c r="J9" s="64"/>
      <c r="K9" s="65"/>
    </row>
    <row r="10" spans="1:13" ht="15" customHeight="1" x14ac:dyDescent="0.25">
      <c r="B10" s="67"/>
      <c r="C10" s="69"/>
      <c r="D10" s="69"/>
      <c r="E10" s="69"/>
      <c r="F10" s="69"/>
      <c r="G10" s="69"/>
      <c r="H10" s="66" t="s">
        <v>6</v>
      </c>
      <c r="I10" s="69" t="s">
        <v>101</v>
      </c>
      <c r="J10" s="66" t="s">
        <v>6</v>
      </c>
      <c r="K10" s="69" t="s">
        <v>101</v>
      </c>
    </row>
    <row r="11" spans="1:13" x14ac:dyDescent="0.25">
      <c r="B11" s="67"/>
      <c r="C11" s="69"/>
      <c r="D11" s="69"/>
      <c r="E11" s="69"/>
      <c r="F11" s="69"/>
      <c r="G11" s="69"/>
      <c r="H11" s="67"/>
      <c r="I11" s="69"/>
      <c r="J11" s="67"/>
      <c r="K11" s="69"/>
    </row>
    <row r="12" spans="1:13" x14ac:dyDescent="0.25">
      <c r="B12" s="67"/>
      <c r="C12" s="69"/>
      <c r="D12" s="69"/>
      <c r="E12" s="69"/>
      <c r="F12" s="69"/>
      <c r="G12" s="69"/>
      <c r="H12" s="67"/>
      <c r="I12" s="69"/>
      <c r="J12" s="67"/>
      <c r="K12" s="69"/>
    </row>
    <row r="13" spans="1:13" x14ac:dyDescent="0.25">
      <c r="B13" s="68"/>
      <c r="C13" s="69"/>
      <c r="D13" s="69"/>
      <c r="E13" s="69"/>
      <c r="F13" s="69"/>
      <c r="G13" s="69"/>
      <c r="H13" s="68"/>
      <c r="I13" s="69"/>
      <c r="J13" s="68"/>
      <c r="K13" s="69"/>
    </row>
    <row r="14" spans="1:13" s="16" customFormat="1" ht="63" x14ac:dyDescent="0.25">
      <c r="A14" s="14">
        <v>0</v>
      </c>
      <c r="B14" s="26">
        <v>920</v>
      </c>
      <c r="C14" s="27" t="s">
        <v>196</v>
      </c>
      <c r="D14" s="26"/>
      <c r="E14" s="26"/>
      <c r="F14" s="26" t="s">
        <v>7</v>
      </c>
      <c r="G14" s="26"/>
      <c r="H14" s="15">
        <f>SUMIFS(H15:H1013,$B15:$B1013,$B15)/3</f>
        <v>91290.7</v>
      </c>
      <c r="I14" s="15">
        <f>SUMIFS(I15:I1013,$B15:$B1013,$B15)/3</f>
        <v>789</v>
      </c>
      <c r="J14" s="15">
        <f>SUMIFS(J15:J1013,$B15:$B1013,$B15)/3</f>
        <v>86949.599999999991</v>
      </c>
      <c r="K14" s="15">
        <f>SUMIFS(K15:K1013,$B15:$B1013,$B15)/3</f>
        <v>789</v>
      </c>
    </row>
    <row r="15" spans="1:13" s="16" customFormat="1" ht="63" x14ac:dyDescent="0.25">
      <c r="A15" s="17">
        <v>1</v>
      </c>
      <c r="B15" s="28">
        <v>920</v>
      </c>
      <c r="C15" s="48" t="s">
        <v>8</v>
      </c>
      <c r="D15" s="30" t="s">
        <v>75</v>
      </c>
      <c r="E15" s="30" t="s">
        <v>76</v>
      </c>
      <c r="F15" s="30" t="s">
        <v>7</v>
      </c>
      <c r="G15" s="30" t="s">
        <v>104</v>
      </c>
      <c r="H15" s="18">
        <f>SUMIFS(H16:H1008,$B16:$B1008,$B16,$D16:$D1008,$D16,$E16:$E1008,$E16)/2</f>
        <v>10179.4</v>
      </c>
      <c r="I15" s="18">
        <f>SUMIFS(I16:I1008,$B16:$B1008,$B16,$D16:$D1008,$D16,$E16:$E1008,$E16)/2</f>
        <v>0</v>
      </c>
      <c r="J15" s="18">
        <f>SUMIFS(J16:J1008,$B16:$B1008,$B16,$D16:$D1008,$D16,$E16:$E1008,$E16)/2</f>
        <v>10179.4</v>
      </c>
      <c r="K15" s="18">
        <f>SUMIFS(K16:K1008,$B16:$B1008,$B16,$D16:$D1008,$D16,$E16:$E1008,$E16)/2</f>
        <v>0</v>
      </c>
    </row>
    <row r="16" spans="1:13" s="16" customFormat="1" ht="63" x14ac:dyDescent="0.25">
      <c r="A16" s="19">
        <v>2</v>
      </c>
      <c r="B16" s="43">
        <v>920</v>
      </c>
      <c r="C16" s="47" t="s">
        <v>136</v>
      </c>
      <c r="D16" s="44" t="s">
        <v>75</v>
      </c>
      <c r="E16" s="39" t="s">
        <v>76</v>
      </c>
      <c r="F16" s="39" t="s">
        <v>15</v>
      </c>
      <c r="G16" s="39" t="s">
        <v>77</v>
      </c>
      <c r="H16" s="40">
        <f>SUMIFS(H17:H1008,$B17:$B1008,$B16,$D17:$D1008,$D17,$E17:$E1008,$E17,$F17:$F1008,$F17)</f>
        <v>0</v>
      </c>
      <c r="I16" s="40">
        <f>SUMIFS(I17:I1008,$B17:$B1008,$B16,$D17:$D1008,$D17,$E17:$E1008,$E17,$F17:$F1008,$F17)</f>
        <v>0</v>
      </c>
      <c r="J16" s="40">
        <f>SUMIFS(J17:J1008,$B17:$B1008,$B16,$D17:$D1008,$D17,$E17:$E1008,$E17,$F17:$F1008,$F17)</f>
        <v>0</v>
      </c>
      <c r="K16" s="40">
        <f>SUMIFS(K17:K1008,$B17:$B1008,$B16,$D17:$D1008,$D17,$E17:$E1008,$E17,$F17:$F1008,$F17)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75</v>
      </c>
      <c r="E17" s="33" t="s">
        <v>76</v>
      </c>
      <c r="F17" s="33" t="s">
        <v>15</v>
      </c>
      <c r="G17" s="33" t="s">
        <v>79</v>
      </c>
      <c r="H17" s="24"/>
      <c r="I17" s="24"/>
      <c r="J17" s="24"/>
      <c r="K17" s="24"/>
    </row>
    <row r="18" spans="1:11" s="16" customFormat="1" ht="78.75" x14ac:dyDescent="0.25">
      <c r="A18" s="19">
        <v>2</v>
      </c>
      <c r="B18" s="37">
        <v>920</v>
      </c>
      <c r="C18" s="38" t="s">
        <v>9</v>
      </c>
      <c r="D18" s="39" t="s">
        <v>75</v>
      </c>
      <c r="E18" s="39" t="s">
        <v>76</v>
      </c>
      <c r="F18" s="39" t="s">
        <v>115</v>
      </c>
      <c r="G18" s="39" t="s">
        <v>77</v>
      </c>
      <c r="H18" s="40">
        <f>SUMIFS(H19:H1010,$B19:$B1010,$B18,$D19:$D1010,$D19,$E19:$E1010,$E19,$F19:$F1010,$F19)</f>
        <v>10179.4</v>
      </c>
      <c r="I18" s="40">
        <f>SUMIFS(I19:I1010,$B19:$B1010,$B18,$D19:$D1010,$D19,$E19:$E1010,$E19,$F19:$F1010,$F19)</f>
        <v>0</v>
      </c>
      <c r="J18" s="40">
        <f>SUMIFS(J19:J1010,$B19:$B1010,$B18,$D19:$D1010,$D19,$E19:$E1010,$E19,$F19:$F1010,$F19)</f>
        <v>10179.4</v>
      </c>
      <c r="K18" s="40">
        <f>SUMIFS(K19:K1010,$B19:$B1010,$B18,$D19:$D1010,$D19,$E19:$E1010,$E19,$F19:$F1010,$F19)</f>
        <v>0</v>
      </c>
    </row>
    <row r="19" spans="1:11" s="16" customFormat="1" ht="38.450000000000003" customHeight="1" x14ac:dyDescent="0.25">
      <c r="A19" s="20">
        <v>3</v>
      </c>
      <c r="B19" s="31">
        <v>920</v>
      </c>
      <c r="C19" s="32" t="s">
        <v>11</v>
      </c>
      <c r="D19" s="33" t="s">
        <v>75</v>
      </c>
      <c r="E19" s="33" t="s">
        <v>76</v>
      </c>
      <c r="F19" s="33" t="s">
        <v>115</v>
      </c>
      <c r="G19" s="33" t="s">
        <v>78</v>
      </c>
      <c r="H19" s="24">
        <v>9773.9</v>
      </c>
      <c r="I19" s="24"/>
      <c r="J19" s="24">
        <v>9773.9</v>
      </c>
      <c r="K19" s="24"/>
    </row>
    <row r="20" spans="1:11" s="16" customFormat="1" ht="47.25" x14ac:dyDescent="0.25">
      <c r="A20" s="20">
        <v>3</v>
      </c>
      <c r="B20" s="31">
        <v>920</v>
      </c>
      <c r="C20" s="32" t="s">
        <v>12</v>
      </c>
      <c r="D20" s="33" t="s">
        <v>75</v>
      </c>
      <c r="E20" s="33" t="s">
        <v>76</v>
      </c>
      <c r="F20" s="33" t="s">
        <v>115</v>
      </c>
      <c r="G20" s="33" t="s">
        <v>79</v>
      </c>
      <c r="H20" s="24">
        <v>405.5</v>
      </c>
      <c r="I20" s="24"/>
      <c r="J20" s="24">
        <v>405.5</v>
      </c>
      <c r="K20" s="24"/>
    </row>
    <row r="21" spans="1:11" s="16" customFormat="1" ht="31.5" x14ac:dyDescent="0.25">
      <c r="A21" s="20">
        <v>3</v>
      </c>
      <c r="B21" s="31">
        <v>920</v>
      </c>
      <c r="C21" s="32" t="s">
        <v>13</v>
      </c>
      <c r="D21" s="33" t="s">
        <v>75</v>
      </c>
      <c r="E21" s="33" t="s">
        <v>76</v>
      </c>
      <c r="F21" s="33" t="s">
        <v>115</v>
      </c>
      <c r="G21" s="33" t="s">
        <v>80</v>
      </c>
      <c r="H21" s="24"/>
      <c r="I21" s="24"/>
      <c r="J21" s="24"/>
      <c r="K21" s="24"/>
    </row>
    <row r="22" spans="1:11" s="16" customFormat="1" ht="52.9" customHeight="1" x14ac:dyDescent="0.25">
      <c r="A22" s="17">
        <v>1</v>
      </c>
      <c r="B22" s="28">
        <v>920</v>
      </c>
      <c r="C22" s="29" t="s">
        <v>16</v>
      </c>
      <c r="D22" s="30" t="s">
        <v>82</v>
      </c>
      <c r="E22" s="30" t="s">
        <v>75</v>
      </c>
      <c r="F22" s="30" t="s">
        <v>7</v>
      </c>
      <c r="G22" s="30" t="s">
        <v>77</v>
      </c>
      <c r="H22" s="18">
        <f>SUMIFS(H23:H1015,$B23:$B1015,$B23,$D23:$D1015,$D23,$E23:$E1015,$E23)/2</f>
        <v>21900</v>
      </c>
      <c r="I22" s="18">
        <f>SUMIFS(I23:I1015,$B23:$B1015,$B23,$D23:$D1015,$D23,$E23:$E1015,$E23)/2</f>
        <v>789</v>
      </c>
      <c r="J22" s="18">
        <f>SUMIFS(J23:J1015,$B23:$B1015,$B23,$D23:$D1015,$D23,$E23:$E1015,$E23)/2</f>
        <v>21900</v>
      </c>
      <c r="K22" s="18">
        <f>SUMIFS(K23:K1015,$B23:$B1015,$B23,$D23:$D1015,$D23,$E23:$E1015,$E23)/2</f>
        <v>789</v>
      </c>
    </row>
    <row r="23" spans="1:11" s="16" customFormat="1" ht="31.5" x14ac:dyDescent="0.25">
      <c r="A23" s="19">
        <v>2</v>
      </c>
      <c r="B23" s="37">
        <v>920</v>
      </c>
      <c r="C23" s="38" t="s">
        <v>17</v>
      </c>
      <c r="D23" s="39" t="s">
        <v>82</v>
      </c>
      <c r="E23" s="39" t="s">
        <v>75</v>
      </c>
      <c r="F23" s="39" t="s">
        <v>116</v>
      </c>
      <c r="G23" s="39" t="s">
        <v>77</v>
      </c>
      <c r="H23" s="40">
        <f>SUMIFS(H24:H1015,$B24:$B1015,$B23,$D24:$D1015,$D24,$E24:$E1015,$E24,$F24:$F1015,$F24)</f>
        <v>21900</v>
      </c>
      <c r="I23" s="40">
        <f>SUMIFS(I24:I1015,$B24:$B1015,$B23,$D24:$D1015,$D24,$E24:$E1015,$E24,$F24:$F1015,$F24)</f>
        <v>789</v>
      </c>
      <c r="J23" s="40">
        <f>SUMIFS(J24:J1015,$B24:$B1015,$B23,$D24:$D1015,$D24,$E24:$E1015,$E24,$F24:$F1015,$F24)</f>
        <v>21900</v>
      </c>
      <c r="K23" s="40">
        <f>SUMIFS(K24:K1015,$B24:$B1015,$B23,$D24:$D1015,$D24,$E24:$E1015,$E24,$F24:$F1015,$F24)</f>
        <v>789</v>
      </c>
    </row>
    <row r="24" spans="1:11" s="16" customFormat="1" ht="15.75" x14ac:dyDescent="0.25">
      <c r="A24" s="20">
        <v>3</v>
      </c>
      <c r="B24" s="31">
        <v>920</v>
      </c>
      <c r="C24" s="32" t="s">
        <v>18</v>
      </c>
      <c r="D24" s="33" t="s">
        <v>82</v>
      </c>
      <c r="E24" s="33" t="s">
        <v>75</v>
      </c>
      <c r="F24" s="33" t="s">
        <v>116</v>
      </c>
      <c r="G24" s="33" t="s">
        <v>83</v>
      </c>
      <c r="H24" s="24">
        <v>21900</v>
      </c>
      <c r="I24" s="24">
        <v>789</v>
      </c>
      <c r="J24" s="24">
        <v>21900</v>
      </c>
      <c r="K24" s="24">
        <v>789</v>
      </c>
    </row>
    <row r="25" spans="1:11" s="16" customFormat="1" ht="25.15" customHeight="1" x14ac:dyDescent="0.25">
      <c r="A25" s="17">
        <v>1</v>
      </c>
      <c r="B25" s="28">
        <v>920</v>
      </c>
      <c r="C25" s="29" t="s">
        <v>182</v>
      </c>
      <c r="D25" s="30" t="s">
        <v>82</v>
      </c>
      <c r="E25" s="30" t="s">
        <v>94</v>
      </c>
      <c r="F25" s="30" t="s">
        <v>7</v>
      </c>
      <c r="G25" s="30" t="s">
        <v>77</v>
      </c>
      <c r="H25" s="18">
        <f>SUMIFS(H26:H1018,$B26:$B1018,$B26,$D26:$D1018,$D26,$E26:$E1018,$E26)/2</f>
        <v>25791</v>
      </c>
      <c r="I25" s="18">
        <f>SUMIFS(I26:I1018,$B26:$B1018,$B26,$D26:$D1018,$D26,$E26:$E1018,$E26)/2</f>
        <v>0</v>
      </c>
      <c r="J25" s="18">
        <f>SUMIFS(J26:J1018,$B26:$B1018,$B26,$D26:$D1018,$D26,$E26:$E1018,$E26)/2</f>
        <v>20561.400000000001</v>
      </c>
      <c r="K25" s="18">
        <f>SUMIFS(K26:K1018,$B26:$B1018,$B26,$D26:$D1018,$D26,$E26:$E1018,$E26)/2</f>
        <v>0</v>
      </c>
    </row>
    <row r="26" spans="1:11" s="16" customFormat="1" ht="31.5" x14ac:dyDescent="0.25">
      <c r="A26" s="19">
        <v>2</v>
      </c>
      <c r="B26" s="37">
        <v>920</v>
      </c>
      <c r="C26" s="38" t="s">
        <v>17</v>
      </c>
      <c r="D26" s="39" t="s">
        <v>82</v>
      </c>
      <c r="E26" s="39" t="s">
        <v>94</v>
      </c>
      <c r="F26" s="39" t="s">
        <v>116</v>
      </c>
      <c r="G26" s="39" t="s">
        <v>77</v>
      </c>
      <c r="H26" s="40">
        <f>SUMIFS(H27:H1018,$B27:$B1018,$B26,$D27:$D1018,$D27,$E27:$E1018,$E27,$F27:$F1018,$F27)</f>
        <v>25791</v>
      </c>
      <c r="I26" s="40">
        <f>SUMIFS(I27:I1018,$B27:$B1018,$B26,$D27:$D1018,$D27,$E27:$E1018,$E27,$F27:$F1018,$F27)</f>
        <v>0</v>
      </c>
      <c r="J26" s="40">
        <f>SUMIFS(J27:J1018,$B27:$B1018,$B26,$D27:$D1018,$D27,$E27:$E1018,$E27,$F27:$F1018,$F27)</f>
        <v>20561.400000000001</v>
      </c>
      <c r="K26" s="40">
        <f>SUMIFS(K27:K1018,$B27:$B1018,$B26,$D27:$D1018,$D27,$E27:$E1018,$E27,$F27:$F1018,$F27)</f>
        <v>0</v>
      </c>
    </row>
    <row r="27" spans="1:11" s="16" customFormat="1" ht="15.75" x14ac:dyDescent="0.25">
      <c r="A27" s="20">
        <v>3</v>
      </c>
      <c r="B27" s="31">
        <v>920</v>
      </c>
      <c r="C27" s="32" t="s">
        <v>18</v>
      </c>
      <c r="D27" s="33" t="s">
        <v>82</v>
      </c>
      <c r="E27" s="33" t="s">
        <v>94</v>
      </c>
      <c r="F27" s="33" t="s">
        <v>116</v>
      </c>
      <c r="G27" s="33" t="s">
        <v>83</v>
      </c>
      <c r="H27" s="24">
        <v>25791</v>
      </c>
      <c r="I27" s="24"/>
      <c r="J27" s="24">
        <v>20561.400000000001</v>
      </c>
      <c r="K27" s="24"/>
    </row>
    <row r="28" spans="1:11" s="16" customFormat="1" ht="31.5" x14ac:dyDescent="0.25">
      <c r="A28" s="17">
        <v>1</v>
      </c>
      <c r="B28" s="28">
        <v>920</v>
      </c>
      <c r="C28" s="55" t="s">
        <v>176</v>
      </c>
      <c r="D28" s="30" t="s">
        <v>82</v>
      </c>
      <c r="E28" s="30" t="s">
        <v>84</v>
      </c>
      <c r="F28" s="30"/>
      <c r="G28" s="30"/>
      <c r="H28" s="18">
        <f>SUMIFS(H29:H1021,$B29:$B1021,$B29,$D29:$D1021,$D29,$E29:$E1021,$E29)/2</f>
        <v>33420.300000000003</v>
      </c>
      <c r="I28" s="18">
        <f>SUMIFS(I29:I1021,$B29:$B1021,$B29,$D29:$D1021,$D29,$E29:$E1021,$E29)/2</f>
        <v>0</v>
      </c>
      <c r="J28" s="18">
        <f>SUMIFS(J29:J1021,$B29:$B1021,$B29,$D29:$D1021,$D29,$E29:$E1021,$E29)/2</f>
        <v>34308.800000000003</v>
      </c>
      <c r="K28" s="18">
        <f>SUMIFS(K29:K1021,$B29:$B1021,$B29,$D29:$D1021,$D29,$E29:$E1021,$E29)/2</f>
        <v>0</v>
      </c>
    </row>
    <row r="29" spans="1:11" s="16" customFormat="1" ht="31.5" x14ac:dyDescent="0.25">
      <c r="A29" s="19">
        <v>2</v>
      </c>
      <c r="B29" s="37">
        <v>920</v>
      </c>
      <c r="C29" s="38" t="s">
        <v>17</v>
      </c>
      <c r="D29" s="39" t="s">
        <v>82</v>
      </c>
      <c r="E29" s="39" t="s">
        <v>84</v>
      </c>
      <c r="F29" s="39" t="s">
        <v>116</v>
      </c>
      <c r="G29" s="39"/>
      <c r="H29" s="40">
        <f>SUMIFS(H30:H1021,$B30:$B1021,$B29,$D30:$D1021,$D30,$E30:$E1021,$E30,$F30:$F1021,$F30)</f>
        <v>33420.300000000003</v>
      </c>
      <c r="I29" s="40">
        <f>SUMIFS(I30:I1021,$B30:$B1021,$B29,$D30:$D1021,$D30,$E30:$E1021,$E30,$F30:$F1021,$F30)</f>
        <v>0</v>
      </c>
      <c r="J29" s="40">
        <f>SUMIFS(J30:J1021,$B30:$B1021,$B29,$D30:$D1021,$D30,$E30:$E1021,$E30,$F30:$F1021,$F30)</f>
        <v>34308.800000000003</v>
      </c>
      <c r="K29" s="40">
        <f>SUMIFS(K30:K1021,$B30:$B1021,$B29,$D30:$D1021,$D30,$E30:$E1021,$E30,$F30:$F1021,$F30)</f>
        <v>0</v>
      </c>
    </row>
    <row r="30" spans="1:11" s="16" customFormat="1" ht="15.75" x14ac:dyDescent="0.25">
      <c r="A30" s="20">
        <v>3</v>
      </c>
      <c r="B30" s="31">
        <v>920</v>
      </c>
      <c r="C30" s="32" t="s">
        <v>19</v>
      </c>
      <c r="D30" s="33" t="s">
        <v>82</v>
      </c>
      <c r="E30" s="33" t="s">
        <v>84</v>
      </c>
      <c r="F30" s="33" t="s">
        <v>116</v>
      </c>
      <c r="G30" s="33" t="s">
        <v>85</v>
      </c>
      <c r="H30" s="24">
        <v>33420.300000000003</v>
      </c>
      <c r="I30" s="24"/>
      <c r="J30" s="24">
        <v>34308.800000000003</v>
      </c>
      <c r="K30" s="24"/>
    </row>
    <row r="31" spans="1:11" s="16" customFormat="1" ht="47.25" x14ac:dyDescent="0.25">
      <c r="A31" s="14">
        <v>0</v>
      </c>
      <c r="B31" s="26">
        <v>933</v>
      </c>
      <c r="C31" s="27" t="s">
        <v>195</v>
      </c>
      <c r="D31" s="34" t="s">
        <v>77</v>
      </c>
      <c r="E31" s="34" t="s">
        <v>77</v>
      </c>
      <c r="F31" s="34" t="s">
        <v>7</v>
      </c>
      <c r="G31" s="34" t="s">
        <v>77</v>
      </c>
      <c r="H31" s="15">
        <f>SUMIFS(H32:H1030,$B32:$B1030,$B32)/3</f>
        <v>1740.8000000000002</v>
      </c>
      <c r="I31" s="15">
        <f>SUMIFS(I32:I1030,$B32:$B1030,$B32)/3</f>
        <v>0</v>
      </c>
      <c r="J31" s="15">
        <f>SUMIFS(J32:J1030,$B32:$B1030,$B32)/3</f>
        <v>1570.3</v>
      </c>
      <c r="K31" s="15">
        <f>SUMIFS(K32:K1030,$B32:$B1030,$B32)/3</f>
        <v>0</v>
      </c>
    </row>
    <row r="32" spans="1:11" s="16" customFormat="1" ht="70.900000000000006" customHeight="1" x14ac:dyDescent="0.25">
      <c r="A32" s="17">
        <v>1</v>
      </c>
      <c r="B32" s="28">
        <v>933</v>
      </c>
      <c r="C32" s="29" t="s">
        <v>20</v>
      </c>
      <c r="D32" s="30" t="s">
        <v>75</v>
      </c>
      <c r="E32" s="30" t="s">
        <v>84</v>
      </c>
      <c r="F32" s="30" t="s">
        <v>7</v>
      </c>
      <c r="G32" s="30" t="s">
        <v>77</v>
      </c>
      <c r="H32" s="18">
        <f>SUMIFS(H33:H1025,$B33:$B1025,$B33,$D33:$D1025,$D33,$E33:$E1025,$E33)/2</f>
        <v>780.7</v>
      </c>
      <c r="I32" s="18">
        <f>SUMIFS(I33:I1025,$B33:$B1025,$B33,$D33:$D1025,$D33,$E33:$E1025,$E33)/2</f>
        <v>0</v>
      </c>
      <c r="J32" s="18">
        <f>SUMIFS(J33:J1025,$B33:$B1025,$B33,$D33:$D1025,$D33,$E33:$E1025,$E33)/2</f>
        <v>610.20000000000005</v>
      </c>
      <c r="K32" s="18">
        <f>SUMIFS(K33:K1025,$B33:$B1025,$B33,$D33:$D1025,$D33,$E33:$E1025,$E33)/2</f>
        <v>0</v>
      </c>
    </row>
    <row r="33" spans="1:11" s="16" customFormat="1" ht="63" x14ac:dyDescent="0.25">
      <c r="A33" s="19">
        <v>2</v>
      </c>
      <c r="B33" s="37">
        <v>933</v>
      </c>
      <c r="C33" s="47" t="s">
        <v>136</v>
      </c>
      <c r="D33" s="39" t="s">
        <v>75</v>
      </c>
      <c r="E33" s="39" t="s">
        <v>84</v>
      </c>
      <c r="F33" s="39" t="s">
        <v>15</v>
      </c>
      <c r="G33" s="39" t="s">
        <v>77</v>
      </c>
      <c r="H33" s="40">
        <f>SUMIFS(H34:H1025,$B34:$B1025,$B33,$D34:$D1025,$D34,$E34:$E1025,$E34,$F34:$F1025,$F34)</f>
        <v>0</v>
      </c>
      <c r="I33" s="40">
        <f>SUMIFS(I34:I1025,$B34:$B1025,$B33,$D34:$D1025,$D34,$E34:$E1025,$E34,$F34:$F1025,$F34)</f>
        <v>0</v>
      </c>
      <c r="J33" s="40">
        <f>SUMIFS(J34:J1025,$B34:$B1025,$B33,$D34:$D1025,$D34,$E34:$E1025,$E34,$F34:$F1025,$F34)</f>
        <v>0</v>
      </c>
      <c r="K33" s="40">
        <f>SUMIFS(K34:K1025,$B34:$B1025,$B33,$D34:$D1025,$D34,$E34:$E1025,$E34,$F34:$F1025,$F34)</f>
        <v>0</v>
      </c>
    </row>
    <row r="34" spans="1:11" s="16" customFormat="1" ht="51.6" customHeight="1" x14ac:dyDescent="0.25">
      <c r="A34" s="20">
        <v>3</v>
      </c>
      <c r="B34" s="31">
        <v>933</v>
      </c>
      <c r="C34" s="32" t="s">
        <v>12</v>
      </c>
      <c r="D34" s="33" t="s">
        <v>75</v>
      </c>
      <c r="E34" s="33" t="s">
        <v>84</v>
      </c>
      <c r="F34" s="33" t="s">
        <v>15</v>
      </c>
      <c r="G34" s="33" t="s">
        <v>79</v>
      </c>
      <c r="H34" s="24"/>
      <c r="I34" s="24"/>
      <c r="J34" s="24"/>
      <c r="K34" s="24"/>
    </row>
    <row r="35" spans="1:11" s="16" customFormat="1" ht="78.75" x14ac:dyDescent="0.25">
      <c r="A35" s="19">
        <v>2</v>
      </c>
      <c r="B35" s="37">
        <v>933</v>
      </c>
      <c r="C35" s="38" t="s">
        <v>9</v>
      </c>
      <c r="D35" s="39" t="s">
        <v>75</v>
      </c>
      <c r="E35" s="39" t="s">
        <v>84</v>
      </c>
      <c r="F35" s="39" t="s">
        <v>115</v>
      </c>
      <c r="G35" s="39" t="s">
        <v>77</v>
      </c>
      <c r="H35" s="40">
        <f>SUMIFS(H36:H1027,$B36:$B1027,$B35,$D36:$D1027,$D36,$E36:$E1027,$E36,$F36:$F1027,$F36)</f>
        <v>780.69999999999993</v>
      </c>
      <c r="I35" s="40">
        <f>SUMIFS(I36:I1027,$B36:$B1027,$B35,$D36:$D1027,$D36,$E36:$E1027,$E36,$F36:$F1027,$F36)</f>
        <v>0</v>
      </c>
      <c r="J35" s="40">
        <f>SUMIFS(J36:J1027,$B36:$B1027,$B35,$D36:$D1027,$D36,$E36:$E1027,$E36,$F36:$F1027,$F36)</f>
        <v>610.19999999999993</v>
      </c>
      <c r="K35" s="40">
        <f>SUMIFS(K36:K1027,$B36:$B1027,$B35,$D36:$D1027,$D36,$E36:$E1027,$E36,$F36:$F1027,$F36)</f>
        <v>0</v>
      </c>
    </row>
    <row r="36" spans="1:11" s="16" customFormat="1" ht="35.450000000000003" customHeight="1" x14ac:dyDescent="0.25">
      <c r="A36" s="20">
        <v>3</v>
      </c>
      <c r="B36" s="31">
        <v>933</v>
      </c>
      <c r="C36" s="32" t="s">
        <v>11</v>
      </c>
      <c r="D36" s="33" t="s">
        <v>75</v>
      </c>
      <c r="E36" s="33" t="s">
        <v>84</v>
      </c>
      <c r="F36" s="33" t="s">
        <v>115</v>
      </c>
      <c r="G36" s="33" t="s">
        <v>78</v>
      </c>
      <c r="H36" s="24">
        <v>695.3</v>
      </c>
      <c r="I36" s="24"/>
      <c r="J36" s="24">
        <v>524.79999999999995</v>
      </c>
      <c r="K36" s="24"/>
    </row>
    <row r="37" spans="1:11" s="16" customFormat="1" ht="47.25" x14ac:dyDescent="0.25">
      <c r="A37" s="20">
        <v>3</v>
      </c>
      <c r="B37" s="31">
        <v>933</v>
      </c>
      <c r="C37" s="32" t="s">
        <v>12</v>
      </c>
      <c r="D37" s="33" t="s">
        <v>75</v>
      </c>
      <c r="E37" s="33" t="s">
        <v>84</v>
      </c>
      <c r="F37" s="33" t="s">
        <v>115</v>
      </c>
      <c r="G37" s="33" t="s">
        <v>79</v>
      </c>
      <c r="H37" s="24">
        <v>84.4</v>
      </c>
      <c r="I37" s="24"/>
      <c r="J37" s="24">
        <v>84.4</v>
      </c>
      <c r="K37" s="24"/>
    </row>
    <row r="38" spans="1:11" s="16" customFormat="1" ht="31.5" x14ac:dyDescent="0.25">
      <c r="A38" s="20">
        <v>3</v>
      </c>
      <c r="B38" s="31">
        <v>933</v>
      </c>
      <c r="C38" s="32" t="s">
        <v>13</v>
      </c>
      <c r="D38" s="33" t="s">
        <v>75</v>
      </c>
      <c r="E38" s="33" t="s">
        <v>84</v>
      </c>
      <c r="F38" s="33" t="s">
        <v>115</v>
      </c>
      <c r="G38" s="33" t="s">
        <v>80</v>
      </c>
      <c r="H38" s="24">
        <v>1</v>
      </c>
      <c r="I38" s="24"/>
      <c r="J38" s="24">
        <v>1</v>
      </c>
      <c r="K38" s="24"/>
    </row>
    <row r="39" spans="1:11" s="16" customFormat="1" ht="63" x14ac:dyDescent="0.25">
      <c r="A39" s="17">
        <v>1</v>
      </c>
      <c r="B39" s="28">
        <v>933</v>
      </c>
      <c r="C39" s="29" t="s">
        <v>8</v>
      </c>
      <c r="D39" s="30" t="s">
        <v>75</v>
      </c>
      <c r="E39" s="30" t="s">
        <v>76</v>
      </c>
      <c r="F39" s="30" t="s">
        <v>7</v>
      </c>
      <c r="G39" s="30" t="s">
        <v>77</v>
      </c>
      <c r="H39" s="18">
        <f>SUMIFS(H40:H1032,$B40:$B1032,$B40,$D40:$D1032,$D40,$E40:$E1032,$E40)/2</f>
        <v>960.09999999999991</v>
      </c>
      <c r="I39" s="18">
        <f>SUMIFS(I40:I1032,$B40:$B1032,$B40,$D40:$D1032,$D40,$E40:$E1032,$E40)/2</f>
        <v>0</v>
      </c>
      <c r="J39" s="18">
        <f>SUMIFS(J40:J1032,$B40:$B1032,$B40,$D40:$D1032,$D40,$E40:$E1032,$E40)/2</f>
        <v>960.09999999999991</v>
      </c>
      <c r="K39" s="18">
        <f>SUMIFS(K40:K1032,$B40:$B1032,$B40,$D40:$D1032,$D40,$E40:$E1032,$E40)/2</f>
        <v>0</v>
      </c>
    </row>
    <row r="40" spans="1:11" s="16" customFormat="1" ht="63" x14ac:dyDescent="0.25">
      <c r="A40" s="19">
        <v>2</v>
      </c>
      <c r="B40" s="37">
        <v>933</v>
      </c>
      <c r="C40" s="47" t="s">
        <v>136</v>
      </c>
      <c r="D40" s="39" t="s">
        <v>75</v>
      </c>
      <c r="E40" s="39" t="s">
        <v>76</v>
      </c>
      <c r="F40" s="39" t="s">
        <v>15</v>
      </c>
      <c r="G40" s="39" t="s">
        <v>77</v>
      </c>
      <c r="H40" s="40">
        <f>SUMIFS(H41:H1032,$B41:$B1032,$B40,$D41:$D1032,$D41,$E41:$E1032,$E41,$F41:$F1032,$F41)</f>
        <v>0</v>
      </c>
      <c r="I40" s="40">
        <f>SUMIFS(I41:I1032,$B41:$B1032,$B40,$D41:$D1032,$D41,$E41:$E1032,$E41,$F41:$F1032,$F41)</f>
        <v>0</v>
      </c>
      <c r="J40" s="40">
        <f>SUMIFS(J41:J1032,$B41:$B1032,$B40,$D41:$D1032,$D41,$E41:$E1032,$E41,$F41:$F1032,$F41)</f>
        <v>0</v>
      </c>
      <c r="K40" s="40">
        <f>SUMIFS(K41:K1032,$B41:$B1032,$B40,$D41:$D1032,$D41,$E41:$E1032,$E41,$F41:$F1032,$F41)</f>
        <v>0</v>
      </c>
    </row>
    <row r="41" spans="1:11" s="16" customFormat="1" ht="51.6" customHeight="1" x14ac:dyDescent="0.25">
      <c r="A41" s="20">
        <v>3</v>
      </c>
      <c r="B41" s="31">
        <v>933</v>
      </c>
      <c r="C41" s="32" t="s">
        <v>12</v>
      </c>
      <c r="D41" s="33" t="s">
        <v>75</v>
      </c>
      <c r="E41" s="33" t="s">
        <v>76</v>
      </c>
      <c r="F41" s="33" t="s">
        <v>15</v>
      </c>
      <c r="G41" s="33" t="s">
        <v>79</v>
      </c>
      <c r="H41" s="24"/>
      <c r="I41" s="24"/>
      <c r="J41" s="24"/>
      <c r="K41" s="24"/>
    </row>
    <row r="42" spans="1:11" s="16" customFormat="1" ht="63" x14ac:dyDescent="0.25">
      <c r="A42" s="19">
        <v>2</v>
      </c>
      <c r="B42" s="37">
        <v>933</v>
      </c>
      <c r="C42" s="47" t="s">
        <v>138</v>
      </c>
      <c r="D42" s="39" t="s">
        <v>75</v>
      </c>
      <c r="E42" s="39" t="s">
        <v>76</v>
      </c>
      <c r="F42" s="39" t="s">
        <v>42</v>
      </c>
      <c r="G42" s="39" t="s">
        <v>77</v>
      </c>
      <c r="H42" s="40">
        <f>SUMIFS(H43:H1034,$B43:$B1034,$B42,$D43:$D1034,$D43,$E43:$E1034,$E43,$F43:$F1034,$F43)</f>
        <v>0</v>
      </c>
      <c r="I42" s="40">
        <f>SUMIFS(I43:I1034,$B43:$B1034,$B42,$D43:$D1034,$D43,$E43:$E1034,$E43,$F43:$F1034,$F43)</f>
        <v>0</v>
      </c>
      <c r="J42" s="40">
        <f>SUMIFS(J43:J1034,$B43:$B1034,$B42,$D43:$D1034,$D43,$E43:$E1034,$E43,$F43:$F1034,$F43)</f>
        <v>0</v>
      </c>
      <c r="K42" s="40">
        <f>SUMIFS(K43:K1034,$B43:$B1034,$B42,$D43:$D1034,$D43,$E43:$E1034,$E43,$F43:$F1034,$F43)</f>
        <v>0</v>
      </c>
    </row>
    <row r="43" spans="1:11" s="16" customFormat="1" ht="51.6" customHeight="1" x14ac:dyDescent="0.25">
      <c r="A43" s="20">
        <v>3</v>
      </c>
      <c r="B43" s="31">
        <v>933</v>
      </c>
      <c r="C43" s="32" t="s">
        <v>12</v>
      </c>
      <c r="D43" s="33" t="s">
        <v>75</v>
      </c>
      <c r="E43" s="33" t="s">
        <v>76</v>
      </c>
      <c r="F43" s="33" t="s">
        <v>42</v>
      </c>
      <c r="G43" s="33" t="s">
        <v>79</v>
      </c>
      <c r="H43" s="24"/>
      <c r="I43" s="24"/>
      <c r="J43" s="24"/>
      <c r="K43" s="24"/>
    </row>
    <row r="44" spans="1:11" s="16" customFormat="1" ht="78.75" x14ac:dyDescent="0.25">
      <c r="A44" s="19">
        <v>2</v>
      </c>
      <c r="B44" s="37">
        <v>933</v>
      </c>
      <c r="C44" s="38" t="s">
        <v>9</v>
      </c>
      <c r="D44" s="39" t="s">
        <v>75</v>
      </c>
      <c r="E44" s="39" t="s">
        <v>76</v>
      </c>
      <c r="F44" s="39" t="s">
        <v>115</v>
      </c>
      <c r="G44" s="39" t="s">
        <v>77</v>
      </c>
      <c r="H44" s="40">
        <f>SUMIFS(H45:H1036,$B45:$B1036,$B44,$D45:$D1036,$D45,$E45:$E1036,$E45,$F45:$F1036,$F45)</f>
        <v>960.1</v>
      </c>
      <c r="I44" s="40">
        <f>SUMIFS(I45:I1036,$B45:$B1036,$B44,$D45:$D1036,$D45,$E45:$E1036,$E45,$F45:$F1036,$F45)</f>
        <v>0</v>
      </c>
      <c r="J44" s="40">
        <f>SUMIFS(J45:J1036,$B45:$B1036,$B44,$D45:$D1036,$D45,$E45:$E1036,$E45,$F45:$F1036,$F45)</f>
        <v>960.1</v>
      </c>
      <c r="K44" s="40">
        <f>SUMIFS(K45:K1036,$B45:$B1036,$B44,$D45:$D1036,$D45,$E45:$E1036,$E45,$F45:$F1036,$F45)</f>
        <v>0</v>
      </c>
    </row>
    <row r="45" spans="1:11" s="16" customFormat="1" ht="47.25" x14ac:dyDescent="0.25">
      <c r="A45" s="20">
        <v>3</v>
      </c>
      <c r="B45" s="31">
        <v>933</v>
      </c>
      <c r="C45" s="32" t="s">
        <v>11</v>
      </c>
      <c r="D45" s="33" t="s">
        <v>75</v>
      </c>
      <c r="E45" s="33" t="s">
        <v>76</v>
      </c>
      <c r="F45" s="33" t="s">
        <v>115</v>
      </c>
      <c r="G45" s="33" t="s">
        <v>78</v>
      </c>
      <c r="H45" s="24">
        <v>940</v>
      </c>
      <c r="I45" s="24"/>
      <c r="J45" s="24">
        <v>940</v>
      </c>
      <c r="K45" s="24"/>
    </row>
    <row r="46" spans="1:11" s="16" customFormat="1" ht="47.25" x14ac:dyDescent="0.25">
      <c r="A46" s="20">
        <v>3</v>
      </c>
      <c r="B46" s="31">
        <v>933</v>
      </c>
      <c r="C46" s="32" t="s">
        <v>12</v>
      </c>
      <c r="D46" s="33" t="s">
        <v>75</v>
      </c>
      <c r="E46" s="33" t="s">
        <v>76</v>
      </c>
      <c r="F46" s="33" t="s">
        <v>115</v>
      </c>
      <c r="G46" s="33" t="s">
        <v>79</v>
      </c>
      <c r="H46" s="24">
        <v>20.100000000000001</v>
      </c>
      <c r="I46" s="24"/>
      <c r="J46" s="24">
        <v>20.100000000000001</v>
      </c>
      <c r="K46" s="24"/>
    </row>
    <row r="47" spans="1:11" s="16" customFormat="1" ht="78.75" x14ac:dyDescent="0.25">
      <c r="A47" s="14">
        <v>0</v>
      </c>
      <c r="B47" s="26">
        <v>935</v>
      </c>
      <c r="C47" s="27" t="s">
        <v>194</v>
      </c>
      <c r="D47" s="34" t="s">
        <v>77</v>
      </c>
      <c r="E47" s="34" t="s">
        <v>77</v>
      </c>
      <c r="F47" s="34" t="s">
        <v>7</v>
      </c>
      <c r="G47" s="34" t="s">
        <v>77</v>
      </c>
      <c r="H47" s="15">
        <f>SUMIFS(H48:H1046,$B48:$B1046,$B48)/3</f>
        <v>25624.200000000012</v>
      </c>
      <c r="I47" s="15">
        <f>SUMIFS(I48:I1046,$B48:$B1046,$B48)/3</f>
        <v>368</v>
      </c>
      <c r="J47" s="15">
        <f>SUMIFS(J48:J1046,$B48:$B1046,$B48)/3</f>
        <v>39583.000000000007</v>
      </c>
      <c r="K47" s="15">
        <f>SUMIFS(K48:K1046,$B48:$B1046,$B48)/3</f>
        <v>368</v>
      </c>
    </row>
    <row r="48" spans="1:11" s="16" customFormat="1" ht="47.25" x14ac:dyDescent="0.25">
      <c r="A48" s="17">
        <v>1</v>
      </c>
      <c r="B48" s="28">
        <v>935</v>
      </c>
      <c r="C48" s="29" t="s">
        <v>36</v>
      </c>
      <c r="D48" s="30" t="s">
        <v>84</v>
      </c>
      <c r="E48" s="30" t="s">
        <v>82</v>
      </c>
      <c r="F48" s="30"/>
      <c r="G48" s="30"/>
      <c r="H48" s="18">
        <f>SUMIFS(H49:H1041,$B49:$B1041,$B49,$D49:$D1041,$D49,$E49:$E1041,$E49)/2</f>
        <v>449</v>
      </c>
      <c r="I48" s="18">
        <f>SUMIFS(I49:I1041,$B49:$B1041,$B49,$D49:$D1041,$D49,$E49:$E1041,$E49)/2</f>
        <v>0</v>
      </c>
      <c r="J48" s="18">
        <f>SUMIFS(J49:J1041,$B49:$B1041,$B49,$D49:$D1041,$D49,$E49:$E1041,$E49)/2</f>
        <v>449</v>
      </c>
      <c r="K48" s="18">
        <f>SUMIFS(K49:K1041,$B49:$B1041,$B49,$D49:$D1041,$D49,$E49:$E1041,$E49)/2</f>
        <v>0</v>
      </c>
    </row>
    <row r="49" spans="1:11" s="16" customFormat="1" ht="94.5" x14ac:dyDescent="0.25">
      <c r="A49" s="19">
        <v>2</v>
      </c>
      <c r="B49" s="37">
        <v>935</v>
      </c>
      <c r="C49" s="38" t="s">
        <v>153</v>
      </c>
      <c r="D49" s="39" t="s">
        <v>84</v>
      </c>
      <c r="E49" s="39" t="s">
        <v>82</v>
      </c>
      <c r="F49" s="39" t="s">
        <v>53</v>
      </c>
      <c r="G49" s="39"/>
      <c r="H49" s="40">
        <f>SUMIFS(H50:H1041,$B50:$B1041,$B49,$D50:$D1041,$D50,$E50:$E1041,$E50,$F50:$F1041,$F50)</f>
        <v>449</v>
      </c>
      <c r="I49" s="40">
        <f>SUMIFS(I50:I1041,$B50:$B1041,$B49,$D50:$D1041,$D50,$E50:$E1041,$E50,$F50:$F1041,$F50)</f>
        <v>0</v>
      </c>
      <c r="J49" s="40">
        <f>SUMIFS(J50:J1041,$B50:$B1041,$B49,$D50:$D1041,$D50,$E50:$E1041,$E50,$F50:$F1041,$F50)</f>
        <v>449</v>
      </c>
      <c r="K49" s="40">
        <f>SUMIFS(K50:K1041,$B50:$B1041,$B49,$D50:$D1041,$D50,$E50:$E1041,$E50,$F50:$F1041,$F50)</f>
        <v>0</v>
      </c>
    </row>
    <row r="50" spans="1:11" s="16" customFormat="1" ht="15.75" x14ac:dyDescent="0.25">
      <c r="A50" s="20">
        <v>3</v>
      </c>
      <c r="B50" s="31">
        <v>935</v>
      </c>
      <c r="C50" s="32" t="s">
        <v>46</v>
      </c>
      <c r="D50" s="33" t="s">
        <v>84</v>
      </c>
      <c r="E50" s="33" t="s">
        <v>82</v>
      </c>
      <c r="F50" s="33" t="s">
        <v>53</v>
      </c>
      <c r="G50" s="33" t="s">
        <v>97</v>
      </c>
      <c r="H50" s="24">
        <v>449</v>
      </c>
      <c r="I50" s="24"/>
      <c r="J50" s="24">
        <v>449</v>
      </c>
      <c r="K50" s="24"/>
    </row>
    <row r="51" spans="1:11" s="16" customFormat="1" ht="15.75" x14ac:dyDescent="0.25">
      <c r="A51" s="17">
        <v>1</v>
      </c>
      <c r="B51" s="28">
        <v>935</v>
      </c>
      <c r="C51" s="29" t="s">
        <v>174</v>
      </c>
      <c r="D51" s="30" t="s">
        <v>87</v>
      </c>
      <c r="E51" s="30" t="s">
        <v>87</v>
      </c>
      <c r="F51" s="30" t="s">
        <v>7</v>
      </c>
      <c r="G51" s="30" t="s">
        <v>77</v>
      </c>
      <c r="H51" s="18">
        <f>SUMIFS(H52:H1044,$B52:$B1044,$B52,$D52:$D1044,$D52,$E52:$E1044,$E52)/2</f>
        <v>5624.9</v>
      </c>
      <c r="I51" s="18">
        <f>SUMIFS(I52:I1044,$B52:$B1044,$B52,$D52:$D1044,$D52,$E52:$E1044,$E52)/2</f>
        <v>368</v>
      </c>
      <c r="J51" s="18">
        <f>SUMIFS(J52:J1044,$B52:$B1044,$B52,$D52:$D1044,$D52,$E52:$E1044,$E52)/2</f>
        <v>6247.2999999999993</v>
      </c>
      <c r="K51" s="18">
        <f>SUMIFS(K52:K1044,$B52:$B1044,$B52,$D52:$D1044,$D52,$E52:$E1044,$E52)/2</f>
        <v>368</v>
      </c>
    </row>
    <row r="52" spans="1:11" s="16" customFormat="1" ht="31.5" x14ac:dyDescent="0.25">
      <c r="A52" s="19">
        <v>2</v>
      </c>
      <c r="B52" s="37">
        <v>935</v>
      </c>
      <c r="C52" s="38" t="s">
        <v>154</v>
      </c>
      <c r="D52" s="39" t="s">
        <v>87</v>
      </c>
      <c r="E52" s="39" t="s">
        <v>87</v>
      </c>
      <c r="F52" s="39" t="s">
        <v>22</v>
      </c>
      <c r="G52" s="39"/>
      <c r="H52" s="40">
        <f>SUMIFS(H53:H1044,$B53:$B1044,$B52,$D53:$D1044,$D53,$E53:$E1044,$E53,$F53:$F1044,$F53)</f>
        <v>3903.1000000000004</v>
      </c>
      <c r="I52" s="40">
        <f>SUMIFS(I53:I1044,$B53:$B1044,$B52,$D53:$D1044,$D53,$E53:$E1044,$E53,$F53:$F1044,$F53)</f>
        <v>368</v>
      </c>
      <c r="J52" s="40">
        <f>SUMIFS(J53:J1044,$B53:$B1044,$B52,$D53:$D1044,$D53,$E53:$E1044,$E53,$F53:$F1044,$F53)</f>
        <v>4899</v>
      </c>
      <c r="K52" s="40">
        <f>SUMIFS(K53:K1044,$B53:$B1044,$B52,$D53:$D1044,$D53,$E53:$E1044,$E53,$F53:$F1044,$F53)</f>
        <v>368</v>
      </c>
    </row>
    <row r="53" spans="1:11" s="16" customFormat="1" ht="31.5" x14ac:dyDescent="0.25">
      <c r="A53" s="20">
        <v>3</v>
      </c>
      <c r="B53" s="31">
        <v>935</v>
      </c>
      <c r="C53" s="32" t="s">
        <v>23</v>
      </c>
      <c r="D53" s="33" t="s">
        <v>87</v>
      </c>
      <c r="E53" s="33" t="s">
        <v>87</v>
      </c>
      <c r="F53" s="33" t="s">
        <v>22</v>
      </c>
      <c r="G53" s="33" t="s">
        <v>88</v>
      </c>
      <c r="H53" s="24">
        <v>659.1</v>
      </c>
      <c r="I53" s="24"/>
      <c r="J53" s="24">
        <v>221</v>
      </c>
      <c r="K53" s="24"/>
    </row>
    <row r="54" spans="1:11" s="16" customFormat="1" ht="47.25" x14ac:dyDescent="0.25">
      <c r="A54" s="20">
        <v>3</v>
      </c>
      <c r="B54" s="31">
        <v>935</v>
      </c>
      <c r="C54" s="32" t="s">
        <v>12</v>
      </c>
      <c r="D54" s="33" t="s">
        <v>87</v>
      </c>
      <c r="E54" s="33" t="s">
        <v>87</v>
      </c>
      <c r="F54" s="33" t="s">
        <v>22</v>
      </c>
      <c r="G54" s="33" t="s">
        <v>79</v>
      </c>
      <c r="H54" s="24">
        <v>70.099999999999994</v>
      </c>
      <c r="I54" s="24"/>
      <c r="J54" s="24">
        <v>50.1</v>
      </c>
      <c r="K54" s="24"/>
    </row>
    <row r="55" spans="1:11" s="16" customFormat="1" ht="15.75" x14ac:dyDescent="0.25">
      <c r="A55" s="20">
        <v>3</v>
      </c>
      <c r="B55" s="31">
        <v>935</v>
      </c>
      <c r="C55" s="32" t="s">
        <v>46</v>
      </c>
      <c r="D55" s="33" t="s">
        <v>87</v>
      </c>
      <c r="E55" s="33" t="s">
        <v>87</v>
      </c>
      <c r="F55" s="33" t="s">
        <v>22</v>
      </c>
      <c r="G55" s="33" t="s">
        <v>97</v>
      </c>
      <c r="H55" s="24">
        <v>3173.9</v>
      </c>
      <c r="I55" s="24">
        <v>368</v>
      </c>
      <c r="J55" s="24">
        <v>4627.8999999999996</v>
      </c>
      <c r="K55" s="24">
        <v>368</v>
      </c>
    </row>
    <row r="56" spans="1:11" s="16" customFormat="1" ht="47.25" x14ac:dyDescent="0.25">
      <c r="A56" s="19">
        <v>2</v>
      </c>
      <c r="B56" s="37">
        <v>935</v>
      </c>
      <c r="C56" s="42" t="s">
        <v>155</v>
      </c>
      <c r="D56" s="39" t="s">
        <v>87</v>
      </c>
      <c r="E56" s="39" t="s">
        <v>87</v>
      </c>
      <c r="F56" s="39" t="s">
        <v>69</v>
      </c>
      <c r="G56" s="39"/>
      <c r="H56" s="40">
        <f>SUMIFS(H57:H1048,$B57:$B1048,$B56,$D57:$D1048,$D57,$E57:$E1048,$E57,$F57:$F1048,$F57)</f>
        <v>1721.8</v>
      </c>
      <c r="I56" s="40">
        <f>SUMIFS(I57:I1048,$B57:$B1048,$B56,$D57:$D1048,$D57,$E57:$E1048,$E57,$F57:$F1048,$F57)</f>
        <v>0</v>
      </c>
      <c r="J56" s="40">
        <f>SUMIFS(J57:J1048,$B57:$B1048,$B56,$D57:$D1048,$D57,$E57:$E1048,$E57,$F57:$F1048,$F57)</f>
        <v>1348.3</v>
      </c>
      <c r="K56" s="40">
        <f>SUMIFS(K57:K1048,$B57:$B1048,$B56,$D57:$D1048,$D57,$E57:$E1048,$E57,$F57:$F1048,$F57)</f>
        <v>0</v>
      </c>
    </row>
    <row r="57" spans="1:11" s="16" customFormat="1" ht="15.75" x14ac:dyDescent="0.25">
      <c r="A57" s="20">
        <v>3</v>
      </c>
      <c r="B57" s="31">
        <v>935</v>
      </c>
      <c r="C57" s="32" t="s">
        <v>46</v>
      </c>
      <c r="D57" s="33" t="s">
        <v>87</v>
      </c>
      <c r="E57" s="33" t="s">
        <v>87</v>
      </c>
      <c r="F57" s="33" t="s">
        <v>69</v>
      </c>
      <c r="G57" s="33" t="s">
        <v>97</v>
      </c>
      <c r="H57" s="24">
        <v>1721.8</v>
      </c>
      <c r="I57" s="24"/>
      <c r="J57" s="24">
        <v>1348.3</v>
      </c>
      <c r="K57" s="24"/>
    </row>
    <row r="58" spans="1:11" s="16" customFormat="1" ht="15.75" x14ac:dyDescent="0.25">
      <c r="A58" s="17">
        <v>1</v>
      </c>
      <c r="B58" s="28">
        <v>935</v>
      </c>
      <c r="C58" s="29" t="s">
        <v>24</v>
      </c>
      <c r="D58" s="30" t="s">
        <v>89</v>
      </c>
      <c r="E58" s="30" t="s">
        <v>75</v>
      </c>
      <c r="F58" s="30" t="s">
        <v>7</v>
      </c>
      <c r="G58" s="30" t="s">
        <v>77</v>
      </c>
      <c r="H58" s="18">
        <f>SUMIFS(H59:H1051,$B59:$B1051,$B59,$D59:$D1051,$D59,$E59:$E1051,$E59)/2</f>
        <v>16150.699999999999</v>
      </c>
      <c r="I58" s="18">
        <f>SUMIFS(I59:I1051,$B59:$B1051,$B59,$D59:$D1051,$D59,$E59:$E1051,$E59)/2</f>
        <v>0</v>
      </c>
      <c r="J58" s="18">
        <f>SUMIFS(J59:J1051,$B59:$B1051,$B59,$D59:$D1051,$D59,$E59:$E1051,$E59)/2</f>
        <v>29045.600000000002</v>
      </c>
      <c r="K58" s="18">
        <f>SUMIFS(K59:K1051,$B59:$B1051,$B59,$D59:$D1051,$D59,$E59:$E1051,$E59)/2</f>
        <v>0</v>
      </c>
    </row>
    <row r="59" spans="1:11" s="16" customFormat="1" ht="39" customHeight="1" x14ac:dyDescent="0.25">
      <c r="A59" s="19">
        <v>2</v>
      </c>
      <c r="B59" s="37">
        <v>935</v>
      </c>
      <c r="C59" s="38" t="s">
        <v>190</v>
      </c>
      <c r="D59" s="39" t="s">
        <v>89</v>
      </c>
      <c r="E59" s="39" t="s">
        <v>75</v>
      </c>
      <c r="F59" s="39" t="s">
        <v>25</v>
      </c>
      <c r="G59" s="39"/>
      <c r="H59" s="40">
        <f>SUMIFS(H60:H1051,$B60:$B1051,$B59,$D60:$D1051,$D60,$E60:$E1051,$E60,$F60:$F1051,$F60)</f>
        <v>13347.4</v>
      </c>
      <c r="I59" s="40">
        <f>SUMIFS(I60:I1051,$B60:$B1051,$B59,$D60:$D1051,$D60,$E60:$E1051,$E60,$F60:$F1051,$F60)</f>
        <v>0</v>
      </c>
      <c r="J59" s="40">
        <f>SUMIFS(J60:J1051,$B60:$B1051,$B59,$D60:$D1051,$D60,$E60:$E1051,$E60,$F60:$F1051,$F60)</f>
        <v>23343.600000000002</v>
      </c>
      <c r="K59" s="40">
        <f>SUMIFS(K60:K1051,$B60:$B1051,$B59,$D60:$D1051,$D60,$E60:$E1051,$E60,$F60:$F1051,$F60)</f>
        <v>0</v>
      </c>
    </row>
    <row r="60" spans="1:11" s="16" customFormat="1" ht="31.5" x14ac:dyDescent="0.25">
      <c r="A60" s="20">
        <v>3</v>
      </c>
      <c r="B60" s="31">
        <v>935</v>
      </c>
      <c r="C60" s="32" t="s">
        <v>23</v>
      </c>
      <c r="D60" s="33" t="s">
        <v>89</v>
      </c>
      <c r="E60" s="33" t="s">
        <v>75</v>
      </c>
      <c r="F60" s="33" t="s">
        <v>25</v>
      </c>
      <c r="G60" s="33" t="s">
        <v>88</v>
      </c>
      <c r="H60" s="24">
        <v>10094.6</v>
      </c>
      <c r="I60" s="24"/>
      <c r="J60" s="24">
        <v>19146.7</v>
      </c>
      <c r="K60" s="24"/>
    </row>
    <row r="61" spans="1:11" s="16" customFormat="1" ht="47.25" x14ac:dyDescent="0.25">
      <c r="A61" s="20">
        <v>3</v>
      </c>
      <c r="B61" s="31">
        <v>935</v>
      </c>
      <c r="C61" s="32" t="s">
        <v>12</v>
      </c>
      <c r="D61" s="33" t="s">
        <v>89</v>
      </c>
      <c r="E61" s="33" t="s">
        <v>75</v>
      </c>
      <c r="F61" s="33" t="s">
        <v>25</v>
      </c>
      <c r="G61" s="33" t="s">
        <v>79</v>
      </c>
      <c r="H61" s="24">
        <v>3232.5</v>
      </c>
      <c r="I61" s="24"/>
      <c r="J61" s="24">
        <v>4176.6000000000004</v>
      </c>
      <c r="K61" s="24"/>
    </row>
    <row r="62" spans="1:11" s="16" customFormat="1" ht="15.75" x14ac:dyDescent="0.25">
      <c r="A62" s="20">
        <v>3</v>
      </c>
      <c r="B62" s="31">
        <v>935</v>
      </c>
      <c r="C62" s="32" t="s">
        <v>46</v>
      </c>
      <c r="D62" s="33" t="s">
        <v>89</v>
      </c>
      <c r="E62" s="33" t="s">
        <v>75</v>
      </c>
      <c r="F62" s="33" t="s">
        <v>25</v>
      </c>
      <c r="G62" s="33" t="s">
        <v>97</v>
      </c>
      <c r="H62" s="24"/>
      <c r="I62" s="24"/>
      <c r="J62" s="24"/>
      <c r="K62" s="24"/>
    </row>
    <row r="63" spans="1:11" s="16" customFormat="1" ht="31.5" x14ac:dyDescent="0.25">
      <c r="A63" s="20">
        <v>3</v>
      </c>
      <c r="B63" s="31">
        <v>935</v>
      </c>
      <c r="C63" s="32" t="s">
        <v>13</v>
      </c>
      <c r="D63" s="33" t="s">
        <v>89</v>
      </c>
      <c r="E63" s="33" t="s">
        <v>75</v>
      </c>
      <c r="F63" s="33" t="s">
        <v>25</v>
      </c>
      <c r="G63" s="33" t="s">
        <v>80</v>
      </c>
      <c r="H63" s="24">
        <v>20.3</v>
      </c>
      <c r="I63" s="24"/>
      <c r="J63" s="24">
        <v>20.3</v>
      </c>
      <c r="K63" s="24"/>
    </row>
    <row r="64" spans="1:11" s="16" customFormat="1" ht="47.25" x14ac:dyDescent="0.25">
      <c r="A64" s="19">
        <v>2</v>
      </c>
      <c r="B64" s="37">
        <v>935</v>
      </c>
      <c r="C64" s="38" t="s">
        <v>191</v>
      </c>
      <c r="D64" s="39" t="s">
        <v>89</v>
      </c>
      <c r="E64" s="39" t="s">
        <v>75</v>
      </c>
      <c r="F64" s="39" t="s">
        <v>26</v>
      </c>
      <c r="G64" s="39"/>
      <c r="H64" s="40">
        <f>SUMIFS(H65:H1056,$B65:$B1056,$B64,$D65:$D1056,$D65,$E65:$E1056,$E65,$F65:$F1056,$F65)</f>
        <v>2803.2999999999997</v>
      </c>
      <c r="I64" s="40">
        <f>SUMIFS(I65:I1056,$B65:$B1056,$B64,$D65:$D1056,$D65,$E65:$E1056,$E65,$F65:$F1056,$F65)</f>
        <v>0</v>
      </c>
      <c r="J64" s="40">
        <f>SUMIFS(J65:J1056,$B65:$B1056,$B64,$D65:$D1056,$D65,$E65:$E1056,$E65,$F65:$F1056,$F65)</f>
        <v>5702</v>
      </c>
      <c r="K64" s="40">
        <f>SUMIFS(K65:K1056,$B65:$B1056,$B64,$D65:$D1056,$D65,$E65:$E1056,$E65,$F65:$F1056,$F65)</f>
        <v>0</v>
      </c>
    </row>
    <row r="65" spans="1:11" s="16" customFormat="1" ht="31.5" x14ac:dyDescent="0.25">
      <c r="A65" s="20">
        <v>3</v>
      </c>
      <c r="B65" s="31">
        <v>935</v>
      </c>
      <c r="C65" s="32" t="s">
        <v>23</v>
      </c>
      <c r="D65" s="33" t="s">
        <v>89</v>
      </c>
      <c r="E65" s="33" t="s">
        <v>75</v>
      </c>
      <c r="F65" s="33" t="s">
        <v>26</v>
      </c>
      <c r="G65" s="33" t="s">
        <v>88</v>
      </c>
      <c r="H65" s="24">
        <v>2455.1999999999998</v>
      </c>
      <c r="I65" s="24"/>
      <c r="J65" s="24">
        <v>5127.8</v>
      </c>
      <c r="K65" s="24"/>
    </row>
    <row r="66" spans="1:11" s="16" customFormat="1" ht="47.25" x14ac:dyDescent="0.25">
      <c r="A66" s="20">
        <v>3</v>
      </c>
      <c r="B66" s="31">
        <v>935</v>
      </c>
      <c r="C66" s="32" t="s">
        <v>12</v>
      </c>
      <c r="D66" s="33" t="s">
        <v>89</v>
      </c>
      <c r="E66" s="33" t="s">
        <v>75</v>
      </c>
      <c r="F66" s="33" t="s">
        <v>26</v>
      </c>
      <c r="G66" s="33" t="s">
        <v>79</v>
      </c>
      <c r="H66" s="24">
        <v>348.1</v>
      </c>
      <c r="I66" s="24"/>
      <c r="J66" s="24">
        <v>574.20000000000005</v>
      </c>
      <c r="K66" s="24"/>
    </row>
    <row r="67" spans="1:11" s="16" customFormat="1" ht="31.5" x14ac:dyDescent="0.25">
      <c r="A67" s="17">
        <v>1</v>
      </c>
      <c r="B67" s="28">
        <v>935</v>
      </c>
      <c r="C67" s="29" t="s">
        <v>27</v>
      </c>
      <c r="D67" s="30" t="s">
        <v>90</v>
      </c>
      <c r="E67" s="30" t="s">
        <v>76</v>
      </c>
      <c r="F67" s="30"/>
      <c r="G67" s="30"/>
      <c r="H67" s="18">
        <f>SUMIFS(H68:H1060,$B68:$B1060,$B68,$D68:$D1060,$D68,$E68:$E1060,$E68)/2</f>
        <v>750</v>
      </c>
      <c r="I67" s="18">
        <f>SUMIFS(I68:I1060,$B68:$B1060,$B68,$D68:$D1060,$D68,$E68:$E1060,$E68)/2</f>
        <v>0</v>
      </c>
      <c r="J67" s="18">
        <f>SUMIFS(J68:J1060,$B68:$B1060,$B68,$D68:$D1060,$D68,$E68:$E1060,$E68)/2</f>
        <v>750</v>
      </c>
      <c r="K67" s="18">
        <f>SUMIFS(K68:K1060,$B68:$B1060,$B68,$D68:$D1060,$D68,$E68:$E1060,$E68)/2</f>
        <v>0</v>
      </c>
    </row>
    <row r="68" spans="1:11" s="16" customFormat="1" ht="78.75" x14ac:dyDescent="0.25">
      <c r="A68" s="19">
        <v>2</v>
      </c>
      <c r="B68" s="37">
        <v>935</v>
      </c>
      <c r="C68" s="38" t="s">
        <v>134</v>
      </c>
      <c r="D68" s="39" t="s">
        <v>90</v>
      </c>
      <c r="E68" s="39" t="s">
        <v>76</v>
      </c>
      <c r="F68" s="39" t="s">
        <v>28</v>
      </c>
      <c r="G68" s="39"/>
      <c r="H68" s="40">
        <f>SUMIFS(H69:H1060,$B69:$B1060,$B68,$D69:$D1060,$D69,$E69:$E1060,$E69,$F69:$F1060,$F69)</f>
        <v>60</v>
      </c>
      <c r="I68" s="40">
        <f>SUMIFS(I69:I1060,$B69:$B1060,$B68,$D69:$D1060,$D69,$E69:$E1060,$E69,$F69:$F1060,$F69)</f>
        <v>0</v>
      </c>
      <c r="J68" s="40">
        <f>SUMIFS(J69:J1060,$B69:$B1060,$B68,$D69:$D1060,$D69,$E69:$E1060,$E69,$F69:$F1060,$F69)</f>
        <v>60</v>
      </c>
      <c r="K68" s="40">
        <f>SUMIFS(K69:K1060,$B69:$B1060,$B68,$D69:$D1060,$D69,$E69:$E1060,$E69,$F69:$F1060,$F69)</f>
        <v>0</v>
      </c>
    </row>
    <row r="69" spans="1:11" s="16" customFormat="1" ht="47.25" x14ac:dyDescent="0.25">
      <c r="A69" s="20">
        <v>3</v>
      </c>
      <c r="B69" s="31">
        <v>935</v>
      </c>
      <c r="C69" s="32" t="s">
        <v>12</v>
      </c>
      <c r="D69" s="33" t="s">
        <v>90</v>
      </c>
      <c r="E69" s="33" t="s">
        <v>76</v>
      </c>
      <c r="F69" s="33" t="s">
        <v>28</v>
      </c>
      <c r="G69" s="33" t="s">
        <v>79</v>
      </c>
      <c r="H69" s="24">
        <v>60</v>
      </c>
      <c r="I69" s="25"/>
      <c r="J69" s="24">
        <v>60</v>
      </c>
      <c r="K69" s="25"/>
    </row>
    <row r="70" spans="1:11" s="16" customFormat="1" ht="15.75" x14ac:dyDescent="0.25">
      <c r="A70" s="20">
        <v>3</v>
      </c>
      <c r="B70" s="31">
        <v>935</v>
      </c>
      <c r="C70" s="32" t="s">
        <v>46</v>
      </c>
      <c r="D70" s="33" t="s">
        <v>90</v>
      </c>
      <c r="E70" s="33" t="s">
        <v>76</v>
      </c>
      <c r="F70" s="33" t="s">
        <v>28</v>
      </c>
      <c r="G70" s="33" t="s">
        <v>97</v>
      </c>
      <c r="H70" s="24"/>
      <c r="I70" s="25"/>
      <c r="J70" s="24"/>
      <c r="K70" s="25"/>
    </row>
    <row r="71" spans="1:11" s="16" customFormat="1" ht="94.5" x14ac:dyDescent="0.25">
      <c r="A71" s="19">
        <v>2</v>
      </c>
      <c r="B71" s="37">
        <v>935</v>
      </c>
      <c r="C71" s="38" t="s">
        <v>156</v>
      </c>
      <c r="D71" s="39" t="s">
        <v>90</v>
      </c>
      <c r="E71" s="39" t="s">
        <v>76</v>
      </c>
      <c r="F71" s="39" t="s">
        <v>29</v>
      </c>
      <c r="G71" s="39"/>
      <c r="H71" s="40">
        <f>SUMIFS(H72:H1063,$B72:$B1063,$B71,$D72:$D1063,$D72,$E72:$E1063,$E72,$F72:$F1063,$F72)</f>
        <v>690</v>
      </c>
      <c r="I71" s="40">
        <f>SUMIFS(I72:I1063,$B72:$B1063,$B71,$D72:$D1063,$D72,$E72:$E1063,$E72,$F72:$F1063,$F72)</f>
        <v>0</v>
      </c>
      <c r="J71" s="40">
        <f>SUMIFS(J72:J1063,$B72:$B1063,$B71,$D72:$D1063,$D72,$E72:$E1063,$E72,$F72:$F1063,$F72)</f>
        <v>690</v>
      </c>
      <c r="K71" s="40">
        <f>SUMIFS(K72:K1063,$B72:$B1063,$B71,$D72:$D1063,$D72,$E72:$E1063,$E72,$F72:$F1063,$F72)</f>
        <v>0</v>
      </c>
    </row>
    <row r="72" spans="1:11" s="16" customFormat="1" ht="63" x14ac:dyDescent="0.25">
      <c r="A72" s="20">
        <v>3</v>
      </c>
      <c r="B72" s="31">
        <v>935</v>
      </c>
      <c r="C72" s="32" t="s">
        <v>60</v>
      </c>
      <c r="D72" s="33" t="s">
        <v>90</v>
      </c>
      <c r="E72" s="33" t="s">
        <v>76</v>
      </c>
      <c r="F72" s="33" t="s">
        <v>29</v>
      </c>
      <c r="G72" s="33" t="s">
        <v>100</v>
      </c>
      <c r="H72" s="24">
        <v>690</v>
      </c>
      <c r="I72" s="25"/>
      <c r="J72" s="24">
        <v>690</v>
      </c>
      <c r="K72" s="25"/>
    </row>
    <row r="73" spans="1:11" s="16" customFormat="1" ht="15.75" x14ac:dyDescent="0.25">
      <c r="A73" s="17">
        <v>1</v>
      </c>
      <c r="B73" s="28">
        <v>935</v>
      </c>
      <c r="C73" s="29" t="s">
        <v>30</v>
      </c>
      <c r="D73" s="30" t="s">
        <v>91</v>
      </c>
      <c r="E73" s="30" t="s">
        <v>75</v>
      </c>
      <c r="F73" s="30" t="s">
        <v>7</v>
      </c>
      <c r="G73" s="30" t="s">
        <v>77</v>
      </c>
      <c r="H73" s="18">
        <f>SUMIFS(H74:H1066,$B74:$B1066,$B74,$D74:$D1066,$D74,$E74:$E1066,$E74)/2</f>
        <v>2649.6</v>
      </c>
      <c r="I73" s="18">
        <f>SUMIFS(I74:I1066,$B74:$B1066,$B74,$D74:$D1066,$D74,$E74:$E1066,$E74)/2</f>
        <v>0</v>
      </c>
      <c r="J73" s="18">
        <f>SUMIFS(J74:J1066,$B74:$B1066,$B74,$D74:$D1066,$D74,$E74:$E1066,$E74)/2</f>
        <v>3091.1</v>
      </c>
      <c r="K73" s="18">
        <f>SUMIFS(K74:K1066,$B74:$B1066,$B74,$D74:$D1066,$D74,$E74:$E1066,$E74)/2</f>
        <v>0</v>
      </c>
    </row>
    <row r="74" spans="1:11" s="16" customFormat="1" ht="47.25" x14ac:dyDescent="0.25">
      <c r="A74" s="19">
        <v>2</v>
      </c>
      <c r="B74" s="37">
        <v>935</v>
      </c>
      <c r="C74" s="38" t="s">
        <v>197</v>
      </c>
      <c r="D74" s="39" t="s">
        <v>91</v>
      </c>
      <c r="E74" s="39" t="s">
        <v>75</v>
      </c>
      <c r="F74" s="39" t="s">
        <v>31</v>
      </c>
      <c r="G74" s="39"/>
      <c r="H74" s="40">
        <f>SUMIFS(H75:H1066,$B75:$B1066,$B74,$D75:$D1066,$D75,$E75:$E1066,$E75,$F75:$F1066,$F75)</f>
        <v>2649.6</v>
      </c>
      <c r="I74" s="40">
        <f>SUMIFS(I75:I1066,$B75:$B1066,$B74,$D75:$D1066,$D75,$E75:$E1066,$E75,$F75:$F1066,$F75)</f>
        <v>0</v>
      </c>
      <c r="J74" s="40">
        <f>SUMIFS(J75:J1066,$B75:$B1066,$B74,$D75:$D1066,$D75,$E75:$E1066,$E75,$F75:$F1066,$F75)</f>
        <v>3091.1</v>
      </c>
      <c r="K74" s="40">
        <f>SUMIFS(K75:K1066,$B75:$B1066,$B74,$D75:$D1066,$D75,$E75:$E1066,$E75,$F75:$F1066,$F75)</f>
        <v>0</v>
      </c>
    </row>
    <row r="75" spans="1:11" s="16" customFormat="1" ht="31.5" x14ac:dyDescent="0.25">
      <c r="A75" s="20">
        <v>3</v>
      </c>
      <c r="B75" s="31">
        <v>935</v>
      </c>
      <c r="C75" s="32" t="s">
        <v>23</v>
      </c>
      <c r="D75" s="33" t="s">
        <v>91</v>
      </c>
      <c r="E75" s="33" t="s">
        <v>75</v>
      </c>
      <c r="F75" s="33" t="s">
        <v>31</v>
      </c>
      <c r="G75" s="33" t="s">
        <v>88</v>
      </c>
      <c r="H75" s="24"/>
      <c r="I75" s="25"/>
      <c r="J75" s="24"/>
      <c r="K75" s="25"/>
    </row>
    <row r="76" spans="1:11" s="16" customFormat="1" ht="15.75" x14ac:dyDescent="0.25">
      <c r="A76" s="20">
        <v>3</v>
      </c>
      <c r="B76" s="31">
        <v>935</v>
      </c>
      <c r="C76" s="32" t="s">
        <v>46</v>
      </c>
      <c r="D76" s="33" t="s">
        <v>91</v>
      </c>
      <c r="E76" s="33" t="s">
        <v>75</v>
      </c>
      <c r="F76" s="33" t="s">
        <v>31</v>
      </c>
      <c r="G76" s="33" t="s">
        <v>97</v>
      </c>
      <c r="H76" s="24">
        <v>2649.6</v>
      </c>
      <c r="I76" s="25"/>
      <c r="J76" s="24">
        <v>3091.1</v>
      </c>
      <c r="K76" s="25"/>
    </row>
    <row r="77" spans="1:11" s="16" customFormat="1" ht="78" customHeight="1" x14ac:dyDescent="0.25">
      <c r="A77" s="14">
        <v>0</v>
      </c>
      <c r="B77" s="26">
        <v>943</v>
      </c>
      <c r="C77" s="27" t="s">
        <v>193</v>
      </c>
      <c r="D77" s="34"/>
      <c r="E77" s="34"/>
      <c r="F77" s="34"/>
      <c r="G77" s="34"/>
      <c r="H77" s="15">
        <f>SUMIFS(H78:H1076,$B78:$B1076,$B78)/3</f>
        <v>8764.6</v>
      </c>
      <c r="I77" s="15">
        <f>SUMIFS(I78:I1076,$B78:$B1076,$B78)/3</f>
        <v>8764.6</v>
      </c>
      <c r="J77" s="15">
        <f>SUMIFS(J78:J1076,$B78:$B1076,$B78)/3</f>
        <v>8479.7000000000007</v>
      </c>
      <c r="K77" s="15">
        <f>SUMIFS(K78:K1076,$B78:$B1076,$B78)/3</f>
        <v>8479.7000000000007</v>
      </c>
    </row>
    <row r="78" spans="1:11" s="16" customFormat="1" ht="15.75" x14ac:dyDescent="0.25">
      <c r="A78" s="17">
        <v>1</v>
      </c>
      <c r="B78" s="28">
        <v>943</v>
      </c>
      <c r="C78" s="29" t="s">
        <v>175</v>
      </c>
      <c r="D78" s="30" t="s">
        <v>90</v>
      </c>
      <c r="E78" s="30" t="s">
        <v>92</v>
      </c>
      <c r="F78" s="30" t="s">
        <v>7</v>
      </c>
      <c r="G78" s="30" t="s">
        <v>77</v>
      </c>
      <c r="H78" s="18">
        <f>SUMIFS(H79:H1071,$B79:$B1071,$B79,$D79:$D1071,$D79,$E79:$E1071,$E79)/2</f>
        <v>6261</v>
      </c>
      <c r="I78" s="18">
        <f>SUMIFS(I79:I1071,$B79:$B1071,$B79,$D79:$D1071,$D79,$E79:$E1071,$E79)/2</f>
        <v>6261</v>
      </c>
      <c r="J78" s="18">
        <f>SUMIFS(J79:J1071,$B79:$B1071,$B79,$D79:$D1071,$D79,$E79:$E1071,$E79)/2</f>
        <v>6261</v>
      </c>
      <c r="K78" s="18">
        <f>SUMIFS(K79:K1071,$B79:$B1071,$B79,$D79:$D1071,$D79,$E79:$E1071,$E79)/2</f>
        <v>6261</v>
      </c>
    </row>
    <row r="79" spans="1:11" s="16" customFormat="1" ht="63" x14ac:dyDescent="0.25">
      <c r="A79" s="19">
        <v>2</v>
      </c>
      <c r="B79" s="37">
        <v>943</v>
      </c>
      <c r="C79" s="38" t="s">
        <v>117</v>
      </c>
      <c r="D79" s="39" t="s">
        <v>90</v>
      </c>
      <c r="E79" s="39" t="s">
        <v>92</v>
      </c>
      <c r="F79" s="39" t="s">
        <v>10</v>
      </c>
      <c r="G79" s="39"/>
      <c r="H79" s="40">
        <f>SUMIFS(H80:H1071,$B80:$B1071,$B79,$D80:$D1071,$D80,$E80:$E1071,$E80,$F80:$F1071,$F80)</f>
        <v>6261</v>
      </c>
      <c r="I79" s="40">
        <f>SUMIFS(I80:I1071,$B80:$B1071,$B79,$D80:$D1071,$D80,$E80:$E1071,$E80,$F80:$F1071,$F80)</f>
        <v>6261</v>
      </c>
      <c r="J79" s="40">
        <f>SUMIFS(J80:J1071,$B80:$B1071,$B79,$D80:$D1071,$D80,$E80:$E1071,$E80,$F80:$F1071,$F80)</f>
        <v>6261</v>
      </c>
      <c r="K79" s="40">
        <f>SUMIFS(K80:K1071,$B80:$B1071,$B79,$D80:$D1071,$D80,$E80:$E1071,$E80,$F80:$F1071,$F80)</f>
        <v>6261</v>
      </c>
    </row>
    <row r="80" spans="1:11" s="16" customFormat="1" ht="33.6" customHeight="1" x14ac:dyDescent="0.25">
      <c r="A80" s="20">
        <v>3</v>
      </c>
      <c r="B80" s="31">
        <v>943</v>
      </c>
      <c r="C80" s="32" t="s">
        <v>21</v>
      </c>
      <c r="D80" s="33" t="s">
        <v>90</v>
      </c>
      <c r="E80" s="33" t="s">
        <v>92</v>
      </c>
      <c r="F80" s="33" t="s">
        <v>10</v>
      </c>
      <c r="G80" s="33" t="s">
        <v>86</v>
      </c>
      <c r="H80" s="24">
        <v>6261</v>
      </c>
      <c r="I80" s="24">
        <v>6261</v>
      </c>
      <c r="J80" s="24">
        <v>6261</v>
      </c>
      <c r="K80" s="24">
        <v>6261</v>
      </c>
    </row>
    <row r="81" spans="1:11" s="16" customFormat="1" ht="31.5" x14ac:dyDescent="0.25">
      <c r="A81" s="17">
        <v>1</v>
      </c>
      <c r="B81" s="28">
        <v>943</v>
      </c>
      <c r="C81" s="29" t="s">
        <v>27</v>
      </c>
      <c r="D81" s="30" t="s">
        <v>90</v>
      </c>
      <c r="E81" s="30" t="s">
        <v>76</v>
      </c>
      <c r="F81" s="30"/>
      <c r="G81" s="30"/>
      <c r="H81" s="18">
        <f>SUMIFS(H82:H1074,$B82:$B1074,$B82,$D82:$D1074,$D82,$E82:$E1074,$E82)/2</f>
        <v>2503.6</v>
      </c>
      <c r="I81" s="18">
        <f>SUMIFS(I82:I1074,$B82:$B1074,$B82,$D82:$D1074,$D82,$E82:$E1074,$E82)/2</f>
        <v>2503.6</v>
      </c>
      <c r="J81" s="18">
        <f>SUMIFS(J82:J1074,$B82:$B1074,$B82,$D82:$D1074,$D82,$E82:$E1074,$E82)/2</f>
        <v>2218.6999999999998</v>
      </c>
      <c r="K81" s="18">
        <f>SUMIFS(K82:K1074,$B82:$B1074,$B82,$D82:$D1074,$D82,$E82:$E1074,$E82)/2</f>
        <v>2218.6999999999998</v>
      </c>
    </row>
    <row r="82" spans="1:11" s="16" customFormat="1" ht="63" x14ac:dyDescent="0.25">
      <c r="A82" s="19">
        <v>2</v>
      </c>
      <c r="B82" s="37">
        <v>943</v>
      </c>
      <c r="C82" s="38" t="s">
        <v>117</v>
      </c>
      <c r="D82" s="39" t="s">
        <v>90</v>
      </c>
      <c r="E82" s="39" t="s">
        <v>76</v>
      </c>
      <c r="F82" s="39" t="s">
        <v>10</v>
      </c>
      <c r="G82" s="39"/>
      <c r="H82" s="40">
        <f>SUMIFS(H83:H1074,$B83:$B1074,$B82,$D83:$D1074,$D83,$E83:$E1074,$E83,$F83:$F1074,$F83)</f>
        <v>2503.6</v>
      </c>
      <c r="I82" s="40">
        <f>SUMIFS(I83:I1074,$B83:$B1074,$B82,$D83:$D1074,$D83,$E83:$E1074,$E83,$F83:$F1074,$F83)</f>
        <v>2503.6</v>
      </c>
      <c r="J82" s="40">
        <f>SUMIFS(J83:J1074,$B83:$B1074,$B82,$D83:$D1074,$D83,$E83:$E1074,$E83,$F83:$F1074,$F83)</f>
        <v>2218.6999999999998</v>
      </c>
      <c r="K82" s="40">
        <f>SUMIFS(K83:K1074,$B83:$B1074,$B82,$D83:$D1074,$D83,$E83:$E1074,$E83,$F83:$F1074,$F83)</f>
        <v>2218.6999999999998</v>
      </c>
    </row>
    <row r="83" spans="1:11" s="16" customFormat="1" ht="31.5" x14ac:dyDescent="0.25">
      <c r="A83" s="20">
        <v>3</v>
      </c>
      <c r="B83" s="31">
        <v>943</v>
      </c>
      <c r="C83" s="32" t="s">
        <v>23</v>
      </c>
      <c r="D83" s="33" t="s">
        <v>90</v>
      </c>
      <c r="E83" s="33" t="s">
        <v>76</v>
      </c>
      <c r="F83" s="33" t="s">
        <v>10</v>
      </c>
      <c r="G83" s="33" t="s">
        <v>88</v>
      </c>
      <c r="H83" s="24">
        <v>2238.9</v>
      </c>
      <c r="I83" s="24">
        <v>2238.9</v>
      </c>
      <c r="J83" s="24">
        <v>1954</v>
      </c>
      <c r="K83" s="24">
        <v>1954</v>
      </c>
    </row>
    <row r="84" spans="1:11" s="16" customFormat="1" ht="47.25" x14ac:dyDescent="0.25">
      <c r="A84" s="20">
        <v>3</v>
      </c>
      <c r="B84" s="31">
        <v>943</v>
      </c>
      <c r="C84" s="32" t="s">
        <v>12</v>
      </c>
      <c r="D84" s="33" t="s">
        <v>90</v>
      </c>
      <c r="E84" s="33" t="s">
        <v>76</v>
      </c>
      <c r="F84" s="33" t="s">
        <v>10</v>
      </c>
      <c r="G84" s="33" t="s">
        <v>79</v>
      </c>
      <c r="H84" s="24">
        <v>264.7</v>
      </c>
      <c r="I84" s="24">
        <v>264.7</v>
      </c>
      <c r="J84" s="24">
        <v>264.7</v>
      </c>
      <c r="K84" s="24">
        <v>264.7</v>
      </c>
    </row>
    <row r="85" spans="1:11" s="16" customFormat="1" ht="31.5" x14ac:dyDescent="0.25">
      <c r="A85" s="20">
        <v>3</v>
      </c>
      <c r="B85" s="31">
        <v>943</v>
      </c>
      <c r="C85" s="32" t="s">
        <v>13</v>
      </c>
      <c r="D85" s="33" t="s">
        <v>90</v>
      </c>
      <c r="E85" s="33" t="s">
        <v>76</v>
      </c>
      <c r="F85" s="33" t="s">
        <v>10</v>
      </c>
      <c r="G85" s="33" t="s">
        <v>80</v>
      </c>
      <c r="H85" s="24"/>
      <c r="I85" s="24"/>
      <c r="J85" s="24"/>
      <c r="K85" s="24"/>
    </row>
    <row r="86" spans="1:11" s="16" customFormat="1" ht="63" x14ac:dyDescent="0.25">
      <c r="A86" s="14">
        <v>0</v>
      </c>
      <c r="B86" s="26">
        <v>950</v>
      </c>
      <c r="C86" s="27" t="s">
        <v>192</v>
      </c>
      <c r="D86" s="34"/>
      <c r="E86" s="34"/>
      <c r="F86" s="34"/>
      <c r="G86" s="34"/>
      <c r="H86" s="15">
        <f>SUMIFS(H87:H1085,$B87:$B1085,$B87)/3</f>
        <v>44211.1</v>
      </c>
      <c r="I86" s="15">
        <f>SUMIFS(I87:I1085,$B87:$B1085,$B87)/3</f>
        <v>14418</v>
      </c>
      <c r="J86" s="15">
        <f>SUMIFS(J87:J1085,$B87:$B1085,$B87)/3</f>
        <v>43816.5</v>
      </c>
      <c r="K86" s="15">
        <f>SUMIFS(K87:K1085,$B87:$B1085,$B87)/3</f>
        <v>14417.5</v>
      </c>
    </row>
    <row r="87" spans="1:11" s="16" customFormat="1" ht="94.5" x14ac:dyDescent="0.25">
      <c r="A87" s="17">
        <v>1</v>
      </c>
      <c r="B87" s="28">
        <v>950</v>
      </c>
      <c r="C87" s="29" t="s">
        <v>34</v>
      </c>
      <c r="D87" s="30" t="s">
        <v>75</v>
      </c>
      <c r="E87" s="30" t="s">
        <v>92</v>
      </c>
      <c r="F87" s="30" t="s">
        <v>7</v>
      </c>
      <c r="G87" s="30" t="s">
        <v>77</v>
      </c>
      <c r="H87" s="18">
        <f>SUMIFS(H88:H1080,$B88:$B1080,$B88,$D88:$D1080,$D88,$E88:$E1080,$E88)/2</f>
        <v>5061</v>
      </c>
      <c r="I87" s="18">
        <f>SUMIFS(I88:I1080,$B88:$B1080,$B88,$D88:$D1080,$D88,$E88:$E1080,$E88)/2</f>
        <v>0</v>
      </c>
      <c r="J87" s="18">
        <f>SUMIFS(J88:J1080,$B88:$B1080,$B88,$D88:$D1080,$D88,$E88:$E1080,$E88)/2</f>
        <v>4667</v>
      </c>
      <c r="K87" s="18">
        <f>SUMIFS(K88:K1080,$B88:$B1080,$B88,$D88:$D1080,$D88,$E88:$E1080,$E88)/2</f>
        <v>0</v>
      </c>
    </row>
    <row r="88" spans="1:11" s="16" customFormat="1" ht="63" x14ac:dyDescent="0.25">
      <c r="A88" s="19">
        <v>2</v>
      </c>
      <c r="B88" s="37">
        <v>950</v>
      </c>
      <c r="C88" s="47" t="s">
        <v>136</v>
      </c>
      <c r="D88" s="39" t="s">
        <v>75</v>
      </c>
      <c r="E88" s="39" t="s">
        <v>92</v>
      </c>
      <c r="F88" s="39" t="s">
        <v>15</v>
      </c>
      <c r="G88" s="39" t="s">
        <v>77</v>
      </c>
      <c r="H88" s="40">
        <f>SUMIFS(H89:H1080,$B89:$B1080,$B88,$D89:$D1080,$D89,$E89:$E1080,$E89,$F89:$F1080,$F89)</f>
        <v>100</v>
      </c>
      <c r="I88" s="40">
        <f>SUMIFS(I89:I1080,$B89:$B1080,$B88,$D89:$D1080,$D89,$E89:$E1080,$E89,$F89:$F1080,$F89)</f>
        <v>0</v>
      </c>
      <c r="J88" s="40">
        <f>SUMIFS(J89:J1080,$B89:$B1080,$B88,$D89:$D1080,$D89,$E89:$E1080,$E89,$F89:$F1080,$F89)</f>
        <v>100</v>
      </c>
      <c r="K88" s="40">
        <f>SUMIFS(K89:K1080,$B89:$B1080,$B88,$D89:$D1080,$D89,$E89:$E1080,$E89,$F89:$F1080,$F89)</f>
        <v>0</v>
      </c>
    </row>
    <row r="89" spans="1:11" s="16" customFormat="1" ht="47.25" x14ac:dyDescent="0.25">
      <c r="A89" s="20">
        <v>3</v>
      </c>
      <c r="B89" s="31">
        <v>950</v>
      </c>
      <c r="C89" s="32" t="s">
        <v>12</v>
      </c>
      <c r="D89" s="33" t="s">
        <v>75</v>
      </c>
      <c r="E89" s="33" t="s">
        <v>92</v>
      </c>
      <c r="F89" s="33" t="s">
        <v>15</v>
      </c>
      <c r="G89" s="33" t="s">
        <v>79</v>
      </c>
      <c r="H89" s="24">
        <v>100</v>
      </c>
      <c r="I89" s="24"/>
      <c r="J89" s="24">
        <v>100</v>
      </c>
      <c r="K89" s="24"/>
    </row>
    <row r="90" spans="1:11" s="16" customFormat="1" ht="63" x14ac:dyDescent="0.25">
      <c r="A90" s="19">
        <v>2</v>
      </c>
      <c r="B90" s="37">
        <v>950</v>
      </c>
      <c r="C90" s="47" t="s">
        <v>138</v>
      </c>
      <c r="D90" s="39" t="s">
        <v>75</v>
      </c>
      <c r="E90" s="39" t="s">
        <v>92</v>
      </c>
      <c r="F90" s="39" t="s">
        <v>42</v>
      </c>
      <c r="G90" s="39" t="s">
        <v>77</v>
      </c>
      <c r="H90" s="40">
        <f>SUMIFS(H91:H1082,$B91:$B1082,$B90,$D91:$D1082,$D91,$E91:$E1082,$E91,$F91:$F1082,$F91)</f>
        <v>0</v>
      </c>
      <c r="I90" s="40">
        <f>SUMIFS(I91:I1082,$B91:$B1082,$B90,$D91:$D1082,$D91,$E91:$E1082,$E91,$F91:$F1082,$F91)</f>
        <v>0</v>
      </c>
      <c r="J90" s="40">
        <f>SUMIFS(J91:J1082,$B91:$B1082,$B90,$D91:$D1082,$D91,$E91:$E1082,$E91,$F91:$F1082,$F91)</f>
        <v>0</v>
      </c>
      <c r="K90" s="40">
        <f>SUMIFS(K91:K1082,$B91:$B1082,$B90,$D91:$D1082,$D91,$E91:$E1082,$E91,$F91:$F1082,$F91)</f>
        <v>0</v>
      </c>
    </row>
    <row r="91" spans="1:11" s="16" customFormat="1" ht="47.25" x14ac:dyDescent="0.25">
      <c r="A91" s="20">
        <v>3</v>
      </c>
      <c r="B91" s="31">
        <v>950</v>
      </c>
      <c r="C91" s="32" t="s">
        <v>12</v>
      </c>
      <c r="D91" s="33" t="s">
        <v>75</v>
      </c>
      <c r="E91" s="33" t="s">
        <v>92</v>
      </c>
      <c r="F91" s="33" t="s">
        <v>42</v>
      </c>
      <c r="G91" s="33" t="s">
        <v>79</v>
      </c>
      <c r="H91" s="24"/>
      <c r="I91" s="24"/>
      <c r="J91" s="24"/>
      <c r="K91" s="24"/>
    </row>
    <row r="92" spans="1:11" s="16" customFormat="1" ht="78.75" x14ac:dyDescent="0.25">
      <c r="A92" s="19">
        <v>2</v>
      </c>
      <c r="B92" s="37">
        <v>950</v>
      </c>
      <c r="C92" s="38" t="s">
        <v>9</v>
      </c>
      <c r="D92" s="39" t="s">
        <v>75</v>
      </c>
      <c r="E92" s="39" t="s">
        <v>92</v>
      </c>
      <c r="F92" s="39" t="s">
        <v>115</v>
      </c>
      <c r="G92" s="39" t="s">
        <v>77</v>
      </c>
      <c r="H92" s="40">
        <f>SUMIFS(H93:H1084,$B93:$B1084,$B92,$D93:$D1084,$D93,$E93:$E1084,$E93,$F93:$F1084,$F93)</f>
        <v>4961</v>
      </c>
      <c r="I92" s="40">
        <f>SUMIFS(I93:I1084,$B93:$B1084,$B92,$D93:$D1084,$D93,$E93:$E1084,$E93,$F93:$F1084,$F93)</f>
        <v>0</v>
      </c>
      <c r="J92" s="40">
        <f>SUMIFS(J93:J1084,$B93:$B1084,$B92,$D93:$D1084,$D93,$E93:$E1084,$E93,$F93:$F1084,$F93)</f>
        <v>4567</v>
      </c>
      <c r="K92" s="40">
        <f>SUMIFS(K93:K1084,$B93:$B1084,$B92,$D93:$D1084,$D93,$E93:$E1084,$E93,$F93:$F1084,$F93)</f>
        <v>0</v>
      </c>
    </row>
    <row r="93" spans="1:11" s="16" customFormat="1" ht="47.25" x14ac:dyDescent="0.25">
      <c r="A93" s="20">
        <v>3</v>
      </c>
      <c r="B93" s="31">
        <v>950</v>
      </c>
      <c r="C93" s="32" t="s">
        <v>11</v>
      </c>
      <c r="D93" s="33" t="s">
        <v>75</v>
      </c>
      <c r="E93" s="33" t="s">
        <v>92</v>
      </c>
      <c r="F93" s="33" t="s">
        <v>115</v>
      </c>
      <c r="G93" s="33" t="s">
        <v>78</v>
      </c>
      <c r="H93" s="24">
        <v>4699.6000000000004</v>
      </c>
      <c r="I93" s="24"/>
      <c r="J93" s="24">
        <v>4305.6000000000004</v>
      </c>
      <c r="K93" s="24"/>
    </row>
    <row r="94" spans="1:11" s="16" customFormat="1" ht="47.25" x14ac:dyDescent="0.25">
      <c r="A94" s="20">
        <v>3</v>
      </c>
      <c r="B94" s="31">
        <v>950</v>
      </c>
      <c r="C94" s="32" t="s">
        <v>12</v>
      </c>
      <c r="D94" s="33" t="s">
        <v>75</v>
      </c>
      <c r="E94" s="33" t="s">
        <v>92</v>
      </c>
      <c r="F94" s="33" t="s">
        <v>115</v>
      </c>
      <c r="G94" s="33" t="s">
        <v>79</v>
      </c>
      <c r="H94" s="24">
        <v>259.89999999999998</v>
      </c>
      <c r="I94" s="24"/>
      <c r="J94" s="24">
        <v>259.89999999999998</v>
      </c>
      <c r="K94" s="24"/>
    </row>
    <row r="95" spans="1:11" s="16" customFormat="1" ht="39" customHeight="1" x14ac:dyDescent="0.25">
      <c r="A95" s="20">
        <v>3</v>
      </c>
      <c r="B95" s="31">
        <v>950</v>
      </c>
      <c r="C95" s="32" t="s">
        <v>21</v>
      </c>
      <c r="D95" s="33" t="s">
        <v>75</v>
      </c>
      <c r="E95" s="33" t="s">
        <v>92</v>
      </c>
      <c r="F95" s="33" t="s">
        <v>115</v>
      </c>
      <c r="G95" s="33" t="s">
        <v>86</v>
      </c>
      <c r="H95" s="24"/>
      <c r="I95" s="24"/>
      <c r="J95" s="24"/>
      <c r="K95" s="24"/>
    </row>
    <row r="96" spans="1:11" s="16" customFormat="1" ht="15.75" x14ac:dyDescent="0.25">
      <c r="A96" s="20">
        <v>3</v>
      </c>
      <c r="B96" s="31">
        <v>950</v>
      </c>
      <c r="C96" s="32" t="s">
        <v>150</v>
      </c>
      <c r="D96" s="33" t="s">
        <v>75</v>
      </c>
      <c r="E96" s="33" t="s">
        <v>92</v>
      </c>
      <c r="F96" s="33" t="s">
        <v>115</v>
      </c>
      <c r="G96" s="33" t="s">
        <v>149</v>
      </c>
      <c r="H96" s="24"/>
      <c r="I96" s="24"/>
      <c r="J96" s="24"/>
      <c r="K96" s="24"/>
    </row>
    <row r="97" spans="1:11" s="16" customFormat="1" ht="21" customHeight="1" x14ac:dyDescent="0.25">
      <c r="A97" s="20">
        <v>3</v>
      </c>
      <c r="B97" s="31">
        <v>950</v>
      </c>
      <c r="C97" s="32" t="s">
        <v>13</v>
      </c>
      <c r="D97" s="33" t="s">
        <v>75</v>
      </c>
      <c r="E97" s="33" t="s">
        <v>92</v>
      </c>
      <c r="F97" s="33" t="s">
        <v>115</v>
      </c>
      <c r="G97" s="33" t="s">
        <v>80</v>
      </c>
      <c r="H97" s="24">
        <v>1.5</v>
      </c>
      <c r="I97" s="25"/>
      <c r="J97" s="24">
        <v>1.5</v>
      </c>
      <c r="K97" s="25"/>
    </row>
    <row r="98" spans="1:11" s="16" customFormat="1" ht="15" customHeight="1" x14ac:dyDescent="0.25">
      <c r="A98" s="17">
        <v>1</v>
      </c>
      <c r="B98" s="28">
        <v>950</v>
      </c>
      <c r="C98" s="29" t="s">
        <v>14</v>
      </c>
      <c r="D98" s="30" t="s">
        <v>75</v>
      </c>
      <c r="E98" s="30" t="s">
        <v>81</v>
      </c>
      <c r="F98" s="30"/>
      <c r="G98" s="30"/>
      <c r="H98" s="18">
        <f>SUMIFS(H99:H1091,$B99:$B1091,$B99,$D99:$D1091,$D99,$E99:$E1091,$E99)/2</f>
        <v>266.3</v>
      </c>
      <c r="I98" s="18">
        <f>SUMIFS(I99:I1091,$B99:$B1091,$B99,$D99:$D1091,$D99,$E99:$E1091,$E99)/2</f>
        <v>0</v>
      </c>
      <c r="J98" s="18">
        <f>SUMIFS(J99:J1091,$B99:$B1091,$B99,$D99:$D1091,$D99,$E99:$E1091,$E99)/2</f>
        <v>266.3</v>
      </c>
      <c r="K98" s="18">
        <f>SUMIFS(K99:K1091,$B99:$B1091,$B99,$D99:$D1091,$D99,$E99:$E1091,$E99)/2</f>
        <v>0</v>
      </c>
    </row>
    <row r="99" spans="1:11" s="16" customFormat="1" ht="78.75" x14ac:dyDescent="0.25">
      <c r="A99" s="19">
        <v>2</v>
      </c>
      <c r="B99" s="37">
        <v>950</v>
      </c>
      <c r="C99" s="38" t="s">
        <v>157</v>
      </c>
      <c r="D99" s="39" t="s">
        <v>75</v>
      </c>
      <c r="E99" s="39" t="s">
        <v>81</v>
      </c>
      <c r="F99" s="39" t="s">
        <v>50</v>
      </c>
      <c r="G99" s="39" t="s">
        <v>77</v>
      </c>
      <c r="H99" s="40">
        <f>SUMIFS(H100:H1091,$B100:$B1091,$B99,$D100:$D1091,$D100,$E100:$E1091,$E100,$F100:$F1091,$F100)</f>
        <v>266.3</v>
      </c>
      <c r="I99" s="40">
        <f>SUMIFS(I100:I1091,$B100:$B1091,$B99,$D100:$D1091,$D100,$E100:$E1091,$E100,$F100:$F1091,$F100)</f>
        <v>0</v>
      </c>
      <c r="J99" s="40">
        <f>SUMIFS(J100:J1091,$B100:$B1091,$B99,$D100:$D1091,$D100,$E100:$E1091,$E100,$F100:$F1091,$F100)</f>
        <v>266.3</v>
      </c>
      <c r="K99" s="40">
        <f>SUMIFS(K100:K1091,$B100:$B1091,$B99,$D100:$D1091,$D100,$E100:$E1091,$E100,$F100:$F1091,$F100)</f>
        <v>0</v>
      </c>
    </row>
    <row r="100" spans="1:11" s="16" customFormat="1" ht="47.25" x14ac:dyDescent="0.25">
      <c r="A100" s="20">
        <v>3</v>
      </c>
      <c r="B100" s="31">
        <v>950</v>
      </c>
      <c r="C100" s="32" t="s">
        <v>12</v>
      </c>
      <c r="D100" s="33" t="s">
        <v>75</v>
      </c>
      <c r="E100" s="33" t="s">
        <v>81</v>
      </c>
      <c r="F100" s="33" t="s">
        <v>50</v>
      </c>
      <c r="G100" s="33" t="s">
        <v>79</v>
      </c>
      <c r="H100" s="24">
        <v>266.3</v>
      </c>
      <c r="I100" s="24"/>
      <c r="J100" s="24">
        <v>266.3</v>
      </c>
      <c r="K100" s="24"/>
    </row>
    <row r="101" spans="1:11" s="16" customFormat="1" ht="47.25" x14ac:dyDescent="0.25">
      <c r="A101" s="17">
        <v>1</v>
      </c>
      <c r="B101" s="28">
        <v>950</v>
      </c>
      <c r="C101" s="29" t="s">
        <v>36</v>
      </c>
      <c r="D101" s="30" t="s">
        <v>84</v>
      </c>
      <c r="E101" s="30" t="s">
        <v>82</v>
      </c>
      <c r="F101" s="30"/>
      <c r="G101" s="30"/>
      <c r="H101" s="18">
        <f>SUMIFS(H102:H1094,$B102:$B1094,$B102,$D102:$D1094,$D102,$E102:$E1094,$E102)/2</f>
        <v>280</v>
      </c>
      <c r="I101" s="18">
        <f>SUMIFS(I102:I1094,$B102:$B1094,$B102,$D102:$D1094,$D102,$E102:$E1094,$E102)/2</f>
        <v>0</v>
      </c>
      <c r="J101" s="18">
        <f>SUMIFS(J102:J1094,$B102:$B1094,$B102,$D102:$D1094,$D102,$E102:$E1094,$E102)/2</f>
        <v>280</v>
      </c>
      <c r="K101" s="18">
        <f>SUMIFS(K102:K1094,$B102:$B1094,$B102,$D102:$D1094,$D102,$E102:$E1094,$E102)/2</f>
        <v>0</v>
      </c>
    </row>
    <row r="102" spans="1:11" s="16" customFormat="1" ht="63" x14ac:dyDescent="0.25">
      <c r="A102" s="19">
        <v>2</v>
      </c>
      <c r="B102" s="37">
        <v>950</v>
      </c>
      <c r="C102" s="38" t="s">
        <v>158</v>
      </c>
      <c r="D102" s="39" t="s">
        <v>84</v>
      </c>
      <c r="E102" s="39" t="s">
        <v>82</v>
      </c>
      <c r="F102" s="39" t="s">
        <v>145</v>
      </c>
      <c r="G102" s="39"/>
      <c r="H102" s="40">
        <f>SUMIFS(H103:H1094,$B103:$B1094,$B102,$D103:$D1094,$D103,$E103:$E1094,$E103,$F103:$F1094,$F103)</f>
        <v>280</v>
      </c>
      <c r="I102" s="40">
        <f>SUMIFS(I103:I1094,$B103:$B1094,$B102,$D103:$D1094,$D103,$E103:$E1094,$E103,$F103:$F1094,$F103)</f>
        <v>0</v>
      </c>
      <c r="J102" s="40">
        <f>SUMIFS(J103:J1094,$B103:$B1094,$B102,$D103:$D1094,$D103,$E103:$E1094,$E103,$F103:$F1094,$F103)</f>
        <v>280</v>
      </c>
      <c r="K102" s="40">
        <f>SUMIFS(K103:K1094,$B103:$B1094,$B102,$D103:$D1094,$D103,$E103:$E1094,$E103,$F103:$F1094,$F103)</f>
        <v>0</v>
      </c>
    </row>
    <row r="103" spans="1:11" s="16" customFormat="1" ht="47.25" x14ac:dyDescent="0.25">
      <c r="A103" s="20">
        <v>3</v>
      </c>
      <c r="B103" s="31">
        <v>950</v>
      </c>
      <c r="C103" s="32" t="s">
        <v>12</v>
      </c>
      <c r="D103" s="33" t="s">
        <v>84</v>
      </c>
      <c r="E103" s="33" t="s">
        <v>82</v>
      </c>
      <c r="F103" s="33" t="s">
        <v>145</v>
      </c>
      <c r="G103" s="33" t="s">
        <v>79</v>
      </c>
      <c r="H103" s="24">
        <v>280</v>
      </c>
      <c r="I103" s="24"/>
      <c r="J103" s="24">
        <v>280</v>
      </c>
      <c r="K103" s="24"/>
    </row>
    <row r="104" spans="1:11" s="16" customFormat="1" ht="31.5" x14ac:dyDescent="0.25">
      <c r="A104" s="17">
        <v>1</v>
      </c>
      <c r="B104" s="28">
        <v>950</v>
      </c>
      <c r="C104" s="29" t="s">
        <v>37</v>
      </c>
      <c r="D104" s="30" t="s">
        <v>92</v>
      </c>
      <c r="E104" s="30" t="s">
        <v>93</v>
      </c>
      <c r="F104" s="30"/>
      <c r="G104" s="30"/>
      <c r="H104" s="18">
        <f>SUMIFS(H105:H1097,$B105:$B1097,$B105,$D105:$D1097,$D105,$E105:$E1097,$E105)/2</f>
        <v>18244.8</v>
      </c>
      <c r="I104" s="18">
        <f>SUMIFS(I105:I1097,$B105:$B1097,$B105,$D105:$D1097,$D105,$E105:$E1097,$E105)/2</f>
        <v>14418</v>
      </c>
      <c r="J104" s="18">
        <f>SUMIFS(J105:J1097,$B105:$B1097,$B105,$D105:$D1097,$D105,$E105:$E1097,$E105)/2</f>
        <v>18244.2</v>
      </c>
      <c r="K104" s="18">
        <f>SUMIFS(K105:K1097,$B105:$B1097,$B105,$D105:$D1097,$D105,$E105:$E1097,$E105)/2</f>
        <v>14417.5</v>
      </c>
    </row>
    <row r="105" spans="1:11" s="16" customFormat="1" ht="78.75" x14ac:dyDescent="0.25">
      <c r="A105" s="19">
        <v>2</v>
      </c>
      <c r="B105" s="37">
        <v>950</v>
      </c>
      <c r="C105" s="38" t="s">
        <v>157</v>
      </c>
      <c r="D105" s="39" t="s">
        <v>92</v>
      </c>
      <c r="E105" s="39" t="s">
        <v>93</v>
      </c>
      <c r="F105" s="39" t="s">
        <v>50</v>
      </c>
      <c r="G105" s="39"/>
      <c r="H105" s="40">
        <f>SUMIFS(H106:H1097,$B106:$B1097,$B105,$D106:$D1097,$D106,$E106:$E1097,$E106,$F106:$F1097,$F106)</f>
        <v>18244.8</v>
      </c>
      <c r="I105" s="40">
        <f>SUMIFS(I106:I1097,$B106:$B1097,$B105,$D106:$D1097,$D106,$E106:$E1097,$E106,$F106:$F1097,$F106)</f>
        <v>14418</v>
      </c>
      <c r="J105" s="40">
        <f>SUMIFS(J106:J1097,$B106:$B1097,$B105,$D106:$D1097,$D106,$E106:$E1097,$E106,$F106:$F1097,$F106)</f>
        <v>18244.2</v>
      </c>
      <c r="K105" s="40">
        <f>SUMIFS(K106:K1097,$B106:$B1097,$B105,$D106:$D1097,$D106,$E106:$E1097,$E106,$F106:$F1097,$F106)</f>
        <v>14417.5</v>
      </c>
    </row>
    <row r="106" spans="1:11" s="16" customFormat="1" ht="47.25" x14ac:dyDescent="0.25">
      <c r="A106" s="20">
        <v>3</v>
      </c>
      <c r="B106" s="31">
        <v>950</v>
      </c>
      <c r="C106" s="32" t="s">
        <v>12</v>
      </c>
      <c r="D106" s="33" t="s">
        <v>92</v>
      </c>
      <c r="E106" s="33" t="s">
        <v>93</v>
      </c>
      <c r="F106" s="33" t="s">
        <v>50</v>
      </c>
      <c r="G106" s="33" t="s">
        <v>79</v>
      </c>
      <c r="H106" s="24">
        <v>18244.8</v>
      </c>
      <c r="I106" s="24">
        <v>14418</v>
      </c>
      <c r="J106" s="24">
        <v>18244.2</v>
      </c>
      <c r="K106" s="24">
        <v>14417.5</v>
      </c>
    </row>
    <row r="107" spans="1:11" s="16" customFormat="1" ht="15.75" x14ac:dyDescent="0.25">
      <c r="A107" s="17">
        <v>1</v>
      </c>
      <c r="B107" s="28">
        <v>950</v>
      </c>
      <c r="C107" s="29" t="s">
        <v>38</v>
      </c>
      <c r="D107" s="30" t="s">
        <v>87</v>
      </c>
      <c r="E107" s="30" t="s">
        <v>94</v>
      </c>
      <c r="F107" s="30"/>
      <c r="G107" s="30"/>
      <c r="H107" s="18">
        <f>SUMIFS(H108:H1100,$B108:$B1100,$B108,$D108:$D1100,$D108,$E108:$E1100,$E108)/2</f>
        <v>20359</v>
      </c>
      <c r="I107" s="18">
        <f>SUMIFS(I108:I1100,$B108:$B1100,$B108,$D108:$D1100,$D108,$E108:$E1100,$E108)/2</f>
        <v>0</v>
      </c>
      <c r="J107" s="18">
        <f>SUMIFS(J108:J1100,$B108:$B1100,$B108,$D108:$D1100,$D108,$E108:$E1100,$E108)/2</f>
        <v>20359</v>
      </c>
      <c r="K107" s="18">
        <f>SUMIFS(K108:K1100,$B108:$B1100,$B108,$D108:$D1100,$D108,$E108:$E1100,$E108)/2</f>
        <v>0</v>
      </c>
    </row>
    <row r="108" spans="1:11" s="16" customFormat="1" ht="78.75" x14ac:dyDescent="0.25">
      <c r="A108" s="19">
        <v>2</v>
      </c>
      <c r="B108" s="37">
        <v>950</v>
      </c>
      <c r="C108" s="41" t="s">
        <v>187</v>
      </c>
      <c r="D108" s="39" t="s">
        <v>87</v>
      </c>
      <c r="E108" s="39" t="s">
        <v>94</v>
      </c>
      <c r="F108" s="39" t="s">
        <v>39</v>
      </c>
      <c r="G108" s="39"/>
      <c r="H108" s="40">
        <f>SUMIFS(H109:H1100,$B109:$B1100,$B108,$D109:$D1100,$D109,$E109:$E1100,$E109,$F109:$F1100,$F109)</f>
        <v>10</v>
      </c>
      <c r="I108" s="40">
        <f>SUMIFS(I109:I1100,$B109:$B1100,$B108,$D109:$D1100,$D109,$E109:$E1100,$E109,$F109:$F1100,$F109)</f>
        <v>0</v>
      </c>
      <c r="J108" s="40">
        <f>SUMIFS(J109:J1100,$B109:$B1100,$B108,$D109:$D1100,$D109,$E109:$E1100,$E109,$F109:$F1100,$F109)</f>
        <v>10</v>
      </c>
      <c r="K108" s="40">
        <f>SUMIFS(K109:K1100,$B109:$B1100,$B108,$D109:$D1100,$D109,$E109:$E1100,$E109,$F109:$F1100,$F109)</f>
        <v>0</v>
      </c>
    </row>
    <row r="109" spans="1:11" s="16" customFormat="1" ht="47.25" x14ac:dyDescent="0.25">
      <c r="A109" s="20">
        <v>3</v>
      </c>
      <c r="B109" s="31">
        <v>950</v>
      </c>
      <c r="C109" s="32" t="s">
        <v>12</v>
      </c>
      <c r="D109" s="33" t="s">
        <v>87</v>
      </c>
      <c r="E109" s="33" t="s">
        <v>94</v>
      </c>
      <c r="F109" s="33" t="s">
        <v>39</v>
      </c>
      <c r="G109" s="33" t="s">
        <v>79</v>
      </c>
      <c r="H109" s="24">
        <v>10</v>
      </c>
      <c r="I109" s="24"/>
      <c r="J109" s="24">
        <v>10</v>
      </c>
      <c r="K109" s="24"/>
    </row>
    <row r="110" spans="1:11" s="16" customFormat="1" ht="78.75" x14ac:dyDescent="0.25">
      <c r="A110" s="19">
        <v>2</v>
      </c>
      <c r="B110" s="37">
        <v>950</v>
      </c>
      <c r="C110" s="38" t="s">
        <v>157</v>
      </c>
      <c r="D110" s="39" t="s">
        <v>87</v>
      </c>
      <c r="E110" s="39" t="s">
        <v>94</v>
      </c>
      <c r="F110" s="39" t="s">
        <v>50</v>
      </c>
      <c r="G110" s="39"/>
      <c r="H110" s="40">
        <f>SUMIFS(H111:H1102,$B111:$B1102,$B110,$D111:$D1102,$D111,$E111:$E1102,$E111,$F111:$F1102,$F111)</f>
        <v>20349</v>
      </c>
      <c r="I110" s="40">
        <f>SUMIFS(I111:I1102,$B111:$B1102,$B110,$D111:$D1102,$D111,$E111:$E1102,$E111,$F111:$F1102,$F111)</f>
        <v>0</v>
      </c>
      <c r="J110" s="40">
        <f>SUMIFS(J111:J1102,$B111:$B1102,$B110,$D111:$D1102,$D111,$E111:$E1102,$E111,$F111:$F1102,$F111)</f>
        <v>20349</v>
      </c>
      <c r="K110" s="40">
        <f>SUMIFS(K111:K1102,$B111:$B1102,$B110,$D111:$D1102,$D111,$E111:$E1102,$E111,$F111:$F1102,$F111)</f>
        <v>0</v>
      </c>
    </row>
    <row r="111" spans="1:11" s="16" customFormat="1" ht="47.25" x14ac:dyDescent="0.25">
      <c r="A111" s="20">
        <v>3</v>
      </c>
      <c r="B111" s="31">
        <v>950</v>
      </c>
      <c r="C111" s="32" t="s">
        <v>12</v>
      </c>
      <c r="D111" s="33" t="s">
        <v>87</v>
      </c>
      <c r="E111" s="33" t="s">
        <v>94</v>
      </c>
      <c r="F111" s="33" t="s">
        <v>50</v>
      </c>
      <c r="G111" s="33" t="s">
        <v>79</v>
      </c>
      <c r="H111" s="24">
        <v>20349</v>
      </c>
      <c r="I111" s="24"/>
      <c r="J111" s="24">
        <v>20349</v>
      </c>
      <c r="K111" s="24"/>
    </row>
    <row r="112" spans="1:11" s="16" customFormat="1" ht="31.5" x14ac:dyDescent="0.25">
      <c r="A112" s="14">
        <v>0</v>
      </c>
      <c r="B112" s="26">
        <v>955</v>
      </c>
      <c r="C112" s="27" t="s">
        <v>40</v>
      </c>
      <c r="D112" s="34" t="s">
        <v>77</v>
      </c>
      <c r="E112" s="34" t="s">
        <v>77</v>
      </c>
      <c r="F112" s="34" t="s">
        <v>7</v>
      </c>
      <c r="G112" s="34" t="s">
        <v>77</v>
      </c>
      <c r="H112" s="15">
        <f>SUMIFS(H113:H1111,$B113:$B1111,$B113)/3</f>
        <v>409583.79999999958</v>
      </c>
      <c r="I112" s="15">
        <f>SUMIFS(I113:I1111,$B113:$B1111,$B113)/3</f>
        <v>217595.60000000006</v>
      </c>
      <c r="J112" s="15">
        <f>SUMIFS(J113:J1111,$B113:$B1111,$B113)/3</f>
        <v>437520.59999999969</v>
      </c>
      <c r="K112" s="15">
        <f>SUMIFS(K113:K1111,$B113:$B1111,$B113)/3</f>
        <v>241613.80000000005</v>
      </c>
    </row>
    <row r="113" spans="1:11" s="16" customFormat="1" ht="63" x14ac:dyDescent="0.25">
      <c r="A113" s="17">
        <v>1</v>
      </c>
      <c r="B113" s="28">
        <v>955</v>
      </c>
      <c r="C113" s="29" t="s">
        <v>41</v>
      </c>
      <c r="D113" s="30" t="s">
        <v>75</v>
      </c>
      <c r="E113" s="30" t="s">
        <v>94</v>
      </c>
      <c r="F113" s="30" t="s">
        <v>7</v>
      </c>
      <c r="G113" s="30" t="s">
        <v>77</v>
      </c>
      <c r="H113" s="18">
        <f>SUMIFS(H114:H1106,$B114:$B1106,$B114,$D114:$D1106,$D114,$E114:$E1106,$E114)/2</f>
        <v>2016.9</v>
      </c>
      <c r="I113" s="18">
        <f>SUMIFS(I114:I1106,$B114:$B1106,$B114,$D114:$D1106,$D114,$E114:$E1106,$E114)/2</f>
        <v>0</v>
      </c>
      <c r="J113" s="18">
        <f>SUMIFS(J114:J1106,$B114:$B1106,$B114,$D114:$D1106,$D114,$E114:$E1106,$E114)/2</f>
        <v>2016.9</v>
      </c>
      <c r="K113" s="18">
        <f>SUMIFS(K114:K1106,$B114:$B1106,$B114,$D114:$D1106,$D114,$E114:$E1106,$E114)/2</f>
        <v>0</v>
      </c>
    </row>
    <row r="114" spans="1:11" s="16" customFormat="1" ht="78.75" x14ac:dyDescent="0.25">
      <c r="A114" s="19">
        <v>2</v>
      </c>
      <c r="B114" s="37">
        <v>955</v>
      </c>
      <c r="C114" s="38" t="s">
        <v>9</v>
      </c>
      <c r="D114" s="39" t="s">
        <v>75</v>
      </c>
      <c r="E114" s="39" t="s">
        <v>94</v>
      </c>
      <c r="F114" s="39" t="s">
        <v>115</v>
      </c>
      <c r="G114" s="39" t="s">
        <v>77</v>
      </c>
      <c r="H114" s="40">
        <f>SUMIFS(H115:H1106,$B115:$B1106,$B114,$D115:$D1106,$D115,$E115:$E1106,$E115,$F115:$F1106,$F115)</f>
        <v>2016.9</v>
      </c>
      <c r="I114" s="40">
        <f>SUMIFS(I115:I1106,$B115:$B1106,$B114,$D115:$D1106,$D115,$E115:$E1106,$E115,$F115:$F1106,$F115)</f>
        <v>0</v>
      </c>
      <c r="J114" s="40">
        <f>SUMIFS(J115:J1106,$B115:$B1106,$B114,$D115:$D1106,$D115,$E115:$E1106,$E115,$F115:$F1106,$F115)</f>
        <v>2016.9</v>
      </c>
      <c r="K114" s="40">
        <f>SUMIFS(K115:K1106,$B115:$B1106,$B114,$D115:$D1106,$D115,$E115:$E1106,$E115,$F115:$F1106,$F115)</f>
        <v>0</v>
      </c>
    </row>
    <row r="115" spans="1:11" s="16" customFormat="1" ht="47.25" x14ac:dyDescent="0.25">
      <c r="A115" s="20">
        <v>3</v>
      </c>
      <c r="B115" s="31">
        <v>955</v>
      </c>
      <c r="C115" s="32" t="s">
        <v>11</v>
      </c>
      <c r="D115" s="33" t="s">
        <v>75</v>
      </c>
      <c r="E115" s="33" t="s">
        <v>94</v>
      </c>
      <c r="F115" s="33" t="s">
        <v>115</v>
      </c>
      <c r="G115" s="33" t="s">
        <v>78</v>
      </c>
      <c r="H115" s="24">
        <v>2016.9</v>
      </c>
      <c r="I115" s="24"/>
      <c r="J115" s="24">
        <v>2016.9</v>
      </c>
      <c r="K115" s="24"/>
    </row>
    <row r="116" spans="1:11" s="16" customFormat="1" ht="94.5" x14ac:dyDescent="0.25">
      <c r="A116" s="17">
        <v>1</v>
      </c>
      <c r="B116" s="28">
        <v>955</v>
      </c>
      <c r="C116" s="29" t="s">
        <v>34</v>
      </c>
      <c r="D116" s="30" t="s">
        <v>75</v>
      </c>
      <c r="E116" s="30" t="s">
        <v>92</v>
      </c>
      <c r="F116" s="30" t="s">
        <v>7</v>
      </c>
      <c r="G116" s="30" t="s">
        <v>77</v>
      </c>
      <c r="H116" s="18">
        <f>SUMIFS(H117:H1109,$B117:$B1109,$B117,$D117:$D1109,$D117,$E117:$E1109,$E117)/2</f>
        <v>20818.599999999999</v>
      </c>
      <c r="I116" s="18">
        <f>SUMIFS(I117:I1109,$B117:$B1109,$B117,$D117:$D1109,$D117,$E117:$E1109,$E117)/2</f>
        <v>2091.4</v>
      </c>
      <c r="J116" s="18">
        <f>SUMIFS(J117:J1109,$B117:$B1109,$B117,$D117:$D1109,$D117,$E117:$E1109,$E117)/2</f>
        <v>19930.599999999999</v>
      </c>
      <c r="K116" s="18">
        <f>SUMIFS(K117:K1109,$B117:$B1109,$B117,$D117:$D1109,$D117,$E117:$E1109,$E117)/2</f>
        <v>2091.4</v>
      </c>
    </row>
    <row r="117" spans="1:11" s="16" customFormat="1" ht="63" x14ac:dyDescent="0.25">
      <c r="A117" s="19">
        <v>2</v>
      </c>
      <c r="B117" s="37">
        <v>955</v>
      </c>
      <c r="C117" s="47" t="s">
        <v>136</v>
      </c>
      <c r="D117" s="39" t="s">
        <v>75</v>
      </c>
      <c r="E117" s="39" t="s">
        <v>92</v>
      </c>
      <c r="F117" s="39" t="s">
        <v>15</v>
      </c>
      <c r="G117" s="39" t="s">
        <v>77</v>
      </c>
      <c r="H117" s="40">
        <f>SUMIFS(H118:H1109,$B118:$B1109,$B117,$D118:$D1109,$D118,$E118:$E1109,$E118,$F118:$F1109,$F118)</f>
        <v>50</v>
      </c>
      <c r="I117" s="40">
        <f>SUMIFS(I118:I1109,$B118:$B1109,$B117,$D118:$D1109,$D118,$E118:$E1109,$E118,$F118:$F1109,$F118)</f>
        <v>0</v>
      </c>
      <c r="J117" s="40">
        <f>SUMIFS(J118:J1109,$B118:$B1109,$B117,$D118:$D1109,$D118,$E118:$E1109,$E118,$F118:$F1109,$F118)</f>
        <v>50</v>
      </c>
      <c r="K117" s="40">
        <f>SUMIFS(K118:K1109,$B118:$B1109,$B117,$D118:$D1109,$D118,$E118:$E1109,$E118,$F118:$F1109,$F118)</f>
        <v>0</v>
      </c>
    </row>
    <row r="118" spans="1:11" s="16" customFormat="1" ht="47.25" x14ac:dyDescent="0.25">
      <c r="A118" s="20">
        <v>3</v>
      </c>
      <c r="B118" s="31">
        <v>955</v>
      </c>
      <c r="C118" s="45" t="s">
        <v>12</v>
      </c>
      <c r="D118" s="33" t="s">
        <v>75</v>
      </c>
      <c r="E118" s="33" t="s">
        <v>92</v>
      </c>
      <c r="F118" s="33" t="s">
        <v>15</v>
      </c>
      <c r="G118" s="33" t="s">
        <v>79</v>
      </c>
      <c r="H118" s="24">
        <v>50</v>
      </c>
      <c r="I118" s="24"/>
      <c r="J118" s="24">
        <v>50</v>
      </c>
      <c r="K118" s="24"/>
    </row>
    <row r="119" spans="1:11" s="16" customFormat="1" ht="63" x14ac:dyDescent="0.25">
      <c r="A119" s="19">
        <v>2</v>
      </c>
      <c r="B119" s="43">
        <v>955</v>
      </c>
      <c r="C119" s="47" t="s">
        <v>138</v>
      </c>
      <c r="D119" s="44" t="s">
        <v>75</v>
      </c>
      <c r="E119" s="39" t="s">
        <v>92</v>
      </c>
      <c r="F119" s="39" t="s">
        <v>42</v>
      </c>
      <c r="G119" s="39" t="s">
        <v>77</v>
      </c>
      <c r="H119" s="40">
        <f>SUMIFS(H120:H1111,$B120:$B1111,$B119,$D120:$D1111,$D120,$E120:$E1111,$E120,$F120:$F1111,$F120)</f>
        <v>119</v>
      </c>
      <c r="I119" s="40">
        <f>SUMIFS(I120:I1111,$B120:$B1111,$B119,$D120:$D1111,$D120,$E120:$E1111,$E120,$F120:$F1111,$F120)</f>
        <v>0</v>
      </c>
      <c r="J119" s="40">
        <f>SUMIFS(J120:J1111,$B120:$B1111,$B119,$D120:$D1111,$D120,$E120:$E1111,$E120,$F120:$F1111,$F120)</f>
        <v>119</v>
      </c>
      <c r="K119" s="40">
        <f>SUMIFS(K120:K1111,$B120:$B1111,$B119,$D120:$D1111,$D120,$E120:$E1111,$E120,$F120:$F1111,$F120)</f>
        <v>0</v>
      </c>
    </row>
    <row r="120" spans="1:11" s="16" customFormat="1" ht="47.25" x14ac:dyDescent="0.25">
      <c r="A120" s="20">
        <v>3</v>
      </c>
      <c r="B120" s="31">
        <v>955</v>
      </c>
      <c r="C120" s="46" t="s">
        <v>12</v>
      </c>
      <c r="D120" s="33" t="s">
        <v>75</v>
      </c>
      <c r="E120" s="33" t="s">
        <v>92</v>
      </c>
      <c r="F120" s="33" t="s">
        <v>42</v>
      </c>
      <c r="G120" s="33" t="s">
        <v>79</v>
      </c>
      <c r="H120" s="24">
        <v>119</v>
      </c>
      <c r="I120" s="24"/>
      <c r="J120" s="24">
        <v>119</v>
      </c>
      <c r="K120" s="24"/>
    </row>
    <row r="121" spans="1:11" s="16" customFormat="1" ht="78.75" x14ac:dyDescent="0.25">
      <c r="A121" s="19">
        <v>2</v>
      </c>
      <c r="B121" s="37">
        <v>955</v>
      </c>
      <c r="C121" s="38" t="s">
        <v>9</v>
      </c>
      <c r="D121" s="39" t="s">
        <v>75</v>
      </c>
      <c r="E121" s="39" t="s">
        <v>92</v>
      </c>
      <c r="F121" s="39" t="s">
        <v>115</v>
      </c>
      <c r="G121" s="39" t="s">
        <v>77</v>
      </c>
      <c r="H121" s="40">
        <f>SUMIFS(H122:H1113,$B122:$B1113,$B121,$D122:$D1113,$D122,$E122:$E1113,$E122,$F122:$F1113,$F122)</f>
        <v>20649.599999999999</v>
      </c>
      <c r="I121" s="40">
        <f>SUMIFS(I122:I1113,$B122:$B1113,$B121,$D122:$D1113,$D122,$E122:$E1113,$E122,$F122:$F1113,$F122)</f>
        <v>2091.4</v>
      </c>
      <c r="J121" s="40">
        <f>SUMIFS(J122:J1113,$B122:$B1113,$B121,$D122:$D1113,$D122,$E122:$E1113,$E122,$F122:$F1113,$F122)</f>
        <v>19761.599999999999</v>
      </c>
      <c r="K121" s="40">
        <f>SUMIFS(K122:K1113,$B122:$B1113,$B121,$D122:$D1113,$D122,$E122:$E1113,$E122,$F122:$F1113,$F122)</f>
        <v>2091.4</v>
      </c>
    </row>
    <row r="122" spans="1:11" s="16" customFormat="1" ht="47.25" x14ac:dyDescent="0.25">
      <c r="A122" s="20">
        <v>3</v>
      </c>
      <c r="B122" s="31">
        <v>955</v>
      </c>
      <c r="C122" s="32" t="s">
        <v>11</v>
      </c>
      <c r="D122" s="33" t="s">
        <v>75</v>
      </c>
      <c r="E122" s="33" t="s">
        <v>92</v>
      </c>
      <c r="F122" s="33" t="s">
        <v>115</v>
      </c>
      <c r="G122" s="33" t="s">
        <v>78</v>
      </c>
      <c r="H122" s="24">
        <v>18840.8</v>
      </c>
      <c r="I122" s="24">
        <v>1839.5</v>
      </c>
      <c r="J122" s="24">
        <v>17952.8</v>
      </c>
      <c r="K122" s="24">
        <v>1839.5</v>
      </c>
    </row>
    <row r="123" spans="1:11" s="16" customFormat="1" ht="47.25" x14ac:dyDescent="0.25">
      <c r="A123" s="20">
        <v>3</v>
      </c>
      <c r="B123" s="31">
        <v>955</v>
      </c>
      <c r="C123" s="32" t="s">
        <v>12</v>
      </c>
      <c r="D123" s="33" t="s">
        <v>75</v>
      </c>
      <c r="E123" s="33" t="s">
        <v>92</v>
      </c>
      <c r="F123" s="33" t="s">
        <v>115</v>
      </c>
      <c r="G123" s="33" t="s">
        <v>79</v>
      </c>
      <c r="H123" s="24">
        <v>1748.8</v>
      </c>
      <c r="I123" s="24">
        <v>251.9</v>
      </c>
      <c r="J123" s="24">
        <v>1748.8</v>
      </c>
      <c r="K123" s="24">
        <v>251.9</v>
      </c>
    </row>
    <row r="124" spans="1:11" s="16" customFormat="1" ht="15.75" x14ac:dyDescent="0.25">
      <c r="A124" s="20">
        <v>3</v>
      </c>
      <c r="B124" s="31">
        <v>955</v>
      </c>
      <c r="C124" s="32" t="s">
        <v>150</v>
      </c>
      <c r="D124" s="33" t="s">
        <v>75</v>
      </c>
      <c r="E124" s="33" t="s">
        <v>92</v>
      </c>
      <c r="F124" s="33" t="s">
        <v>115</v>
      </c>
      <c r="G124" s="33" t="s">
        <v>149</v>
      </c>
      <c r="H124" s="24"/>
      <c r="I124" s="24"/>
      <c r="J124" s="24"/>
      <c r="K124" s="24"/>
    </row>
    <row r="125" spans="1:11" s="16" customFormat="1" ht="31.5" x14ac:dyDescent="0.25">
      <c r="A125" s="20">
        <v>3</v>
      </c>
      <c r="B125" s="31">
        <v>955</v>
      </c>
      <c r="C125" s="32" t="s">
        <v>13</v>
      </c>
      <c r="D125" s="33" t="s">
        <v>75</v>
      </c>
      <c r="E125" s="33" t="s">
        <v>92</v>
      </c>
      <c r="F125" s="33" t="s">
        <v>115</v>
      </c>
      <c r="G125" s="33" t="s">
        <v>80</v>
      </c>
      <c r="H125" s="24">
        <v>60</v>
      </c>
      <c r="I125" s="24"/>
      <c r="J125" s="24">
        <v>60</v>
      </c>
      <c r="K125" s="24"/>
    </row>
    <row r="126" spans="1:11" s="16" customFormat="1" ht="15.75" x14ac:dyDescent="0.25">
      <c r="A126" s="17">
        <v>1</v>
      </c>
      <c r="B126" s="28">
        <v>955</v>
      </c>
      <c r="C126" s="29" t="s">
        <v>179</v>
      </c>
      <c r="D126" s="30" t="s">
        <v>75</v>
      </c>
      <c r="E126" s="30" t="s">
        <v>98</v>
      </c>
      <c r="F126" s="30" t="s">
        <v>7</v>
      </c>
      <c r="G126" s="30" t="s">
        <v>77</v>
      </c>
      <c r="H126" s="18">
        <f>SUMIFS(H127:H1119,$B127:$B1119,$B127,$D127:$D1119,$D127,$E127:$E1119,$E127)/2</f>
        <v>12</v>
      </c>
      <c r="I126" s="18">
        <f>SUMIFS(I127:I1119,$B127:$B1119,$B127,$D127:$D1119,$D127,$E127:$E1119,$E127)/2</f>
        <v>12</v>
      </c>
      <c r="J126" s="18">
        <f>SUMIFS(J127:J1119,$B127:$B1119,$B127,$D127:$D1119,$D127,$E127:$E1119,$E127)/2</f>
        <v>12</v>
      </c>
      <c r="K126" s="18">
        <f>SUMIFS(K127:K1119,$B127:$B1119,$B127,$D127:$D1119,$D127,$E127:$E1119,$E127)/2</f>
        <v>12</v>
      </c>
    </row>
    <row r="127" spans="1:11" s="16" customFormat="1" ht="47.25" x14ac:dyDescent="0.25">
      <c r="A127" s="19">
        <v>2</v>
      </c>
      <c r="B127" s="37">
        <v>955</v>
      </c>
      <c r="C127" s="47" t="s">
        <v>180</v>
      </c>
      <c r="D127" s="39" t="s">
        <v>75</v>
      </c>
      <c r="E127" s="39" t="s">
        <v>98</v>
      </c>
      <c r="F127" s="39" t="s">
        <v>181</v>
      </c>
      <c r="G127" s="39" t="s">
        <v>77</v>
      </c>
      <c r="H127" s="40">
        <f>SUMIFS(H128:H1119,$B128:$B1119,$B127,$D128:$D1119,$D128,$E128:$E1119,$E128,$F128:$F1119,$F128)</f>
        <v>12</v>
      </c>
      <c r="I127" s="40">
        <f>SUMIFS(I128:I1119,$B128:$B1119,$B127,$D128:$D1119,$D128,$E128:$E1119,$E128,$F128:$F1119,$F128)</f>
        <v>12</v>
      </c>
      <c r="J127" s="40">
        <f>SUMIFS(J128:J1119,$B128:$B1119,$B127,$D128:$D1119,$D128,$E128:$E1119,$E128,$F128:$F1119,$F128)</f>
        <v>12</v>
      </c>
      <c r="K127" s="40">
        <f>SUMIFS(K128:K1119,$B128:$B1119,$B127,$D128:$D1119,$D128,$E128:$E1119,$E128,$F128:$F1119,$F128)</f>
        <v>12</v>
      </c>
    </row>
    <row r="128" spans="1:11" s="16" customFormat="1" ht="47.25" x14ac:dyDescent="0.25">
      <c r="A128" s="20">
        <v>3</v>
      </c>
      <c r="B128" s="31">
        <v>955</v>
      </c>
      <c r="C128" s="45" t="s">
        <v>12</v>
      </c>
      <c r="D128" s="33" t="s">
        <v>75</v>
      </c>
      <c r="E128" s="33" t="s">
        <v>98</v>
      </c>
      <c r="F128" s="33" t="s">
        <v>181</v>
      </c>
      <c r="G128" s="33" t="s">
        <v>79</v>
      </c>
      <c r="H128" s="24">
        <v>12</v>
      </c>
      <c r="I128" s="24">
        <v>12</v>
      </c>
      <c r="J128" s="24">
        <v>12</v>
      </c>
      <c r="K128" s="24">
        <v>12</v>
      </c>
    </row>
    <row r="129" spans="1:11" s="16" customFormat="1" ht="15.75" x14ac:dyDescent="0.25">
      <c r="A129" s="17">
        <v>1</v>
      </c>
      <c r="B129" s="28">
        <v>955</v>
      </c>
      <c r="C129" s="29" t="s">
        <v>43</v>
      </c>
      <c r="D129" s="30" t="s">
        <v>75</v>
      </c>
      <c r="E129" s="30" t="s">
        <v>91</v>
      </c>
      <c r="F129" s="30" t="s">
        <v>7</v>
      </c>
      <c r="G129" s="30" t="s">
        <v>77</v>
      </c>
      <c r="H129" s="18">
        <f>SUMIFS(H130:H1122,$B130:$B1122,$B130,$D130:$D1122,$D130,$E130:$E1122,$E130)/2</f>
        <v>100</v>
      </c>
      <c r="I129" s="18">
        <f>SUMIFS(I130:I1122,$B130:$B1122,$B130,$D130:$D1122,$D130,$E130:$E1122,$E130)/2</f>
        <v>0</v>
      </c>
      <c r="J129" s="18">
        <f>SUMIFS(J130:J1122,$B130:$B1122,$B130,$D130:$D1122,$D130,$E130:$E1122,$E130)/2</f>
        <v>100</v>
      </c>
      <c r="K129" s="18">
        <f>SUMIFS(K130:K1122,$B130:$B1122,$B130,$D130:$D1122,$D130,$E130:$E1122,$E130)/2</f>
        <v>0</v>
      </c>
    </row>
    <row r="130" spans="1:11" s="16" customFormat="1" ht="47.25" x14ac:dyDescent="0.25">
      <c r="A130" s="19">
        <v>2</v>
      </c>
      <c r="B130" s="37">
        <v>955</v>
      </c>
      <c r="C130" s="38" t="s">
        <v>35</v>
      </c>
      <c r="D130" s="39" t="s">
        <v>75</v>
      </c>
      <c r="E130" s="39" t="s">
        <v>91</v>
      </c>
      <c r="F130" s="39" t="s">
        <v>118</v>
      </c>
      <c r="G130" s="39" t="s">
        <v>77</v>
      </c>
      <c r="H130" s="40">
        <f>SUMIFS(H131:H1122,$B131:$B1122,$B130,$D131:$D1122,$D131,$E131:$E1122,$E131,$F131:$F1122,$F131)</f>
        <v>100</v>
      </c>
      <c r="I130" s="40">
        <f>SUMIFS(I131:I1122,$B131:$B1122,$B130,$D131:$D1122,$D131,$E131:$E1122,$E131,$F131:$F1122,$F131)</f>
        <v>0</v>
      </c>
      <c r="J130" s="40">
        <f>SUMIFS(J131:J1122,$B131:$B1122,$B130,$D131:$D1122,$D131,$E131:$E1122,$E131,$F131:$F1122,$F131)</f>
        <v>100</v>
      </c>
      <c r="K130" s="40">
        <f>SUMIFS(K131:K1122,$B131:$B1122,$B130,$D131:$D1122,$D131,$E131:$E1122,$E131,$F131:$F1122,$F131)</f>
        <v>0</v>
      </c>
    </row>
    <row r="131" spans="1:11" s="16" customFormat="1" ht="15.75" x14ac:dyDescent="0.25">
      <c r="A131" s="20">
        <v>3</v>
      </c>
      <c r="B131" s="31">
        <v>955</v>
      </c>
      <c r="C131" s="32" t="s">
        <v>44</v>
      </c>
      <c r="D131" s="33" t="s">
        <v>75</v>
      </c>
      <c r="E131" s="33" t="s">
        <v>91</v>
      </c>
      <c r="F131" s="33" t="s">
        <v>118</v>
      </c>
      <c r="G131" s="33" t="s">
        <v>96</v>
      </c>
      <c r="H131" s="24">
        <v>100</v>
      </c>
      <c r="I131" s="24"/>
      <c r="J131" s="24">
        <v>100</v>
      </c>
      <c r="K131" s="24"/>
    </row>
    <row r="132" spans="1:11" s="16" customFormat="1" ht="15.75" x14ac:dyDescent="0.25">
      <c r="A132" s="17">
        <v>1</v>
      </c>
      <c r="B132" s="28">
        <v>955</v>
      </c>
      <c r="C132" s="29" t="s">
        <v>14</v>
      </c>
      <c r="D132" s="30" t="s">
        <v>75</v>
      </c>
      <c r="E132" s="30" t="s">
        <v>81</v>
      </c>
      <c r="F132" s="30"/>
      <c r="G132" s="30"/>
      <c r="H132" s="18">
        <f>SUMIFS(H133:H1125,$B133:$B1125,$B133,$D133:$D1125,$D133,$E133:$E1125,$E133)/2</f>
        <v>40458</v>
      </c>
      <c r="I132" s="18">
        <f>SUMIFS(I133:I1125,$B133:$B1125,$B133,$D133:$D1125,$D133,$E133:$E1125,$E133)/2</f>
        <v>54.4</v>
      </c>
      <c r="J132" s="18">
        <f>SUMIFS(J133:J1125,$B133:$B1125,$B133,$D133:$D1125,$D133,$E133:$E1125,$E133)/2</f>
        <v>45268.799999999996</v>
      </c>
      <c r="K132" s="18">
        <f>SUMIFS(K133:K1125,$B133:$B1125,$B133,$D133:$D1125,$D133,$E133:$E1125,$E133)/2</f>
        <v>2670.8999999999996</v>
      </c>
    </row>
    <row r="133" spans="1:11" s="16" customFormat="1" ht="94.5" x14ac:dyDescent="0.25">
      <c r="A133" s="19">
        <v>2</v>
      </c>
      <c r="B133" s="37">
        <v>955</v>
      </c>
      <c r="C133" s="38" t="s">
        <v>159</v>
      </c>
      <c r="D133" s="39" t="s">
        <v>75</v>
      </c>
      <c r="E133" s="39" t="s">
        <v>81</v>
      </c>
      <c r="F133" s="39" t="s">
        <v>45</v>
      </c>
      <c r="G133" s="39"/>
      <c r="H133" s="40">
        <f>SUMIFS(H134:H1125,$B134:$B1125,$B133,$D134:$D1125,$D134,$E134:$E1125,$E134,$F134:$F1125,$F134)</f>
        <v>23684.6</v>
      </c>
      <c r="I133" s="40">
        <f>SUMIFS(I134:I1125,$B134:$B1125,$B133,$D134:$D1125,$D134,$E134:$E1125,$E134,$F134:$F1125,$F134)</f>
        <v>54.4</v>
      </c>
      <c r="J133" s="40">
        <f>SUMIFS(J134:J1125,$B134:$B1125,$B133,$D134:$D1125,$D134,$E134:$E1125,$E134,$F134:$F1125,$F134)</f>
        <v>22043.4</v>
      </c>
      <c r="K133" s="40">
        <f>SUMIFS(K134:K1125,$B134:$B1125,$B133,$D134:$D1125,$D134,$E134:$E1125,$E134,$F134:$F1125,$F134)</f>
        <v>54.4</v>
      </c>
    </row>
    <row r="134" spans="1:11" s="16" customFormat="1" ht="15.75" x14ac:dyDescent="0.25">
      <c r="A134" s="20">
        <v>3</v>
      </c>
      <c r="B134" s="31">
        <v>955</v>
      </c>
      <c r="C134" s="32" t="s">
        <v>46</v>
      </c>
      <c r="D134" s="33" t="s">
        <v>75</v>
      </c>
      <c r="E134" s="33" t="s">
        <v>81</v>
      </c>
      <c r="F134" s="33" t="s">
        <v>45</v>
      </c>
      <c r="G134" s="33" t="s">
        <v>97</v>
      </c>
      <c r="H134" s="24">
        <v>23684.6</v>
      </c>
      <c r="I134" s="24">
        <v>54.4</v>
      </c>
      <c r="J134" s="24">
        <v>22043.4</v>
      </c>
      <c r="K134" s="24">
        <v>54.4</v>
      </c>
    </row>
    <row r="135" spans="1:11" s="16" customFormat="1" ht="63" x14ac:dyDescent="0.25">
      <c r="A135" s="19">
        <v>2</v>
      </c>
      <c r="B135" s="37">
        <v>955</v>
      </c>
      <c r="C135" s="42" t="s">
        <v>160</v>
      </c>
      <c r="D135" s="39" t="s">
        <v>75</v>
      </c>
      <c r="E135" s="39" t="s">
        <v>81</v>
      </c>
      <c r="F135" s="39" t="s">
        <v>47</v>
      </c>
      <c r="G135" s="39"/>
      <c r="H135" s="40">
        <f>SUMIFS(H136:H1127,$B136:$B1127,$B135,$D136:$D1127,$D136,$E136:$E1127,$E136,$F136:$F1127,$F136)</f>
        <v>6480.9</v>
      </c>
      <c r="I135" s="40">
        <f>SUMIFS(I136:I1127,$B136:$B1127,$B135,$D136:$D1127,$D136,$E136:$E1127,$E136,$F136:$F1127,$F136)</f>
        <v>0</v>
      </c>
      <c r="J135" s="40">
        <f>SUMIFS(J136:J1127,$B136:$B1127,$B135,$D136:$D1127,$D136,$E136:$E1127,$E136,$F136:$F1127,$F136)</f>
        <v>6364.7</v>
      </c>
      <c r="K135" s="40">
        <f>SUMIFS(K136:K1127,$B136:$B1127,$B135,$D136:$D1127,$D136,$E136:$E1127,$E136,$F136:$F1127,$F136)</f>
        <v>0</v>
      </c>
    </row>
    <row r="136" spans="1:11" s="16" customFormat="1" ht="15.75" x14ac:dyDescent="0.25">
      <c r="A136" s="20">
        <v>3</v>
      </c>
      <c r="B136" s="31">
        <v>955</v>
      </c>
      <c r="C136" s="32" t="s">
        <v>46</v>
      </c>
      <c r="D136" s="33" t="s">
        <v>75</v>
      </c>
      <c r="E136" s="33" t="s">
        <v>81</v>
      </c>
      <c r="F136" s="33" t="s">
        <v>47</v>
      </c>
      <c r="G136" s="33" t="s">
        <v>97</v>
      </c>
      <c r="H136" s="24">
        <v>6480.9</v>
      </c>
      <c r="I136" s="24"/>
      <c r="J136" s="24">
        <v>6364.7</v>
      </c>
      <c r="K136" s="24"/>
    </row>
    <row r="137" spans="1:11" s="16" customFormat="1" ht="94.5" x14ac:dyDescent="0.25">
      <c r="A137" s="19">
        <v>2</v>
      </c>
      <c r="B137" s="37">
        <v>955</v>
      </c>
      <c r="C137" s="38" t="s">
        <v>161</v>
      </c>
      <c r="D137" s="39" t="s">
        <v>75</v>
      </c>
      <c r="E137" s="39" t="s">
        <v>81</v>
      </c>
      <c r="F137" s="39" t="s">
        <v>48</v>
      </c>
      <c r="G137" s="39"/>
      <c r="H137" s="40">
        <f>SUMIFS(H138:H1129,$B138:$B1129,$B137,$D138:$D1129,$D138,$E138:$E1129,$E138,$F138:$F1129,$F138)</f>
        <v>2219.5</v>
      </c>
      <c r="I137" s="40">
        <f>SUMIFS(I138:I1129,$B138:$B1129,$B137,$D138:$D1129,$D138,$E138:$E1129,$E138,$F138:$F1129,$F138)</f>
        <v>0</v>
      </c>
      <c r="J137" s="40">
        <f>SUMIFS(J138:J1129,$B138:$B1129,$B137,$D138:$D1129,$D138,$E138:$E1129,$E138,$F138:$F1129,$F138)</f>
        <v>2219.5</v>
      </c>
      <c r="K137" s="40">
        <f>SUMIFS(K138:K1129,$B138:$B1129,$B137,$D138:$D1129,$D138,$E138:$E1129,$E138,$F138:$F1129,$F138)</f>
        <v>0</v>
      </c>
    </row>
    <row r="138" spans="1:11" s="16" customFormat="1" ht="15.75" x14ac:dyDescent="0.25">
      <c r="A138" s="20">
        <v>3</v>
      </c>
      <c r="B138" s="31">
        <v>955</v>
      </c>
      <c r="C138" s="32" t="s">
        <v>46</v>
      </c>
      <c r="D138" s="33" t="s">
        <v>75</v>
      </c>
      <c r="E138" s="33" t="s">
        <v>81</v>
      </c>
      <c r="F138" s="33" t="s">
        <v>48</v>
      </c>
      <c r="G138" s="33" t="s">
        <v>97</v>
      </c>
      <c r="H138" s="24">
        <v>2219.5</v>
      </c>
      <c r="I138" s="24"/>
      <c r="J138" s="24">
        <v>2219.5</v>
      </c>
      <c r="K138" s="24"/>
    </row>
    <row r="139" spans="1:11" s="16" customFormat="1" ht="79.900000000000006" customHeight="1" x14ac:dyDescent="0.25">
      <c r="A139" s="19">
        <v>2</v>
      </c>
      <c r="B139" s="37">
        <v>955</v>
      </c>
      <c r="C139" s="42" t="s">
        <v>162</v>
      </c>
      <c r="D139" s="39" t="s">
        <v>75</v>
      </c>
      <c r="E139" s="39" t="s">
        <v>81</v>
      </c>
      <c r="F139" s="39" t="s">
        <v>49</v>
      </c>
      <c r="G139" s="39" t="s">
        <v>77</v>
      </c>
      <c r="H139" s="40">
        <f>SUMIFS(H140:H1131,$B140:$B1131,$B139,$D140:$D1131,$D140,$E140:$E1131,$E140,$F140:$F1131,$F140)</f>
        <v>8073</v>
      </c>
      <c r="I139" s="40">
        <f>SUMIFS(I140:I1131,$B140:$B1131,$B139,$D140:$D1131,$D140,$E140:$E1131,$E140,$F140:$F1131,$F140)</f>
        <v>0</v>
      </c>
      <c r="J139" s="40">
        <f>SUMIFS(J140:J1131,$B140:$B1131,$B139,$D140:$D1131,$D140,$E140:$E1131,$E140,$F140:$F1131,$F140)</f>
        <v>7899.7</v>
      </c>
      <c r="K139" s="40">
        <f>SUMIFS(K140:K1131,$B140:$B1131,$B139,$D140:$D1131,$D140,$E140:$E1131,$E140,$F140:$F1131,$F140)</f>
        <v>0</v>
      </c>
    </row>
    <row r="140" spans="1:11" s="16" customFormat="1" ht="15.75" x14ac:dyDescent="0.25">
      <c r="A140" s="20">
        <v>3</v>
      </c>
      <c r="B140" s="31">
        <v>955</v>
      </c>
      <c r="C140" s="32" t="s">
        <v>46</v>
      </c>
      <c r="D140" s="33" t="s">
        <v>75</v>
      </c>
      <c r="E140" s="33" t="s">
        <v>81</v>
      </c>
      <c r="F140" s="33" t="s">
        <v>49</v>
      </c>
      <c r="G140" s="33" t="s">
        <v>97</v>
      </c>
      <c r="H140" s="24">
        <v>8073</v>
      </c>
      <c r="I140" s="24"/>
      <c r="J140" s="24">
        <v>7899.7</v>
      </c>
      <c r="K140" s="24"/>
    </row>
    <row r="141" spans="1:11" s="16" customFormat="1" ht="78.75" x14ac:dyDescent="0.25">
      <c r="A141" s="19">
        <v>2</v>
      </c>
      <c r="B141" s="37">
        <v>955</v>
      </c>
      <c r="C141" s="38" t="s">
        <v>157</v>
      </c>
      <c r="D141" s="39" t="s">
        <v>75</v>
      </c>
      <c r="E141" s="39" t="s">
        <v>81</v>
      </c>
      <c r="F141" s="39" t="s">
        <v>50</v>
      </c>
      <c r="G141" s="39" t="s">
        <v>77</v>
      </c>
      <c r="H141" s="40">
        <f>SUMIFS(H142:H1133,$B142:$B1133,$B141,$D142:$D1133,$D142,$E142:$E1133,$E142,$F142:$F1133,$F142)</f>
        <v>0</v>
      </c>
      <c r="I141" s="40">
        <f>SUMIFS(I142:I1133,$B142:$B1133,$B141,$D142:$D1133,$D142,$E142:$E1133,$E142,$F142:$F1133,$F142)</f>
        <v>0</v>
      </c>
      <c r="J141" s="40">
        <f>SUMIFS(J142:J1133,$B142:$B1133,$B141,$D142:$D1133,$D142,$E142:$E1133,$E142,$F142:$F1133,$F142)</f>
        <v>0</v>
      </c>
      <c r="K141" s="40">
        <f>SUMIFS(K142:K1133,$B142:$B1133,$B141,$D142:$D1133,$D142,$E142:$E1133,$E142,$F142:$F1133,$F142)</f>
        <v>0</v>
      </c>
    </row>
    <row r="142" spans="1:11" s="16" customFormat="1" ht="15.75" x14ac:dyDescent="0.25">
      <c r="A142" s="20">
        <v>3</v>
      </c>
      <c r="B142" s="31">
        <v>955</v>
      </c>
      <c r="C142" s="32" t="s">
        <v>46</v>
      </c>
      <c r="D142" s="33" t="s">
        <v>75</v>
      </c>
      <c r="E142" s="33" t="s">
        <v>81</v>
      </c>
      <c r="F142" s="33" t="s">
        <v>50</v>
      </c>
      <c r="G142" s="33" t="s">
        <v>97</v>
      </c>
      <c r="H142" s="24"/>
      <c r="I142" s="24"/>
      <c r="J142" s="24"/>
      <c r="K142" s="24"/>
    </row>
    <row r="143" spans="1:11" s="16" customFormat="1" ht="47.25" x14ac:dyDescent="0.25">
      <c r="A143" s="19">
        <v>2</v>
      </c>
      <c r="B143" s="37">
        <v>955</v>
      </c>
      <c r="C143" s="38" t="s">
        <v>198</v>
      </c>
      <c r="D143" s="39" t="s">
        <v>75</v>
      </c>
      <c r="E143" s="39" t="s">
        <v>81</v>
      </c>
      <c r="F143" s="39" t="s">
        <v>151</v>
      </c>
      <c r="G143" s="39"/>
      <c r="H143" s="40">
        <f>SUMIFS(H144:H1136,$B144:$B1136,$B143,$D144:$D1136,$D144,$E144:$E1136,$E144,$F144:$F1136,$F144)</f>
        <v>0</v>
      </c>
      <c r="I143" s="40">
        <f>SUMIFS(I144:I1136,$B144:$B1136,$B143,$D144:$D1136,$D144,$E144:$E1136,$E144,$F144:$F1136,$F144)</f>
        <v>0</v>
      </c>
      <c r="J143" s="40">
        <f>SUMIFS(J144:J1136,$B144:$B1136,$B143,$D144:$D1136,$D144,$E144:$E1136,$E144,$F144:$F1136,$F144)</f>
        <v>2454.4</v>
      </c>
      <c r="K143" s="40">
        <f>SUMIFS(K144:K1136,$B144:$B1136,$B143,$D144:$D1136,$D144,$E144:$E1136,$E144,$F144:$F1136,$F144)</f>
        <v>2331.6</v>
      </c>
    </row>
    <row r="144" spans="1:11" s="16" customFormat="1" ht="15.75" x14ac:dyDescent="0.25">
      <c r="A144" s="20">
        <v>3</v>
      </c>
      <c r="B144" s="31">
        <v>955</v>
      </c>
      <c r="C144" s="32" t="s">
        <v>46</v>
      </c>
      <c r="D144" s="33" t="s">
        <v>75</v>
      </c>
      <c r="E144" s="33" t="s">
        <v>81</v>
      </c>
      <c r="F144" s="33" t="s">
        <v>151</v>
      </c>
      <c r="G144" s="33" t="s">
        <v>97</v>
      </c>
      <c r="H144" s="24"/>
      <c r="I144" s="24"/>
      <c r="J144" s="24">
        <v>2454.4</v>
      </c>
      <c r="K144" s="24">
        <v>2331.6</v>
      </c>
    </row>
    <row r="145" spans="1:11" s="16" customFormat="1" ht="47.25" x14ac:dyDescent="0.25">
      <c r="A145" s="19">
        <v>2</v>
      </c>
      <c r="B145" s="37">
        <v>955</v>
      </c>
      <c r="C145" s="38" t="s">
        <v>201</v>
      </c>
      <c r="D145" s="39" t="s">
        <v>75</v>
      </c>
      <c r="E145" s="39" t="s">
        <v>81</v>
      </c>
      <c r="F145" s="39" t="s">
        <v>200</v>
      </c>
      <c r="G145" s="39"/>
      <c r="H145" s="40">
        <f>SUMIFS(H146:H1138,$B146:$B1138,$B145,$D146:$D1138,$D146,$E146:$E1138,$E146,$F146:$F1138,$F146)</f>
        <v>0</v>
      </c>
      <c r="I145" s="40">
        <f>SUMIFS(I146:I1138,$B146:$B1138,$B145,$D146:$D1138,$D146,$E146:$E1138,$E146,$F146:$F1138,$F146)</f>
        <v>0</v>
      </c>
      <c r="J145" s="40">
        <f>SUMIFS(J146:J1138,$B146:$B1138,$B145,$D146:$D1138,$D146,$E146:$E1138,$E146,$F146:$F1138,$F146)</f>
        <v>4287.1000000000004</v>
      </c>
      <c r="K145" s="40">
        <f>SUMIFS(K146:K1138,$B146:$B1138,$B145,$D146:$D1138,$D146,$E146:$E1138,$E146,$F146:$F1138,$F146)</f>
        <v>284.89999999999998</v>
      </c>
    </row>
    <row r="146" spans="1:11" s="16" customFormat="1" ht="31.5" x14ac:dyDescent="0.25">
      <c r="A146" s="20">
        <v>3</v>
      </c>
      <c r="B146" s="31">
        <v>955</v>
      </c>
      <c r="C146" s="32" t="s">
        <v>23</v>
      </c>
      <c r="D146" s="33" t="s">
        <v>75</v>
      </c>
      <c r="E146" s="33" t="s">
        <v>81</v>
      </c>
      <c r="F146" s="33" t="s">
        <v>200</v>
      </c>
      <c r="G146" s="33" t="s">
        <v>88</v>
      </c>
      <c r="H146" s="24"/>
      <c r="I146" s="24"/>
      <c r="J146" s="24">
        <v>4287.1000000000004</v>
      </c>
      <c r="K146" s="24">
        <v>284.89999999999998</v>
      </c>
    </row>
    <row r="147" spans="1:11" s="16" customFormat="1" ht="31.5" x14ac:dyDescent="0.25">
      <c r="A147" s="17">
        <v>1</v>
      </c>
      <c r="B147" s="28">
        <v>955</v>
      </c>
      <c r="C147" s="29" t="s">
        <v>51</v>
      </c>
      <c r="D147" s="30" t="s">
        <v>94</v>
      </c>
      <c r="E147" s="30" t="s">
        <v>92</v>
      </c>
      <c r="F147" s="30" t="s">
        <v>7</v>
      </c>
      <c r="G147" s="30" t="s">
        <v>77</v>
      </c>
      <c r="H147" s="18">
        <f>SUMIFS(H148:H1136,$B148:$B1136,$B148,$D148:$D1136,$D148,$E148:$E1136,$E148)/2</f>
        <v>114</v>
      </c>
      <c r="I147" s="18">
        <f>SUMIFS(I148:I1136,$B148:$B1136,$B148,$D148:$D1136,$D148,$E148:$E1136,$E148)/2</f>
        <v>0</v>
      </c>
      <c r="J147" s="18">
        <f>SUMIFS(J148:J1136,$B148:$B1136,$B148,$D148:$D1136,$D148,$E148:$E1136,$E148)/2</f>
        <v>114</v>
      </c>
      <c r="K147" s="18">
        <f>SUMIFS(K148:K1136,$B148:$B1136,$B148,$D148:$D1136,$D148,$E148:$E1136,$E148)/2</f>
        <v>0</v>
      </c>
    </row>
    <row r="148" spans="1:11" s="16" customFormat="1" ht="54" customHeight="1" x14ac:dyDescent="0.25">
      <c r="A148" s="19">
        <v>2</v>
      </c>
      <c r="B148" s="37">
        <v>955</v>
      </c>
      <c r="C148" s="38" t="s">
        <v>163</v>
      </c>
      <c r="D148" s="39" t="s">
        <v>94</v>
      </c>
      <c r="E148" s="39" t="s">
        <v>92</v>
      </c>
      <c r="F148" s="39" t="s">
        <v>113</v>
      </c>
      <c r="G148" s="39" t="s">
        <v>77</v>
      </c>
      <c r="H148" s="40">
        <f>SUMIFS(H149:H1136,$B149:$B1136,$B148,$D149:$D1136,$D149,$E149:$E1136,$E149,$F149:$F1136,$F149)</f>
        <v>114</v>
      </c>
      <c r="I148" s="40">
        <f>SUMIFS(I149:I1136,$B149:$B1136,$B148,$D149:$D1136,$D149,$E149:$E1136,$E149,$F149:$F1136,$F149)</f>
        <v>0</v>
      </c>
      <c r="J148" s="40">
        <f>SUMIFS(J149:J1136,$B149:$B1136,$B148,$D149:$D1136,$D149,$E149:$E1136,$E149,$F149:$F1136,$F149)</f>
        <v>114</v>
      </c>
      <c r="K148" s="40">
        <f>SUMIFS(K149:K1136,$B149:$B1136,$B148,$D149:$D1136,$D149,$E149:$E1136,$E149,$F149:$F1136,$F149)</f>
        <v>0</v>
      </c>
    </row>
    <row r="149" spans="1:11" s="16" customFormat="1" ht="47.25" x14ac:dyDescent="0.25">
      <c r="A149" s="20">
        <v>3</v>
      </c>
      <c r="B149" s="31">
        <v>955</v>
      </c>
      <c r="C149" s="32" t="s">
        <v>12</v>
      </c>
      <c r="D149" s="33" t="s">
        <v>94</v>
      </c>
      <c r="E149" s="33" t="s">
        <v>92</v>
      </c>
      <c r="F149" s="33" t="s">
        <v>113</v>
      </c>
      <c r="G149" s="33" t="s">
        <v>79</v>
      </c>
      <c r="H149" s="24">
        <v>114</v>
      </c>
      <c r="I149" s="24"/>
      <c r="J149" s="24">
        <v>114</v>
      </c>
      <c r="K149" s="24"/>
    </row>
    <row r="150" spans="1:11" s="16" customFormat="1" ht="63" x14ac:dyDescent="0.25">
      <c r="A150" s="17">
        <v>1</v>
      </c>
      <c r="B150" s="28">
        <v>955</v>
      </c>
      <c r="C150" s="29" t="s">
        <v>52</v>
      </c>
      <c r="D150" s="30" t="s">
        <v>84</v>
      </c>
      <c r="E150" s="30" t="s">
        <v>95</v>
      </c>
      <c r="F150" s="30" t="s">
        <v>7</v>
      </c>
      <c r="G150" s="30" t="s">
        <v>77</v>
      </c>
      <c r="H150" s="18">
        <f>SUMIFS(H151:H1139,$B151:$B1139,$B151,$D151:$D1139,$D151,$E151:$E1139,$E151)/2</f>
        <v>1352.6</v>
      </c>
      <c r="I150" s="18">
        <f>SUMIFS(I151:I1139,$B151:$B1139,$B151,$D151:$D1139,$D151,$E151:$E1139,$E151)/2</f>
        <v>0</v>
      </c>
      <c r="J150" s="18">
        <f>SUMIFS(J151:J1139,$B151:$B1139,$B151,$D151:$D1139,$D151,$E151:$E1139,$E151)/2</f>
        <v>1352.6</v>
      </c>
      <c r="K150" s="18">
        <f>SUMIFS(K151:K1139,$B151:$B1139,$B151,$D151:$D1139,$D151,$E151:$E1139,$E151)/2</f>
        <v>0</v>
      </c>
    </row>
    <row r="151" spans="1:11" s="16" customFormat="1" ht="94.5" x14ac:dyDescent="0.25">
      <c r="A151" s="19">
        <v>2</v>
      </c>
      <c r="B151" s="37">
        <v>955</v>
      </c>
      <c r="C151" s="38" t="s">
        <v>159</v>
      </c>
      <c r="D151" s="39" t="s">
        <v>84</v>
      </c>
      <c r="E151" s="39" t="s">
        <v>95</v>
      </c>
      <c r="F151" s="39" t="s">
        <v>45</v>
      </c>
      <c r="G151" s="39"/>
      <c r="H151" s="40">
        <f>SUMIFS(H152:H1139,$B152:$B1139,$B151,$D152:$D1139,$D152,$E152:$E1139,$E152,$F152:$F1139,$F152)</f>
        <v>1276.5999999999999</v>
      </c>
      <c r="I151" s="40">
        <f>SUMIFS(I152:I1139,$B152:$B1139,$B151,$D152:$D1139,$D152,$E152:$E1139,$E152,$F152:$F1139,$F152)</f>
        <v>0</v>
      </c>
      <c r="J151" s="40">
        <f>SUMIFS(J152:J1139,$B152:$B1139,$B151,$D152:$D1139,$D152,$E152:$E1139,$E152,$F152:$F1139,$F152)</f>
        <v>1276.5999999999999</v>
      </c>
      <c r="K151" s="40">
        <f>SUMIFS(K152:K1139,$B152:$B1139,$B151,$D152:$D1139,$D152,$E152:$E1139,$E152,$F152:$F1139,$F152)</f>
        <v>0</v>
      </c>
    </row>
    <row r="152" spans="1:11" s="16" customFormat="1" ht="15.75" x14ac:dyDescent="0.25">
      <c r="A152" s="20">
        <v>3</v>
      </c>
      <c r="B152" s="31">
        <v>955</v>
      </c>
      <c r="C152" s="32" t="s">
        <v>46</v>
      </c>
      <c r="D152" s="33" t="s">
        <v>84</v>
      </c>
      <c r="E152" s="33" t="s">
        <v>95</v>
      </c>
      <c r="F152" s="33" t="s">
        <v>45</v>
      </c>
      <c r="G152" s="33" t="s">
        <v>97</v>
      </c>
      <c r="H152" s="24">
        <v>1276.5999999999999</v>
      </c>
      <c r="I152" s="24"/>
      <c r="J152" s="24">
        <v>1276.5999999999999</v>
      </c>
      <c r="K152" s="24"/>
    </row>
    <row r="153" spans="1:11" s="16" customFormat="1" ht="94.5" x14ac:dyDescent="0.25">
      <c r="A153" s="19">
        <v>2</v>
      </c>
      <c r="B153" s="37">
        <v>955</v>
      </c>
      <c r="C153" s="38" t="s">
        <v>164</v>
      </c>
      <c r="D153" s="39" t="s">
        <v>84</v>
      </c>
      <c r="E153" s="39" t="s">
        <v>95</v>
      </c>
      <c r="F153" s="39" t="s">
        <v>114</v>
      </c>
      <c r="G153" s="39" t="s">
        <v>77</v>
      </c>
      <c r="H153" s="40">
        <f>SUMIFS(H154:H1141,$B154:$B1141,$B153,$D154:$D1141,$D154,$E154:$E1141,$E154,$F154:$F1141,$F154)</f>
        <v>76</v>
      </c>
      <c r="I153" s="40">
        <f>SUMIFS(I154:I1141,$B154:$B1141,$B153,$D154:$D1141,$D154,$E154:$E1141,$E154,$F154:$F1141,$F154)</f>
        <v>0</v>
      </c>
      <c r="J153" s="40">
        <f>SUMIFS(J154:J1141,$B154:$B1141,$B153,$D154:$D1141,$D154,$E154:$E1141,$E154,$F154:$F1141,$F154)</f>
        <v>76</v>
      </c>
      <c r="K153" s="40">
        <f>SUMIFS(K154:K1141,$B154:$B1141,$B153,$D154:$D1141,$D154,$E154:$E1141,$E154,$F154:$F1141,$F154)</f>
        <v>0</v>
      </c>
    </row>
    <row r="154" spans="1:11" s="16" customFormat="1" ht="47.25" x14ac:dyDescent="0.25">
      <c r="A154" s="20">
        <v>3</v>
      </c>
      <c r="B154" s="31">
        <v>955</v>
      </c>
      <c r="C154" s="32" t="s">
        <v>12</v>
      </c>
      <c r="D154" s="33" t="s">
        <v>84</v>
      </c>
      <c r="E154" s="33" t="s">
        <v>95</v>
      </c>
      <c r="F154" s="33" t="s">
        <v>114</v>
      </c>
      <c r="G154" s="33" t="s">
        <v>79</v>
      </c>
      <c r="H154" s="24">
        <v>76</v>
      </c>
      <c r="I154" s="24"/>
      <c r="J154" s="24">
        <v>76</v>
      </c>
      <c r="K154" s="24"/>
    </row>
    <row r="155" spans="1:11" s="16" customFormat="1" ht="15.75" x14ac:dyDescent="0.25">
      <c r="A155" s="17">
        <v>1</v>
      </c>
      <c r="B155" s="28">
        <v>955</v>
      </c>
      <c r="C155" s="29" t="s">
        <v>54</v>
      </c>
      <c r="D155" s="30" t="s">
        <v>92</v>
      </c>
      <c r="E155" s="30" t="s">
        <v>98</v>
      </c>
      <c r="F155" s="30"/>
      <c r="G155" s="30"/>
      <c r="H155" s="18">
        <f>SUMIFS(H156:H1144,$B156:$B1144,$B156,$D156:$D1144,$D156,$E156:$E1144,$E156)/2</f>
        <v>25819.600000000002</v>
      </c>
      <c r="I155" s="18">
        <f>SUMIFS(I156:I1144,$B156:$B1144,$B156,$D156:$D1144,$D156,$E156:$E1144,$E156)/2</f>
        <v>25288.3</v>
      </c>
      <c r="J155" s="18">
        <f>SUMIFS(J156:J1144,$B156:$B1144,$B156,$D156:$D1144,$D156,$E156:$E1144,$E156)/2</f>
        <v>25819.600000000002</v>
      </c>
      <c r="K155" s="18">
        <f>SUMIFS(K156:K1144,$B156:$B1144,$B156,$D156:$D1144,$D156,$E156:$E1144,$E156)/2</f>
        <v>25288.3</v>
      </c>
    </row>
    <row r="156" spans="1:11" s="16" customFormat="1" ht="63" x14ac:dyDescent="0.25">
      <c r="A156" s="19">
        <v>2</v>
      </c>
      <c r="B156" s="37">
        <v>955</v>
      </c>
      <c r="C156" s="47" t="s">
        <v>136</v>
      </c>
      <c r="D156" s="39" t="s">
        <v>92</v>
      </c>
      <c r="E156" s="39" t="s">
        <v>98</v>
      </c>
      <c r="F156" s="39" t="s">
        <v>15</v>
      </c>
      <c r="G156" s="39" t="s">
        <v>77</v>
      </c>
      <c r="H156" s="40">
        <f>SUMIFS(H157:H1144,$B157:$B1144,$B156,$D157:$D1144,$D157,$E157:$E1144,$E157,$F157:$F1144,$F157)</f>
        <v>0</v>
      </c>
      <c r="I156" s="40">
        <f>SUMIFS(I157:I1144,$B157:$B1144,$B156,$D157:$D1144,$D157,$E157:$E1144,$E157,$F157:$F1144,$F157)</f>
        <v>0</v>
      </c>
      <c r="J156" s="40">
        <f>SUMIFS(J157:J1144,$B157:$B1144,$B156,$D157:$D1144,$D157,$E157:$E1144,$E157,$F157:$F1144,$F157)</f>
        <v>0</v>
      </c>
      <c r="K156" s="40">
        <f>SUMIFS(K157:K1144,$B157:$B1144,$B156,$D157:$D1144,$D157,$E157:$E1144,$E157,$F157:$F1144,$F157)</f>
        <v>0</v>
      </c>
    </row>
    <row r="157" spans="1:11" s="16" customFormat="1" ht="47.25" x14ac:dyDescent="0.25">
      <c r="A157" s="20">
        <v>3</v>
      </c>
      <c r="B157" s="31">
        <v>955</v>
      </c>
      <c r="C157" s="45" t="s">
        <v>12</v>
      </c>
      <c r="D157" s="33" t="s">
        <v>92</v>
      </c>
      <c r="E157" s="33" t="s">
        <v>98</v>
      </c>
      <c r="F157" s="33" t="s">
        <v>15</v>
      </c>
      <c r="G157" s="33" t="s">
        <v>79</v>
      </c>
      <c r="H157" s="24"/>
      <c r="I157" s="24"/>
      <c r="J157" s="24"/>
      <c r="K157" s="24"/>
    </row>
    <row r="158" spans="1:11" s="16" customFormat="1" ht="94.5" x14ac:dyDescent="0.25">
      <c r="A158" s="19">
        <v>2</v>
      </c>
      <c r="B158" s="37">
        <v>955</v>
      </c>
      <c r="C158" s="38" t="s">
        <v>55</v>
      </c>
      <c r="D158" s="39" t="s">
        <v>92</v>
      </c>
      <c r="E158" s="39" t="s">
        <v>98</v>
      </c>
      <c r="F158" s="39" t="s">
        <v>56</v>
      </c>
      <c r="G158" s="39"/>
      <c r="H158" s="40">
        <f>SUMIFS(H159:H1146,$B159:$B1146,$B158,$D159:$D1146,$D159,$E159:$E1146,$E159,$F159:$F1146,$F159)</f>
        <v>25819.600000000002</v>
      </c>
      <c r="I158" s="40">
        <f>SUMIFS(I159:I1146,$B159:$B1146,$B158,$D159:$D1146,$D159,$E159:$E1146,$E159,$F159:$F1146,$F159)</f>
        <v>25288.300000000003</v>
      </c>
      <c r="J158" s="40">
        <f>SUMIFS(J159:J1146,$B159:$B1146,$B158,$D159:$D1146,$D159,$E159:$E1146,$E159,$F159:$F1146,$F159)</f>
        <v>25819.600000000002</v>
      </c>
      <c r="K158" s="40">
        <f>SUMIFS(K159:K1146,$B159:$B1146,$B158,$D159:$D1146,$D159,$E159:$E1146,$E159,$F159:$F1146,$F159)</f>
        <v>25288.300000000003</v>
      </c>
    </row>
    <row r="159" spans="1:11" s="16" customFormat="1" ht="31.5" x14ac:dyDescent="0.25">
      <c r="A159" s="20">
        <v>3</v>
      </c>
      <c r="B159" s="31">
        <v>955</v>
      </c>
      <c r="C159" s="32" t="s">
        <v>23</v>
      </c>
      <c r="D159" s="33" t="s">
        <v>92</v>
      </c>
      <c r="E159" s="33" t="s">
        <v>98</v>
      </c>
      <c r="F159" s="33" t="s">
        <v>56</v>
      </c>
      <c r="G159" s="33" t="s">
        <v>88</v>
      </c>
      <c r="H159" s="24">
        <v>3644.6</v>
      </c>
      <c r="I159" s="24">
        <v>3644.6</v>
      </c>
      <c r="J159" s="24">
        <v>3644.6</v>
      </c>
      <c r="K159" s="24">
        <v>3644.6</v>
      </c>
    </row>
    <row r="160" spans="1:11" s="16" customFormat="1" ht="47.25" x14ac:dyDescent="0.25">
      <c r="A160" s="20">
        <v>3</v>
      </c>
      <c r="B160" s="31">
        <v>955</v>
      </c>
      <c r="C160" s="32" t="s">
        <v>12</v>
      </c>
      <c r="D160" s="33" t="s">
        <v>92</v>
      </c>
      <c r="E160" s="33" t="s">
        <v>98</v>
      </c>
      <c r="F160" s="33" t="s">
        <v>56</v>
      </c>
      <c r="G160" s="33" t="s">
        <v>79</v>
      </c>
      <c r="H160" s="24">
        <v>3051.1</v>
      </c>
      <c r="I160" s="24">
        <v>2519.8000000000002</v>
      </c>
      <c r="J160" s="24">
        <v>3051.1</v>
      </c>
      <c r="K160" s="24">
        <v>2519.8000000000002</v>
      </c>
    </row>
    <row r="161" spans="1:11" s="16" customFormat="1" ht="15.75" x14ac:dyDescent="0.25">
      <c r="A161" s="20">
        <v>3</v>
      </c>
      <c r="B161" s="31">
        <v>955</v>
      </c>
      <c r="C161" s="32" t="s">
        <v>46</v>
      </c>
      <c r="D161" s="33" t="s">
        <v>92</v>
      </c>
      <c r="E161" s="33" t="s">
        <v>98</v>
      </c>
      <c r="F161" s="33" t="s">
        <v>56</v>
      </c>
      <c r="G161" s="33" t="s">
        <v>97</v>
      </c>
      <c r="H161" s="24"/>
      <c r="I161" s="24"/>
      <c r="J161" s="24"/>
      <c r="K161" s="24"/>
    </row>
    <row r="162" spans="1:11" s="16" customFormat="1" ht="78.75" x14ac:dyDescent="0.25">
      <c r="A162" s="20">
        <v>3</v>
      </c>
      <c r="B162" s="31">
        <v>955</v>
      </c>
      <c r="C162" s="32" t="s">
        <v>177</v>
      </c>
      <c r="D162" s="33" t="s">
        <v>92</v>
      </c>
      <c r="E162" s="33" t="s">
        <v>98</v>
      </c>
      <c r="F162" s="33" t="s">
        <v>56</v>
      </c>
      <c r="G162" s="33" t="s">
        <v>99</v>
      </c>
      <c r="H162" s="24">
        <v>19120.5</v>
      </c>
      <c r="I162" s="24">
        <v>19120.5</v>
      </c>
      <c r="J162" s="24">
        <v>19120.5</v>
      </c>
      <c r="K162" s="24">
        <v>19120.5</v>
      </c>
    </row>
    <row r="163" spans="1:11" s="16" customFormat="1" ht="21" customHeight="1" x14ac:dyDescent="0.25">
      <c r="A163" s="20">
        <v>3</v>
      </c>
      <c r="B163" s="31">
        <v>955</v>
      </c>
      <c r="C163" s="32" t="s">
        <v>13</v>
      </c>
      <c r="D163" s="33" t="s">
        <v>92</v>
      </c>
      <c r="E163" s="33" t="s">
        <v>98</v>
      </c>
      <c r="F163" s="33" t="s">
        <v>56</v>
      </c>
      <c r="G163" s="33" t="s">
        <v>80</v>
      </c>
      <c r="H163" s="24">
        <v>3.4</v>
      </c>
      <c r="I163" s="24">
        <v>3.4</v>
      </c>
      <c r="J163" s="24">
        <v>3.4</v>
      </c>
      <c r="K163" s="24">
        <v>3.4</v>
      </c>
    </row>
    <row r="164" spans="1:11" s="16" customFormat="1" ht="15.75" x14ac:dyDescent="0.25">
      <c r="A164" s="17">
        <v>1</v>
      </c>
      <c r="B164" s="28">
        <v>955</v>
      </c>
      <c r="C164" s="29" t="s">
        <v>57</v>
      </c>
      <c r="D164" s="30" t="s">
        <v>92</v>
      </c>
      <c r="E164" s="30" t="s">
        <v>89</v>
      </c>
      <c r="F164" s="30" t="s">
        <v>7</v>
      </c>
      <c r="G164" s="30" t="s">
        <v>77</v>
      </c>
      <c r="H164" s="18">
        <f>SUMIFS(H165:H1153,$B165:$B1153,$B165,$D165:$D1153,$D165,$E165:$E1153,$E165)/2</f>
        <v>1887.2</v>
      </c>
      <c r="I164" s="18">
        <f>SUMIFS(I165:I1153,$B165:$B1153,$B165,$D165:$D1153,$D165,$E165:$E1153,$E165)/2</f>
        <v>0</v>
      </c>
      <c r="J164" s="18">
        <f>SUMIFS(J165:J1153,$B165:$B1153,$B165,$D165:$D1153,$D165,$E165:$E1153,$E165)/2</f>
        <v>1887.2</v>
      </c>
      <c r="K164" s="18">
        <f>SUMIFS(K165:K1153,$B165:$B1153,$B165,$D165:$D1153,$D165,$E165:$E1153,$E165)/2</f>
        <v>0</v>
      </c>
    </row>
    <row r="165" spans="1:11" s="16" customFormat="1" ht="63" x14ac:dyDescent="0.25">
      <c r="A165" s="19">
        <v>2</v>
      </c>
      <c r="B165" s="37">
        <v>955</v>
      </c>
      <c r="C165" s="38" t="s">
        <v>135</v>
      </c>
      <c r="D165" s="39" t="s">
        <v>92</v>
      </c>
      <c r="E165" s="39" t="s">
        <v>89</v>
      </c>
      <c r="F165" s="39" t="s">
        <v>137</v>
      </c>
      <c r="G165" s="39"/>
      <c r="H165" s="40">
        <f>SUMIFS(H166:H1153,$B166:$B1153,$B165,$D166:$D1153,$D166,$E166:$E1153,$E166,$F166:$F1153,$F166)</f>
        <v>1887.2</v>
      </c>
      <c r="I165" s="40">
        <f>SUMIFS(I166:I1153,$B166:$B1153,$B165,$D166:$D1153,$D166,$E166:$E1153,$E166,$F166:$F1153,$F166)</f>
        <v>0</v>
      </c>
      <c r="J165" s="40">
        <f>SUMIFS(J166:J1153,$B166:$B1153,$B165,$D166:$D1153,$D166,$E166:$E1153,$E166,$F166:$F1153,$F166)</f>
        <v>1887.2</v>
      </c>
      <c r="K165" s="40">
        <f>SUMIFS(K166:K1153,$B166:$B1153,$B165,$D166:$D1153,$D166,$E166:$E1153,$E166,$F166:$F1153,$F166)</f>
        <v>0</v>
      </c>
    </row>
    <row r="166" spans="1:11" s="16" customFormat="1" ht="78.75" x14ac:dyDescent="0.25">
      <c r="A166" s="20">
        <v>3</v>
      </c>
      <c r="B166" s="31">
        <v>955</v>
      </c>
      <c r="C166" s="32" t="s">
        <v>177</v>
      </c>
      <c r="D166" s="33" t="s">
        <v>92</v>
      </c>
      <c r="E166" s="33" t="s">
        <v>89</v>
      </c>
      <c r="F166" s="33" t="s">
        <v>137</v>
      </c>
      <c r="G166" s="33" t="s">
        <v>99</v>
      </c>
      <c r="H166" s="24">
        <v>1887.2</v>
      </c>
      <c r="I166" s="24"/>
      <c r="J166" s="24">
        <v>1887.2</v>
      </c>
      <c r="K166" s="24"/>
    </row>
    <row r="167" spans="1:11" s="16" customFormat="1" ht="15.75" x14ac:dyDescent="0.25">
      <c r="A167" s="17">
        <v>1</v>
      </c>
      <c r="B167" s="28">
        <v>955</v>
      </c>
      <c r="C167" s="29" t="s">
        <v>173</v>
      </c>
      <c r="D167" s="30" t="s">
        <v>92</v>
      </c>
      <c r="E167" s="30" t="s">
        <v>95</v>
      </c>
      <c r="F167" s="30"/>
      <c r="G167" s="30"/>
      <c r="H167" s="18">
        <f>SUMIFS(H168:H1156,$B168:$B1156,$B168,$D168:$D1156,$D168,$E168:$E1156,$E168)/2</f>
        <v>49814.3</v>
      </c>
      <c r="I167" s="18">
        <f>SUMIFS(I168:I1156,$B168:$B1156,$B168,$D168:$D1156,$D168,$E168:$E1156,$E168)/2</f>
        <v>45000</v>
      </c>
      <c r="J167" s="18">
        <f>SUMIFS(J168:J1156,$B168:$B1156,$B168,$D168:$D1156,$D168,$E168:$E1156,$E168)/2</f>
        <v>49814.3</v>
      </c>
      <c r="K167" s="18">
        <f>SUMIFS(K168:K1156,$B168:$B1156,$B168,$D168:$D1156,$D168,$E168:$E1156,$E168)/2</f>
        <v>45000</v>
      </c>
    </row>
    <row r="168" spans="1:11" s="16" customFormat="1" ht="78.75" x14ac:dyDescent="0.25">
      <c r="A168" s="19">
        <v>2</v>
      </c>
      <c r="B168" s="37">
        <v>955</v>
      </c>
      <c r="C168" s="38" t="s">
        <v>184</v>
      </c>
      <c r="D168" s="39" t="s">
        <v>92</v>
      </c>
      <c r="E168" s="39" t="s">
        <v>95</v>
      </c>
      <c r="F168" s="39" t="s">
        <v>58</v>
      </c>
      <c r="G168" s="39"/>
      <c r="H168" s="40">
        <f>SUMIFS(H169:H1156,$B169:$B1156,$B168,$D169:$D1156,$D169,$E169:$E1156,$E169,$F169:$F1156,$F169)</f>
        <v>49814.3</v>
      </c>
      <c r="I168" s="40">
        <f>SUMIFS(I169:I1156,$B169:$B1156,$B168,$D169:$D1156,$D169,$E169:$E1156,$E169,$F169:$F1156,$F169)</f>
        <v>45000</v>
      </c>
      <c r="J168" s="40">
        <f>SUMIFS(J169:J1156,$B169:$B1156,$B168,$D169:$D1156,$D169,$E169:$E1156,$E169,$F169:$F1156,$F169)</f>
        <v>49814.3</v>
      </c>
      <c r="K168" s="40">
        <f>SUMIFS(K169:K1156,$B169:$B1156,$B168,$D169:$D1156,$D169,$E169:$E1156,$E169,$F169:$F1156,$F169)</f>
        <v>45000</v>
      </c>
    </row>
    <row r="169" spans="1:11" s="16" customFormat="1" ht="15.75" x14ac:dyDescent="0.25">
      <c r="A169" s="20">
        <v>3</v>
      </c>
      <c r="B169" s="31">
        <v>955</v>
      </c>
      <c r="C169" s="32" t="s">
        <v>46</v>
      </c>
      <c r="D169" s="33" t="s">
        <v>92</v>
      </c>
      <c r="E169" s="33" t="s">
        <v>95</v>
      </c>
      <c r="F169" s="33" t="s">
        <v>58</v>
      </c>
      <c r="G169" s="33" t="s">
        <v>97</v>
      </c>
      <c r="H169" s="24">
        <v>49814.3</v>
      </c>
      <c r="I169" s="24">
        <v>45000</v>
      </c>
      <c r="J169" s="24">
        <v>49814.3</v>
      </c>
      <c r="K169" s="24">
        <v>45000</v>
      </c>
    </row>
    <row r="170" spans="1:11" s="16" customFormat="1" ht="15.75" x14ac:dyDescent="0.25">
      <c r="A170" s="17">
        <v>1</v>
      </c>
      <c r="B170" s="28">
        <v>955</v>
      </c>
      <c r="C170" s="29" t="s">
        <v>141</v>
      </c>
      <c r="D170" s="30" t="s">
        <v>92</v>
      </c>
      <c r="E170" s="30" t="s">
        <v>90</v>
      </c>
      <c r="F170" s="30" t="s">
        <v>7</v>
      </c>
      <c r="G170" s="30" t="s">
        <v>77</v>
      </c>
      <c r="H170" s="18">
        <f>SUMIFS(H171:H1159,$B171:$B1159,$B171,$D171:$D1159,$D171,$E171:$E1159,$E171)/2</f>
        <v>0</v>
      </c>
      <c r="I170" s="18">
        <f>SUMIFS(I171:I1159,$B171:$B1159,$B171,$D171:$D1159,$D171,$E171:$E1159,$E171)/2</f>
        <v>0</v>
      </c>
      <c r="J170" s="18">
        <f>SUMIFS(J171:J1159,$B171:$B1159,$B171,$D171:$D1159,$D171,$E171:$E1159,$E171)/2</f>
        <v>0</v>
      </c>
      <c r="K170" s="18">
        <f>SUMIFS(K171:K1159,$B171:$B1159,$B171,$D171:$D1159,$D171,$E171:$E1159,$E171)/2</f>
        <v>0</v>
      </c>
    </row>
    <row r="171" spans="1:11" s="16" customFormat="1" ht="78.75" x14ac:dyDescent="0.25">
      <c r="A171" s="19">
        <v>2</v>
      </c>
      <c r="B171" s="37">
        <v>955</v>
      </c>
      <c r="C171" s="38" t="s">
        <v>157</v>
      </c>
      <c r="D171" s="39" t="s">
        <v>92</v>
      </c>
      <c r="E171" s="39" t="s">
        <v>90</v>
      </c>
      <c r="F171" s="39" t="s">
        <v>50</v>
      </c>
      <c r="G171" s="39"/>
      <c r="H171" s="40">
        <f>SUMIFS(H172:H1159,$B172:$B1159,$B171,$D172:$D1159,$D172,$E172:$E1159,$E172,$F172:$F1159,$F172)</f>
        <v>0</v>
      </c>
      <c r="I171" s="40">
        <f>SUMIFS(I172:I1159,$B172:$B1159,$B171,$D172:$D1159,$D172,$E172:$E1159,$E172,$F172:$F1159,$F172)</f>
        <v>0</v>
      </c>
      <c r="J171" s="40">
        <f>SUMIFS(J172:J1159,$B172:$B1159,$B171,$D172:$D1159,$D172,$E172:$E1159,$E172,$F172:$F1159,$F172)</f>
        <v>0</v>
      </c>
      <c r="K171" s="40">
        <f>SUMIFS(K172:K1159,$B172:$B1159,$B171,$D172:$D1159,$D172,$E172:$E1159,$E172,$F172:$F1159,$F172)</f>
        <v>0</v>
      </c>
    </row>
    <row r="172" spans="1:11" s="16" customFormat="1" ht="15.75" x14ac:dyDescent="0.25">
      <c r="A172" s="20">
        <v>3</v>
      </c>
      <c r="B172" s="31">
        <v>955</v>
      </c>
      <c r="C172" s="32" t="s">
        <v>46</v>
      </c>
      <c r="D172" s="33" t="s">
        <v>92</v>
      </c>
      <c r="E172" s="33" t="s">
        <v>90</v>
      </c>
      <c r="F172" s="33" t="s">
        <v>50</v>
      </c>
      <c r="G172" s="33" t="s">
        <v>97</v>
      </c>
      <c r="H172" s="24"/>
      <c r="I172" s="24"/>
      <c r="J172" s="24"/>
      <c r="K172" s="24"/>
    </row>
    <row r="173" spans="1:11" s="16" customFormat="1" ht="50.45" customHeight="1" x14ac:dyDescent="0.25">
      <c r="A173" s="19">
        <v>2</v>
      </c>
      <c r="B173" s="37">
        <v>955</v>
      </c>
      <c r="C173" s="38" t="s">
        <v>148</v>
      </c>
      <c r="D173" s="39" t="s">
        <v>92</v>
      </c>
      <c r="E173" s="39" t="s">
        <v>90</v>
      </c>
      <c r="F173" s="39" t="s">
        <v>144</v>
      </c>
      <c r="G173" s="39"/>
      <c r="H173" s="40">
        <f>SUMIFS(H174:H1161,$B174:$B1161,$B173,$D174:$D1161,$D174,$E174:$E1161,$E174,$F174:$F1161,$F174)</f>
        <v>0</v>
      </c>
      <c r="I173" s="40">
        <f>SUMIFS(I174:I1161,$B174:$B1161,$B173,$D174:$D1161,$D174,$E174:$E1161,$E174,$F174:$F1161,$F174)</f>
        <v>0</v>
      </c>
      <c r="J173" s="40">
        <f>SUMIFS(J174:J1161,$B174:$B1161,$B173,$D174:$D1161,$D174,$E174:$E1161,$E174,$F174:$F1161,$F174)</f>
        <v>0</v>
      </c>
      <c r="K173" s="40">
        <f>SUMIFS(K174:K1161,$B174:$B1161,$B173,$D174:$D1161,$D174,$E174:$E1161,$E174,$F174:$F1161,$F174)</f>
        <v>0</v>
      </c>
    </row>
    <row r="174" spans="1:11" s="16" customFormat="1" ht="15.75" x14ac:dyDescent="0.25">
      <c r="A174" s="20">
        <v>3</v>
      </c>
      <c r="B174" s="31">
        <v>955</v>
      </c>
      <c r="C174" s="32" t="s">
        <v>147</v>
      </c>
      <c r="D174" s="33" t="s">
        <v>92</v>
      </c>
      <c r="E174" s="33" t="s">
        <v>90</v>
      </c>
      <c r="F174" s="33" t="s">
        <v>144</v>
      </c>
      <c r="G174" s="33" t="s">
        <v>146</v>
      </c>
      <c r="H174" s="24"/>
      <c r="I174" s="24"/>
      <c r="J174" s="24"/>
      <c r="K174" s="24"/>
    </row>
    <row r="175" spans="1:11" s="16" customFormat="1" ht="31.5" x14ac:dyDescent="0.25">
      <c r="A175" s="17">
        <v>1</v>
      </c>
      <c r="B175" s="28">
        <v>955</v>
      </c>
      <c r="C175" s="29" t="s">
        <v>37</v>
      </c>
      <c r="D175" s="30" t="s">
        <v>92</v>
      </c>
      <c r="E175" s="30" t="s">
        <v>93</v>
      </c>
      <c r="F175" s="30"/>
      <c r="G175" s="30"/>
      <c r="H175" s="18">
        <f>SUMIFS(H176:H1164,$B176:$B1164,$B176,$D176:$D1164,$D176,$E176:$E1164,$E176)/2</f>
        <v>4433.1000000000004</v>
      </c>
      <c r="I175" s="18">
        <f>SUMIFS(I176:I1164,$B176:$B1164,$B176,$D176:$D1164,$D176,$E176:$E1164,$E176)/2</f>
        <v>0</v>
      </c>
      <c r="J175" s="18">
        <f>SUMIFS(J176:J1164,$B176:$B1164,$B176,$D176:$D1164,$D176,$E176:$E1164,$E176)/2</f>
        <v>4433.1000000000004</v>
      </c>
      <c r="K175" s="18">
        <f>SUMIFS(K176:K1164,$B176:$B1164,$B176,$D176:$D1164,$D176,$E176:$E1164,$E176)/2</f>
        <v>0</v>
      </c>
    </row>
    <row r="176" spans="1:11" s="16" customFormat="1" ht="63" x14ac:dyDescent="0.25">
      <c r="A176" s="19">
        <v>2</v>
      </c>
      <c r="B176" s="37">
        <v>955</v>
      </c>
      <c r="C176" s="38" t="s">
        <v>165</v>
      </c>
      <c r="D176" s="39" t="s">
        <v>92</v>
      </c>
      <c r="E176" s="39" t="s">
        <v>93</v>
      </c>
      <c r="F176" s="39" t="s">
        <v>59</v>
      </c>
      <c r="G176" s="39"/>
      <c r="H176" s="40">
        <f>SUMIFS(H177:H1164,$B177:$B1164,$B176,$D177:$D1164,$D177,$E177:$E1164,$E177,$F177:$F1164,$F177)</f>
        <v>4433.1000000000004</v>
      </c>
      <c r="I176" s="40">
        <f>SUMIFS(I177:I1164,$B177:$B1164,$B176,$D177:$D1164,$D177,$E177:$E1164,$E177,$F177:$F1164,$F177)</f>
        <v>0</v>
      </c>
      <c r="J176" s="40">
        <f>SUMIFS(J177:J1164,$B177:$B1164,$B176,$D177:$D1164,$D177,$E177:$E1164,$E177,$F177:$F1164,$F177)</f>
        <v>4433.1000000000004</v>
      </c>
      <c r="K176" s="40">
        <f>SUMIFS(K177:K1164,$B177:$B1164,$B176,$D177:$D1164,$D177,$E177:$E1164,$E177,$F177:$F1164,$F177)</f>
        <v>0</v>
      </c>
    </row>
    <row r="177" spans="1:11" s="16" customFormat="1" ht="63" x14ac:dyDescent="0.25">
      <c r="A177" s="20">
        <v>3</v>
      </c>
      <c r="B177" s="31">
        <v>955</v>
      </c>
      <c r="C177" s="32" t="s">
        <v>60</v>
      </c>
      <c r="D177" s="33" t="s">
        <v>92</v>
      </c>
      <c r="E177" s="33" t="s">
        <v>93</v>
      </c>
      <c r="F177" s="33" t="s">
        <v>59</v>
      </c>
      <c r="G177" s="33" t="s">
        <v>100</v>
      </c>
      <c r="H177" s="24">
        <v>4433.1000000000004</v>
      </c>
      <c r="I177" s="24"/>
      <c r="J177" s="24">
        <v>4433.1000000000004</v>
      </c>
      <c r="K177" s="24"/>
    </row>
    <row r="178" spans="1:11" s="16" customFormat="1" ht="15.75" x14ac:dyDescent="0.25">
      <c r="A178" s="17">
        <v>1</v>
      </c>
      <c r="B178" s="28">
        <v>955</v>
      </c>
      <c r="C178" s="29" t="s">
        <v>61</v>
      </c>
      <c r="D178" s="30" t="s">
        <v>98</v>
      </c>
      <c r="E178" s="30" t="s">
        <v>75</v>
      </c>
      <c r="F178" s="30"/>
      <c r="G178" s="30"/>
      <c r="H178" s="18">
        <f>SUMIFS(H179:H1167,$B179:$B1167,$B179,$D179:$D1167,$D179,$E179:$E1167,$E179)/2</f>
        <v>89394</v>
      </c>
      <c r="I178" s="18">
        <f>SUMIFS(I179:I1167,$B179:$B1167,$B179,$D179:$D1167,$D179,$E179:$E1167,$E179)/2</f>
        <v>82447.600000000006</v>
      </c>
      <c r="J178" s="18">
        <f>SUMIFS(J179:J1167,$B179:$B1167,$B179,$D179:$D1167,$D179,$E179:$E1167,$E179)/2</f>
        <v>111378.5</v>
      </c>
      <c r="K178" s="18">
        <f>SUMIFS(K179:K1167,$B179:$B1167,$B179,$D179:$D1167,$D179,$E179:$E1167,$E179)/2</f>
        <v>103332.8</v>
      </c>
    </row>
    <row r="179" spans="1:11" s="16" customFormat="1" ht="82.15" customHeight="1" x14ac:dyDescent="0.25">
      <c r="A179" s="19">
        <v>2</v>
      </c>
      <c r="B179" s="37">
        <v>955</v>
      </c>
      <c r="C179" s="42" t="s">
        <v>162</v>
      </c>
      <c r="D179" s="39" t="s">
        <v>98</v>
      </c>
      <c r="E179" s="39" t="s">
        <v>75</v>
      </c>
      <c r="F179" s="39" t="s">
        <v>49</v>
      </c>
      <c r="G179" s="39" t="s">
        <v>77</v>
      </c>
      <c r="H179" s="40">
        <f>SUMIFS(H180:H1167,$B180:$B1167,$B179,$D180:$D1167,$D180,$E180:$E1167,$E180,$F180:$F1167,$F180)</f>
        <v>2607.1</v>
      </c>
      <c r="I179" s="40">
        <f>SUMIFS(I180:I1167,$B180:$B1167,$B179,$D180:$D1167,$D180,$E180:$E1167,$E180,$F180:$F1167,$F180)</f>
        <v>0</v>
      </c>
      <c r="J179" s="40">
        <f>SUMIFS(J180:J1167,$B180:$B1167,$B179,$D180:$D1167,$D180,$E180:$E1167,$E180,$F180:$F1167,$F180)</f>
        <v>2607.1</v>
      </c>
      <c r="K179" s="40">
        <f>SUMIFS(K180:K1167,$B180:$B1167,$B179,$D180:$D1167,$D180,$E180:$E1167,$E180,$F180:$F1167,$F180)</f>
        <v>0</v>
      </c>
    </row>
    <row r="180" spans="1:11" s="16" customFormat="1" ht="15.75" x14ac:dyDescent="0.25">
      <c r="A180" s="20">
        <v>3</v>
      </c>
      <c r="B180" s="31">
        <v>955</v>
      </c>
      <c r="C180" s="32" t="s">
        <v>46</v>
      </c>
      <c r="D180" s="33" t="s">
        <v>98</v>
      </c>
      <c r="E180" s="33" t="s">
        <v>75</v>
      </c>
      <c r="F180" s="33" t="s">
        <v>49</v>
      </c>
      <c r="G180" s="33" t="s">
        <v>97</v>
      </c>
      <c r="H180" s="24">
        <v>2607.1</v>
      </c>
      <c r="I180" s="24"/>
      <c r="J180" s="24">
        <v>2607.1</v>
      </c>
      <c r="K180" s="24"/>
    </row>
    <row r="181" spans="1:11" s="16" customFormat="1" ht="66" customHeight="1" x14ac:dyDescent="0.25">
      <c r="A181" s="19">
        <v>2</v>
      </c>
      <c r="B181" s="37">
        <v>955</v>
      </c>
      <c r="C181" s="42" t="s">
        <v>143</v>
      </c>
      <c r="D181" s="39" t="s">
        <v>98</v>
      </c>
      <c r="E181" s="39" t="s">
        <v>75</v>
      </c>
      <c r="F181" s="39" t="s">
        <v>142</v>
      </c>
      <c r="G181" s="39" t="s">
        <v>77</v>
      </c>
      <c r="H181" s="40">
        <f>SUMIFS(H182:H1169,$B182:$B1169,$B181,$D182:$D1169,$D182,$E182:$E1169,$E182,$F182:$F1169,$F182)</f>
        <v>86786.9</v>
      </c>
      <c r="I181" s="40">
        <f>SUMIFS(I182:I1169,$B182:$B1169,$B181,$D182:$D1169,$D182,$E182:$E1169,$E182,$F182:$F1169,$F182)</f>
        <v>82447.600000000006</v>
      </c>
      <c r="J181" s="40">
        <f>SUMIFS(J182:J1169,$B182:$B1169,$B181,$D182:$D1169,$D182,$E182:$E1169,$E182,$F182:$F1169,$F182)</f>
        <v>108771.4</v>
      </c>
      <c r="K181" s="40">
        <f>SUMIFS(K182:K1169,$B182:$B1169,$B181,$D182:$D1169,$D182,$E182:$E1169,$E182,$F182:$F1169,$F182)</f>
        <v>103332.8</v>
      </c>
    </row>
    <row r="182" spans="1:11" s="16" customFormat="1" ht="142.9" customHeight="1" x14ac:dyDescent="0.25">
      <c r="A182" s="20">
        <v>3</v>
      </c>
      <c r="B182" s="31">
        <v>955</v>
      </c>
      <c r="C182" s="32" t="s">
        <v>123</v>
      </c>
      <c r="D182" s="33" t="s">
        <v>98</v>
      </c>
      <c r="E182" s="33" t="s">
        <v>75</v>
      </c>
      <c r="F182" s="33" t="s">
        <v>142</v>
      </c>
      <c r="G182" s="33" t="s">
        <v>121</v>
      </c>
      <c r="H182" s="24">
        <v>86786.9</v>
      </c>
      <c r="I182" s="24">
        <v>82447.600000000006</v>
      </c>
      <c r="J182" s="24">
        <v>108771.4</v>
      </c>
      <c r="K182" s="24">
        <v>103332.8</v>
      </c>
    </row>
    <row r="183" spans="1:11" s="16" customFormat="1" ht="15.75" x14ac:dyDescent="0.25">
      <c r="A183" s="17">
        <v>1</v>
      </c>
      <c r="B183" s="28">
        <v>955</v>
      </c>
      <c r="C183" s="29" t="s">
        <v>122</v>
      </c>
      <c r="D183" s="30" t="s">
        <v>98</v>
      </c>
      <c r="E183" s="30" t="s">
        <v>94</v>
      </c>
      <c r="F183" s="30" t="s">
        <v>7</v>
      </c>
      <c r="G183" s="30" t="s">
        <v>77</v>
      </c>
      <c r="H183" s="18">
        <f>SUMIFS(H184:H1172,$B184:$B1172,$B184,$D184:$D1172,$D184,$E184:$E1172,$E184)/2</f>
        <v>22664.000000000004</v>
      </c>
      <c r="I183" s="18">
        <f>SUMIFS(I184:I1172,$B184:$B1172,$B184,$D184:$D1172,$D184,$E184:$E1172,$E184)/2</f>
        <v>6736</v>
      </c>
      <c r="J183" s="18">
        <f>SUMIFS(J184:J1172,$B184:$B1172,$B184,$D184:$D1172,$D184,$E184:$E1172,$E184)/2</f>
        <v>21770.600000000002</v>
      </c>
      <c r="K183" s="18">
        <f>SUMIFS(K184:K1172,$B184:$B1172,$B184,$D184:$D1172,$D184,$E184:$E1172,$E184)/2</f>
        <v>6736</v>
      </c>
    </row>
    <row r="184" spans="1:11" s="16" customFormat="1" ht="47.25" x14ac:dyDescent="0.25">
      <c r="A184" s="19">
        <v>2</v>
      </c>
      <c r="B184" s="37">
        <v>955</v>
      </c>
      <c r="C184" s="38" t="s">
        <v>185</v>
      </c>
      <c r="D184" s="39" t="s">
        <v>98</v>
      </c>
      <c r="E184" s="39" t="s">
        <v>94</v>
      </c>
      <c r="F184" s="39" t="s">
        <v>62</v>
      </c>
      <c r="G184" s="39" t="s">
        <v>77</v>
      </c>
      <c r="H184" s="40">
        <f>SUMIFS(H185:H1172,$B185:$B1172,$B184,$D185:$D1172,$D185,$E185:$E1172,$E185,$F185:$F1172,$F185)</f>
        <v>7941.2</v>
      </c>
      <c r="I184" s="40">
        <f>SUMIFS(I185:I1172,$B185:$B1172,$B184,$D185:$D1172,$D185,$E185:$E1172,$E185,$F185:$F1172,$F185)</f>
        <v>6736</v>
      </c>
      <c r="J184" s="40">
        <f>SUMIFS(J185:J1172,$B185:$B1172,$B184,$D185:$D1172,$D185,$E185:$E1172,$E185,$F185:$F1172,$F185)</f>
        <v>7941.2</v>
      </c>
      <c r="K184" s="40">
        <f>SUMIFS(K185:K1172,$B185:$B1172,$B184,$D185:$D1172,$D185,$E185:$E1172,$E185,$F185:$F1172,$F185)</f>
        <v>6736</v>
      </c>
    </row>
    <row r="185" spans="1:11" s="16" customFormat="1" ht="151.15" customHeight="1" x14ac:dyDescent="0.25">
      <c r="A185" s="20">
        <v>3</v>
      </c>
      <c r="B185" s="31">
        <v>955</v>
      </c>
      <c r="C185" s="32" t="s">
        <v>123</v>
      </c>
      <c r="D185" s="33" t="s">
        <v>98</v>
      </c>
      <c r="E185" s="33" t="s">
        <v>94</v>
      </c>
      <c r="F185" s="33" t="s">
        <v>62</v>
      </c>
      <c r="G185" s="33" t="s">
        <v>121</v>
      </c>
      <c r="H185" s="24">
        <v>7924.7</v>
      </c>
      <c r="I185" s="24">
        <v>6736</v>
      </c>
      <c r="J185" s="24">
        <v>7924.7</v>
      </c>
      <c r="K185" s="24">
        <v>6736</v>
      </c>
    </row>
    <row r="186" spans="1:11" s="16" customFormat="1" ht="24.6" customHeight="1" x14ac:dyDescent="0.25">
      <c r="A186" s="20">
        <v>3</v>
      </c>
      <c r="B186" s="31">
        <v>955</v>
      </c>
      <c r="C186" s="32" t="s">
        <v>46</v>
      </c>
      <c r="D186" s="33" t="s">
        <v>98</v>
      </c>
      <c r="E186" s="33" t="s">
        <v>94</v>
      </c>
      <c r="F186" s="33" t="s">
        <v>62</v>
      </c>
      <c r="G186" s="33" t="s">
        <v>97</v>
      </c>
      <c r="H186" s="24">
        <v>16.5</v>
      </c>
      <c r="I186" s="24"/>
      <c r="J186" s="24">
        <v>16.5</v>
      </c>
      <c r="K186" s="24"/>
    </row>
    <row r="187" spans="1:11" s="16" customFormat="1" ht="94.5" x14ac:dyDescent="0.25">
      <c r="A187" s="19">
        <v>2</v>
      </c>
      <c r="B187" s="37">
        <v>955</v>
      </c>
      <c r="C187" s="47" t="s">
        <v>166</v>
      </c>
      <c r="D187" s="39" t="s">
        <v>98</v>
      </c>
      <c r="E187" s="39" t="s">
        <v>94</v>
      </c>
      <c r="F187" s="39" t="s">
        <v>45</v>
      </c>
      <c r="G187" s="39" t="s">
        <v>77</v>
      </c>
      <c r="H187" s="40">
        <f>SUMIFS(H188:H1175,$B188:$B1175,$B187,$D188:$D1175,$D188,$E188:$E1175,$E188,$F188:$F1175,$F188)</f>
        <v>10500</v>
      </c>
      <c r="I187" s="40">
        <f>SUMIFS(I188:I1175,$B188:$B1175,$B187,$D188:$D1175,$D188,$E188:$E1175,$E188,$F188:$F1175,$F188)</f>
        <v>0</v>
      </c>
      <c r="J187" s="40">
        <f>SUMIFS(J188:J1175,$B188:$B1175,$B187,$D188:$D1175,$D188,$E188:$E1175,$E188,$F188:$F1175,$F188)</f>
        <v>10500</v>
      </c>
      <c r="K187" s="40">
        <f>SUMIFS(K188:K1175,$B188:$B1175,$B187,$D188:$D1175,$D188,$E188:$E1175,$E188,$F188:$F1175,$F188)</f>
        <v>0</v>
      </c>
    </row>
    <row r="188" spans="1:11" s="16" customFormat="1" ht="51.6" customHeight="1" x14ac:dyDescent="0.25">
      <c r="A188" s="20">
        <v>3</v>
      </c>
      <c r="B188" s="31">
        <v>955</v>
      </c>
      <c r="C188" s="32" t="s">
        <v>60</v>
      </c>
      <c r="D188" s="33" t="s">
        <v>98</v>
      </c>
      <c r="E188" s="33" t="s">
        <v>94</v>
      </c>
      <c r="F188" s="33" t="s">
        <v>45</v>
      </c>
      <c r="G188" s="33" t="s">
        <v>100</v>
      </c>
      <c r="H188" s="24"/>
      <c r="I188" s="24"/>
      <c r="J188" s="24"/>
      <c r="K188" s="24"/>
    </row>
    <row r="189" spans="1:11" s="16" customFormat="1" ht="84.6" customHeight="1" x14ac:dyDescent="0.25">
      <c r="A189" s="20">
        <v>3</v>
      </c>
      <c r="B189" s="31">
        <v>955</v>
      </c>
      <c r="C189" s="32" t="s">
        <v>177</v>
      </c>
      <c r="D189" s="33" t="s">
        <v>98</v>
      </c>
      <c r="E189" s="33" t="s">
        <v>94</v>
      </c>
      <c r="F189" s="33" t="s">
        <v>45</v>
      </c>
      <c r="G189" s="33" t="s">
        <v>99</v>
      </c>
      <c r="H189" s="24">
        <v>10500</v>
      </c>
      <c r="I189" s="24"/>
      <c r="J189" s="24">
        <v>10500</v>
      </c>
      <c r="K189" s="24"/>
    </row>
    <row r="190" spans="1:11" s="16" customFormat="1" ht="151.15" customHeight="1" x14ac:dyDescent="0.25">
      <c r="A190" s="20">
        <v>3</v>
      </c>
      <c r="B190" s="31">
        <v>955</v>
      </c>
      <c r="C190" s="32" t="s">
        <v>123</v>
      </c>
      <c r="D190" s="33" t="s">
        <v>98</v>
      </c>
      <c r="E190" s="33" t="s">
        <v>94</v>
      </c>
      <c r="F190" s="33" t="s">
        <v>45</v>
      </c>
      <c r="G190" s="33" t="s">
        <v>121</v>
      </c>
      <c r="H190" s="24"/>
      <c r="I190" s="24"/>
      <c r="J190" s="24"/>
      <c r="K190" s="24"/>
    </row>
    <row r="191" spans="1:11" s="16" customFormat="1" ht="94.5" x14ac:dyDescent="0.25">
      <c r="A191" s="19">
        <v>2</v>
      </c>
      <c r="B191" s="37">
        <v>955</v>
      </c>
      <c r="C191" s="38" t="s">
        <v>164</v>
      </c>
      <c r="D191" s="39" t="s">
        <v>98</v>
      </c>
      <c r="E191" s="39" t="s">
        <v>94</v>
      </c>
      <c r="F191" s="39" t="s">
        <v>114</v>
      </c>
      <c r="G191" s="39" t="s">
        <v>77</v>
      </c>
      <c r="H191" s="40">
        <f>SUMIFS(H192:H1179,$B192:$B1179,$B191,$D192:$D1179,$D192,$E192:$E1179,$E192,$F192:$F1179,$F192)</f>
        <v>4222.8</v>
      </c>
      <c r="I191" s="40">
        <f>SUMIFS(I192:I1179,$B192:$B1179,$B191,$D192:$D1179,$D192,$E192:$E1179,$E192,$F192:$F1179,$F192)</f>
        <v>0</v>
      </c>
      <c r="J191" s="40">
        <f>SUMIFS(J192:J1179,$B192:$B1179,$B191,$D192:$D1179,$D192,$E192:$E1179,$E192,$F192:$F1179,$F192)</f>
        <v>3329.4</v>
      </c>
      <c r="K191" s="40">
        <f>SUMIFS(K192:K1179,$B192:$B1179,$B191,$D192:$D1179,$D192,$E192:$E1179,$E192,$F192:$F1179,$F192)</f>
        <v>0</v>
      </c>
    </row>
    <row r="192" spans="1:11" s="16" customFormat="1" ht="15.75" x14ac:dyDescent="0.25">
      <c r="A192" s="20">
        <v>3</v>
      </c>
      <c r="B192" s="31">
        <v>955</v>
      </c>
      <c r="C192" s="32" t="s">
        <v>46</v>
      </c>
      <c r="D192" s="33" t="s">
        <v>98</v>
      </c>
      <c r="E192" s="33" t="s">
        <v>94</v>
      </c>
      <c r="F192" s="33" t="s">
        <v>114</v>
      </c>
      <c r="G192" s="33" t="s">
        <v>97</v>
      </c>
      <c r="H192" s="24">
        <v>4222.8</v>
      </c>
      <c r="I192" s="24"/>
      <c r="J192" s="24">
        <v>3329.4</v>
      </c>
      <c r="K192" s="24"/>
    </row>
    <row r="193" spans="1:11" s="16" customFormat="1" ht="15.75" x14ac:dyDescent="0.25">
      <c r="A193" s="17">
        <v>1</v>
      </c>
      <c r="B193" s="28">
        <v>955</v>
      </c>
      <c r="C193" s="29" t="s">
        <v>127</v>
      </c>
      <c r="D193" s="30" t="s">
        <v>98</v>
      </c>
      <c r="E193" s="30" t="s">
        <v>84</v>
      </c>
      <c r="F193" s="30" t="s">
        <v>7</v>
      </c>
      <c r="G193" s="30" t="s">
        <v>77</v>
      </c>
      <c r="H193" s="18">
        <f>SUMIFS(H194:H1182,$B194:$B1182,$B194,$D194:$D1182,$D194,$E194:$E1182,$E194)/2</f>
        <v>25498.5</v>
      </c>
      <c r="I193" s="18">
        <f>SUMIFS(I194:I1182,$B194:$B1182,$B194,$D194:$D1182,$D194,$E194:$E1182,$E194)/2</f>
        <v>21961.200000000001</v>
      </c>
      <c r="J193" s="18">
        <f>SUMIFS(J194:J1182,$B194:$B1182,$B194,$D194:$D1182,$D194,$E194:$E1182,$E194)/2</f>
        <v>26042.199999999997</v>
      </c>
      <c r="K193" s="18">
        <f>SUMIFS(K194:K1182,$B194:$B1182,$B194,$D194:$D1182,$D194,$E194:$E1182,$E194)/2</f>
        <v>22477.8</v>
      </c>
    </row>
    <row r="194" spans="1:11" s="16" customFormat="1" ht="52.9" customHeight="1" x14ac:dyDescent="0.25">
      <c r="A194" s="19">
        <v>2</v>
      </c>
      <c r="B194" s="37">
        <v>955</v>
      </c>
      <c r="C194" s="38" t="s">
        <v>185</v>
      </c>
      <c r="D194" s="39" t="s">
        <v>98</v>
      </c>
      <c r="E194" s="39" t="s">
        <v>84</v>
      </c>
      <c r="F194" s="39" t="s">
        <v>62</v>
      </c>
      <c r="G194" s="39" t="s">
        <v>77</v>
      </c>
      <c r="H194" s="40">
        <f>SUMIFS(H195:H1182,$B195:$B1182,$B194,$D195:$D1182,$D195,$E195:$E1182,$E195,$F195:$F1182,$F195)</f>
        <v>10214.799999999999</v>
      </c>
      <c r="I194" s="40">
        <f>SUMIFS(I195:I1182,$B195:$B1182,$B194,$D195:$D1182,$D195,$E195:$E1182,$E195,$F195:$F1182,$F195)</f>
        <v>7483.5</v>
      </c>
      <c r="J194" s="40">
        <f>SUMIFS(J195:J1182,$B195:$B1182,$B194,$D195:$D1182,$D195,$E195:$E1182,$E195,$F195:$F1182,$F195)</f>
        <v>10214.799999999999</v>
      </c>
      <c r="K194" s="40">
        <f>SUMIFS(K195:K1182,$B195:$B1182,$B194,$D195:$D1182,$D195,$E195:$E1182,$E195,$F195:$F1182,$F195)</f>
        <v>7483.5</v>
      </c>
    </row>
    <row r="195" spans="1:11" s="16" customFormat="1" ht="15.75" x14ac:dyDescent="0.25">
      <c r="A195" s="20">
        <v>3</v>
      </c>
      <c r="B195" s="31">
        <v>955</v>
      </c>
      <c r="C195" s="32" t="s">
        <v>46</v>
      </c>
      <c r="D195" s="33" t="s">
        <v>98</v>
      </c>
      <c r="E195" s="33" t="s">
        <v>84</v>
      </c>
      <c r="F195" s="33" t="s">
        <v>62</v>
      </c>
      <c r="G195" s="33" t="s">
        <v>97</v>
      </c>
      <c r="H195" s="24">
        <v>10214.799999999999</v>
      </c>
      <c r="I195" s="24">
        <v>7483.5</v>
      </c>
      <c r="J195" s="24">
        <v>10214.799999999999</v>
      </c>
      <c r="K195" s="24">
        <v>7483.5</v>
      </c>
    </row>
    <row r="196" spans="1:11" s="16" customFormat="1" ht="72.599999999999994" customHeight="1" x14ac:dyDescent="0.25">
      <c r="A196" s="19">
        <v>2</v>
      </c>
      <c r="B196" s="37">
        <v>955</v>
      </c>
      <c r="C196" s="38" t="s">
        <v>126</v>
      </c>
      <c r="D196" s="39" t="s">
        <v>98</v>
      </c>
      <c r="E196" s="39" t="s">
        <v>84</v>
      </c>
      <c r="F196" s="39" t="s">
        <v>125</v>
      </c>
      <c r="G196" s="39" t="s">
        <v>77</v>
      </c>
      <c r="H196" s="40">
        <f>SUMIFS(H197:H1184,$B197:$B1184,$B196,$D197:$D1184,$D197,$E197:$E1184,$E197,$F197:$F1184,$F197)</f>
        <v>15283.7</v>
      </c>
      <c r="I196" s="40">
        <f>SUMIFS(I197:I1184,$B197:$B1184,$B196,$D197:$D1184,$D197,$E197:$E1184,$E197,$F197:$F1184,$F197)</f>
        <v>14477.7</v>
      </c>
      <c r="J196" s="40">
        <f>SUMIFS(J197:J1184,$B197:$B1184,$B196,$D197:$D1184,$D197,$E197:$E1184,$E197,$F197:$F1184,$F197)</f>
        <v>15283.7</v>
      </c>
      <c r="K196" s="40">
        <f>SUMIFS(K197:K1184,$B197:$B1184,$B196,$D197:$D1184,$D197,$E197:$E1184,$E197,$F197:$F1184,$F197)</f>
        <v>14477.7</v>
      </c>
    </row>
    <row r="197" spans="1:11" s="16" customFormat="1" ht="15.75" x14ac:dyDescent="0.25">
      <c r="A197" s="20">
        <v>3</v>
      </c>
      <c r="B197" s="31">
        <v>955</v>
      </c>
      <c r="C197" s="32" t="s">
        <v>46</v>
      </c>
      <c r="D197" s="33" t="s">
        <v>98</v>
      </c>
      <c r="E197" s="33" t="s">
        <v>84</v>
      </c>
      <c r="F197" s="33" t="s">
        <v>125</v>
      </c>
      <c r="G197" s="33" t="s">
        <v>97</v>
      </c>
      <c r="H197" s="24">
        <v>15283.7</v>
      </c>
      <c r="I197" s="24">
        <v>14477.7</v>
      </c>
      <c r="J197" s="24">
        <v>15283.7</v>
      </c>
      <c r="K197" s="24">
        <v>14477.7</v>
      </c>
    </row>
    <row r="198" spans="1:11" s="16" customFormat="1" ht="55.15" customHeight="1" x14ac:dyDescent="0.25">
      <c r="A198" s="19">
        <v>2</v>
      </c>
      <c r="B198" s="37">
        <v>955</v>
      </c>
      <c r="C198" s="38" t="s">
        <v>198</v>
      </c>
      <c r="D198" s="39" t="s">
        <v>98</v>
      </c>
      <c r="E198" s="39" t="s">
        <v>84</v>
      </c>
      <c r="F198" s="39" t="s">
        <v>151</v>
      </c>
      <c r="G198" s="39" t="s">
        <v>77</v>
      </c>
      <c r="H198" s="40">
        <f>SUMIFS(H199:H1186,$B199:$B1186,$B198,$D199:$D1186,$D199,$E199:$E1186,$E199,$F199:$F1186,$F199)</f>
        <v>0</v>
      </c>
      <c r="I198" s="40">
        <f>SUMIFS(I199:I1186,$B199:$B1186,$B198,$D199:$D1186,$D199,$E199:$E1186,$E199,$F199:$F1186,$F199)</f>
        <v>0</v>
      </c>
      <c r="J198" s="40">
        <f>SUMIFS(J199:J1186,$B199:$B1186,$B198,$D199:$D1186,$D199,$E199:$E1186,$E199,$F199:$F1186,$F199)</f>
        <v>543.70000000000005</v>
      </c>
      <c r="K198" s="40">
        <f>SUMIFS(K199:K1186,$B199:$B1186,$B198,$D199:$D1186,$D199,$E199:$E1186,$E199,$F199:$F1186,$F199)</f>
        <v>516.6</v>
      </c>
    </row>
    <row r="199" spans="1:11" s="16" customFormat="1" ht="15.75" x14ac:dyDescent="0.25">
      <c r="A199" s="20">
        <v>3</v>
      </c>
      <c r="B199" s="31">
        <v>955</v>
      </c>
      <c r="C199" s="32" t="s">
        <v>46</v>
      </c>
      <c r="D199" s="33" t="s">
        <v>98</v>
      </c>
      <c r="E199" s="33" t="s">
        <v>84</v>
      </c>
      <c r="F199" s="33" t="s">
        <v>151</v>
      </c>
      <c r="G199" s="33" t="s">
        <v>97</v>
      </c>
      <c r="H199" s="24"/>
      <c r="I199" s="24"/>
      <c r="J199" s="24">
        <v>543.70000000000005</v>
      </c>
      <c r="K199" s="24">
        <v>516.6</v>
      </c>
    </row>
    <row r="200" spans="1:11" s="16" customFormat="1" ht="31.5" x14ac:dyDescent="0.25">
      <c r="A200" s="17">
        <v>1</v>
      </c>
      <c r="B200" s="28">
        <v>955</v>
      </c>
      <c r="C200" s="29" t="s">
        <v>63</v>
      </c>
      <c r="D200" s="30" t="s">
        <v>76</v>
      </c>
      <c r="E200" s="30" t="s">
        <v>98</v>
      </c>
      <c r="F200" s="30" t="s">
        <v>77</v>
      </c>
      <c r="G200" s="30" t="s">
        <v>77</v>
      </c>
      <c r="H200" s="18">
        <f>SUMIFS(H201:H1189,$B201:$B1189,$B201,$D201:$D1189,$D201,$E201:$E1189,$E201)/2</f>
        <v>12815.099999999999</v>
      </c>
      <c r="I200" s="18">
        <f>SUMIFS(I201:I1189,$B201:$B1189,$B201,$D201:$D1189,$D201,$E201:$E1189,$E201)/2</f>
        <v>2530</v>
      </c>
      <c r="J200" s="18">
        <f>SUMIFS(J201:J1189,$B201:$B1189,$B201,$D201:$D1189,$D201,$E201:$E1189,$E201)/2</f>
        <v>12394.8</v>
      </c>
      <c r="K200" s="18">
        <f>SUMIFS(K201:K1189,$B201:$B1189,$B201,$D201:$D1189,$D201,$E201:$E1189,$E201)/2</f>
        <v>2530</v>
      </c>
    </row>
    <row r="201" spans="1:11" s="16" customFormat="1" ht="31.5" x14ac:dyDescent="0.25">
      <c r="A201" s="19">
        <v>2</v>
      </c>
      <c r="B201" s="37">
        <v>955</v>
      </c>
      <c r="C201" s="38" t="s">
        <v>167</v>
      </c>
      <c r="D201" s="39" t="s">
        <v>76</v>
      </c>
      <c r="E201" s="39" t="s">
        <v>98</v>
      </c>
      <c r="F201" s="39" t="s">
        <v>64</v>
      </c>
      <c r="G201" s="39"/>
      <c r="H201" s="40">
        <f>SUMIFS(H202:H1189,$B202:$B1189,$B201,$D202:$D1189,$D202,$E202:$E1189,$E202,$F202:$F1189,$F202)</f>
        <v>3713.3</v>
      </c>
      <c r="I201" s="40">
        <f>SUMIFS(I202:I1189,$B202:$B1189,$B201,$D202:$D1189,$D202,$E202:$E1189,$E202,$F202:$F1189,$F202)</f>
        <v>2530</v>
      </c>
      <c r="J201" s="40">
        <f>SUMIFS(J202:J1189,$B202:$B1189,$B201,$D202:$D1189,$D202,$E202:$E1189,$E202,$F202:$F1189,$F202)</f>
        <v>3713.3</v>
      </c>
      <c r="K201" s="40">
        <f>SUMIFS(K202:K1189,$B202:$B1189,$B201,$D202:$D1189,$D202,$E202:$E1189,$E202,$F202:$F1189,$F202)</f>
        <v>2530</v>
      </c>
    </row>
    <row r="202" spans="1:11" s="16" customFormat="1" ht="15.75" x14ac:dyDescent="0.25">
      <c r="A202" s="20">
        <v>3</v>
      </c>
      <c r="B202" s="31">
        <v>955</v>
      </c>
      <c r="C202" s="32" t="s">
        <v>46</v>
      </c>
      <c r="D202" s="33" t="s">
        <v>76</v>
      </c>
      <c r="E202" s="33" t="s">
        <v>98</v>
      </c>
      <c r="F202" s="33" t="s">
        <v>64</v>
      </c>
      <c r="G202" s="33" t="s">
        <v>97</v>
      </c>
      <c r="H202" s="24">
        <v>3713.3</v>
      </c>
      <c r="I202" s="24">
        <v>2530</v>
      </c>
      <c r="J202" s="24">
        <v>3713.3</v>
      </c>
      <c r="K202" s="24">
        <v>2530</v>
      </c>
    </row>
    <row r="203" spans="1:11" s="16" customFormat="1" ht="67.150000000000006" customHeight="1" x14ac:dyDescent="0.25">
      <c r="A203" s="19">
        <v>2</v>
      </c>
      <c r="B203" s="37">
        <v>955</v>
      </c>
      <c r="C203" s="38" t="s">
        <v>168</v>
      </c>
      <c r="D203" s="39" t="s">
        <v>76</v>
      </c>
      <c r="E203" s="39" t="s">
        <v>98</v>
      </c>
      <c r="F203" s="39" t="s">
        <v>65</v>
      </c>
      <c r="G203" s="39"/>
      <c r="H203" s="40">
        <f>SUMIFS(H204:H1191,$B204:$B1191,$B203,$D204:$D1191,$D204,$E204:$E1191,$E204,$F204:$F1191,$F204)</f>
        <v>5623.2</v>
      </c>
      <c r="I203" s="40">
        <f>SUMIFS(I204:I1191,$B204:$B1191,$B203,$D204:$D1191,$D204,$E204:$E1191,$E204,$F204:$F1191,$F204)</f>
        <v>0</v>
      </c>
      <c r="J203" s="40">
        <f>SUMIFS(J204:J1191,$B204:$B1191,$B203,$D204:$D1191,$D204,$E204:$E1191,$E204,$F204:$F1191,$F204)</f>
        <v>5623.2</v>
      </c>
      <c r="K203" s="40">
        <f>SUMIFS(K204:K1191,$B204:$B1191,$B203,$D204:$D1191,$D204,$E204:$E1191,$E204,$F204:$F1191,$F204)</f>
        <v>0</v>
      </c>
    </row>
    <row r="204" spans="1:11" s="16" customFormat="1" ht="15.75" x14ac:dyDescent="0.25">
      <c r="A204" s="20">
        <v>3</v>
      </c>
      <c r="B204" s="31">
        <v>955</v>
      </c>
      <c r="C204" s="32" t="s">
        <v>46</v>
      </c>
      <c r="D204" s="33" t="s">
        <v>76</v>
      </c>
      <c r="E204" s="33" t="s">
        <v>98</v>
      </c>
      <c r="F204" s="33" t="s">
        <v>65</v>
      </c>
      <c r="G204" s="33" t="s">
        <v>97</v>
      </c>
      <c r="H204" s="24">
        <v>5623.2</v>
      </c>
      <c r="I204" s="24"/>
      <c r="J204" s="24">
        <v>5623.2</v>
      </c>
      <c r="K204" s="24"/>
    </row>
    <row r="205" spans="1:11" s="16" customFormat="1" ht="63.6" customHeight="1" x14ac:dyDescent="0.25">
      <c r="A205" s="19">
        <v>2</v>
      </c>
      <c r="B205" s="37">
        <v>955</v>
      </c>
      <c r="C205" s="42" t="s">
        <v>169</v>
      </c>
      <c r="D205" s="39" t="s">
        <v>76</v>
      </c>
      <c r="E205" s="39" t="s">
        <v>98</v>
      </c>
      <c r="F205" s="39" t="s">
        <v>66</v>
      </c>
      <c r="G205" s="39"/>
      <c r="H205" s="40">
        <f>SUMIFS(H206:H1193,$B206:$B1193,$B205,$D206:$D1193,$D206,$E206:$E1193,$E206,$F206:$F1193,$F206)</f>
        <v>3478.6</v>
      </c>
      <c r="I205" s="40">
        <f>SUMIFS(I206:I1193,$B206:$B1193,$B205,$D206:$D1193,$D206,$E206:$E1193,$E206,$F206:$F1193,$F206)</f>
        <v>0</v>
      </c>
      <c r="J205" s="40">
        <f>SUMIFS(J206:J1193,$B206:$B1193,$B205,$D206:$D1193,$D206,$E206:$E1193,$E206,$F206:$F1193,$F206)</f>
        <v>3058.3</v>
      </c>
      <c r="K205" s="40">
        <f>SUMIFS(K206:K1193,$B206:$B1193,$B205,$D206:$D1193,$D206,$E206:$E1193,$E206,$F206:$F1193,$F206)</f>
        <v>0</v>
      </c>
    </row>
    <row r="206" spans="1:11" s="16" customFormat="1" ht="15.75" x14ac:dyDescent="0.25">
      <c r="A206" s="20">
        <v>3</v>
      </c>
      <c r="B206" s="31">
        <v>955</v>
      </c>
      <c r="C206" s="32" t="s">
        <v>46</v>
      </c>
      <c r="D206" s="33" t="s">
        <v>76</v>
      </c>
      <c r="E206" s="33" t="s">
        <v>98</v>
      </c>
      <c r="F206" s="33" t="s">
        <v>66</v>
      </c>
      <c r="G206" s="33" t="s">
        <v>97</v>
      </c>
      <c r="H206" s="24">
        <v>3478.6</v>
      </c>
      <c r="I206" s="24"/>
      <c r="J206" s="24">
        <v>3058.3</v>
      </c>
      <c r="K206" s="24"/>
    </row>
    <row r="207" spans="1:11" s="16" customFormat="1" ht="15.75" x14ac:dyDescent="0.25">
      <c r="A207" s="17">
        <v>1</v>
      </c>
      <c r="B207" s="28">
        <v>955</v>
      </c>
      <c r="C207" s="29" t="s">
        <v>38</v>
      </c>
      <c r="D207" s="30" t="s">
        <v>87</v>
      </c>
      <c r="E207" s="30" t="s">
        <v>94</v>
      </c>
      <c r="F207" s="30"/>
      <c r="G207" s="30"/>
      <c r="H207" s="18">
        <f>SUMIFS(H208:H1196,$B208:$B1196,$B208,$D208:$D1196,$D208,$E208:$E1196,$E208)/2</f>
        <v>45272.2</v>
      </c>
      <c r="I207" s="18">
        <f>SUMIFS(I208:I1196,$B208:$B1196,$B208,$D208:$D1196,$D208,$E208:$E1196,$E208)/2</f>
        <v>0</v>
      </c>
      <c r="J207" s="18">
        <f>SUMIFS(J208:J1196,$B208:$B1196,$B208,$D208:$D1196,$D208,$E208:$E1196,$E208)/2</f>
        <v>48424.6</v>
      </c>
      <c r="K207" s="18">
        <f>SUMIFS(K208:K1196,$B208:$B1196,$B208,$D208:$D1196,$D208,$E208:$E1196,$E208)/2</f>
        <v>0</v>
      </c>
    </row>
    <row r="208" spans="1:11" s="16" customFormat="1" ht="78.75" x14ac:dyDescent="0.25">
      <c r="A208" s="19">
        <v>2</v>
      </c>
      <c r="B208" s="37">
        <v>955</v>
      </c>
      <c r="C208" s="41" t="s">
        <v>186</v>
      </c>
      <c r="D208" s="39" t="s">
        <v>87</v>
      </c>
      <c r="E208" s="39" t="s">
        <v>94</v>
      </c>
      <c r="F208" s="39" t="s">
        <v>39</v>
      </c>
      <c r="G208" s="39"/>
      <c r="H208" s="40">
        <f>SUMIFS(H209:H1196,$B209:$B1196,$B208,$D209:$D1196,$D209,$E209:$E1196,$E209,$F209:$F1196,$F209)</f>
        <v>7618.2</v>
      </c>
      <c r="I208" s="40">
        <f>SUMIFS(I209:I1196,$B209:$B1196,$B208,$D209:$D1196,$D209,$E209:$E1196,$E209,$F209:$F1196,$F209)</f>
        <v>0</v>
      </c>
      <c r="J208" s="40">
        <f>SUMIFS(J209:J1196,$B209:$B1196,$B208,$D209:$D1196,$D209,$E209:$E1196,$E209,$F209:$F1196,$F209)</f>
        <v>10770.6</v>
      </c>
      <c r="K208" s="40">
        <f>SUMIFS(K209:K1196,$B209:$B1196,$B208,$D209:$D1196,$D209,$E209:$E1196,$E209,$F209:$F1196,$F209)</f>
        <v>0</v>
      </c>
    </row>
    <row r="209" spans="1:11" s="16" customFormat="1" ht="15.75" x14ac:dyDescent="0.25">
      <c r="A209" s="20">
        <v>3</v>
      </c>
      <c r="B209" s="31">
        <v>955</v>
      </c>
      <c r="C209" s="32" t="s">
        <v>46</v>
      </c>
      <c r="D209" s="33" t="s">
        <v>87</v>
      </c>
      <c r="E209" s="33" t="s">
        <v>94</v>
      </c>
      <c r="F209" s="33" t="s">
        <v>39</v>
      </c>
      <c r="G209" s="33" t="s">
        <v>97</v>
      </c>
      <c r="H209" s="24">
        <v>7618.2</v>
      </c>
      <c r="I209" s="24"/>
      <c r="J209" s="24">
        <v>10770.6</v>
      </c>
      <c r="K209" s="24"/>
    </row>
    <row r="210" spans="1:11" s="16" customFormat="1" ht="94.5" x14ac:dyDescent="0.25">
      <c r="A210" s="19">
        <v>2</v>
      </c>
      <c r="B210" s="37">
        <v>955</v>
      </c>
      <c r="C210" s="38" t="s">
        <v>159</v>
      </c>
      <c r="D210" s="39" t="s">
        <v>87</v>
      </c>
      <c r="E210" s="39" t="s">
        <v>94</v>
      </c>
      <c r="F210" s="39" t="s">
        <v>45</v>
      </c>
      <c r="G210" s="39"/>
      <c r="H210" s="40">
        <f>SUMIFS(H211:H1198,$B211:$B1198,$B210,$D211:$D1198,$D211,$E211:$E1198,$E211,$F211:$F1198,$F211)</f>
        <v>37654</v>
      </c>
      <c r="I210" s="40">
        <f>SUMIFS(I211:I1198,$B211:$B1198,$B210,$D211:$D1198,$D211,$E211:$E1198,$E211,$F211:$F1198,$F211)</f>
        <v>0</v>
      </c>
      <c r="J210" s="40">
        <f>SUMIFS(J211:J1198,$B211:$B1198,$B210,$D211:$D1198,$D211,$E211:$E1198,$E211,$F211:$F1198,$F211)</f>
        <v>37654</v>
      </c>
      <c r="K210" s="40">
        <f>SUMIFS(K211:K1198,$B211:$B1198,$B210,$D211:$D1198,$D211,$E211:$E1198,$E211,$F211:$F1198,$F211)</f>
        <v>0</v>
      </c>
    </row>
    <row r="211" spans="1:11" s="16" customFormat="1" ht="15.75" x14ac:dyDescent="0.25">
      <c r="A211" s="20">
        <v>3</v>
      </c>
      <c r="B211" s="31">
        <v>955</v>
      </c>
      <c r="C211" s="32" t="s">
        <v>46</v>
      </c>
      <c r="D211" s="33" t="s">
        <v>87</v>
      </c>
      <c r="E211" s="33" t="s">
        <v>94</v>
      </c>
      <c r="F211" s="33" t="s">
        <v>45</v>
      </c>
      <c r="G211" s="33" t="s">
        <v>97</v>
      </c>
      <c r="H211" s="24">
        <v>37654</v>
      </c>
      <c r="I211" s="24"/>
      <c r="J211" s="24">
        <v>37654</v>
      </c>
      <c r="K211" s="24"/>
    </row>
    <row r="212" spans="1:11" s="16" customFormat="1" ht="15.75" x14ac:dyDescent="0.25">
      <c r="A212" s="17">
        <v>1</v>
      </c>
      <c r="B212" s="28">
        <v>955</v>
      </c>
      <c r="C212" s="29" t="s">
        <v>68</v>
      </c>
      <c r="D212" s="30" t="s">
        <v>87</v>
      </c>
      <c r="E212" s="30" t="s">
        <v>84</v>
      </c>
      <c r="F212" s="30"/>
      <c r="G212" s="30"/>
      <c r="H212" s="18">
        <f>SUMIFS(H213:H1201,$B213:$B1201,$B213,$D213:$D1201,$D213,$E213:$E1201,$E213)/2</f>
        <v>10110.700000000001</v>
      </c>
      <c r="I212" s="18">
        <f>SUMIFS(I213:I1201,$B213:$B1201,$B213,$D213:$D1201,$D213,$E213:$E1201,$E213)/2</f>
        <v>0</v>
      </c>
      <c r="J212" s="18">
        <f>SUMIFS(J213:J1201,$B213:$B1201,$B213,$D213:$D1201,$D213,$E213:$E1201,$E213)/2</f>
        <v>9747</v>
      </c>
      <c r="K212" s="18">
        <f>SUMIFS(K213:K1201,$B213:$B1201,$B213,$D213:$D1201,$D213,$E213:$E1201,$E213)/2</f>
        <v>0</v>
      </c>
    </row>
    <row r="213" spans="1:11" s="16" customFormat="1" ht="49.9" customHeight="1" x14ac:dyDescent="0.25">
      <c r="A213" s="19">
        <v>2</v>
      </c>
      <c r="B213" s="37">
        <v>955</v>
      </c>
      <c r="C213" s="38" t="s">
        <v>199</v>
      </c>
      <c r="D213" s="39" t="s">
        <v>87</v>
      </c>
      <c r="E213" s="39" t="s">
        <v>84</v>
      </c>
      <c r="F213" s="39" t="s">
        <v>119</v>
      </c>
      <c r="G213" s="39"/>
      <c r="H213" s="40">
        <f>SUMIFS(H214:H1201,$B214:$B1201,$B213,$D214:$D1201,$D214,$E214:$E1201,$E214,$F214:$F1201,$F214)</f>
        <v>10110.700000000001</v>
      </c>
      <c r="I213" s="40">
        <f>SUMIFS(I214:I1201,$B214:$B1201,$B213,$D214:$D1201,$D214,$E214:$E1201,$E214,$F214:$F1201,$F214)</f>
        <v>0</v>
      </c>
      <c r="J213" s="40">
        <f>SUMIFS(J214:J1201,$B214:$B1201,$B213,$D214:$D1201,$D214,$E214:$E1201,$E214,$F214:$F1201,$F214)</f>
        <v>9747</v>
      </c>
      <c r="K213" s="40">
        <f>SUMIFS(K214:K1201,$B214:$B1201,$B213,$D214:$D1201,$D214,$E214:$E1201,$E214,$F214:$F1201,$F214)</f>
        <v>0</v>
      </c>
    </row>
    <row r="214" spans="1:11" s="16" customFormat="1" ht="15.75" x14ac:dyDescent="0.25">
      <c r="A214" s="20">
        <v>3</v>
      </c>
      <c r="B214" s="31">
        <v>955</v>
      </c>
      <c r="C214" s="32" t="s">
        <v>46</v>
      </c>
      <c r="D214" s="33" t="s">
        <v>87</v>
      </c>
      <c r="E214" s="33" t="s">
        <v>84</v>
      </c>
      <c r="F214" s="33" t="s">
        <v>119</v>
      </c>
      <c r="G214" s="33" t="s">
        <v>97</v>
      </c>
      <c r="H214" s="24">
        <v>10110.700000000001</v>
      </c>
      <c r="I214" s="24"/>
      <c r="J214" s="24">
        <v>8394.2999999999993</v>
      </c>
      <c r="K214" s="24"/>
    </row>
    <row r="215" spans="1:11" s="16" customFormat="1" ht="151.15" customHeight="1" x14ac:dyDescent="0.25">
      <c r="A215" s="20">
        <v>3</v>
      </c>
      <c r="B215" s="31">
        <v>955</v>
      </c>
      <c r="C215" s="32" t="s">
        <v>123</v>
      </c>
      <c r="D215" s="33" t="s">
        <v>87</v>
      </c>
      <c r="E215" s="33" t="s">
        <v>84</v>
      </c>
      <c r="F215" s="33" t="s">
        <v>119</v>
      </c>
      <c r="G215" s="33" t="s">
        <v>121</v>
      </c>
      <c r="H215" s="24"/>
      <c r="I215" s="24"/>
      <c r="J215" s="24">
        <v>1352.7</v>
      </c>
      <c r="K215" s="24"/>
    </row>
    <row r="216" spans="1:11" s="16" customFormat="1" ht="15.75" x14ac:dyDescent="0.25">
      <c r="A216" s="17">
        <v>1</v>
      </c>
      <c r="B216" s="28">
        <v>955</v>
      </c>
      <c r="C216" s="29" t="s">
        <v>174</v>
      </c>
      <c r="D216" s="30" t="s">
        <v>87</v>
      </c>
      <c r="E216" s="30" t="s">
        <v>87</v>
      </c>
      <c r="F216" s="30"/>
      <c r="G216" s="30"/>
      <c r="H216" s="18">
        <f>SUMIFS(H217:H1205,$B217:$B1205,$B217,$D217:$D1205,$D217,$E217:$E1205,$E217)/2</f>
        <v>2150.9</v>
      </c>
      <c r="I216" s="18">
        <f>SUMIFS(I217:I1205,$B217:$B1205,$B217,$D217:$D1205,$D217,$E217:$E1205,$E217)/2</f>
        <v>1775</v>
      </c>
      <c r="J216" s="18">
        <f>SUMIFS(J217:J1205,$B217:$B1205,$B217,$D217:$D1205,$D217,$E217:$E1205,$E217)/2</f>
        <v>2150.9</v>
      </c>
      <c r="K216" s="18">
        <f>SUMIFS(K217:K1205,$B217:$B1205,$B217,$D217:$D1205,$D217,$E217:$E1205,$E217)/2</f>
        <v>1775</v>
      </c>
    </row>
    <row r="217" spans="1:11" s="16" customFormat="1" ht="47.25" x14ac:dyDescent="0.25">
      <c r="A217" s="19">
        <v>2</v>
      </c>
      <c r="B217" s="37">
        <v>955</v>
      </c>
      <c r="C217" s="38" t="s">
        <v>67</v>
      </c>
      <c r="D217" s="39" t="s">
        <v>87</v>
      </c>
      <c r="E217" s="39" t="s">
        <v>87</v>
      </c>
      <c r="F217" s="39" t="s">
        <v>120</v>
      </c>
      <c r="G217" s="39"/>
      <c r="H217" s="40">
        <f>SUMIFS(H218:H1205,$B218:$B1205,$B217,$D218:$D1205,$D218,$E218:$E1205,$E218,$F218:$F1205,$F218)</f>
        <v>2150.9</v>
      </c>
      <c r="I217" s="40">
        <f>SUMIFS(I218:I1205,$B218:$B1205,$B217,$D218:$D1205,$D218,$E218:$E1205,$E218,$F218:$F1205,$F218)</f>
        <v>1775</v>
      </c>
      <c r="J217" s="40">
        <f>SUMIFS(J218:J1205,$B218:$B1205,$B217,$D218:$D1205,$D218,$E218:$E1205,$E218,$F218:$F1205,$F218)</f>
        <v>2150.9</v>
      </c>
      <c r="K217" s="40">
        <f>SUMIFS(K218:K1205,$B218:$B1205,$B217,$D218:$D1205,$D218,$E218:$E1205,$E218,$F218:$F1205,$F218)</f>
        <v>1775</v>
      </c>
    </row>
    <row r="218" spans="1:11" s="16" customFormat="1" ht="47.25" x14ac:dyDescent="0.25">
      <c r="A218" s="20">
        <v>3</v>
      </c>
      <c r="B218" s="31">
        <v>955</v>
      </c>
      <c r="C218" s="32" t="s">
        <v>12</v>
      </c>
      <c r="D218" s="33" t="s">
        <v>87</v>
      </c>
      <c r="E218" s="33" t="s">
        <v>87</v>
      </c>
      <c r="F218" s="33" t="s">
        <v>120</v>
      </c>
      <c r="G218" s="33" t="s">
        <v>79</v>
      </c>
      <c r="H218" s="24">
        <v>2150.9</v>
      </c>
      <c r="I218" s="24">
        <v>1775</v>
      </c>
      <c r="J218" s="24">
        <v>2150.9</v>
      </c>
      <c r="K218" s="24">
        <v>1775</v>
      </c>
    </row>
    <row r="219" spans="1:11" s="16" customFormat="1" ht="15.75" x14ac:dyDescent="0.25">
      <c r="A219" s="17">
        <v>1</v>
      </c>
      <c r="B219" s="28">
        <v>955</v>
      </c>
      <c r="C219" s="29" t="s">
        <v>24</v>
      </c>
      <c r="D219" s="30" t="s">
        <v>89</v>
      </c>
      <c r="E219" s="30" t="s">
        <v>75</v>
      </c>
      <c r="F219" s="30" t="s">
        <v>7</v>
      </c>
      <c r="G219" s="30" t="s">
        <v>77</v>
      </c>
      <c r="H219" s="18">
        <f>SUMIFS(H220:H1208,$B220:$B1208,$B220,$D220:$D1208,$D220,$E220:$E1208,$E220)/2</f>
        <v>11750.900000000001</v>
      </c>
      <c r="I219" s="18">
        <f>SUMIFS(I220:I1208,$B220:$B1208,$B220,$D220:$D1208,$D220,$E220:$E1208,$E220)/2</f>
        <v>0</v>
      </c>
      <c r="J219" s="18">
        <f>SUMIFS(J220:J1208,$B220:$B1208,$B220,$D220:$D1208,$D220,$E220:$E1208,$E220)/2</f>
        <v>12007.8</v>
      </c>
      <c r="K219" s="18">
        <f>SUMIFS(K220:K1208,$B220:$B1208,$B220,$D220:$D1208,$D220,$E220:$E1208,$E220)/2</f>
        <v>0</v>
      </c>
    </row>
    <row r="220" spans="1:11" s="16" customFormat="1" ht="39" customHeight="1" x14ac:dyDescent="0.25">
      <c r="A220" s="19">
        <v>2</v>
      </c>
      <c r="B220" s="37">
        <v>955</v>
      </c>
      <c r="C220" s="38" t="s">
        <v>190</v>
      </c>
      <c r="D220" s="39" t="s">
        <v>89</v>
      </c>
      <c r="E220" s="39" t="s">
        <v>75</v>
      </c>
      <c r="F220" s="39" t="s">
        <v>25</v>
      </c>
      <c r="G220" s="39"/>
      <c r="H220" s="40">
        <f>SUMIFS(H221:H1208,$B221:$B1208,$B220,$D221:$D1208,$D221,$E221:$E1208,$E221,$F221:$F1208,$F221)</f>
        <v>4754.5</v>
      </c>
      <c r="I220" s="40">
        <f>SUMIFS(I221:I1208,$B221:$B1208,$B220,$D221:$D1208,$D221,$E221:$E1208,$E221,$F221:$F1208,$F221)</f>
        <v>0</v>
      </c>
      <c r="J220" s="40">
        <f>SUMIFS(J221:J1208,$B221:$B1208,$B220,$D221:$D1208,$D221,$E221:$E1208,$E221,$F221:$F1208,$F221)</f>
        <v>4754.5</v>
      </c>
      <c r="K220" s="40">
        <f>SUMIFS(K221:K1208,$B221:$B1208,$B220,$D221:$D1208,$D221,$E221:$E1208,$E221,$F221:$F1208,$F221)</f>
        <v>0</v>
      </c>
    </row>
    <row r="221" spans="1:11" s="16" customFormat="1" ht="15.75" x14ac:dyDescent="0.25">
      <c r="A221" s="20">
        <v>3</v>
      </c>
      <c r="B221" s="31">
        <v>955</v>
      </c>
      <c r="C221" s="32" t="s">
        <v>46</v>
      </c>
      <c r="D221" s="33" t="s">
        <v>89</v>
      </c>
      <c r="E221" s="33" t="s">
        <v>75</v>
      </c>
      <c r="F221" s="33" t="s">
        <v>25</v>
      </c>
      <c r="G221" s="33" t="s">
        <v>97</v>
      </c>
      <c r="H221" s="24">
        <v>4754.5</v>
      </c>
      <c r="I221" s="24"/>
      <c r="J221" s="24">
        <v>4754.5</v>
      </c>
      <c r="K221" s="24"/>
    </row>
    <row r="222" spans="1:11" s="16" customFormat="1" ht="94.5" x14ac:dyDescent="0.25">
      <c r="A222" s="19">
        <v>2</v>
      </c>
      <c r="B222" s="37">
        <v>955</v>
      </c>
      <c r="C222" s="38" t="s">
        <v>159</v>
      </c>
      <c r="D222" s="39" t="s">
        <v>89</v>
      </c>
      <c r="E222" s="39" t="s">
        <v>75</v>
      </c>
      <c r="F222" s="39" t="s">
        <v>45</v>
      </c>
      <c r="G222" s="39" t="s">
        <v>77</v>
      </c>
      <c r="H222" s="40">
        <f>SUMIFS(H223:H1210,$B223:$B1210,$B222,$D223:$D1210,$D223,$E223:$E1210,$E223,$F223:$F1210,$F223)</f>
        <v>6996.4</v>
      </c>
      <c r="I222" s="40">
        <f>SUMIFS(I223:I1210,$B223:$B1210,$B222,$D223:$D1210,$D223,$E223:$E1210,$E223,$F223:$F1210,$F223)</f>
        <v>0</v>
      </c>
      <c r="J222" s="40">
        <f>SUMIFS(J223:J1210,$B223:$B1210,$B222,$D223:$D1210,$D223,$E223:$E1210,$E223,$F223:$F1210,$F223)</f>
        <v>7253.3</v>
      </c>
      <c r="K222" s="40">
        <f>SUMIFS(K223:K1210,$B223:$B1210,$B222,$D223:$D1210,$D223,$E223:$E1210,$E223,$F223:$F1210,$F223)</f>
        <v>0</v>
      </c>
    </row>
    <row r="223" spans="1:11" s="16" customFormat="1" ht="15.75" x14ac:dyDescent="0.25">
      <c r="A223" s="20">
        <v>3</v>
      </c>
      <c r="B223" s="31">
        <v>955</v>
      </c>
      <c r="C223" s="32" t="s">
        <v>46</v>
      </c>
      <c r="D223" s="33" t="s">
        <v>89</v>
      </c>
      <c r="E223" s="33" t="s">
        <v>75</v>
      </c>
      <c r="F223" s="33" t="s">
        <v>45</v>
      </c>
      <c r="G223" s="33" t="s">
        <v>97</v>
      </c>
      <c r="H223" s="24">
        <v>6996.4</v>
      </c>
      <c r="I223" s="24"/>
      <c r="J223" s="24">
        <v>7253.3</v>
      </c>
      <c r="K223" s="24"/>
    </row>
    <row r="224" spans="1:11" s="16" customFormat="1" ht="15.75" x14ac:dyDescent="0.25">
      <c r="A224" s="17">
        <v>1</v>
      </c>
      <c r="B224" s="28">
        <v>955</v>
      </c>
      <c r="C224" s="29" t="s">
        <v>140</v>
      </c>
      <c r="D224" s="30" t="s">
        <v>95</v>
      </c>
      <c r="E224" s="30" t="s">
        <v>94</v>
      </c>
      <c r="F224" s="30"/>
      <c r="G224" s="30"/>
      <c r="H224" s="18">
        <f>SUMIFS(H225:H1213,$B225:$B1213,$B225,$D225:$D1213,$D225,$E225:$E1213,$E225)/2</f>
        <v>0</v>
      </c>
      <c r="I224" s="18">
        <f>SUMIFS(I225:I1213,$B225:$B1213,$B225,$D225:$D1213,$D225,$E225:$E1213,$E225)/2</f>
        <v>0</v>
      </c>
      <c r="J224" s="18">
        <f>SUMIFS(J225:J1213,$B225:$B1213,$B225,$D225:$D1213,$D225,$E225:$E1213,$E225)/2</f>
        <v>0</v>
      </c>
      <c r="K224" s="18">
        <f>SUMIFS(K225:K1213,$B225:$B1213,$B225,$D225:$D1213,$D225,$E225:$E1213,$E225)/2</f>
        <v>0</v>
      </c>
    </row>
    <row r="225" spans="1:11" s="16" customFormat="1" ht="51.6" customHeight="1" x14ac:dyDescent="0.25">
      <c r="A225" s="19">
        <v>2</v>
      </c>
      <c r="B225" s="37">
        <v>955</v>
      </c>
      <c r="C225" s="38" t="s">
        <v>185</v>
      </c>
      <c r="D225" s="39" t="s">
        <v>95</v>
      </c>
      <c r="E225" s="39" t="s">
        <v>94</v>
      </c>
      <c r="F225" s="39" t="s">
        <v>62</v>
      </c>
      <c r="G225" s="39"/>
      <c r="H225" s="40">
        <f>SUMIFS(H226:H1213,$B226:$B1213,$B225,$D226:$D1213,$D226,$E226:$E1213,$E226,$F226:$F1213,$F226)</f>
        <v>0</v>
      </c>
      <c r="I225" s="40">
        <f>SUMIFS(I226:I1213,$B226:$B1213,$B225,$D226:$D1213,$D226,$E226:$E1213,$E226,$F226:$F1213,$F226)</f>
        <v>0</v>
      </c>
      <c r="J225" s="40">
        <f>SUMIFS(J226:J1213,$B226:$B1213,$B225,$D226:$D1213,$D226,$E226:$E1213,$E226,$F226:$F1213,$F226)</f>
        <v>0</v>
      </c>
      <c r="K225" s="40">
        <f>SUMIFS(K226:K1213,$B226:$B1213,$B225,$D226:$D1213,$D226,$E226:$E1213,$E226,$F226:$F1213,$F226)</f>
        <v>0</v>
      </c>
    </row>
    <row r="226" spans="1:11" s="16" customFormat="1" ht="15.75" x14ac:dyDescent="0.25">
      <c r="A226" s="20">
        <v>3</v>
      </c>
      <c r="B226" s="31">
        <v>955</v>
      </c>
      <c r="C226" s="32" t="s">
        <v>46</v>
      </c>
      <c r="D226" s="33" t="s">
        <v>95</v>
      </c>
      <c r="E226" s="33" t="s">
        <v>94</v>
      </c>
      <c r="F226" s="33" t="s">
        <v>62</v>
      </c>
      <c r="G226" s="33" t="s">
        <v>97</v>
      </c>
      <c r="H226" s="24"/>
      <c r="I226" s="25"/>
      <c r="J226" s="24"/>
      <c r="K226" s="25"/>
    </row>
    <row r="227" spans="1:11" s="16" customFormat="1" ht="15.75" x14ac:dyDescent="0.25">
      <c r="A227" s="17">
        <v>1</v>
      </c>
      <c r="B227" s="28">
        <v>955</v>
      </c>
      <c r="C227" s="56" t="s">
        <v>178</v>
      </c>
      <c r="D227" s="30" t="s">
        <v>90</v>
      </c>
      <c r="E227" s="30" t="s">
        <v>75</v>
      </c>
      <c r="F227" s="30" t="s">
        <v>7</v>
      </c>
      <c r="G227" s="30" t="s">
        <v>77</v>
      </c>
      <c r="H227" s="18">
        <f>SUMIFS(H228:H1216,$B228:$B1216,$B228,$D228:$D1216,$D228,$E228:$E1216,$E228)/2</f>
        <v>1605.9</v>
      </c>
      <c r="I227" s="18">
        <f>SUMIFS(I228:I1216,$B228:$B1216,$B228,$D228:$D1216,$D228,$E228:$E1216,$E228)/2</f>
        <v>0</v>
      </c>
      <c r="J227" s="18">
        <f>SUMIFS(J228:J1216,$B228:$B1216,$B228,$D228:$D1216,$D228,$E228:$E1216,$E228)/2</f>
        <v>1605.9</v>
      </c>
      <c r="K227" s="18">
        <f>SUMIFS(K228:K1216,$B228:$B1216,$B228,$D228:$D1216,$D228,$E228:$E1216,$E228)/2</f>
        <v>0</v>
      </c>
    </row>
    <row r="228" spans="1:11" s="16" customFormat="1" ht="47.25" x14ac:dyDescent="0.25">
      <c r="A228" s="19">
        <v>2</v>
      </c>
      <c r="B228" s="37">
        <v>955</v>
      </c>
      <c r="C228" s="52" t="s">
        <v>32</v>
      </c>
      <c r="D228" s="39" t="s">
        <v>90</v>
      </c>
      <c r="E228" s="39" t="s">
        <v>75</v>
      </c>
      <c r="F228" s="53" t="s">
        <v>124</v>
      </c>
      <c r="G228" s="39"/>
      <c r="H228" s="40">
        <f>SUMIFS(H229:H1216,$B229:$B1216,$B228,$D229:$D1216,$D229,$E229:$E1216,$E229,$F229:$F1216,$F229)</f>
        <v>1605.9</v>
      </c>
      <c r="I228" s="40">
        <f>SUMIFS(I229:I1216,$B229:$B1216,$B228,$D229:$D1216,$D229,$E229:$E1216,$E229,$F229:$F1216,$F229)</f>
        <v>0</v>
      </c>
      <c r="J228" s="40">
        <f>SUMIFS(J229:J1216,$B229:$B1216,$B228,$D229:$D1216,$D229,$E229:$E1216,$E229,$F229:$F1216,$F229)</f>
        <v>1605.9</v>
      </c>
      <c r="K228" s="40">
        <f>SUMIFS(K229:K1216,$B229:$B1216,$B228,$D229:$D1216,$D229,$E229:$E1216,$E229,$F229:$F1216,$F229)</f>
        <v>0</v>
      </c>
    </row>
    <row r="229" spans="1:11" s="16" customFormat="1" ht="37.9" customHeight="1" x14ac:dyDescent="0.25">
      <c r="A229" s="20">
        <v>3</v>
      </c>
      <c r="B229" s="31">
        <v>955</v>
      </c>
      <c r="C229" s="32" t="s">
        <v>21</v>
      </c>
      <c r="D229" s="33" t="s">
        <v>90</v>
      </c>
      <c r="E229" s="33" t="s">
        <v>75</v>
      </c>
      <c r="F229" s="33" t="s">
        <v>124</v>
      </c>
      <c r="G229" s="33" t="s">
        <v>86</v>
      </c>
      <c r="H229" s="24">
        <v>1605.9</v>
      </c>
      <c r="I229" s="24"/>
      <c r="J229" s="24">
        <v>1605.9</v>
      </c>
      <c r="K229" s="24"/>
    </row>
    <row r="230" spans="1:11" s="16" customFormat="1" ht="15.75" x14ac:dyDescent="0.25">
      <c r="A230" s="17">
        <v>1</v>
      </c>
      <c r="B230" s="28">
        <v>955</v>
      </c>
      <c r="C230" s="29" t="s">
        <v>70</v>
      </c>
      <c r="D230" s="30" t="s">
        <v>90</v>
      </c>
      <c r="E230" s="30" t="s">
        <v>84</v>
      </c>
      <c r="F230" s="30" t="s">
        <v>7</v>
      </c>
      <c r="G230" s="30" t="s">
        <v>77</v>
      </c>
      <c r="H230" s="18">
        <f>SUMIFS(H231:H1219,$B231:$B1219,$B231,$D231:$D1219,$D231,$E231:$E1219,$E231)/2</f>
        <v>9296.2999999999993</v>
      </c>
      <c r="I230" s="18">
        <f>SUMIFS(I231:I1219,$B231:$B1219,$B231,$D231:$D1219,$D231,$E231:$E1219,$E231)/2</f>
        <v>8897</v>
      </c>
      <c r="J230" s="18">
        <f>SUMIFS(J231:J1219,$B231:$B1219,$B231,$D231:$D1219,$D231,$E231:$E1219,$E231)/2</f>
        <v>9296.2000000000007</v>
      </c>
      <c r="K230" s="18">
        <f>SUMIFS(K231:K1219,$B231:$B1219,$B231,$D231:$D1219,$D231,$E231:$E1219,$E231)/2</f>
        <v>8896.9</v>
      </c>
    </row>
    <row r="231" spans="1:11" s="16" customFormat="1" ht="47.25" x14ac:dyDescent="0.25">
      <c r="A231" s="19">
        <v>2</v>
      </c>
      <c r="B231" s="37">
        <v>955</v>
      </c>
      <c r="C231" s="38" t="s">
        <v>185</v>
      </c>
      <c r="D231" s="39" t="s">
        <v>90</v>
      </c>
      <c r="E231" s="39" t="s">
        <v>84</v>
      </c>
      <c r="F231" s="39" t="s">
        <v>62</v>
      </c>
      <c r="G231" s="39"/>
      <c r="H231" s="40">
        <f>SUMIFS(H232:H1219,$B232:$B1219,$B231,$D232:$D1219,$D232,$E232:$E1219,$E232,$F232:$F1219,$F232)</f>
        <v>4302</v>
      </c>
      <c r="I231" s="40">
        <f>SUMIFS(I232:I1219,$B232:$B1219,$B231,$D232:$D1219,$D232,$E232:$E1219,$E232,$F232:$F1219,$F232)</f>
        <v>4152</v>
      </c>
      <c r="J231" s="40">
        <f>SUMIFS(J232:J1219,$B232:$B1219,$B231,$D232:$D1219,$D232,$E232:$E1219,$E232,$F232:$F1219,$F232)</f>
        <v>4302</v>
      </c>
      <c r="K231" s="40">
        <f>SUMIFS(K232:K1219,$B232:$B1219,$B231,$D232:$D1219,$D232,$E232:$E1219,$E232,$F232:$F1219,$F232)</f>
        <v>4152</v>
      </c>
    </row>
    <row r="232" spans="1:11" s="16" customFormat="1" ht="39.6" customHeight="1" x14ac:dyDescent="0.25">
      <c r="A232" s="20">
        <v>3</v>
      </c>
      <c r="B232" s="31">
        <v>955</v>
      </c>
      <c r="C232" s="32" t="s">
        <v>21</v>
      </c>
      <c r="D232" s="33" t="s">
        <v>90</v>
      </c>
      <c r="E232" s="33" t="s">
        <v>84</v>
      </c>
      <c r="F232" s="33" t="s">
        <v>62</v>
      </c>
      <c r="G232" s="33" t="s">
        <v>86</v>
      </c>
      <c r="H232" s="24">
        <v>4302</v>
      </c>
      <c r="I232" s="24">
        <v>4152</v>
      </c>
      <c r="J232" s="24">
        <v>4302</v>
      </c>
      <c r="K232" s="24">
        <v>4152</v>
      </c>
    </row>
    <row r="233" spans="1:11" s="16" customFormat="1" ht="63" x14ac:dyDescent="0.25">
      <c r="A233" s="19">
        <v>2</v>
      </c>
      <c r="B233" s="37">
        <v>955</v>
      </c>
      <c r="C233" s="38" t="s">
        <v>132</v>
      </c>
      <c r="D233" s="39" t="s">
        <v>90</v>
      </c>
      <c r="E233" s="39" t="s">
        <v>84</v>
      </c>
      <c r="F233" s="39" t="s">
        <v>131</v>
      </c>
      <c r="G233" s="39"/>
      <c r="H233" s="40">
        <f>SUMIFS(H234:H1221,$B234:$B1221,$B233,$D234:$D1221,$D234,$E234:$E1221,$E234,$F234:$F1221,$F234)</f>
        <v>4994.3</v>
      </c>
      <c r="I233" s="40">
        <f>SUMIFS(I234:I1221,$B234:$B1221,$B233,$D234:$D1221,$D234,$E234:$E1221,$E234,$F234:$F1221,$F234)</f>
        <v>4745</v>
      </c>
      <c r="J233" s="40">
        <f>SUMIFS(J234:J1221,$B234:$B1221,$B233,$D234:$D1221,$D234,$E234:$E1221,$E234,$F234:$F1221,$F234)</f>
        <v>4994.2000000000007</v>
      </c>
      <c r="K233" s="40">
        <f>SUMIFS(K234:K1221,$B234:$B1221,$B233,$D234:$D1221,$D234,$E234:$E1221,$E234,$F234:$F1221,$F234)</f>
        <v>4744.8999999999996</v>
      </c>
    </row>
    <row r="234" spans="1:11" s="16" customFormat="1" ht="37.9" customHeight="1" x14ac:dyDescent="0.25">
      <c r="A234" s="20">
        <v>3</v>
      </c>
      <c r="B234" s="31">
        <v>955</v>
      </c>
      <c r="C234" s="32" t="s">
        <v>21</v>
      </c>
      <c r="D234" s="33" t="s">
        <v>90</v>
      </c>
      <c r="E234" s="33" t="s">
        <v>84</v>
      </c>
      <c r="F234" s="33" t="s">
        <v>131</v>
      </c>
      <c r="G234" s="33" t="s">
        <v>86</v>
      </c>
      <c r="H234" s="24">
        <v>2501</v>
      </c>
      <c r="I234" s="24">
        <v>2501</v>
      </c>
      <c r="J234" s="24">
        <v>2500.9</v>
      </c>
      <c r="K234" s="24">
        <v>2500.9</v>
      </c>
    </row>
    <row r="235" spans="1:11" s="16" customFormat="1" ht="15.75" x14ac:dyDescent="0.25">
      <c r="A235" s="20">
        <v>3</v>
      </c>
      <c r="B235" s="31">
        <v>955</v>
      </c>
      <c r="C235" s="32" t="s">
        <v>46</v>
      </c>
      <c r="D235" s="33" t="s">
        <v>90</v>
      </c>
      <c r="E235" s="33" t="s">
        <v>84</v>
      </c>
      <c r="F235" s="33" t="s">
        <v>131</v>
      </c>
      <c r="G235" s="33" t="s">
        <v>97</v>
      </c>
      <c r="H235" s="24">
        <v>2493.3000000000002</v>
      </c>
      <c r="I235" s="24">
        <v>2244</v>
      </c>
      <c r="J235" s="24">
        <v>2493.3000000000002</v>
      </c>
      <c r="K235" s="24">
        <v>2244</v>
      </c>
    </row>
    <row r="236" spans="1:11" s="16" customFormat="1" ht="15.75" x14ac:dyDescent="0.25">
      <c r="A236" s="17">
        <v>1</v>
      </c>
      <c r="B236" s="28">
        <v>955</v>
      </c>
      <c r="C236" s="29" t="s">
        <v>175</v>
      </c>
      <c r="D236" s="30" t="s">
        <v>90</v>
      </c>
      <c r="E236" s="30" t="s">
        <v>92</v>
      </c>
      <c r="F236" s="30"/>
      <c r="G236" s="30"/>
      <c r="H236" s="18">
        <f>SUMIFS(H237:H1225,$B237:$B1225,$B237,$D237:$D1225,$D237,$E237:$E1225,$E237)/2</f>
        <v>17621.900000000001</v>
      </c>
      <c r="I236" s="18">
        <f>SUMIFS(I237:I1225,$B237:$B1225,$B237,$D237:$D1225,$D237,$E237:$E1225,$E237)/2</f>
        <v>15671.9</v>
      </c>
      <c r="J236" s="18">
        <f>SUMIFS(J237:J1225,$B237:$B1225,$B237,$D237:$D1225,$D237,$E237:$E1225,$E237)/2</f>
        <v>17621.900000000001</v>
      </c>
      <c r="K236" s="18">
        <f>SUMIFS(K237:K1225,$B237:$B1225,$B237,$D237:$D1225,$D237,$E237:$E1225,$E237)/2</f>
        <v>15671.9</v>
      </c>
    </row>
    <row r="237" spans="1:11" s="16" customFormat="1" ht="31.5" x14ac:dyDescent="0.25">
      <c r="A237" s="19">
        <v>2</v>
      </c>
      <c r="B237" s="37">
        <v>955</v>
      </c>
      <c r="C237" s="38" t="s">
        <v>189</v>
      </c>
      <c r="D237" s="39" t="s">
        <v>90</v>
      </c>
      <c r="E237" s="39" t="s">
        <v>92</v>
      </c>
      <c r="F237" s="39" t="s">
        <v>71</v>
      </c>
      <c r="G237" s="39"/>
      <c r="H237" s="40">
        <f>SUMIFS(H238:H1225,$B238:$B1225,$B237,$D238:$D1225,$D238,$E238:$E1225,$E238,$F238:$F1225,$F238)</f>
        <v>7618.4</v>
      </c>
      <c r="I237" s="40">
        <f>SUMIFS(I238:I1225,$B238:$B1225,$B237,$D238:$D1225,$D238,$E238:$E1225,$E238,$F238:$F1225,$F238)</f>
        <v>5668.4</v>
      </c>
      <c r="J237" s="40">
        <f>SUMIFS(J238:J1225,$B238:$B1225,$B237,$D238:$D1225,$D238,$E238:$E1225,$E238,$F238:$F1225,$F238)</f>
        <v>7618.4</v>
      </c>
      <c r="K237" s="40">
        <f>SUMIFS(K238:K1225,$B238:$B1225,$B237,$D238:$D1225,$D238,$E238:$E1225,$E238,$F238:$F1225,$F238)</f>
        <v>5668.4</v>
      </c>
    </row>
    <row r="238" spans="1:11" s="16" customFormat="1" ht="37.15" customHeight="1" x14ac:dyDescent="0.25">
      <c r="A238" s="20">
        <v>3</v>
      </c>
      <c r="B238" s="31">
        <v>955</v>
      </c>
      <c r="C238" s="32" t="s">
        <v>21</v>
      </c>
      <c r="D238" s="33" t="s">
        <v>90</v>
      </c>
      <c r="E238" s="33" t="s">
        <v>92</v>
      </c>
      <c r="F238" s="33" t="s">
        <v>71</v>
      </c>
      <c r="G238" s="33" t="s">
        <v>86</v>
      </c>
      <c r="H238" s="24">
        <v>7618.4</v>
      </c>
      <c r="I238" s="24">
        <v>5668.4</v>
      </c>
      <c r="J238" s="24">
        <v>7618.4</v>
      </c>
      <c r="K238" s="24">
        <v>5668.4</v>
      </c>
    </row>
    <row r="239" spans="1:11" s="16" customFormat="1" ht="104.25" customHeight="1" x14ac:dyDescent="0.25">
      <c r="A239" s="19">
        <v>2</v>
      </c>
      <c r="B239" s="37">
        <v>955</v>
      </c>
      <c r="C239" s="38" t="s">
        <v>133</v>
      </c>
      <c r="D239" s="39" t="s">
        <v>90</v>
      </c>
      <c r="E239" s="39" t="s">
        <v>92</v>
      </c>
      <c r="F239" s="39" t="s">
        <v>130</v>
      </c>
      <c r="G239" s="39"/>
      <c r="H239" s="40">
        <f>SUMIFS(H240:H1227,$B240:$B1227,$B239,$D240:$D1227,$D240,$E240:$E1227,$E240,$F240:$F1227,$F240)</f>
        <v>10003.5</v>
      </c>
      <c r="I239" s="40">
        <f>SUMIFS(I240:I1227,$B240:$B1227,$B239,$D240:$D1227,$D240,$E240:$E1227,$E240,$F240:$F1227,$F240)</f>
        <v>10003.5</v>
      </c>
      <c r="J239" s="40">
        <f>SUMIFS(J240:J1227,$B240:$B1227,$B239,$D240:$D1227,$D240,$E240:$E1227,$E240,$F240:$F1227,$F240)</f>
        <v>10003.5</v>
      </c>
      <c r="K239" s="40">
        <f>SUMIFS(K240:K1227,$B240:$B1227,$B239,$D240:$D1227,$D240,$E240:$E1227,$E240,$F240:$F1227,$F240)</f>
        <v>10003.5</v>
      </c>
    </row>
    <row r="240" spans="1:11" s="16" customFormat="1" ht="15.75" x14ac:dyDescent="0.25">
      <c r="A240" s="20">
        <v>3</v>
      </c>
      <c r="B240" s="31">
        <v>955</v>
      </c>
      <c r="C240" s="32" t="s">
        <v>128</v>
      </c>
      <c r="D240" s="33" t="s">
        <v>90</v>
      </c>
      <c r="E240" s="33" t="s">
        <v>92</v>
      </c>
      <c r="F240" s="33" t="s">
        <v>130</v>
      </c>
      <c r="G240" s="33" t="s">
        <v>129</v>
      </c>
      <c r="H240" s="24">
        <v>10003.5</v>
      </c>
      <c r="I240" s="24">
        <v>10003.5</v>
      </c>
      <c r="J240" s="24">
        <v>10003.5</v>
      </c>
      <c r="K240" s="24">
        <v>10003.5</v>
      </c>
    </row>
    <row r="241" spans="1:11" s="16" customFormat="1" ht="31.5" x14ac:dyDescent="0.25">
      <c r="A241" s="17">
        <v>1</v>
      </c>
      <c r="B241" s="28">
        <v>955</v>
      </c>
      <c r="C241" s="29" t="s">
        <v>27</v>
      </c>
      <c r="D241" s="30" t="s">
        <v>90</v>
      </c>
      <c r="E241" s="30" t="s">
        <v>76</v>
      </c>
      <c r="F241" s="30"/>
      <c r="G241" s="30"/>
      <c r="H241" s="18">
        <f>SUMIFS(H242:H1230,$B242:$B1230,$B242,$D242:$D1230,$D242,$E242:$E1230,$E242)/2</f>
        <v>2378.1000000000004</v>
      </c>
      <c r="I241" s="18">
        <f>SUMIFS(I242:I1230,$B242:$B1230,$B242,$D242:$D1230,$D242,$E242:$E1230,$E242)/2</f>
        <v>505.9</v>
      </c>
      <c r="J241" s="18">
        <f>SUMIFS(J242:J1230,$B242:$B1230,$B242,$D242:$D1230,$D242,$E242:$E1230,$E242)/2</f>
        <v>2378.1000000000004</v>
      </c>
      <c r="K241" s="18">
        <f>SUMIFS(K242:K1230,$B242:$B1230,$B242,$D242:$D1230,$D242,$E242:$E1230,$E242)/2</f>
        <v>505.9</v>
      </c>
    </row>
    <row r="242" spans="1:11" s="16" customFormat="1" ht="78.75" x14ac:dyDescent="0.25">
      <c r="A242" s="19">
        <v>2</v>
      </c>
      <c r="B242" s="37">
        <v>955</v>
      </c>
      <c r="C242" s="38" t="s">
        <v>134</v>
      </c>
      <c r="D242" s="39" t="s">
        <v>90</v>
      </c>
      <c r="E242" s="39" t="s">
        <v>76</v>
      </c>
      <c r="F242" s="39" t="s">
        <v>28</v>
      </c>
      <c r="G242" s="39"/>
      <c r="H242" s="40">
        <f>SUMIFS(H243:H1230,$B243:$B1230,$B242,$D243:$D1230,$D243,$E243:$E1230,$E243,$F243:$F1230,$F243)</f>
        <v>1872.2</v>
      </c>
      <c r="I242" s="40">
        <f>SUMIFS(I243:I1230,$B243:$B1230,$B242,$D243:$D1230,$D243,$E243:$E1230,$E243,$F243:$F1230,$F243)</f>
        <v>0</v>
      </c>
      <c r="J242" s="40">
        <f>SUMIFS(J243:J1230,$B243:$B1230,$B242,$D243:$D1230,$D243,$E243:$E1230,$E243,$F243:$F1230,$F243)</f>
        <v>1872.2</v>
      </c>
      <c r="K242" s="40">
        <f>SUMIFS(K243:K1230,$B243:$B1230,$B242,$D243:$D1230,$D243,$E243:$E1230,$E243,$F243:$F1230,$F243)</f>
        <v>0</v>
      </c>
    </row>
    <row r="243" spans="1:11" s="16" customFormat="1" ht="15.75" x14ac:dyDescent="0.25">
      <c r="A243" s="20">
        <v>3</v>
      </c>
      <c r="B243" s="31">
        <v>955</v>
      </c>
      <c r="C243" s="32" t="s">
        <v>46</v>
      </c>
      <c r="D243" s="33" t="s">
        <v>90</v>
      </c>
      <c r="E243" s="33" t="s">
        <v>76</v>
      </c>
      <c r="F243" s="33" t="s">
        <v>28</v>
      </c>
      <c r="G243" s="33" t="s">
        <v>97</v>
      </c>
      <c r="H243" s="24">
        <v>1872.2</v>
      </c>
      <c r="I243" s="24"/>
      <c r="J243" s="24">
        <v>1872.2</v>
      </c>
      <c r="K243" s="24"/>
    </row>
    <row r="244" spans="1:11" s="16" customFormat="1" ht="63" x14ac:dyDescent="0.25">
      <c r="A244" s="19">
        <v>2</v>
      </c>
      <c r="B244" s="37">
        <v>955</v>
      </c>
      <c r="C244" s="38" t="s">
        <v>170</v>
      </c>
      <c r="D244" s="39" t="s">
        <v>90</v>
      </c>
      <c r="E244" s="39" t="s">
        <v>76</v>
      </c>
      <c r="F244" s="39" t="s">
        <v>33</v>
      </c>
      <c r="G244" s="39"/>
      <c r="H244" s="40">
        <f>SUMIFS(H245:H1232,$B245:$B1232,$B244,$D245:$D1232,$D245,$E245:$E1232,$E245,$F245:$F1232,$F245)</f>
        <v>505.90000000000003</v>
      </c>
      <c r="I244" s="40">
        <f>SUMIFS(I245:I1232,$B245:$B1232,$B244,$D245:$D1232,$D245,$E245:$E1232,$E245,$F245:$F1232,$F245)</f>
        <v>505.90000000000003</v>
      </c>
      <c r="J244" s="40">
        <f>SUMIFS(J245:J1232,$B245:$B1232,$B244,$D245:$D1232,$D245,$E245:$E1232,$E245,$F245:$F1232,$F245)</f>
        <v>505.90000000000003</v>
      </c>
      <c r="K244" s="40">
        <f>SUMIFS(K245:K1232,$B245:$B1232,$B244,$D245:$D1232,$D245,$E245:$E1232,$E245,$F245:$F1232,$F245)</f>
        <v>505.90000000000003</v>
      </c>
    </row>
    <row r="245" spans="1:11" s="16" customFormat="1" ht="33.6" customHeight="1" x14ac:dyDescent="0.25">
      <c r="A245" s="20">
        <v>3</v>
      </c>
      <c r="B245" s="31">
        <v>955</v>
      </c>
      <c r="C245" s="32" t="s">
        <v>11</v>
      </c>
      <c r="D245" s="33" t="s">
        <v>90</v>
      </c>
      <c r="E245" s="33" t="s">
        <v>76</v>
      </c>
      <c r="F245" s="33" t="s">
        <v>33</v>
      </c>
      <c r="G245" s="33" t="s">
        <v>78</v>
      </c>
      <c r="H245" s="24">
        <v>381.1</v>
      </c>
      <c r="I245" s="24">
        <v>381.1</v>
      </c>
      <c r="J245" s="24">
        <v>381.1</v>
      </c>
      <c r="K245" s="24">
        <v>381.1</v>
      </c>
    </row>
    <row r="246" spans="1:11" s="16" customFormat="1" ht="47.25" x14ac:dyDescent="0.25">
      <c r="A246" s="20">
        <v>3</v>
      </c>
      <c r="B246" s="31">
        <v>955</v>
      </c>
      <c r="C246" s="32" t="s">
        <v>12</v>
      </c>
      <c r="D246" s="33" t="s">
        <v>90</v>
      </c>
      <c r="E246" s="33" t="s">
        <v>76</v>
      </c>
      <c r="F246" s="33" t="s">
        <v>33</v>
      </c>
      <c r="G246" s="33" t="s">
        <v>79</v>
      </c>
      <c r="H246" s="24">
        <v>124.8</v>
      </c>
      <c r="I246" s="24">
        <v>124.8</v>
      </c>
      <c r="J246" s="24">
        <v>124.8</v>
      </c>
      <c r="K246" s="24">
        <v>124.8</v>
      </c>
    </row>
    <row r="247" spans="1:11" s="16" customFormat="1" ht="15.75" x14ac:dyDescent="0.25">
      <c r="A247" s="17">
        <v>1</v>
      </c>
      <c r="B247" s="28">
        <v>955</v>
      </c>
      <c r="C247" s="29" t="s">
        <v>30</v>
      </c>
      <c r="D247" s="30" t="s">
        <v>91</v>
      </c>
      <c r="E247" s="30" t="s">
        <v>75</v>
      </c>
      <c r="F247" s="30" t="s">
        <v>7</v>
      </c>
      <c r="G247" s="30" t="s">
        <v>77</v>
      </c>
      <c r="H247" s="18">
        <f>SUMIFS(H248:H1236,$B248:$B1236,$B248,$D248:$D1236,$D248,$E248:$E1236,$E248)/2</f>
        <v>8543.6</v>
      </c>
      <c r="I247" s="18">
        <f>SUMIFS(I248:I1236,$B248:$B1236,$B248,$D248:$D1236,$D248,$E248:$E1236,$E248)/2</f>
        <v>4624.8999999999996</v>
      </c>
      <c r="J247" s="18">
        <f>SUMIFS(J248:J1236,$B248:$B1236,$B248,$D248:$D1236,$D248,$E248:$E1236,$E248)/2</f>
        <v>8543.6</v>
      </c>
      <c r="K247" s="18">
        <f>SUMIFS(K248:K1236,$B248:$B1236,$B248,$D248:$D1236,$D248,$E248:$E1236,$E248)/2</f>
        <v>4624.8999999999996</v>
      </c>
    </row>
    <row r="248" spans="1:11" s="16" customFormat="1" ht="47.25" x14ac:dyDescent="0.25">
      <c r="A248" s="19">
        <v>2</v>
      </c>
      <c r="B248" s="37">
        <v>955</v>
      </c>
      <c r="C248" s="38" t="s">
        <v>197</v>
      </c>
      <c r="D248" s="39" t="s">
        <v>91</v>
      </c>
      <c r="E248" s="39" t="s">
        <v>75</v>
      </c>
      <c r="F248" s="39" t="s">
        <v>31</v>
      </c>
      <c r="G248" s="39"/>
      <c r="H248" s="40">
        <f>SUMIFS(H249:H1236,$B249:$B1236,$B248,$D249:$D1236,$D249,$E249:$E1236,$E249,$F249:$F1236,$F249)</f>
        <v>0</v>
      </c>
      <c r="I248" s="40">
        <f>SUMIFS(I249:I1236,$B249:$B1236,$B248,$D249:$D1236,$D249,$E249:$E1236,$E249,$F249:$F1236,$F249)</f>
        <v>0</v>
      </c>
      <c r="J248" s="40">
        <f>SUMIFS(J249:J1236,$B249:$B1236,$B248,$D249:$D1236,$D249,$E249:$E1236,$E249,$F249:$F1236,$F249)</f>
        <v>0</v>
      </c>
      <c r="K248" s="40">
        <f>SUMIFS(K249:K1236,$B249:$B1236,$B248,$D249:$D1236,$D249,$E249:$E1236,$E249,$F249:$F1236,$F249)</f>
        <v>0</v>
      </c>
    </row>
    <row r="249" spans="1:11" s="16" customFormat="1" ht="15.75" x14ac:dyDescent="0.25">
      <c r="A249" s="20">
        <v>3</v>
      </c>
      <c r="B249" s="31">
        <v>955</v>
      </c>
      <c r="C249" s="32" t="s">
        <v>46</v>
      </c>
      <c r="D249" s="33" t="s">
        <v>91</v>
      </c>
      <c r="E249" s="33" t="s">
        <v>75</v>
      </c>
      <c r="F249" s="33" t="s">
        <v>31</v>
      </c>
      <c r="G249" s="33" t="s">
        <v>97</v>
      </c>
      <c r="H249" s="24"/>
      <c r="I249" s="25"/>
      <c r="J249" s="24"/>
      <c r="K249" s="25"/>
    </row>
    <row r="250" spans="1:11" s="16" customFormat="1" ht="47.25" x14ac:dyDescent="0.25">
      <c r="A250" s="19">
        <v>2</v>
      </c>
      <c r="B250" s="37">
        <v>955</v>
      </c>
      <c r="C250" s="38" t="s">
        <v>185</v>
      </c>
      <c r="D250" s="39" t="s">
        <v>91</v>
      </c>
      <c r="E250" s="39" t="s">
        <v>75</v>
      </c>
      <c r="F250" s="39" t="s">
        <v>62</v>
      </c>
      <c r="G250" s="39"/>
      <c r="H250" s="40">
        <f>SUMIFS(H251:H1238,$B251:$B1238,$B250,$D251:$D1238,$D251,$E251:$E1238,$E251,$F251:$F1238,$F251)</f>
        <v>5441.1</v>
      </c>
      <c r="I250" s="40">
        <f>SUMIFS(I251:I1238,$B251:$B1238,$B250,$D251:$D1238,$D251,$E251:$E1238,$E251,$F251:$F1238,$F251)</f>
        <v>4624.8999999999996</v>
      </c>
      <c r="J250" s="40">
        <f>SUMIFS(J251:J1238,$B251:$B1238,$B250,$D251:$D1238,$D251,$E251:$E1238,$E251,$F251:$F1238,$F251)</f>
        <v>5441.1</v>
      </c>
      <c r="K250" s="40">
        <f>SUMIFS(K251:K1238,$B251:$B1238,$B250,$D251:$D1238,$D251,$E251:$E1238,$E251,$F251:$F1238,$F251)</f>
        <v>4624.8999999999996</v>
      </c>
    </row>
    <row r="251" spans="1:11" s="16" customFormat="1" ht="146.44999999999999" customHeight="1" x14ac:dyDescent="0.25">
      <c r="A251" s="20">
        <v>3</v>
      </c>
      <c r="B251" s="31">
        <v>955</v>
      </c>
      <c r="C251" s="32" t="s">
        <v>123</v>
      </c>
      <c r="D251" s="33" t="s">
        <v>91</v>
      </c>
      <c r="E251" s="33" t="s">
        <v>75</v>
      </c>
      <c r="F251" s="33" t="s">
        <v>62</v>
      </c>
      <c r="G251" s="33" t="s">
        <v>121</v>
      </c>
      <c r="H251" s="24">
        <v>5441.1</v>
      </c>
      <c r="I251" s="24">
        <v>4624.8999999999996</v>
      </c>
      <c r="J251" s="24">
        <v>5441.1</v>
      </c>
      <c r="K251" s="24">
        <v>4624.8999999999996</v>
      </c>
    </row>
    <row r="252" spans="1:11" s="16" customFormat="1" ht="94.5" x14ac:dyDescent="0.25">
      <c r="A252" s="19">
        <v>2</v>
      </c>
      <c r="B252" s="37">
        <v>955</v>
      </c>
      <c r="C252" s="38" t="s">
        <v>159</v>
      </c>
      <c r="D252" s="39" t="s">
        <v>91</v>
      </c>
      <c r="E252" s="39" t="s">
        <v>75</v>
      </c>
      <c r="F252" s="39" t="s">
        <v>45</v>
      </c>
      <c r="G252" s="39"/>
      <c r="H252" s="40">
        <f>SUMIFS(H253:H1240,$B253:$B1240,$B252,$D253:$D1240,$D253,$E253:$E1240,$E253,$F253:$F1240,$F253)</f>
        <v>3102.5</v>
      </c>
      <c r="I252" s="40">
        <f>SUMIFS(I253:I1240,$B253:$B1240,$B252,$D253:$D1240,$D253,$E253:$E1240,$E253,$F253:$F1240,$F253)</f>
        <v>0</v>
      </c>
      <c r="J252" s="40">
        <f>SUMIFS(J253:J1240,$B253:$B1240,$B252,$D253:$D1240,$D253,$E253:$E1240,$E253,$F253:$F1240,$F253)</f>
        <v>3102.5</v>
      </c>
      <c r="K252" s="40">
        <f>SUMIFS(K253:K1240,$B253:$B1240,$B252,$D253:$D1240,$D253,$E253:$E1240,$E253,$F253:$F1240,$F253)</f>
        <v>0</v>
      </c>
    </row>
    <row r="253" spans="1:11" s="16" customFormat="1" ht="15.75" x14ac:dyDescent="0.25">
      <c r="A253" s="20">
        <v>3</v>
      </c>
      <c r="B253" s="31">
        <v>955</v>
      </c>
      <c r="C253" s="32" t="s">
        <v>46</v>
      </c>
      <c r="D253" s="33" t="s">
        <v>91</v>
      </c>
      <c r="E253" s="33" t="s">
        <v>75</v>
      </c>
      <c r="F253" s="33" t="s">
        <v>45</v>
      </c>
      <c r="G253" s="33" t="s">
        <v>97</v>
      </c>
      <c r="H253" s="24">
        <v>3102.5</v>
      </c>
      <c r="I253" s="25"/>
      <c r="J253" s="24">
        <v>3102.5</v>
      </c>
      <c r="K253" s="25"/>
    </row>
    <row r="254" spans="1:11" s="16" customFormat="1" ht="15.75" x14ac:dyDescent="0.25">
      <c r="A254" s="17">
        <v>1</v>
      </c>
      <c r="B254" s="28">
        <v>955</v>
      </c>
      <c r="C254" s="29" t="s">
        <v>72</v>
      </c>
      <c r="D254" s="30" t="s">
        <v>93</v>
      </c>
      <c r="E254" s="30" t="s">
        <v>94</v>
      </c>
      <c r="F254" s="30" t="s">
        <v>7</v>
      </c>
      <c r="G254" s="30" t="s">
        <v>77</v>
      </c>
      <c r="H254" s="18">
        <f>SUMIFS(H255:H1243,$B255:$B1243,$B255,$D255:$D1243,$D255,$E255:$E1243,$E255)/2</f>
        <v>3655.4</v>
      </c>
      <c r="I254" s="18">
        <f>SUMIFS(I255:I1243,$B255:$B1243,$B255,$D255:$D1243,$D255,$E255:$E1243,$E255)/2</f>
        <v>0</v>
      </c>
      <c r="J254" s="18">
        <f>SUMIFS(J255:J1243,$B255:$B1243,$B255,$D255:$D1243,$D255,$E255:$E1243,$E255)/2</f>
        <v>3409.4</v>
      </c>
      <c r="K254" s="18">
        <f>SUMIFS(K255:K1243,$B255:$B1243,$B255,$D255:$D1243,$D255,$E255:$E1243,$E255)/2</f>
        <v>0</v>
      </c>
    </row>
    <row r="255" spans="1:11" s="16" customFormat="1" ht="47.25" x14ac:dyDescent="0.25">
      <c r="A255" s="19">
        <v>2</v>
      </c>
      <c r="B255" s="37">
        <v>955</v>
      </c>
      <c r="C255" s="42" t="s">
        <v>171</v>
      </c>
      <c r="D255" s="39" t="s">
        <v>93</v>
      </c>
      <c r="E255" s="39" t="s">
        <v>94</v>
      </c>
      <c r="F255" s="39" t="s">
        <v>73</v>
      </c>
      <c r="G255" s="39"/>
      <c r="H255" s="40">
        <f>SUMIFS(H256:H1243,$B256:$B1243,$B255,$D256:$D1243,$D256,$E256:$E1243,$E256,$F256:$F1243,$F256)</f>
        <v>2100.9</v>
      </c>
      <c r="I255" s="40">
        <f>SUMIFS(I256:I1243,$B256:$B1243,$B255,$D256:$D1243,$D256,$E256:$E1243,$E256,$F256:$F1243,$F256)</f>
        <v>0</v>
      </c>
      <c r="J255" s="40">
        <f>SUMIFS(J256:J1243,$B256:$B1243,$B255,$D256:$D1243,$D256,$E256:$E1243,$E256,$F256:$F1243,$F256)</f>
        <v>1854.9</v>
      </c>
      <c r="K255" s="40">
        <f>SUMIFS(K256:K1243,$B256:$B1243,$B255,$D256:$D1243,$D256,$E256:$E1243,$E256,$F256:$F1243,$F256)</f>
        <v>0</v>
      </c>
    </row>
    <row r="256" spans="1:11" s="16" customFormat="1" ht="15.75" x14ac:dyDescent="0.25">
      <c r="A256" s="20">
        <v>3</v>
      </c>
      <c r="B256" s="31">
        <v>955</v>
      </c>
      <c r="C256" s="32" t="s">
        <v>46</v>
      </c>
      <c r="D256" s="33" t="s">
        <v>93</v>
      </c>
      <c r="E256" s="33" t="s">
        <v>94</v>
      </c>
      <c r="F256" s="33" t="s">
        <v>73</v>
      </c>
      <c r="G256" s="33" t="s">
        <v>97</v>
      </c>
      <c r="H256" s="24">
        <v>2100.9</v>
      </c>
      <c r="I256" s="25"/>
      <c r="J256" s="24">
        <v>1854.9</v>
      </c>
      <c r="K256" s="25"/>
    </row>
    <row r="257" spans="1:11" s="16" customFormat="1" ht="126" x14ac:dyDescent="0.25">
      <c r="A257" s="19">
        <v>2</v>
      </c>
      <c r="B257" s="37">
        <v>955</v>
      </c>
      <c r="C257" s="42" t="s">
        <v>172</v>
      </c>
      <c r="D257" s="39" t="s">
        <v>93</v>
      </c>
      <c r="E257" s="39" t="s">
        <v>94</v>
      </c>
      <c r="F257" s="39" t="s">
        <v>139</v>
      </c>
      <c r="G257" s="39" t="s">
        <v>77</v>
      </c>
      <c r="H257" s="40">
        <f>SUMIFS(H258:H1245,$B258:$B1245,$B257,$D258:$D1245,$D258,$E258:$E1245,$E258,$F258:$F1245,$F258)</f>
        <v>1554.5</v>
      </c>
      <c r="I257" s="40">
        <f>SUMIFS(I258:I1245,$B258:$B1245,$B257,$D258:$D1245,$D258,$E258:$E1245,$E258,$F258:$F1245,$F258)</f>
        <v>0</v>
      </c>
      <c r="J257" s="40">
        <f>SUMIFS(J258:J1245,$B258:$B1245,$B257,$D258:$D1245,$D258,$E258:$E1245,$E258,$F258:$F1245,$F258)</f>
        <v>1554.5</v>
      </c>
      <c r="K257" s="40">
        <f>SUMIFS(K258:K1245,$B258:$B1245,$B257,$D258:$D1245,$D258,$E258:$E1245,$E258,$F258:$F1245,$F258)</f>
        <v>0</v>
      </c>
    </row>
    <row r="258" spans="1:11" s="16" customFormat="1" ht="15.75" x14ac:dyDescent="0.25">
      <c r="A258" s="20">
        <v>3</v>
      </c>
      <c r="B258" s="31">
        <v>955</v>
      </c>
      <c r="C258" s="32" t="s">
        <v>46</v>
      </c>
      <c r="D258" s="33" t="s">
        <v>93</v>
      </c>
      <c r="E258" s="33" t="s">
        <v>94</v>
      </c>
      <c r="F258" s="33" t="s">
        <v>139</v>
      </c>
      <c r="G258" s="33" t="s">
        <v>97</v>
      </c>
      <c r="H258" s="24">
        <v>1554.5</v>
      </c>
      <c r="I258" s="25"/>
      <c r="J258" s="24">
        <v>1554.5</v>
      </c>
      <c r="K258" s="25"/>
    </row>
    <row r="259" spans="1:11" s="16" customFormat="1" ht="15.75" x14ac:dyDescent="0.25">
      <c r="A259" s="21"/>
      <c r="B259" s="35"/>
      <c r="C259" s="35" t="s">
        <v>74</v>
      </c>
      <c r="D259" s="36"/>
      <c r="E259" s="36"/>
      <c r="F259" s="36" t="s">
        <v>7</v>
      </c>
      <c r="G259" s="36"/>
      <c r="H259" s="22">
        <f>SUMIF($A14:$A259,$A14,H14:H259)</f>
        <v>581215.1999999996</v>
      </c>
      <c r="I259" s="22">
        <f>SUMIF($A14:$A259,$A14,I14:I259)</f>
        <v>241935.20000000007</v>
      </c>
      <c r="J259" s="22">
        <f>SUMIF($A14:$A259,$A14,J14:J259)</f>
        <v>617919.69999999972</v>
      </c>
      <c r="K259" s="22">
        <f>SUMIF($A14:$A259,$A14,K14:K259)</f>
        <v>265668.00000000006</v>
      </c>
    </row>
    <row r="263" spans="1:11" x14ac:dyDescent="0.25">
      <c r="H263" s="23"/>
      <c r="J263" s="23"/>
    </row>
  </sheetData>
  <autoFilter ref="A6:I259">
    <filterColumn colId="7" showButton="0"/>
  </autoFilter>
  <mergeCells count="16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J1:K1"/>
    <mergeCell ref="J6:K9"/>
    <mergeCell ref="J10:J13"/>
    <mergeCell ref="K10:K13"/>
    <mergeCell ref="H2:K2"/>
    <mergeCell ref="C4:J4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8" t="s">
        <v>110</v>
      </c>
      <c r="C3" s="78" t="s">
        <v>108</v>
      </c>
      <c r="D3" s="81" t="s">
        <v>102</v>
      </c>
      <c r="E3" s="81"/>
      <c r="F3" s="81" t="s">
        <v>103</v>
      </c>
      <c r="G3" s="81"/>
    </row>
    <row r="4" spans="2:7" x14ac:dyDescent="0.25">
      <c r="B4" s="79"/>
      <c r="C4" s="79"/>
      <c r="D4" s="81"/>
      <c r="E4" s="81"/>
      <c r="F4" s="81"/>
      <c r="G4" s="81"/>
    </row>
    <row r="5" spans="2:7" ht="0.75" customHeight="1" x14ac:dyDescent="0.25">
      <c r="B5" s="79"/>
      <c r="C5" s="79"/>
      <c r="D5" s="81"/>
      <c r="E5" s="81"/>
      <c r="F5" s="81"/>
      <c r="G5" s="81"/>
    </row>
    <row r="6" spans="2:7" ht="15" hidden="1" customHeight="1" x14ac:dyDescent="0.25">
      <c r="B6" s="79"/>
      <c r="C6" s="79"/>
      <c r="D6" s="81"/>
      <c r="E6" s="81"/>
      <c r="F6" s="81"/>
      <c r="G6" s="81"/>
    </row>
    <row r="7" spans="2:7" x14ac:dyDescent="0.25">
      <c r="B7" s="79"/>
      <c r="C7" s="79"/>
      <c r="D7" s="81" t="s">
        <v>6</v>
      </c>
      <c r="E7" s="81" t="s">
        <v>101</v>
      </c>
      <c r="F7" s="81" t="s">
        <v>6</v>
      </c>
      <c r="G7" s="81" t="s">
        <v>101</v>
      </c>
    </row>
    <row r="8" spans="2:7" x14ac:dyDescent="0.25">
      <c r="B8" s="79"/>
      <c r="C8" s="79"/>
      <c r="D8" s="81"/>
      <c r="E8" s="81"/>
      <c r="F8" s="81"/>
      <c r="G8" s="81"/>
    </row>
    <row r="9" spans="2:7" x14ac:dyDescent="0.25">
      <c r="B9" s="79"/>
      <c r="C9" s="79"/>
      <c r="D9" s="81"/>
      <c r="E9" s="81"/>
      <c r="F9" s="81"/>
      <c r="G9" s="81"/>
    </row>
    <row r="10" spans="2:7" ht="2.25" customHeight="1" x14ac:dyDescent="0.25">
      <c r="B10" s="80"/>
      <c r="C10" s="80"/>
      <c r="D10" s="81"/>
      <c r="E10" s="81"/>
      <c r="F10" s="81"/>
      <c r="G10" s="81"/>
    </row>
    <row r="11" spans="2:7" x14ac:dyDescent="0.25">
      <c r="B11" s="1">
        <v>0</v>
      </c>
      <c r="C11" s="1" t="s">
        <v>105</v>
      </c>
      <c r="D11" s="4">
        <f>SUMIF('Приложение №4'!$A$14:$A1025,0,'Приложение №4'!$H$14:$H1025)</f>
        <v>581215.1999999996</v>
      </c>
      <c r="E11" s="4">
        <f>SUMIF('Приложение №4'!$A$14:$A1025,0,'Приложение №4'!$I$14:$I1025)</f>
        <v>241935.20000000007</v>
      </c>
      <c r="F11" s="4" t="e">
        <f>SUMIF('Приложение №4'!$A$14:$A1025,0,'Приложение №4'!#REF!)</f>
        <v>#REF!</v>
      </c>
      <c r="G11" s="4" t="e">
        <f>SUMIF('Приложение №4'!$A$14:$A1025,0,'Приложение №4'!#REF!)</f>
        <v>#REF!</v>
      </c>
    </row>
    <row r="12" spans="2:7" x14ac:dyDescent="0.25">
      <c r="B12" s="2">
        <v>1</v>
      </c>
      <c r="C12" s="2" t="s">
        <v>106</v>
      </c>
      <c r="D12" s="6">
        <f>SUMIF('Приложение №4'!$A$14:$A1026,1,'Приложение №4'!$H$14:$H1026)</f>
        <v>581215.20000000007</v>
      </c>
      <c r="E12" s="6">
        <f>SUMIF('Приложение №4'!$A$14:$A1026,1,'Приложение №4'!$I$14:$I1026)</f>
        <v>241935.19999999998</v>
      </c>
      <c r="F12" s="6" t="e">
        <f>SUMIF('Приложение №4'!$A$14:$A1026,1,'Приложение №4'!#REF!)</f>
        <v>#REF!</v>
      </c>
      <c r="G12" s="6" t="e">
        <f>SUMIF('Приложение №4'!$A$14:$A1026,1,'Приложение №4'!#REF!)</f>
        <v>#REF!</v>
      </c>
    </row>
    <row r="13" spans="2:7" x14ac:dyDescent="0.25">
      <c r="B13" s="3">
        <v>2</v>
      </c>
      <c r="C13" s="3" t="s">
        <v>109</v>
      </c>
      <c r="D13" s="7">
        <f>SUMIF('Приложение №4'!$A$14:$A1027,2,'Приложение №4'!$H$14:$H1027)</f>
        <v>581215.20000000007</v>
      </c>
      <c r="E13" s="7">
        <f>SUMIF('Приложение №4'!$A$14:$A1027,2,'Приложение №4'!$I$14:$I1027)</f>
        <v>241935.2</v>
      </c>
      <c r="F13" s="7" t="e">
        <f>SUMIF('Приложение №4'!$A$14:$A1027,2,'Приложение №4'!#REF!)</f>
        <v>#REF!</v>
      </c>
      <c r="G13" s="7" t="e">
        <f>SUMIF('Приложение №4'!$A$14:$A1027,2,'Приложение №4'!#REF!)</f>
        <v>#REF!</v>
      </c>
    </row>
    <row r="14" spans="2:7" s="51" customFormat="1" ht="78" customHeight="1" x14ac:dyDescent="0.25">
      <c r="B14" s="49" t="s">
        <v>111</v>
      </c>
      <c r="C14" s="49" t="s">
        <v>107</v>
      </c>
      <c r="D14" s="50">
        <f>SUMIF('Приложение №4'!$A$14:$A1028,3,'Приложение №4'!$H$14:$H1028)</f>
        <v>581215.20000000007</v>
      </c>
      <c r="E14" s="50">
        <f>SUMIF('Приложение №4'!$A$14:$A1028,3,'Приложение №4'!$I$14:$I1028)</f>
        <v>241935.2</v>
      </c>
      <c r="F14" s="50" t="e">
        <f>SUMIF('Приложение №4'!$A$14:$A1028,3,'Приложение №4'!#REF!)</f>
        <v>#REF!</v>
      </c>
      <c r="G14" s="50" t="e">
        <f>SUMIF('Приложение №4'!$A$14:$A1028,3,'Приложение №4'!#REF!)</f>
        <v>#REF!</v>
      </c>
    </row>
    <row r="15" spans="2:7" x14ac:dyDescent="0.25">
      <c r="B15" s="8">
        <v>0</v>
      </c>
      <c r="C15" s="8" t="s">
        <v>105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106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109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2017-09-28T05:41:57Z</cp:lastPrinted>
  <dcterms:created xsi:type="dcterms:W3CDTF">2017-09-27T09:31:38Z</dcterms:created>
  <dcterms:modified xsi:type="dcterms:W3CDTF">2020-04-28T12:00:17Z</dcterms:modified>
</cp:coreProperties>
</file>