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№4'!$A$6:$I$289</definedName>
  </definedNames>
  <calcPr calcId="125725"/>
</workbook>
</file>

<file path=xl/calcChain.xml><?xml version="1.0" encoding="utf-8"?>
<calcChain xmlns="http://schemas.openxmlformats.org/spreadsheetml/2006/main">
  <c r="K129" i="1"/>
  <c r="J129"/>
  <c r="I129"/>
  <c r="H129"/>
  <c r="K206" l="1"/>
  <c r="J206"/>
  <c r="I206"/>
  <c r="H206"/>
  <c r="I287" l="1"/>
  <c r="H287"/>
  <c r="I285"/>
  <c r="H285"/>
  <c r="I282"/>
  <c r="H282"/>
  <c r="I280"/>
  <c r="H280"/>
  <c r="I278"/>
  <c r="H278"/>
  <c r="H277" s="1"/>
  <c r="I275"/>
  <c r="H275"/>
  <c r="I272"/>
  <c r="H272"/>
  <c r="I270"/>
  <c r="H270"/>
  <c r="I267"/>
  <c r="I266" s="1"/>
  <c r="H267"/>
  <c r="H266" s="1"/>
  <c r="I264"/>
  <c r="H264"/>
  <c r="I261"/>
  <c r="H261"/>
  <c r="I259"/>
  <c r="H259"/>
  <c r="I258"/>
  <c r="I256"/>
  <c r="I255" s="1"/>
  <c r="H256"/>
  <c r="H255" s="1"/>
  <c r="I253"/>
  <c r="I252" s="1"/>
  <c r="H253"/>
  <c r="H252" s="1"/>
  <c r="I250"/>
  <c r="H250"/>
  <c r="I248"/>
  <c r="H248"/>
  <c r="H247" s="1"/>
  <c r="I245"/>
  <c r="I244" s="1"/>
  <c r="H245"/>
  <c r="H244" s="1"/>
  <c r="I241"/>
  <c r="I240" s="1"/>
  <c r="H241"/>
  <c r="H240" s="1"/>
  <c r="I238"/>
  <c r="H238"/>
  <c r="I236"/>
  <c r="H236"/>
  <c r="I234"/>
  <c r="H234"/>
  <c r="I231"/>
  <c r="H231"/>
  <c r="I229"/>
  <c r="H229"/>
  <c r="I227"/>
  <c r="H227"/>
  <c r="I224"/>
  <c r="H224"/>
  <c r="I222"/>
  <c r="H222"/>
  <c r="I220"/>
  <c r="H220"/>
  <c r="I217"/>
  <c r="H217"/>
  <c r="I214"/>
  <c r="H214"/>
  <c r="I211"/>
  <c r="H211"/>
  <c r="I209"/>
  <c r="H209"/>
  <c r="I204"/>
  <c r="I203" s="1"/>
  <c r="H204"/>
  <c r="H203" s="1"/>
  <c r="I201"/>
  <c r="I200" s="1"/>
  <c r="H201"/>
  <c r="H200" s="1"/>
  <c r="I197"/>
  <c r="I196" s="1"/>
  <c r="H197"/>
  <c r="H196" s="1"/>
  <c r="I194"/>
  <c r="I193" s="1"/>
  <c r="H194"/>
  <c r="H193" s="1"/>
  <c r="I187"/>
  <c r="H187"/>
  <c r="I185"/>
  <c r="H185"/>
  <c r="I182"/>
  <c r="I181" s="1"/>
  <c r="H182"/>
  <c r="H181" s="1"/>
  <c r="I179"/>
  <c r="H179"/>
  <c r="I177"/>
  <c r="H177"/>
  <c r="H176" s="1"/>
  <c r="I173"/>
  <c r="I172" s="1"/>
  <c r="H173"/>
  <c r="H172" s="1"/>
  <c r="I170"/>
  <c r="H170"/>
  <c r="I167"/>
  <c r="H167"/>
  <c r="I165"/>
  <c r="H165"/>
  <c r="I163"/>
  <c r="H163"/>
  <c r="I161"/>
  <c r="H161"/>
  <c r="I159"/>
  <c r="H159"/>
  <c r="I157"/>
  <c r="H157"/>
  <c r="I155"/>
  <c r="H155"/>
  <c r="I152"/>
  <c r="I151" s="1"/>
  <c r="H152"/>
  <c r="H151" s="1"/>
  <c r="I149"/>
  <c r="I148" s="1"/>
  <c r="H149"/>
  <c r="H148" s="1"/>
  <c r="I143"/>
  <c r="H143"/>
  <c r="I141"/>
  <c r="H141"/>
  <c r="I139"/>
  <c r="H139"/>
  <c r="I136"/>
  <c r="I135" s="1"/>
  <c r="H136"/>
  <c r="H135" s="1"/>
  <c r="I132"/>
  <c r="I131" s="1"/>
  <c r="H132"/>
  <c r="H131" s="1"/>
  <c r="I127"/>
  <c r="H127"/>
  <c r="I125"/>
  <c r="H125"/>
  <c r="I122"/>
  <c r="H122"/>
  <c r="I119"/>
  <c r="H119"/>
  <c r="I117"/>
  <c r="H117"/>
  <c r="I114"/>
  <c r="I113" s="1"/>
  <c r="H114"/>
  <c r="H113" s="1"/>
  <c r="I111"/>
  <c r="I110" s="1"/>
  <c r="H111"/>
  <c r="H110" s="1"/>
  <c r="I108"/>
  <c r="I107" s="1"/>
  <c r="H108"/>
  <c r="H107" s="1"/>
  <c r="I101"/>
  <c r="H101"/>
  <c r="I99"/>
  <c r="H99"/>
  <c r="I97"/>
  <c r="H97"/>
  <c r="I91"/>
  <c r="I90" s="1"/>
  <c r="H91"/>
  <c r="H90" s="1"/>
  <c r="I88"/>
  <c r="I87" s="1"/>
  <c r="H88"/>
  <c r="H87" s="1"/>
  <c r="I84"/>
  <c r="H84"/>
  <c r="I81"/>
  <c r="H81"/>
  <c r="I78"/>
  <c r="H78"/>
  <c r="I75"/>
  <c r="H75"/>
  <c r="I71"/>
  <c r="H71"/>
  <c r="I69"/>
  <c r="H69"/>
  <c r="I64"/>
  <c r="H64"/>
  <c r="I61"/>
  <c r="H61"/>
  <c r="I57"/>
  <c r="H57"/>
  <c r="I54"/>
  <c r="I53" s="1"/>
  <c r="H54"/>
  <c r="H53" s="1"/>
  <c r="I49"/>
  <c r="H49"/>
  <c r="I47"/>
  <c r="H47"/>
  <c r="I45"/>
  <c r="H45"/>
  <c r="I40"/>
  <c r="H40"/>
  <c r="I38"/>
  <c r="H38"/>
  <c r="I34"/>
  <c r="H34"/>
  <c r="I32"/>
  <c r="H32"/>
  <c r="I29"/>
  <c r="I28" s="1"/>
  <c r="H29"/>
  <c r="H28" s="1"/>
  <c r="I26"/>
  <c r="I25" s="1"/>
  <c r="H26"/>
  <c r="H25" s="1"/>
  <c r="I23"/>
  <c r="I22" s="1"/>
  <c r="H23"/>
  <c r="H22" s="1"/>
  <c r="I18"/>
  <c r="H18"/>
  <c r="I16"/>
  <c r="H16"/>
  <c r="K275"/>
  <c r="J275"/>
  <c r="I15" l="1"/>
  <c r="I213"/>
  <c r="I284"/>
  <c r="I124"/>
  <c r="I37"/>
  <c r="I74"/>
  <c r="H213"/>
  <c r="I208"/>
  <c r="I138"/>
  <c r="H31"/>
  <c r="H86"/>
  <c r="H219"/>
  <c r="I233"/>
  <c r="H96"/>
  <c r="H124"/>
  <c r="I184"/>
  <c r="H226"/>
  <c r="H80"/>
  <c r="I116"/>
  <c r="H184"/>
  <c r="I44"/>
  <c r="I36" s="1"/>
  <c r="H233"/>
  <c r="H37"/>
  <c r="I219"/>
  <c r="I56"/>
  <c r="I96"/>
  <c r="H138"/>
  <c r="I176"/>
  <c r="H284"/>
  <c r="I80"/>
  <c r="I226"/>
  <c r="H44"/>
  <c r="H63"/>
  <c r="H208"/>
  <c r="I269"/>
  <c r="H15"/>
  <c r="H56"/>
  <c r="H116"/>
  <c r="I31"/>
  <c r="I63"/>
  <c r="H154"/>
  <c r="I247"/>
  <c r="H269"/>
  <c r="H74"/>
  <c r="I154"/>
  <c r="H258"/>
  <c r="I277"/>
  <c r="I86"/>
  <c r="K170"/>
  <c r="J170"/>
  <c r="I14" l="1"/>
  <c r="I95"/>
  <c r="H14"/>
  <c r="H95"/>
  <c r="H36"/>
  <c r="I52"/>
  <c r="H52"/>
  <c r="H134"/>
  <c r="I134"/>
  <c r="K122"/>
  <c r="J122"/>
  <c r="I289" l="1"/>
  <c r="H289"/>
  <c r="K69"/>
  <c r="J69"/>
  <c r="K182" l="1"/>
  <c r="K181" s="1"/>
  <c r="J182"/>
  <c r="J181" s="1"/>
  <c r="K287" l="1"/>
  <c r="J287"/>
  <c r="K285"/>
  <c r="J285"/>
  <c r="K282"/>
  <c r="J282"/>
  <c r="K280"/>
  <c r="J280"/>
  <c r="K278"/>
  <c r="J278"/>
  <c r="K272"/>
  <c r="J272"/>
  <c r="K270"/>
  <c r="J270"/>
  <c r="K267"/>
  <c r="J267"/>
  <c r="K264"/>
  <c r="J264"/>
  <c r="K261"/>
  <c r="J261"/>
  <c r="K259"/>
  <c r="J259"/>
  <c r="K256"/>
  <c r="K255" s="1"/>
  <c r="J256"/>
  <c r="J255" s="1"/>
  <c r="K253"/>
  <c r="K252" s="1"/>
  <c r="J253"/>
  <c r="J252" s="1"/>
  <c r="K250"/>
  <c r="J250"/>
  <c r="K248"/>
  <c r="J248"/>
  <c r="K245"/>
  <c r="K244" s="1"/>
  <c r="J245"/>
  <c r="J244" s="1"/>
  <c r="K241"/>
  <c r="K240" s="1"/>
  <c r="J241"/>
  <c r="J240" s="1"/>
  <c r="K238"/>
  <c r="J238"/>
  <c r="K236"/>
  <c r="J236"/>
  <c r="K234"/>
  <c r="J234"/>
  <c r="K231"/>
  <c r="J231"/>
  <c r="K229"/>
  <c r="J229"/>
  <c r="K227"/>
  <c r="J227"/>
  <c r="K224"/>
  <c r="J224"/>
  <c r="K222"/>
  <c r="J222"/>
  <c r="K220"/>
  <c r="J220"/>
  <c r="K217"/>
  <c r="J217"/>
  <c r="K214"/>
  <c r="J214"/>
  <c r="K211"/>
  <c r="J211"/>
  <c r="K209"/>
  <c r="J209"/>
  <c r="K204"/>
  <c r="K203" s="1"/>
  <c r="J204"/>
  <c r="J203" s="1"/>
  <c r="K201"/>
  <c r="K200" s="1"/>
  <c r="J201"/>
  <c r="J200" s="1"/>
  <c r="K197"/>
  <c r="K196" s="1"/>
  <c r="J197"/>
  <c r="J196" s="1"/>
  <c r="K194"/>
  <c r="K193" s="1"/>
  <c r="J194"/>
  <c r="J193" s="1"/>
  <c r="K187"/>
  <c r="J187"/>
  <c r="K185"/>
  <c r="J185"/>
  <c r="K179"/>
  <c r="J179"/>
  <c r="K177"/>
  <c r="J177"/>
  <c r="K173"/>
  <c r="K172" s="1"/>
  <c r="J173"/>
  <c r="J172" s="1"/>
  <c r="K167"/>
  <c r="J167"/>
  <c r="K165"/>
  <c r="J165"/>
  <c r="K163"/>
  <c r="J163"/>
  <c r="K161"/>
  <c r="J161"/>
  <c r="K159"/>
  <c r="J159"/>
  <c r="K157"/>
  <c r="J157"/>
  <c r="K155"/>
  <c r="J155"/>
  <c r="K152"/>
  <c r="K151" s="1"/>
  <c r="J152"/>
  <c r="J151" s="1"/>
  <c r="K149"/>
  <c r="K148" s="1"/>
  <c r="J149"/>
  <c r="J148" s="1"/>
  <c r="K143"/>
  <c r="J143"/>
  <c r="K141"/>
  <c r="J141"/>
  <c r="K139"/>
  <c r="J139"/>
  <c r="K136"/>
  <c r="K135" s="1"/>
  <c r="J136"/>
  <c r="J135" s="1"/>
  <c r="K132"/>
  <c r="K131" s="1"/>
  <c r="J132"/>
  <c r="J131" s="1"/>
  <c r="K127"/>
  <c r="J127"/>
  <c r="K125"/>
  <c r="J125"/>
  <c r="K119"/>
  <c r="J119"/>
  <c r="K117"/>
  <c r="J117"/>
  <c r="K114"/>
  <c r="K113" s="1"/>
  <c r="J114"/>
  <c r="J113" s="1"/>
  <c r="K111"/>
  <c r="K110" s="1"/>
  <c r="J111"/>
  <c r="J110" s="1"/>
  <c r="K108"/>
  <c r="K107" s="1"/>
  <c r="J108"/>
  <c r="J107" s="1"/>
  <c r="K101"/>
  <c r="J101"/>
  <c r="K99"/>
  <c r="J99"/>
  <c r="K97"/>
  <c r="J97"/>
  <c r="K91"/>
  <c r="K90" s="1"/>
  <c r="J91"/>
  <c r="J90" s="1"/>
  <c r="K88"/>
  <c r="K87" s="1"/>
  <c r="J88"/>
  <c r="J87" s="1"/>
  <c r="K84"/>
  <c r="J84"/>
  <c r="K81"/>
  <c r="J81"/>
  <c r="K78"/>
  <c r="J78"/>
  <c r="K75"/>
  <c r="J75"/>
  <c r="K71"/>
  <c r="J71"/>
  <c r="K64"/>
  <c r="J64"/>
  <c r="K61"/>
  <c r="J61"/>
  <c r="K57"/>
  <c r="J57"/>
  <c r="K54"/>
  <c r="K53" s="1"/>
  <c r="J54"/>
  <c r="J53" s="1"/>
  <c r="K49"/>
  <c r="J49"/>
  <c r="K47"/>
  <c r="J47"/>
  <c r="K45"/>
  <c r="J45"/>
  <c r="K40"/>
  <c r="J40"/>
  <c r="K38"/>
  <c r="J38"/>
  <c r="K34"/>
  <c r="J34"/>
  <c r="K32"/>
  <c r="J32"/>
  <c r="K29"/>
  <c r="K28" s="1"/>
  <c r="J29"/>
  <c r="J28" s="1"/>
  <c r="K26"/>
  <c r="K25" s="1"/>
  <c r="J26"/>
  <c r="J25" s="1"/>
  <c r="K23"/>
  <c r="K22" s="1"/>
  <c r="J23"/>
  <c r="J22" s="1"/>
  <c r="K18"/>
  <c r="J18"/>
  <c r="K16"/>
  <c r="J16"/>
  <c r="J63" l="1"/>
  <c r="K266"/>
  <c r="J124"/>
  <c r="K284"/>
  <c r="K184"/>
  <c r="J247"/>
  <c r="J284"/>
  <c r="K124"/>
  <c r="K269"/>
  <c r="K176"/>
  <c r="K226"/>
  <c r="J15"/>
  <c r="J138"/>
  <c r="J219"/>
  <c r="J116"/>
  <c r="K31"/>
  <c r="K44"/>
  <c r="K56"/>
  <c r="K74"/>
  <c r="K116"/>
  <c r="K208"/>
  <c r="K233"/>
  <c r="K15"/>
  <c r="K213"/>
  <c r="K277"/>
  <c r="K219"/>
  <c r="K247"/>
  <c r="K138"/>
  <c r="K154"/>
  <c r="J226"/>
  <c r="J266"/>
  <c r="J208"/>
  <c r="J233"/>
  <c r="J74"/>
  <c r="J213"/>
  <c r="J96"/>
  <c r="J80"/>
  <c r="K37"/>
  <c r="J258"/>
  <c r="J86"/>
  <c r="J31"/>
  <c r="K96"/>
  <c r="K80"/>
  <c r="J37"/>
  <c r="J176"/>
  <c r="J44"/>
  <c r="J154"/>
  <c r="J56"/>
  <c r="K86"/>
  <c r="J184"/>
  <c r="J277"/>
  <c r="K63"/>
  <c r="J269"/>
  <c r="K258"/>
  <c r="K14" l="1"/>
  <c r="J95"/>
  <c r="K95"/>
  <c r="K36"/>
  <c r="J14"/>
  <c r="K52"/>
  <c r="K134"/>
  <c r="J134"/>
  <c r="J52"/>
  <c r="J36"/>
  <c r="K289" l="1"/>
  <c r="J289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<sst xmlns="http://schemas.openxmlformats.org/spreadsheetml/2006/main" count="1292" uniqueCount="211">
  <si>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</si>
  <si>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</si>
  <si>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</si>
  <si>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</si>
  <si>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</si>
  <si>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</si>
  <si>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</si>
  <si>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</si>
  <si>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</si>
  <si>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</si>
  <si>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</si>
  <si>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</si>
  <si>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</si>
  <si>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</si>
  <si>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</si>
  <si>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</si>
  <si>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</si>
  <si>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</si>
  <si>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</si>
  <si>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</si>
  <si>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</si>
  <si>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</si>
  <si>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</si>
  <si>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</si>
  <si>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</si>
  <si>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</si>
  <si>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</si>
  <si>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</si>
  <si>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</si>
  <si>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</si>
  <si>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</si>
  <si>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</si>
  <si>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</si>
  <si>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</si>
  <si>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</si>
  <si>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</si>
  <si>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</si>
  <si>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</si>
  <si>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</si>
  <si>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</si>
  <si>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</si>
  <si>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</si>
  <si>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</si>
  <si>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</si>
  <si>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</si>
  <si>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</si>
  <si>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</si>
  <si>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</si>
  <si>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</si>
  <si>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</si>
  <si>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</si>
  <si>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</si>
  <si>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</si>
  <si>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</si>
  <si>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</si>
  <si>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</si>
  <si>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</si>
  <si>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</si>
  <si>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</si>
  <si>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</si>
  <si>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</si>
  <si>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</si>
  <si>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</si>
  <si>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</si>
  <si>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</si>
  <si>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</si>
  <si>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</si>
  <si>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</si>
  <si>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</si>
  <si>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</si>
  <si>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</si>
  <si>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</si>
  <si>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</si>
  <si>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</si>
  <si>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</si>
  <si>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</si>
  <si>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</si>
  <si>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</si>
  <si>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</si>
  <si>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</si>
  <si>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</si>
  <si>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</si>
  <si>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</si>
  <si>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</si>
  <si>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</si>
  <si>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</si>
  <si>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</si>
  <si>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</si>
  <si>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</si>
  <si>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</si>
  <si>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</si>
  <si>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</si>
  <si>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</si>
  <si>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</si>
  <si>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</si>
  <si>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</si>
  <si>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</si>
  <si>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</si>
  <si>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</si>
  <si>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</si>
  <si>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</si>
  <si>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</si>
  <si>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</si>
  <si>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</si>
  <si>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</si>
  <si>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</si>
  <si>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</si>
  <si>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</si>
  <si>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</si>
  <si>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</si>
  <si>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</si>
  <si>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</si>
  <si>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</si>
  <si>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</si>
  <si>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</si>
  <si>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</si>
  <si>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</si>
  <si>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</si>
  <si>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</si>
  <si>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</si>
  <si>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</si>
  <si>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</si>
  <si>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</si>
  <si>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</si>
  <si>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</si>
  <si>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</si>
  <si>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</si>
  <si>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</si>
  <si>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</si>
  <si>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</si>
  <si>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</si>
  <si>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</si>
  <si>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</si>
  <si>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</si>
  <si>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</si>
  <si>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</si>
  <si>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</si>
  <si>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</si>
  <si>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</si>
  <si>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</si>
  <si>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</si>
  <si>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</si>
  <si>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</si>
  <si>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</si>
  <si>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</si>
  <si>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</si>
  <si>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</si>
  <si>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</si>
  <si>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</si>
  <si>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</si>
  <si>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</si>
  <si>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</si>
  <si>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</si>
  <si>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</si>
  <si>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</si>
  <si>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</si>
  <si>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</si>
  <si>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</si>
  <si>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</si>
  <si>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</si>
  <si>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</si>
  <si>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</si>
  <si>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</si>
  <si>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</si>
  <si>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</si>
  <si>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</si>
  <si>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</si>
  <si>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</si>
  <si>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</si>
  <si>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</si>
  <si>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</si>
  <si>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</si>
  <si>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</si>
  <si>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</si>
  <si>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</si>
  <si>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</si>
  <si>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</si>
  <si>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Ведомственная структура расходов
бюджета муниципального  района Кинельский на 2021 год.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</si>
  <si>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</si>
  <si>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</si>
  <si>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</si>
  <si>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</si>
  <si>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</si>
  <si>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</si>
  <si>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</si>
  <si>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</si>
  <si>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</si>
  <si>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</si>
  <si>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</si>
  <si>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</si>
  <si>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</si>
  <si>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</si>
  <si>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</si>
  <si>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</si>
  <si>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</si>
  <si>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</si>
  <si>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</si>
  <si>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</si>
  <si>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</si>
  <si>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</si>
  <si>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</si>
  <si>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</si>
  <si>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</si>
  <si>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</si>
  <si>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"Развитие дополнительного образования в муниципальном районе Кинельский" на период 2018-2023 гг.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</si>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</sst>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3"/>
  <sheetViews>
    <sheetView tabSelected="1" topLeftCell="B1" zoomScale="85" zoomScaleNormal="85" workbookViewId="0">
      <selection activeCell="O191" sqref="O191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11.6640625" style="13" customWidth="1"/>
    <col min="11" max="11" width="13.44140625" style="13" customWidth="1"/>
    <col min="12" max="16384" width="9.109375" style="13"/>
  </cols>
  <sheetData>
    <row r="1" spans="1:11" s="11" customFormat="1" ht="34.5" customHeight="1">
      <c r="A1" s="10"/>
      <c r="H1" s="62"/>
      <c r="I1" s="62"/>
      <c r="J1" s="62" t="s">
        <v>110</v>
      </c>
      <c r="K1" s="62"/>
    </row>
    <row r="2" spans="1:11" ht="97.2" customHeight="1">
      <c r="F2" s="54"/>
      <c r="G2" s="54"/>
      <c r="H2" s="76" t="s">
        <v>176</v>
      </c>
      <c r="I2" s="76"/>
      <c r="J2" s="76"/>
      <c r="K2" s="76"/>
    </row>
    <row r="3" spans="1:11" ht="18.600000000000001" customHeight="1">
      <c r="F3" s="57"/>
      <c r="G3" s="57"/>
      <c r="H3" s="57"/>
      <c r="I3" s="57"/>
      <c r="J3" s="58"/>
      <c r="K3" s="58"/>
    </row>
    <row r="4" spans="1:11" s="12" customFormat="1" ht="34.5" customHeight="1">
      <c r="C4" s="77" t="s">
        <v>177</v>
      </c>
      <c r="D4" s="77"/>
      <c r="E4" s="77"/>
      <c r="F4" s="77"/>
      <c r="G4" s="77"/>
      <c r="H4" s="77"/>
      <c r="I4" s="77"/>
      <c r="J4" s="77"/>
    </row>
    <row r="6" spans="1:11" ht="15" customHeight="1">
      <c r="B6" s="59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4" t="s">
        <v>100</v>
      </c>
      <c r="I6" s="65"/>
      <c r="J6" s="70" t="s">
        <v>205</v>
      </c>
      <c r="K6" s="71"/>
    </row>
    <row r="7" spans="1:11">
      <c r="B7" s="60"/>
      <c r="C7" s="63"/>
      <c r="D7" s="63"/>
      <c r="E7" s="63"/>
      <c r="F7" s="63"/>
      <c r="G7" s="63"/>
      <c r="H7" s="66"/>
      <c r="I7" s="67"/>
      <c r="J7" s="72"/>
      <c r="K7" s="73"/>
    </row>
    <row r="8" spans="1:11">
      <c r="B8" s="60"/>
      <c r="C8" s="63"/>
      <c r="D8" s="63"/>
      <c r="E8" s="63"/>
      <c r="F8" s="63"/>
      <c r="G8" s="63"/>
      <c r="H8" s="66"/>
      <c r="I8" s="67"/>
      <c r="J8" s="72"/>
      <c r="K8" s="73"/>
    </row>
    <row r="9" spans="1:11">
      <c r="B9" s="60"/>
      <c r="C9" s="63"/>
      <c r="D9" s="63"/>
      <c r="E9" s="63"/>
      <c r="F9" s="63"/>
      <c r="G9" s="63"/>
      <c r="H9" s="68"/>
      <c r="I9" s="69"/>
      <c r="J9" s="74"/>
      <c r="K9" s="75"/>
    </row>
    <row r="10" spans="1:11" ht="15" customHeight="1">
      <c r="B10" s="60"/>
      <c r="C10" s="63"/>
      <c r="D10" s="63"/>
      <c r="E10" s="63"/>
      <c r="F10" s="63"/>
      <c r="G10" s="63"/>
      <c r="H10" s="59" t="s">
        <v>6</v>
      </c>
      <c r="I10" s="63" t="s">
        <v>99</v>
      </c>
      <c r="J10" s="59" t="s">
        <v>6</v>
      </c>
      <c r="K10" s="63" t="s">
        <v>99</v>
      </c>
    </row>
    <row r="11" spans="1:11">
      <c r="B11" s="60"/>
      <c r="C11" s="63"/>
      <c r="D11" s="63"/>
      <c r="E11" s="63"/>
      <c r="F11" s="63"/>
      <c r="G11" s="63"/>
      <c r="H11" s="60"/>
      <c r="I11" s="63"/>
      <c r="J11" s="60"/>
      <c r="K11" s="63"/>
    </row>
    <row r="12" spans="1:11">
      <c r="B12" s="60"/>
      <c r="C12" s="63"/>
      <c r="D12" s="63"/>
      <c r="E12" s="63"/>
      <c r="F12" s="63"/>
      <c r="G12" s="63"/>
      <c r="H12" s="60"/>
      <c r="I12" s="63"/>
      <c r="J12" s="60"/>
      <c r="K12" s="63"/>
    </row>
    <row r="13" spans="1:11">
      <c r="B13" s="61"/>
      <c r="C13" s="63"/>
      <c r="D13" s="63"/>
      <c r="E13" s="63"/>
      <c r="F13" s="63"/>
      <c r="G13" s="63"/>
      <c r="H13" s="61"/>
      <c r="I13" s="63"/>
      <c r="J13" s="61"/>
      <c r="K13" s="63"/>
    </row>
    <row r="14" spans="1:11" s="16" customFormat="1" ht="46.8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>SUMIFS(H15:H1043,$B15:$B1043,$B15)/3</f>
        <v>81812.200000000012</v>
      </c>
      <c r="I14" s="15">
        <f>SUMIFS(I15:I1043,$B15:$B1043,$B15)/3</f>
        <v>868</v>
      </c>
      <c r="J14" s="15">
        <f>SUMIFS(J15:J1043,$B15:$B1043,$B15)/3</f>
        <v>84321.299999999988</v>
      </c>
      <c r="K14" s="15">
        <f>SUMIFS(K15:K1043,$B15:$B1043,$B15)/3</f>
        <v>868</v>
      </c>
    </row>
    <row r="15" spans="1:11" s="16" customFormat="1" ht="62.4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>SUMIFS(H16:H1038,$B16:$B1038,$B16,$D16:$D1038,$D16,$E16:$E1038,$E16)/2</f>
        <v>12229.8</v>
      </c>
      <c r="I15" s="18">
        <f>SUMIFS(I16:I1038,$B16:$B1038,$B16,$D16:$D1038,$D16,$E16:$E1038,$E16)/2</f>
        <v>0</v>
      </c>
      <c r="J15" s="18">
        <f>SUMIFS(J16:J1038,$B16:$B1038,$B16,$D16:$D1038,$D16,$E16:$E1038,$E16)/2</f>
        <v>12290.3</v>
      </c>
      <c r="K15" s="18">
        <f>SUMIFS(K16:K1038,$B16:$B1038,$B16,$D16:$D1038,$D16,$E16:$E1038,$E16)/2</f>
        <v>0</v>
      </c>
    </row>
    <row r="16" spans="1:11" s="16" customFormat="1" ht="62.4">
      <c r="A16" s="19">
        <v>2</v>
      </c>
      <c r="B16" s="43">
        <v>920</v>
      </c>
      <c r="C16" s="47" t="s">
        <v>132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>SUMIFS(H17:H1038,$B17:$B1038,$B16,$D17:$D1038,$D17,$E17:$E1038,$E17,$F17:$F1038,$F17)</f>
        <v>35</v>
      </c>
      <c r="I16" s="40">
        <f>SUMIFS(I17:I1038,$B17:$B1038,$B16,$D17:$D1038,$D17,$E17:$E1038,$E17,$F17:$F1038,$F17)</f>
        <v>0</v>
      </c>
      <c r="J16" s="40">
        <f>SUMIFS(J17:J1038,$B17:$B1038,$B16,$D17:$D1038,$D17,$E17:$E1038,$E17,$F17:$F1038,$F17)</f>
        <v>35</v>
      </c>
      <c r="K16" s="40">
        <f>SUMIFS(K17:K1038,$B17:$B1038,$B16,$D17:$D1038,$D17,$E17:$E1038,$E17,$F17:$F1038,$F17)</f>
        <v>0</v>
      </c>
    </row>
    <row r="17" spans="1:11" s="16" customFormat="1" ht="46.8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>
        <v>35</v>
      </c>
      <c r="I17" s="24"/>
      <c r="J17" s="24">
        <v>35</v>
      </c>
      <c r="K17" s="24"/>
    </row>
    <row r="18" spans="1:11" s="16" customFormat="1" ht="78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113</v>
      </c>
      <c r="G18" s="39" t="s">
        <v>75</v>
      </c>
      <c r="H18" s="40">
        <f>SUMIFS(H19:H1040,$B19:$B1040,$B18,$D19:$D1040,$D19,$E19:$E1040,$E19,$F19:$F1040,$F19)</f>
        <v>12194.8</v>
      </c>
      <c r="I18" s="40">
        <f>SUMIFS(I19:I1040,$B19:$B1040,$B18,$D19:$D1040,$D19,$E19:$E1040,$E19,$F19:$F1040,$F19)</f>
        <v>0</v>
      </c>
      <c r="J18" s="40">
        <f>SUMIFS(J19:J1040,$B19:$B1040,$B18,$D19:$D1040,$D19,$E19:$E1040,$E19,$F19:$F1040,$F19)</f>
        <v>12255.3</v>
      </c>
      <c r="K18" s="40">
        <f>SUMIFS(K19:K1040,$B19:$B1040,$B18,$D19:$D1040,$D19,$E19:$E1040,$E19,$F19:$F1040,$F19)</f>
        <v>0</v>
      </c>
    </row>
    <row r="19" spans="1:11" s="16" customFormat="1" ht="38.4" customHeight="1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113</v>
      </c>
      <c r="G19" s="33" t="s">
        <v>76</v>
      </c>
      <c r="H19" s="24">
        <v>11789.3</v>
      </c>
      <c r="I19" s="24"/>
      <c r="J19" s="24">
        <v>11849.8</v>
      </c>
      <c r="K19" s="24"/>
    </row>
    <row r="20" spans="1:11" s="16" customFormat="1" ht="46.8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113</v>
      </c>
      <c r="G20" s="33" t="s">
        <v>77</v>
      </c>
      <c r="H20" s="24">
        <v>405.5</v>
      </c>
      <c r="I20" s="24"/>
      <c r="J20" s="24">
        <v>405.5</v>
      </c>
      <c r="K20" s="24"/>
    </row>
    <row r="21" spans="1:11" s="16" customFormat="1" ht="15.6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113</v>
      </c>
      <c r="G21" s="33" t="s">
        <v>78</v>
      </c>
      <c r="H21" s="24"/>
      <c r="I21" s="24"/>
      <c r="J21" s="24"/>
      <c r="K21" s="24"/>
    </row>
    <row r="22" spans="1:11" s="16" customFormat="1" ht="15" customHeight="1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>SUMIFS(H23:H1040,$B23:$B1040,$B23,$D23:$D1040,$D23,$E23:$E1040,$E23)/2</f>
        <v>0</v>
      </c>
      <c r="I22" s="18">
        <f>SUMIFS(I23:I1040,$B23:$B1040,$B23,$D23:$D1040,$D23,$E23:$E1040,$E23)/2</f>
        <v>0</v>
      </c>
      <c r="J22" s="18">
        <f>SUMIFS(J23:J1040,$B23:$B1040,$B23,$D23:$D1040,$D23,$E23:$E1040,$E23)/2</f>
        <v>0</v>
      </c>
      <c r="K22" s="18">
        <f>SUMIFS(K23:K1040,$B23:$B1040,$B23,$D23:$D1040,$D23,$E23:$E1040,$E23)/2</f>
        <v>0</v>
      </c>
    </row>
    <row r="23" spans="1:11" s="16" customFormat="1" ht="46.8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115</v>
      </c>
      <c r="G23" s="39" t="s">
        <v>75</v>
      </c>
      <c r="H23" s="40">
        <f>SUMIFS(H24:H1040,$B24:$B1040,$B23,$D24:$D1040,$D24,$E24:$E1040,$E24,$F24:$F1040,$F24)</f>
        <v>0</v>
      </c>
      <c r="I23" s="40">
        <f>SUMIFS(I24:I1040,$B24:$B1040,$B23,$D24:$D1040,$D24,$E24:$E1040,$E24,$F24:$F1040,$F24)</f>
        <v>0</v>
      </c>
      <c r="J23" s="40">
        <f>SUMIFS(J24:J1040,$B24:$B1040,$B23,$D24:$D1040,$D24,$E24:$E1040,$E24,$F24:$F1040,$F24)</f>
        <v>0</v>
      </c>
      <c r="K23" s="40">
        <f>SUMIFS(K24:K1040,$B24:$B1040,$B23,$D24:$D1040,$D24,$E24:$E1040,$E24,$F24:$F1040,$F24)</f>
        <v>0</v>
      </c>
    </row>
    <row r="24" spans="1:11" s="16" customFormat="1" ht="15.6">
      <c r="A24" s="20">
        <v>3</v>
      </c>
      <c r="B24" s="31">
        <v>920</v>
      </c>
      <c r="C24" s="32" t="s">
        <v>144</v>
      </c>
      <c r="D24" s="33" t="s">
        <v>73</v>
      </c>
      <c r="E24" s="33" t="s">
        <v>79</v>
      </c>
      <c r="F24" s="33" t="s">
        <v>115</v>
      </c>
      <c r="G24" s="33" t="s">
        <v>143</v>
      </c>
      <c r="H24" s="24"/>
      <c r="I24" s="24"/>
      <c r="J24" s="24"/>
      <c r="K24" s="24"/>
    </row>
    <row r="25" spans="1:11" s="16" customFormat="1" ht="30" customHeight="1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>SUMIFS(H26:H1043,$B26:$B1043,$B26,$D26:$D1043,$D26,$E26:$E1043,$E26)/2</f>
        <v>45</v>
      </c>
      <c r="I25" s="18">
        <f>SUMIFS(I26:I1043,$B26:$B1043,$B26,$D26:$D1043,$D26,$E26:$E1043,$E26)/2</f>
        <v>0</v>
      </c>
      <c r="J25" s="18">
        <f>SUMIFS(J26:J1043,$B26:$B1043,$B26,$D26:$D1043,$D26,$E26:$E1043,$E26)/2</f>
        <v>45</v>
      </c>
      <c r="K25" s="18">
        <f>SUMIFS(K26:K1043,$B26:$B1043,$B26,$D26:$D1043,$D26,$E26:$E1043,$E26)/2</f>
        <v>0</v>
      </c>
    </row>
    <row r="26" spans="1:11" s="16" customFormat="1" ht="62.4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>SUMIFS(H27:H1043,$B27:$B1043,$B26,$D27:$D1043,$D27,$E27:$E1043,$E27,$F27:$F1043,$F27)</f>
        <v>45</v>
      </c>
      <c r="I26" s="40">
        <f>SUMIFS(I27:I1043,$B27:$B1043,$B26,$D27:$D1043,$D27,$E27:$E1043,$E27,$F27:$F1043,$F27)</f>
        <v>0</v>
      </c>
      <c r="J26" s="40">
        <f>SUMIFS(J27:J1043,$B27:$B1043,$B26,$D27:$D1043,$D27,$E27:$E1043,$E27,$F27:$F1043,$F27)</f>
        <v>45</v>
      </c>
      <c r="K26" s="40">
        <f>SUMIFS(K27:K1043,$B27:$B1043,$B26,$D27:$D1043,$D27,$E27:$E1043,$E27,$F27:$F1043,$F27)</f>
        <v>0</v>
      </c>
    </row>
    <row r="27" spans="1:11" s="16" customFormat="1" ht="21.6" customHeight="1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45</v>
      </c>
      <c r="I27" s="24"/>
      <c r="J27" s="24">
        <v>45</v>
      </c>
      <c r="K27" s="24"/>
    </row>
    <row r="28" spans="1:11" s="16" customFormat="1" ht="52.95" customHeight="1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>SUMIFS(H29:H1045,$B29:$B1045,$B29,$D29:$D1045,$D29,$E29:$E1045,$E29)/2</f>
        <v>21900</v>
      </c>
      <c r="I28" s="18">
        <f>SUMIFS(I29:I1045,$B29:$B1045,$B29,$D29:$D1045,$D29,$E29:$E1045,$E29)/2</f>
        <v>868</v>
      </c>
      <c r="J28" s="18">
        <f>SUMIFS(J29:J1045,$B29:$B1045,$B29,$D29:$D1045,$D29,$E29:$E1045,$E29)/2</f>
        <v>21900</v>
      </c>
      <c r="K28" s="18">
        <f>SUMIFS(K29:K1045,$B29:$B1045,$B29,$D29:$D1045,$D29,$E29:$E1045,$E29)/2</f>
        <v>868</v>
      </c>
    </row>
    <row r="29" spans="1:11" s="16" customFormat="1" ht="31.2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114</v>
      </c>
      <c r="G29" s="39" t="s">
        <v>75</v>
      </c>
      <c r="H29" s="40">
        <f>SUMIFS(H30:H1045,$B30:$B1045,$B29,$D30:$D1045,$D30,$E30:$E1045,$E30,$F30:$F1045,$F30)</f>
        <v>21900</v>
      </c>
      <c r="I29" s="40">
        <f>SUMIFS(I30:I1045,$B30:$B1045,$B29,$D30:$D1045,$D30,$E30:$E1045,$E30,$F30:$F1045,$F30)</f>
        <v>868</v>
      </c>
      <c r="J29" s="40">
        <f>SUMIFS(J30:J1045,$B30:$B1045,$B29,$D30:$D1045,$D30,$E30:$E1045,$E30,$F30:$F1045,$F30)</f>
        <v>21900</v>
      </c>
      <c r="K29" s="40">
        <f>SUMIFS(K30:K1045,$B30:$B1045,$B29,$D30:$D1045,$D30,$E30:$E1045,$E30,$F30:$F1045,$F30)</f>
        <v>868</v>
      </c>
    </row>
    <row r="30" spans="1:11" s="16" customFormat="1" ht="15.6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114</v>
      </c>
      <c r="G30" s="33" t="s">
        <v>81</v>
      </c>
      <c r="H30" s="24">
        <v>21900</v>
      </c>
      <c r="I30" s="24">
        <v>868</v>
      </c>
      <c r="J30" s="24">
        <v>21900</v>
      </c>
      <c r="K30" s="24">
        <v>868</v>
      </c>
    </row>
    <row r="31" spans="1:11" s="16" customFormat="1" ht="31.2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>SUMIFS(H32:H1048,$B32:$B1048,$B32,$D32:$D1048,$D32,$E32:$E1048,$E32)/2</f>
        <v>47637.399999999994</v>
      </c>
      <c r="I31" s="18">
        <f>SUMIFS(I32:I1048,$B32:$B1048,$B32,$D32:$D1048,$D32,$E32:$E1048,$E32)/2</f>
        <v>0</v>
      </c>
      <c r="J31" s="18">
        <f>SUMIFS(J32:J1048,$B32:$B1048,$B32,$D32:$D1048,$D32,$E32:$E1048,$E32)/2</f>
        <v>50086</v>
      </c>
      <c r="K31" s="18">
        <f>SUMIFS(K32:K1048,$B32:$B1048,$B32,$D32:$D1048,$D32,$E32:$E1048,$E32)/2</f>
        <v>0</v>
      </c>
    </row>
    <row r="32" spans="1:11" s="16" customFormat="1" ht="46.8">
      <c r="A32" s="19">
        <v>2</v>
      </c>
      <c r="B32" s="37">
        <v>920</v>
      </c>
      <c r="C32" s="38" t="s">
        <v>202</v>
      </c>
      <c r="D32" s="39" t="s">
        <v>80</v>
      </c>
      <c r="E32" s="39" t="s">
        <v>82</v>
      </c>
      <c r="F32" s="39" t="s">
        <v>178</v>
      </c>
      <c r="G32" s="39" t="s">
        <v>75</v>
      </c>
      <c r="H32" s="40">
        <f>SUMIFS(H33:H1049,$B33:$B1049,$B32,$D33:$D1049,$D33,$E33:$E1049,$E33,$F33:$F1049,$F33)</f>
        <v>10882.2</v>
      </c>
      <c r="I32" s="40">
        <f>SUMIFS(I33:I1049,$B33:$B1049,$B32,$D33:$D1049,$D33,$E33:$E1049,$E33,$F33:$F1049,$F33)</f>
        <v>0</v>
      </c>
      <c r="J32" s="40">
        <f>SUMIFS(J33:J1049,$B33:$B1049,$B32,$D33:$D1049,$D33,$E33:$E1049,$E33,$F33:$F1049,$F33)</f>
        <v>12980.8</v>
      </c>
      <c r="K32" s="40">
        <f>SUMIFS(K33:K1049,$B33:$B1049,$B32,$D33:$D1049,$D33,$E33:$E1049,$E33,$F33:$F1049,$F33)</f>
        <v>0</v>
      </c>
    </row>
    <row r="33" spans="1:11" s="16" customFormat="1" ht="15.6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178</v>
      </c>
      <c r="G33" s="33" t="s">
        <v>83</v>
      </c>
      <c r="H33" s="24">
        <v>10882.2</v>
      </c>
      <c r="I33" s="24"/>
      <c r="J33" s="24">
        <v>12980.8</v>
      </c>
      <c r="K33" s="24"/>
    </row>
    <row r="34" spans="1:11" s="16" customFormat="1" ht="31.2">
      <c r="A34" s="19">
        <v>2</v>
      </c>
      <c r="B34" s="37">
        <v>920</v>
      </c>
      <c r="C34" s="38" t="s">
        <v>17</v>
      </c>
      <c r="D34" s="39" t="s">
        <v>80</v>
      </c>
      <c r="E34" s="39" t="s">
        <v>82</v>
      </c>
      <c r="F34" s="39" t="s">
        <v>114</v>
      </c>
      <c r="G34" s="39"/>
      <c r="H34" s="40">
        <f>SUMIFS(H35:H1051,$B35:$B1051,$B34,$D35:$D1051,$D35,$E35:$E1051,$E35,$F35:$F1051,$F35)</f>
        <v>36755.199999999997</v>
      </c>
      <c r="I34" s="40">
        <f>SUMIFS(I35:I1051,$B35:$B1051,$B34,$D35:$D1051,$D35,$E35:$E1051,$E35,$F35:$F1051,$F35)</f>
        <v>0</v>
      </c>
      <c r="J34" s="40">
        <f>SUMIFS(J35:J1051,$B35:$B1051,$B34,$D35:$D1051,$D35,$E35:$E1051,$E35,$F35:$F1051,$F35)</f>
        <v>37105.199999999997</v>
      </c>
      <c r="K34" s="40">
        <f>SUMIFS(K35:K1051,$B35:$B1051,$B34,$D35:$D1051,$D35,$E35:$E1051,$E35,$F35:$F1051,$F35)</f>
        <v>0</v>
      </c>
    </row>
    <row r="35" spans="1:11" s="16" customFormat="1" ht="15.6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114</v>
      </c>
      <c r="G35" s="33" t="s">
        <v>83</v>
      </c>
      <c r="H35" s="24">
        <v>36755.199999999997</v>
      </c>
      <c r="I35" s="24"/>
      <c r="J35" s="24">
        <v>37105.199999999997</v>
      </c>
      <c r="K35" s="24"/>
    </row>
    <row r="36" spans="1:11" s="16" customFormat="1" ht="46.8">
      <c r="A36" s="14">
        <v>0</v>
      </c>
      <c r="B36" s="26">
        <v>933</v>
      </c>
      <c r="C36" s="27" t="s">
        <v>163</v>
      </c>
      <c r="D36" s="34" t="s">
        <v>75</v>
      </c>
      <c r="E36" s="34" t="s">
        <v>75</v>
      </c>
      <c r="F36" s="34" t="s">
        <v>7</v>
      </c>
      <c r="G36" s="34" t="s">
        <v>75</v>
      </c>
      <c r="H36" s="15">
        <f>SUMIFS(H37:H1060,$B37:$B1060,$B37)/3</f>
        <v>1952.1000000000001</v>
      </c>
      <c r="I36" s="15">
        <f>SUMIFS(I37:I1060,$B37:$B1060,$B37)/3</f>
        <v>0</v>
      </c>
      <c r="J36" s="15">
        <f>SUMIFS(J37:J1060,$B37:$B1060,$B37)/3</f>
        <v>1952.1000000000001</v>
      </c>
      <c r="K36" s="15">
        <f>SUMIFS(K37:K1060,$B37:$B1060,$B37)/3</f>
        <v>0</v>
      </c>
    </row>
    <row r="37" spans="1:11" s="16" customFormat="1" ht="70.95" customHeight="1">
      <c r="A37" s="17">
        <v>1</v>
      </c>
      <c r="B37" s="28">
        <v>933</v>
      </c>
      <c r="C37" s="29" t="s">
        <v>20</v>
      </c>
      <c r="D37" s="30" t="s">
        <v>73</v>
      </c>
      <c r="E37" s="30" t="s">
        <v>82</v>
      </c>
      <c r="F37" s="30" t="s">
        <v>7</v>
      </c>
      <c r="G37" s="30" t="s">
        <v>75</v>
      </c>
      <c r="H37" s="18">
        <f>SUMIFS(H38:H1055,$B38:$B1055,$B38,$D38:$D1055,$D38,$E38:$E1055,$E38)/2</f>
        <v>692.5</v>
      </c>
      <c r="I37" s="18">
        <f>SUMIFS(I38:I1055,$B38:$B1055,$B38,$D38:$D1055,$D38,$E38:$E1055,$E38)/2</f>
        <v>0</v>
      </c>
      <c r="J37" s="18">
        <f>SUMIFS(J38:J1055,$B38:$B1055,$B38,$D38:$D1055,$D38,$E38:$E1055,$E38)/2</f>
        <v>692.5</v>
      </c>
      <c r="K37" s="18">
        <f>SUMIFS(K38:K1055,$B38:$B1055,$B38,$D38:$D1055,$D38,$E38:$E1055,$E38)/2</f>
        <v>0</v>
      </c>
    </row>
    <row r="38" spans="1:11" s="16" customFormat="1" ht="62.4">
      <c r="A38" s="19">
        <v>2</v>
      </c>
      <c r="B38" s="37">
        <v>933</v>
      </c>
      <c r="C38" s="47" t="s">
        <v>132</v>
      </c>
      <c r="D38" s="39" t="s">
        <v>73</v>
      </c>
      <c r="E38" s="39" t="s">
        <v>82</v>
      </c>
      <c r="F38" s="39" t="s">
        <v>15</v>
      </c>
      <c r="G38" s="39" t="s">
        <v>75</v>
      </c>
      <c r="H38" s="40">
        <f>SUMIFS(H39:H1055,$B39:$B1055,$B38,$D39:$D1055,$D39,$E39:$E1055,$E39,$F39:$F1055,$F39)</f>
        <v>0</v>
      </c>
      <c r="I38" s="40">
        <f>SUMIFS(I39:I1055,$B39:$B1055,$B38,$D39:$D1055,$D39,$E39:$E1055,$E39,$F39:$F1055,$F39)</f>
        <v>0</v>
      </c>
      <c r="J38" s="40">
        <f>SUMIFS(J39:J1055,$B39:$B1055,$B38,$D39:$D1055,$D39,$E39:$E1055,$E39,$F39:$F1055,$F39)</f>
        <v>0</v>
      </c>
      <c r="K38" s="40">
        <f>SUMIFS(K39:K1055,$B39:$B1055,$B38,$D39:$D1055,$D39,$E39:$E1055,$E39,$F39:$F1055,$F39)</f>
        <v>0</v>
      </c>
    </row>
    <row r="39" spans="1:11" s="16" customFormat="1" ht="51.6" customHeight="1">
      <c r="A39" s="20">
        <v>3</v>
      </c>
      <c r="B39" s="31">
        <v>933</v>
      </c>
      <c r="C39" s="32" t="s">
        <v>12</v>
      </c>
      <c r="D39" s="33" t="s">
        <v>73</v>
      </c>
      <c r="E39" s="33" t="s">
        <v>82</v>
      </c>
      <c r="F39" s="33" t="s">
        <v>15</v>
      </c>
      <c r="G39" s="33" t="s">
        <v>77</v>
      </c>
      <c r="H39" s="24"/>
      <c r="I39" s="24"/>
      <c r="J39" s="24"/>
      <c r="K39" s="24"/>
    </row>
    <row r="40" spans="1:11" s="16" customFormat="1" ht="78">
      <c r="A40" s="19">
        <v>2</v>
      </c>
      <c r="B40" s="37">
        <v>933</v>
      </c>
      <c r="C40" s="38" t="s">
        <v>9</v>
      </c>
      <c r="D40" s="39" t="s">
        <v>73</v>
      </c>
      <c r="E40" s="39" t="s">
        <v>82</v>
      </c>
      <c r="F40" s="39" t="s">
        <v>113</v>
      </c>
      <c r="G40" s="39" t="s">
        <v>75</v>
      </c>
      <c r="H40" s="40">
        <f>SUMIFS(H41:H1057,$B41:$B1057,$B40,$D41:$D1057,$D41,$E41:$E1057,$E41,$F41:$F1057,$F41)</f>
        <v>692.5</v>
      </c>
      <c r="I40" s="40">
        <f>SUMIFS(I41:I1057,$B41:$B1057,$B40,$D41:$D1057,$D41,$E41:$E1057,$E41,$F41:$F1057,$F41)</f>
        <v>0</v>
      </c>
      <c r="J40" s="40">
        <f>SUMIFS(J41:J1057,$B41:$B1057,$B40,$D41:$D1057,$D41,$E41:$E1057,$E41,$F41:$F1057,$F41)</f>
        <v>692.5</v>
      </c>
      <c r="K40" s="40">
        <f>SUMIFS(K41:K1057,$B41:$B1057,$B40,$D41:$D1057,$D41,$E41:$E1057,$E41,$F41:$F1057,$F41)</f>
        <v>0</v>
      </c>
    </row>
    <row r="41" spans="1:11" s="16" customFormat="1" ht="35.4" customHeight="1">
      <c r="A41" s="20">
        <v>3</v>
      </c>
      <c r="B41" s="31">
        <v>933</v>
      </c>
      <c r="C41" s="32" t="s">
        <v>11</v>
      </c>
      <c r="D41" s="33" t="s">
        <v>73</v>
      </c>
      <c r="E41" s="33" t="s">
        <v>82</v>
      </c>
      <c r="F41" s="33" t="s">
        <v>113</v>
      </c>
      <c r="G41" s="33" t="s">
        <v>76</v>
      </c>
      <c r="H41" s="24">
        <v>546.79999999999995</v>
      </c>
      <c r="I41" s="24"/>
      <c r="J41" s="24">
        <v>546.79999999999995</v>
      </c>
      <c r="K41" s="24"/>
    </row>
    <row r="42" spans="1:11" s="16" customFormat="1" ht="46.8">
      <c r="A42" s="20">
        <v>3</v>
      </c>
      <c r="B42" s="31">
        <v>933</v>
      </c>
      <c r="C42" s="32" t="s">
        <v>12</v>
      </c>
      <c r="D42" s="33" t="s">
        <v>73</v>
      </c>
      <c r="E42" s="33" t="s">
        <v>82</v>
      </c>
      <c r="F42" s="33" t="s">
        <v>113</v>
      </c>
      <c r="G42" s="33" t="s">
        <v>77</v>
      </c>
      <c r="H42" s="24">
        <v>145.69999999999999</v>
      </c>
      <c r="I42" s="24"/>
      <c r="J42" s="24">
        <v>145.69999999999999</v>
      </c>
      <c r="K42" s="24"/>
    </row>
    <row r="43" spans="1:11" s="16" customFormat="1" ht="15.6">
      <c r="A43" s="20">
        <v>3</v>
      </c>
      <c r="B43" s="31">
        <v>933</v>
      </c>
      <c r="C43" s="32" t="s">
        <v>13</v>
      </c>
      <c r="D43" s="33" t="s">
        <v>73</v>
      </c>
      <c r="E43" s="33" t="s">
        <v>82</v>
      </c>
      <c r="F43" s="33" t="s">
        <v>113</v>
      </c>
      <c r="G43" s="33" t="s">
        <v>78</v>
      </c>
      <c r="H43" s="24"/>
      <c r="I43" s="24"/>
      <c r="J43" s="24"/>
      <c r="K43" s="24"/>
    </row>
    <row r="44" spans="1:11" s="16" customFormat="1" ht="62.4">
      <c r="A44" s="17">
        <v>1</v>
      </c>
      <c r="B44" s="28">
        <v>933</v>
      </c>
      <c r="C44" s="29" t="s">
        <v>8</v>
      </c>
      <c r="D44" s="30" t="s">
        <v>73</v>
      </c>
      <c r="E44" s="30" t="s">
        <v>74</v>
      </c>
      <c r="F44" s="30" t="s">
        <v>7</v>
      </c>
      <c r="G44" s="30" t="s">
        <v>75</v>
      </c>
      <c r="H44" s="18">
        <f>SUMIFS(H45:H1062,$B45:$B1062,$B45,$D45:$D1062,$D45,$E45:$E1062,$E45)/2</f>
        <v>1259.5999999999999</v>
      </c>
      <c r="I44" s="18">
        <f>SUMIFS(I45:I1062,$B45:$B1062,$B45,$D45:$D1062,$D45,$E45:$E1062,$E45)/2</f>
        <v>0</v>
      </c>
      <c r="J44" s="18">
        <f>SUMIFS(J45:J1062,$B45:$B1062,$B45,$D45:$D1062,$D45,$E45:$E1062,$E45)/2</f>
        <v>1259.5999999999999</v>
      </c>
      <c r="K44" s="18">
        <f>SUMIFS(K45:K1062,$B45:$B1062,$B45,$D45:$D1062,$D45,$E45:$E1062,$E45)/2</f>
        <v>0</v>
      </c>
    </row>
    <row r="45" spans="1:11" s="16" customFormat="1" ht="62.4">
      <c r="A45" s="19">
        <v>2</v>
      </c>
      <c r="B45" s="37">
        <v>933</v>
      </c>
      <c r="C45" s="47" t="s">
        <v>132</v>
      </c>
      <c r="D45" s="39" t="s">
        <v>73</v>
      </c>
      <c r="E45" s="39" t="s">
        <v>74</v>
      </c>
      <c r="F45" s="39" t="s">
        <v>15</v>
      </c>
      <c r="G45" s="39" t="s">
        <v>75</v>
      </c>
      <c r="H45" s="40">
        <f>SUMIFS(H46:H1062,$B46:$B1062,$B45,$D46:$D1062,$D46,$E46:$E1062,$E46,$F46:$F1062,$F46)</f>
        <v>0</v>
      </c>
      <c r="I45" s="40">
        <f>SUMIFS(I46:I1062,$B46:$B1062,$B45,$D46:$D1062,$D46,$E46:$E1062,$E46,$F46:$F1062,$F46)</f>
        <v>0</v>
      </c>
      <c r="J45" s="40">
        <f>SUMIFS(J46:J1062,$B46:$B1062,$B45,$D46:$D1062,$D46,$E46:$E1062,$E46,$F46:$F1062,$F46)</f>
        <v>0</v>
      </c>
      <c r="K45" s="40">
        <f>SUMIFS(K46:K1062,$B46:$B1062,$B45,$D46:$D1062,$D46,$E46:$E1062,$E46,$F46:$F1062,$F46)</f>
        <v>0</v>
      </c>
    </row>
    <row r="46" spans="1:11" s="16" customFormat="1" ht="51.6" customHeight="1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15</v>
      </c>
      <c r="G46" s="33" t="s">
        <v>77</v>
      </c>
      <c r="H46" s="24"/>
      <c r="I46" s="24"/>
      <c r="J46" s="24"/>
      <c r="K46" s="24"/>
    </row>
    <row r="47" spans="1:11" s="16" customFormat="1" ht="62.4">
      <c r="A47" s="19">
        <v>2</v>
      </c>
      <c r="B47" s="37">
        <v>933</v>
      </c>
      <c r="C47" s="47" t="s">
        <v>134</v>
      </c>
      <c r="D47" s="39" t="s">
        <v>73</v>
      </c>
      <c r="E47" s="39" t="s">
        <v>74</v>
      </c>
      <c r="F47" s="39" t="s">
        <v>42</v>
      </c>
      <c r="G47" s="39" t="s">
        <v>75</v>
      </c>
      <c r="H47" s="40">
        <f>SUMIFS(H48:H1064,$B48:$B1064,$B47,$D48:$D1064,$D48,$E48:$E1064,$E48,$F48:$F1064,$F48)</f>
        <v>0</v>
      </c>
      <c r="I47" s="40">
        <f>SUMIFS(I48:I1064,$B48:$B1064,$B47,$D48:$D1064,$D48,$E48:$E1064,$E48,$F48:$F1064,$F48)</f>
        <v>0</v>
      </c>
      <c r="J47" s="40">
        <f>SUMIFS(J48:J1064,$B48:$B1064,$B47,$D48:$D1064,$D48,$E48:$E1064,$E48,$F48:$F1064,$F48)</f>
        <v>0</v>
      </c>
      <c r="K47" s="40">
        <f>SUMIFS(K48:K1064,$B48:$B1064,$B47,$D48:$D1064,$D48,$E48:$E1064,$E48,$F48:$F1064,$F48)</f>
        <v>0</v>
      </c>
    </row>
    <row r="48" spans="1:11" s="16" customFormat="1" ht="51.6" customHeight="1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42</v>
      </c>
      <c r="G48" s="33" t="s">
        <v>77</v>
      </c>
      <c r="H48" s="24"/>
      <c r="I48" s="24"/>
      <c r="J48" s="24"/>
      <c r="K48" s="24"/>
    </row>
    <row r="49" spans="1:11" s="16" customFormat="1" ht="78">
      <c r="A49" s="19">
        <v>2</v>
      </c>
      <c r="B49" s="37">
        <v>933</v>
      </c>
      <c r="C49" s="38" t="s">
        <v>9</v>
      </c>
      <c r="D49" s="39" t="s">
        <v>73</v>
      </c>
      <c r="E49" s="39" t="s">
        <v>74</v>
      </c>
      <c r="F49" s="39" t="s">
        <v>113</v>
      </c>
      <c r="G49" s="39" t="s">
        <v>75</v>
      </c>
      <c r="H49" s="40">
        <f>SUMIFS(H50:H1066,$B50:$B1066,$B49,$D50:$D1066,$D50,$E50:$E1066,$E50,$F50:$F1066,$F50)</f>
        <v>1259.6000000000001</v>
      </c>
      <c r="I49" s="40">
        <f>SUMIFS(I50:I1066,$B50:$B1066,$B49,$D50:$D1066,$D50,$E50:$E1066,$E50,$F50:$F1066,$F50)</f>
        <v>0</v>
      </c>
      <c r="J49" s="40">
        <f>SUMIFS(J50:J1066,$B50:$B1066,$B49,$D50:$D1066,$D50,$E50:$E1066,$E50,$F50:$F1066,$F50)</f>
        <v>1259.6000000000001</v>
      </c>
      <c r="K49" s="40">
        <f>SUMIFS(K50:K1066,$B50:$B1066,$B49,$D50:$D1066,$D50,$E50:$E1066,$E50,$F50:$F1066,$F50)</f>
        <v>0</v>
      </c>
    </row>
    <row r="50" spans="1:11" s="16" customFormat="1" ht="46.8">
      <c r="A50" s="20">
        <v>3</v>
      </c>
      <c r="B50" s="31">
        <v>933</v>
      </c>
      <c r="C50" s="32" t="s">
        <v>11</v>
      </c>
      <c r="D50" s="33" t="s">
        <v>73</v>
      </c>
      <c r="E50" s="33" t="s">
        <v>74</v>
      </c>
      <c r="F50" s="33" t="s">
        <v>113</v>
      </c>
      <c r="G50" s="33" t="s">
        <v>76</v>
      </c>
      <c r="H50" s="24">
        <v>1220.4000000000001</v>
      </c>
      <c r="I50" s="24"/>
      <c r="J50" s="24">
        <v>1220.4000000000001</v>
      </c>
      <c r="K50" s="24"/>
    </row>
    <row r="51" spans="1:11" s="16" customFormat="1" ht="46.8">
      <c r="A51" s="20">
        <v>3</v>
      </c>
      <c r="B51" s="31">
        <v>933</v>
      </c>
      <c r="C51" s="32" t="s">
        <v>12</v>
      </c>
      <c r="D51" s="33" t="s">
        <v>73</v>
      </c>
      <c r="E51" s="33" t="s">
        <v>74</v>
      </c>
      <c r="F51" s="33" t="s">
        <v>113</v>
      </c>
      <c r="G51" s="33" t="s">
        <v>77</v>
      </c>
      <c r="H51" s="24">
        <v>39.200000000000003</v>
      </c>
      <c r="I51" s="24"/>
      <c r="J51" s="24">
        <v>39.200000000000003</v>
      </c>
      <c r="K51" s="24"/>
    </row>
    <row r="52" spans="1:11" s="16" customFormat="1" ht="78">
      <c r="A52" s="14">
        <v>0</v>
      </c>
      <c r="B52" s="26">
        <v>935</v>
      </c>
      <c r="C52" s="27" t="s">
        <v>162</v>
      </c>
      <c r="D52" s="34" t="s">
        <v>75</v>
      </c>
      <c r="E52" s="34" t="s">
        <v>75</v>
      </c>
      <c r="F52" s="34" t="s">
        <v>7</v>
      </c>
      <c r="G52" s="34" t="s">
        <v>75</v>
      </c>
      <c r="H52" s="15">
        <f>SUMIFS(H53:H1076,$B53:$B1076,$B53)/3</f>
        <v>42249.1</v>
      </c>
      <c r="I52" s="15">
        <f>SUMIFS(I53:I1076,$B53:$B1076,$B53)/3</f>
        <v>0</v>
      </c>
      <c r="J52" s="15">
        <f>SUMIFS(J53:J1076,$B53:$B1076,$B53)/3</f>
        <v>42576.800000000003</v>
      </c>
      <c r="K52" s="15">
        <f>SUMIFS(K53:K1076,$B53:$B1076,$B53)/3</f>
        <v>247</v>
      </c>
    </row>
    <row r="53" spans="1:11" s="16" customFormat="1" ht="46.8">
      <c r="A53" s="17">
        <v>1</v>
      </c>
      <c r="B53" s="28">
        <v>935</v>
      </c>
      <c r="C53" s="29" t="s">
        <v>36</v>
      </c>
      <c r="D53" s="30" t="s">
        <v>82</v>
      </c>
      <c r="E53" s="30" t="s">
        <v>80</v>
      </c>
      <c r="F53" s="30"/>
      <c r="G53" s="30"/>
      <c r="H53" s="18">
        <f>SUMIFS(H54:H1071,$B54:$B1071,$B54,$D54:$D1071,$D54,$E54:$E1071,$E54)/2</f>
        <v>503.5</v>
      </c>
      <c r="I53" s="18">
        <f>SUMIFS(I54:I1071,$B54:$B1071,$B54,$D54:$D1071,$D54,$E54:$E1071,$E54)/2</f>
        <v>0</v>
      </c>
      <c r="J53" s="18">
        <f>SUMIFS(J54:J1071,$B54:$B1071,$B54,$D54:$D1071,$D54,$E54:$E1071,$E54)/2</f>
        <v>503.5</v>
      </c>
      <c r="K53" s="18">
        <f>SUMIFS(K54:K1071,$B54:$B1071,$B54,$D54:$D1071,$D54,$E54:$E1071,$E54)/2</f>
        <v>0</v>
      </c>
    </row>
    <row r="54" spans="1:11" s="16" customFormat="1" ht="93.6">
      <c r="A54" s="19">
        <v>2</v>
      </c>
      <c r="B54" s="37">
        <v>935</v>
      </c>
      <c r="C54" s="38" t="s">
        <v>179</v>
      </c>
      <c r="D54" s="39" t="s">
        <v>82</v>
      </c>
      <c r="E54" s="39" t="s">
        <v>80</v>
      </c>
      <c r="F54" s="39" t="s">
        <v>53</v>
      </c>
      <c r="G54" s="39"/>
      <c r="H54" s="40">
        <f>SUMIFS(H55:H1071,$B55:$B1071,$B54,$D55:$D1071,$D55,$E55:$E1071,$E55,$F55:$F1071,$F55)</f>
        <v>503.5</v>
      </c>
      <c r="I54" s="40">
        <f>SUMIFS(I55:I1071,$B55:$B1071,$B54,$D55:$D1071,$D55,$E55:$E1071,$E55,$F55:$F1071,$F55)</f>
        <v>0</v>
      </c>
      <c r="J54" s="40">
        <f>SUMIFS(J55:J1071,$B55:$B1071,$B54,$D55:$D1071,$D55,$E55:$E1071,$E55,$F55:$F1071,$F55)</f>
        <v>503.5</v>
      </c>
      <c r="K54" s="40">
        <f>SUMIFS(K55:K1071,$B55:$B1071,$B54,$D55:$D1071,$D55,$E55:$E1071,$E55,$F55:$F1071,$F55)</f>
        <v>0</v>
      </c>
    </row>
    <row r="55" spans="1:11" s="16" customFormat="1" ht="15.6">
      <c r="A55" s="20">
        <v>3</v>
      </c>
      <c r="B55" s="31">
        <v>935</v>
      </c>
      <c r="C55" s="32" t="s">
        <v>46</v>
      </c>
      <c r="D55" s="33" t="s">
        <v>82</v>
      </c>
      <c r="E55" s="33" t="s">
        <v>80</v>
      </c>
      <c r="F55" s="33" t="s">
        <v>53</v>
      </c>
      <c r="G55" s="33" t="s">
        <v>95</v>
      </c>
      <c r="H55" s="24">
        <v>503.5</v>
      </c>
      <c r="I55" s="24"/>
      <c r="J55" s="24">
        <v>503.5</v>
      </c>
      <c r="K55" s="24"/>
    </row>
    <row r="56" spans="1:11" s="16" customFormat="1" ht="15.6">
      <c r="A56" s="17">
        <v>1</v>
      </c>
      <c r="B56" s="28">
        <v>935</v>
      </c>
      <c r="C56" s="29" t="s">
        <v>149</v>
      </c>
      <c r="D56" s="30" t="s">
        <v>85</v>
      </c>
      <c r="E56" s="30" t="s">
        <v>85</v>
      </c>
      <c r="F56" s="30" t="s">
        <v>7</v>
      </c>
      <c r="G56" s="30" t="s">
        <v>75</v>
      </c>
      <c r="H56" s="18">
        <f>SUMIFS(H57:H1074,$B57:$B1074,$B57,$D57:$D1074,$D57,$E57:$E1074,$E57)/2</f>
        <v>6701.2999999999993</v>
      </c>
      <c r="I56" s="18">
        <f>SUMIFS(I57:I1074,$B57:$B1074,$B57,$D57:$D1074,$D57,$E57:$E1074,$E57)/2</f>
        <v>0</v>
      </c>
      <c r="J56" s="18">
        <f>SUMIFS(J57:J1074,$B57:$B1074,$B57,$D57:$D1074,$D57,$E57:$E1074,$E57)/2</f>
        <v>6948.4</v>
      </c>
      <c r="K56" s="18">
        <f>SUMIFS(K57:K1074,$B57:$B1074,$B57,$D57:$D1074,$D57,$E57:$E1074,$E57)/2</f>
        <v>247</v>
      </c>
    </row>
    <row r="57" spans="1:11" s="16" customFormat="1" ht="31.2">
      <c r="A57" s="19">
        <v>2</v>
      </c>
      <c r="B57" s="37">
        <v>935</v>
      </c>
      <c r="C57" s="38" t="s">
        <v>180</v>
      </c>
      <c r="D57" s="39" t="s">
        <v>85</v>
      </c>
      <c r="E57" s="39" t="s">
        <v>85</v>
      </c>
      <c r="F57" s="39" t="s">
        <v>22</v>
      </c>
      <c r="G57" s="39"/>
      <c r="H57" s="40">
        <f>SUMIFS(H58:H1074,$B58:$B1074,$B57,$D58:$D1074,$D58,$E58:$E1074,$E58,$F58:$F1074,$F58)</f>
        <v>5241.8999999999996</v>
      </c>
      <c r="I57" s="40">
        <f>SUMIFS(I58:I1074,$B58:$B1074,$B57,$D58:$D1074,$D58,$E58:$E1074,$E58,$F58:$F1074,$F58)</f>
        <v>0</v>
      </c>
      <c r="J57" s="40">
        <f>SUMIFS(J58:J1074,$B58:$B1074,$B57,$D58:$D1074,$D58,$E58:$E1074,$E58,$F58:$F1074,$F58)</f>
        <v>5489</v>
      </c>
      <c r="K57" s="40">
        <f>SUMIFS(K58:K1074,$B58:$B1074,$B57,$D58:$D1074,$D58,$E58:$E1074,$E58,$F58:$F1074,$F58)</f>
        <v>247</v>
      </c>
    </row>
    <row r="58" spans="1:11" s="16" customFormat="1" ht="31.2">
      <c r="A58" s="20">
        <v>3</v>
      </c>
      <c r="B58" s="31">
        <v>935</v>
      </c>
      <c r="C58" s="32" t="s">
        <v>23</v>
      </c>
      <c r="D58" s="33" t="s">
        <v>85</v>
      </c>
      <c r="E58" s="33" t="s">
        <v>85</v>
      </c>
      <c r="F58" s="33" t="s">
        <v>22</v>
      </c>
      <c r="G58" s="33" t="s">
        <v>86</v>
      </c>
      <c r="H58" s="24">
        <v>74.900000000000006</v>
      </c>
      <c r="I58" s="24"/>
      <c r="J58" s="24">
        <v>74.900000000000006</v>
      </c>
      <c r="K58" s="24"/>
    </row>
    <row r="59" spans="1:11" s="16" customFormat="1" ht="46.8">
      <c r="A59" s="20">
        <v>3</v>
      </c>
      <c r="B59" s="31">
        <v>935</v>
      </c>
      <c r="C59" s="32" t="s">
        <v>12</v>
      </c>
      <c r="D59" s="33" t="s">
        <v>85</v>
      </c>
      <c r="E59" s="33" t="s">
        <v>85</v>
      </c>
      <c r="F59" s="33" t="s">
        <v>22</v>
      </c>
      <c r="G59" s="33" t="s">
        <v>77</v>
      </c>
      <c r="H59" s="24">
        <v>50.1</v>
      </c>
      <c r="I59" s="24"/>
      <c r="J59" s="24">
        <v>50.1</v>
      </c>
      <c r="K59" s="24"/>
    </row>
    <row r="60" spans="1:11" s="16" customFormat="1" ht="15.6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22</v>
      </c>
      <c r="G60" s="33" t="s">
        <v>95</v>
      </c>
      <c r="H60" s="24">
        <v>5116.8999999999996</v>
      </c>
      <c r="I60" s="24"/>
      <c r="J60" s="24">
        <v>5364</v>
      </c>
      <c r="K60" s="24">
        <v>247</v>
      </c>
    </row>
    <row r="61" spans="1:11" s="16" customFormat="1" ht="46.8">
      <c r="A61" s="19">
        <v>2</v>
      </c>
      <c r="B61" s="37">
        <v>935</v>
      </c>
      <c r="C61" s="42" t="s">
        <v>182</v>
      </c>
      <c r="D61" s="39" t="s">
        <v>85</v>
      </c>
      <c r="E61" s="39" t="s">
        <v>85</v>
      </c>
      <c r="F61" s="39" t="s">
        <v>67</v>
      </c>
      <c r="G61" s="39"/>
      <c r="H61" s="40">
        <f>SUMIFS(H62:H1078,$B62:$B1078,$B61,$D62:$D1078,$D62,$E62:$E1078,$E62,$F62:$F1078,$F62)</f>
        <v>1459.4</v>
      </c>
      <c r="I61" s="40">
        <f>SUMIFS(I62:I1078,$B62:$B1078,$B61,$D62:$D1078,$D62,$E62:$E1078,$E62,$F62:$F1078,$F62)</f>
        <v>0</v>
      </c>
      <c r="J61" s="40">
        <f>SUMIFS(J62:J1078,$B62:$B1078,$B61,$D62:$D1078,$D62,$E62:$E1078,$E62,$F62:$F1078,$F62)</f>
        <v>1459.4</v>
      </c>
      <c r="K61" s="40">
        <f>SUMIFS(K62:K1078,$B62:$B1078,$B61,$D62:$D1078,$D62,$E62:$E1078,$E62,$F62:$F1078,$F62)</f>
        <v>0</v>
      </c>
    </row>
    <row r="62" spans="1:11" s="16" customFormat="1" ht="15.6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67</v>
      </c>
      <c r="G62" s="33" t="s">
        <v>95</v>
      </c>
      <c r="H62" s="24">
        <v>1459.4</v>
      </c>
      <c r="I62" s="24"/>
      <c r="J62" s="24">
        <v>1459.4</v>
      </c>
      <c r="K62" s="24"/>
    </row>
    <row r="63" spans="1:11" s="16" customFormat="1" ht="15.6">
      <c r="A63" s="17">
        <v>1</v>
      </c>
      <c r="B63" s="28">
        <v>935</v>
      </c>
      <c r="C63" s="29" t="s">
        <v>24</v>
      </c>
      <c r="D63" s="30" t="s">
        <v>87</v>
      </c>
      <c r="E63" s="30" t="s">
        <v>73</v>
      </c>
      <c r="F63" s="30" t="s">
        <v>7</v>
      </c>
      <c r="G63" s="30" t="s">
        <v>75</v>
      </c>
      <c r="H63" s="18">
        <f>SUMIFS(H64:H1081,$B64:$B1081,$B64,$D64:$D1081,$D64,$E64:$E1081,$E64)/2</f>
        <v>31178.3</v>
      </c>
      <c r="I63" s="18">
        <f>SUMIFS(I64:I1081,$B64:$B1081,$B64,$D64:$D1081,$D64,$E64:$E1081,$E64)/2</f>
        <v>0</v>
      </c>
      <c r="J63" s="18">
        <f>SUMIFS(J64:J1081,$B64:$B1081,$B64,$D64:$D1081,$D64,$E64:$E1081,$E64)/2</f>
        <v>31258.9</v>
      </c>
      <c r="K63" s="18">
        <f>SUMIFS(K64:K1081,$B64:$B1081,$B64,$D64:$D1081,$D64,$E64:$E1081,$E64)/2</f>
        <v>0</v>
      </c>
    </row>
    <row r="64" spans="1:11" s="16" customFormat="1" ht="39" customHeight="1">
      <c r="A64" s="19">
        <v>2</v>
      </c>
      <c r="B64" s="37">
        <v>935</v>
      </c>
      <c r="C64" s="38" t="s">
        <v>183</v>
      </c>
      <c r="D64" s="39" t="s">
        <v>87</v>
      </c>
      <c r="E64" s="39" t="s">
        <v>73</v>
      </c>
      <c r="F64" s="39" t="s">
        <v>25</v>
      </c>
      <c r="G64" s="39"/>
      <c r="H64" s="40">
        <f>SUMIFS(H65:H1081,$B65:$B1081,$B64,$D65:$D1081,$D65,$E65:$E1081,$E65,$F65:$F1081,$F65)</f>
        <v>25031.3</v>
      </c>
      <c r="I64" s="40">
        <f>SUMIFS(I65:I1081,$B65:$B1081,$B64,$D65:$D1081,$D65,$E65:$E1081,$E65,$F65:$F1081,$F65)</f>
        <v>0</v>
      </c>
      <c r="J64" s="40">
        <f>SUMIFS(J65:J1081,$B65:$B1081,$B64,$D65:$D1081,$D65,$E65:$E1081,$E65,$F65:$F1081,$F65)</f>
        <v>25111.899999999998</v>
      </c>
      <c r="K64" s="40">
        <f>SUMIFS(K65:K1081,$B65:$B1081,$B64,$D65:$D1081,$D65,$E65:$E1081,$E65,$F65:$F1081,$F65)</f>
        <v>0</v>
      </c>
    </row>
    <row r="65" spans="1:11" s="16" customFormat="1" ht="31.2">
      <c r="A65" s="20">
        <v>3</v>
      </c>
      <c r="B65" s="31">
        <v>935</v>
      </c>
      <c r="C65" s="32" t="s">
        <v>23</v>
      </c>
      <c r="D65" s="33" t="s">
        <v>87</v>
      </c>
      <c r="E65" s="33" t="s">
        <v>73</v>
      </c>
      <c r="F65" s="33" t="s">
        <v>25</v>
      </c>
      <c r="G65" s="33" t="s">
        <v>86</v>
      </c>
      <c r="H65" s="24">
        <v>21791.1</v>
      </c>
      <c r="I65" s="24"/>
      <c r="J65" s="24">
        <v>21791.1</v>
      </c>
      <c r="K65" s="24"/>
    </row>
    <row r="66" spans="1:11" s="16" customFormat="1" ht="46.8">
      <c r="A66" s="20">
        <v>3</v>
      </c>
      <c r="B66" s="31">
        <v>935</v>
      </c>
      <c r="C66" s="32" t="s">
        <v>12</v>
      </c>
      <c r="D66" s="33" t="s">
        <v>87</v>
      </c>
      <c r="E66" s="33" t="s">
        <v>73</v>
      </c>
      <c r="F66" s="33" t="s">
        <v>25</v>
      </c>
      <c r="G66" s="33" t="s">
        <v>77</v>
      </c>
      <c r="H66" s="24">
        <v>3219.9</v>
      </c>
      <c r="I66" s="24"/>
      <c r="J66" s="24">
        <v>3300.5</v>
      </c>
      <c r="K66" s="24"/>
    </row>
    <row r="67" spans="1:11" s="16" customFormat="1" ht="15.6">
      <c r="A67" s="20">
        <v>3</v>
      </c>
      <c r="B67" s="31">
        <v>935</v>
      </c>
      <c r="C67" s="32" t="s">
        <v>46</v>
      </c>
      <c r="D67" s="33" t="s">
        <v>87</v>
      </c>
      <c r="E67" s="33" t="s">
        <v>73</v>
      </c>
      <c r="F67" s="33" t="s">
        <v>25</v>
      </c>
      <c r="G67" s="33" t="s">
        <v>95</v>
      </c>
      <c r="H67" s="24"/>
      <c r="I67" s="24"/>
      <c r="J67" s="24"/>
      <c r="K67" s="24"/>
    </row>
    <row r="68" spans="1:11" s="16" customFormat="1" ht="15.6">
      <c r="A68" s="20">
        <v>3</v>
      </c>
      <c r="B68" s="31">
        <v>935</v>
      </c>
      <c r="C68" s="32" t="s">
        <v>13</v>
      </c>
      <c r="D68" s="33" t="s">
        <v>87</v>
      </c>
      <c r="E68" s="33" t="s">
        <v>73</v>
      </c>
      <c r="F68" s="33" t="s">
        <v>25</v>
      </c>
      <c r="G68" s="33" t="s">
        <v>78</v>
      </c>
      <c r="H68" s="24">
        <v>20.3</v>
      </c>
      <c r="I68" s="24"/>
      <c r="J68" s="24">
        <v>20.3</v>
      </c>
      <c r="K68" s="24"/>
    </row>
    <row r="69" spans="1:11" s="16" customFormat="1" ht="68.400000000000006" customHeight="1">
      <c r="A69" s="19">
        <v>2</v>
      </c>
      <c r="B69" s="37">
        <v>935</v>
      </c>
      <c r="C69" s="38" t="s">
        <v>210</v>
      </c>
      <c r="D69" s="39" t="s">
        <v>87</v>
      </c>
      <c r="E69" s="39" t="s">
        <v>73</v>
      </c>
      <c r="F69" s="39" t="s">
        <v>209</v>
      </c>
      <c r="G69" s="39"/>
      <c r="H69" s="40">
        <f>SUMIFS(H70:H1087,$B70:$B1087,$B69,$D70:$D1087,$D70,$E70:$E1087,$E70,$F70:$F1087,$F70)</f>
        <v>30</v>
      </c>
      <c r="I69" s="40">
        <f>SUMIFS(I70:I1087,$B70:$B1087,$B69,$D70:$D1087,$D70,$E70:$E1087,$E70,$F70:$F1087,$F70)</f>
        <v>0</v>
      </c>
      <c r="J69" s="40">
        <f>SUMIFS(J70:J1087,$B70:$B1087,$B69,$D70:$D1087,$D70,$E70:$E1087,$E70,$F70:$F1087,$F70)</f>
        <v>30</v>
      </c>
      <c r="K69" s="40">
        <f>SUMIFS(K70:K1087,$B70:$B1087,$B69,$D70:$D1087,$D70,$E70:$E1087,$E70,$F70:$F1087,$F70)</f>
        <v>0</v>
      </c>
    </row>
    <row r="70" spans="1:11" s="16" customFormat="1" ht="46.8">
      <c r="A70" s="20">
        <v>3</v>
      </c>
      <c r="B70" s="31">
        <v>935</v>
      </c>
      <c r="C70" s="32" t="s">
        <v>12</v>
      </c>
      <c r="D70" s="33" t="s">
        <v>87</v>
      </c>
      <c r="E70" s="33" t="s">
        <v>73</v>
      </c>
      <c r="F70" s="33" t="s">
        <v>209</v>
      </c>
      <c r="G70" s="33" t="s">
        <v>77</v>
      </c>
      <c r="H70" s="24">
        <v>30</v>
      </c>
      <c r="I70" s="24"/>
      <c r="J70" s="24">
        <v>30</v>
      </c>
      <c r="K70" s="24"/>
    </row>
    <row r="71" spans="1:11" s="16" customFormat="1" ht="46.8">
      <c r="A71" s="19">
        <v>2</v>
      </c>
      <c r="B71" s="37">
        <v>935</v>
      </c>
      <c r="C71" s="38" t="s">
        <v>181</v>
      </c>
      <c r="D71" s="39" t="s">
        <v>87</v>
      </c>
      <c r="E71" s="39" t="s">
        <v>73</v>
      </c>
      <c r="F71" s="39" t="s">
        <v>26</v>
      </c>
      <c r="G71" s="39"/>
      <c r="H71" s="40">
        <f>SUMIFS(H72:H1086,$B72:$B1086,$B71,$D72:$D1086,$D72,$E72:$E1086,$E72,$F72:$F1086,$F72)</f>
        <v>6117</v>
      </c>
      <c r="I71" s="40">
        <f>SUMIFS(I72:I1086,$B72:$B1086,$B71,$D72:$D1086,$D72,$E72:$E1086,$E72,$F72:$F1086,$F72)</f>
        <v>0</v>
      </c>
      <c r="J71" s="40">
        <f>SUMIFS(J72:J1086,$B72:$B1086,$B71,$D72:$D1086,$D72,$E72:$E1086,$E72,$F72:$F1086,$F72)</f>
        <v>6117</v>
      </c>
      <c r="K71" s="40">
        <f>SUMIFS(K72:K1086,$B72:$B1086,$B71,$D72:$D1086,$D72,$E72:$E1086,$E72,$F72:$F1086,$F72)</f>
        <v>0</v>
      </c>
    </row>
    <row r="72" spans="1:11" s="16" customFormat="1" ht="31.2">
      <c r="A72" s="20">
        <v>3</v>
      </c>
      <c r="B72" s="31">
        <v>935</v>
      </c>
      <c r="C72" s="32" t="s">
        <v>23</v>
      </c>
      <c r="D72" s="33" t="s">
        <v>87</v>
      </c>
      <c r="E72" s="33" t="s">
        <v>73</v>
      </c>
      <c r="F72" s="33" t="s">
        <v>26</v>
      </c>
      <c r="G72" s="33" t="s">
        <v>86</v>
      </c>
      <c r="H72" s="24">
        <v>5571.6</v>
      </c>
      <c r="I72" s="24"/>
      <c r="J72" s="24">
        <v>5571.6</v>
      </c>
      <c r="K72" s="24"/>
    </row>
    <row r="73" spans="1:11" s="16" customFormat="1" ht="46.8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26</v>
      </c>
      <c r="G73" s="33" t="s">
        <v>77</v>
      </c>
      <c r="H73" s="24">
        <v>545.4</v>
      </c>
      <c r="I73" s="24"/>
      <c r="J73" s="24">
        <v>545.4</v>
      </c>
      <c r="K73" s="24"/>
    </row>
    <row r="74" spans="1:11" s="16" customFormat="1" ht="31.2">
      <c r="A74" s="17">
        <v>1</v>
      </c>
      <c r="B74" s="28">
        <v>935</v>
      </c>
      <c r="C74" s="29" t="s">
        <v>27</v>
      </c>
      <c r="D74" s="30" t="s">
        <v>88</v>
      </c>
      <c r="E74" s="30" t="s">
        <v>74</v>
      </c>
      <c r="F74" s="30"/>
      <c r="G74" s="30"/>
      <c r="H74" s="18">
        <f>SUMIFS(H75:H1090,$B75:$B1090,$B75,$D75:$D1090,$D75,$E75:$E1090,$E75)/2</f>
        <v>444</v>
      </c>
      <c r="I74" s="18">
        <f>SUMIFS(I75:I1090,$B75:$B1090,$B75,$D75:$D1090,$D75,$E75:$E1090,$E75)/2</f>
        <v>0</v>
      </c>
      <c r="J74" s="18">
        <f>SUMIFS(J75:J1090,$B75:$B1090,$B75,$D75:$D1090,$D75,$E75:$E1090,$E75)/2</f>
        <v>444</v>
      </c>
      <c r="K74" s="18">
        <f>SUMIFS(K75:K1090,$B75:$B1090,$B75,$D75:$D1090,$D75,$E75:$E1090,$E75)/2</f>
        <v>0</v>
      </c>
    </row>
    <row r="75" spans="1:11" s="16" customFormat="1" ht="62.4">
      <c r="A75" s="19">
        <v>2</v>
      </c>
      <c r="B75" s="37">
        <v>935</v>
      </c>
      <c r="C75" s="38" t="s">
        <v>130</v>
      </c>
      <c r="D75" s="39" t="s">
        <v>88</v>
      </c>
      <c r="E75" s="39" t="s">
        <v>74</v>
      </c>
      <c r="F75" s="39" t="s">
        <v>28</v>
      </c>
      <c r="G75" s="39"/>
      <c r="H75" s="40">
        <f>SUMIFS(H76:H1090,$B76:$B1090,$B75,$D76:$D1090,$D76,$E76:$E1090,$E76,$F76:$F1090,$F76)</f>
        <v>60</v>
      </c>
      <c r="I75" s="40">
        <f>SUMIFS(I76:I1090,$B76:$B1090,$B75,$D76:$D1090,$D76,$E76:$E1090,$E76,$F76:$F1090,$F76)</f>
        <v>0</v>
      </c>
      <c r="J75" s="40">
        <f>SUMIFS(J76:J1090,$B76:$B1090,$B75,$D76:$D1090,$D76,$E76:$E1090,$E76,$F76:$F1090,$F76)</f>
        <v>60</v>
      </c>
      <c r="K75" s="40">
        <f>SUMIFS(K76:K1090,$B76:$B1090,$B75,$D76:$D1090,$D76,$E76:$E1090,$E76,$F76:$F1090,$F76)</f>
        <v>0</v>
      </c>
    </row>
    <row r="76" spans="1:11" s="16" customFormat="1" ht="46.8">
      <c r="A76" s="20">
        <v>3</v>
      </c>
      <c r="B76" s="31">
        <v>935</v>
      </c>
      <c r="C76" s="32" t="s">
        <v>12</v>
      </c>
      <c r="D76" s="33" t="s">
        <v>88</v>
      </c>
      <c r="E76" s="33" t="s">
        <v>74</v>
      </c>
      <c r="F76" s="33" t="s">
        <v>28</v>
      </c>
      <c r="G76" s="33" t="s">
        <v>77</v>
      </c>
      <c r="H76" s="24">
        <v>60</v>
      </c>
      <c r="I76" s="25"/>
      <c r="J76" s="24">
        <v>60</v>
      </c>
      <c r="K76" s="25"/>
    </row>
    <row r="77" spans="1:11" s="16" customFormat="1" ht="15.6">
      <c r="A77" s="20">
        <v>3</v>
      </c>
      <c r="B77" s="31">
        <v>935</v>
      </c>
      <c r="C77" s="32" t="s">
        <v>46</v>
      </c>
      <c r="D77" s="33" t="s">
        <v>88</v>
      </c>
      <c r="E77" s="33" t="s">
        <v>74</v>
      </c>
      <c r="F77" s="33" t="s">
        <v>28</v>
      </c>
      <c r="G77" s="33" t="s">
        <v>95</v>
      </c>
      <c r="H77" s="24"/>
      <c r="I77" s="25"/>
      <c r="J77" s="24"/>
      <c r="K77" s="25"/>
    </row>
    <row r="78" spans="1:11" s="16" customFormat="1" ht="93.6">
      <c r="A78" s="19">
        <v>2</v>
      </c>
      <c r="B78" s="37">
        <v>935</v>
      </c>
      <c r="C78" s="38" t="s">
        <v>146</v>
      </c>
      <c r="D78" s="39" t="s">
        <v>88</v>
      </c>
      <c r="E78" s="39" t="s">
        <v>74</v>
      </c>
      <c r="F78" s="39" t="s">
        <v>29</v>
      </c>
      <c r="G78" s="39"/>
      <c r="H78" s="40">
        <f>SUMIFS(H79:H1093,$B79:$B1093,$B78,$D79:$D1093,$D79,$E79:$E1093,$E79,$F79:$F1093,$F79)</f>
        <v>384</v>
      </c>
      <c r="I78" s="40">
        <f>SUMIFS(I79:I1093,$B79:$B1093,$B78,$D79:$D1093,$D79,$E79:$E1093,$E79,$F79:$F1093,$F79)</f>
        <v>0</v>
      </c>
      <c r="J78" s="40">
        <f>SUMIFS(J79:J1093,$B79:$B1093,$B78,$D79:$D1093,$D79,$E79:$E1093,$E79,$F79:$F1093,$F79)</f>
        <v>384</v>
      </c>
      <c r="K78" s="40">
        <f>SUMIFS(K79:K1093,$B79:$B1093,$B78,$D79:$D1093,$D79,$E79:$E1093,$E79,$F79:$F1093,$F79)</f>
        <v>0</v>
      </c>
    </row>
    <row r="79" spans="1:11" s="16" customFormat="1" ht="78">
      <c r="A79" s="20">
        <v>3</v>
      </c>
      <c r="B79" s="31">
        <v>935</v>
      </c>
      <c r="C79" s="32" t="s">
        <v>170</v>
      </c>
      <c r="D79" s="33" t="s">
        <v>88</v>
      </c>
      <c r="E79" s="33" t="s">
        <v>74</v>
      </c>
      <c r="F79" s="33" t="s">
        <v>29</v>
      </c>
      <c r="G79" s="33" t="s">
        <v>98</v>
      </c>
      <c r="H79" s="24">
        <v>384</v>
      </c>
      <c r="I79" s="25"/>
      <c r="J79" s="24">
        <v>384</v>
      </c>
      <c r="K79" s="25"/>
    </row>
    <row r="80" spans="1:11" s="16" customFormat="1" ht="15.6">
      <c r="A80" s="17">
        <v>1</v>
      </c>
      <c r="B80" s="28">
        <v>935</v>
      </c>
      <c r="C80" s="29" t="s">
        <v>30</v>
      </c>
      <c r="D80" s="30" t="s">
        <v>89</v>
      </c>
      <c r="E80" s="30" t="s">
        <v>73</v>
      </c>
      <c r="F80" s="30" t="s">
        <v>7</v>
      </c>
      <c r="G80" s="30" t="s">
        <v>75</v>
      </c>
      <c r="H80" s="18">
        <f>SUMIFS(H81:H1096,$B81:$B1096,$B81,$D81:$D1096,$D81,$E81:$E1096,$E81)/2</f>
        <v>3422</v>
      </c>
      <c r="I80" s="18">
        <f>SUMIFS(I81:I1096,$B81:$B1096,$B81,$D81:$D1096,$D81,$E81:$E1096,$E81)/2</f>
        <v>0</v>
      </c>
      <c r="J80" s="18">
        <f>SUMIFS(J81:J1096,$B81:$B1096,$B81,$D81:$D1096,$D81,$E81:$E1096,$E81)/2</f>
        <v>3422</v>
      </c>
      <c r="K80" s="18">
        <f>SUMIFS(K81:K1096,$B81:$B1096,$B81,$D81:$D1096,$D81,$E81:$E1096,$E81)/2</f>
        <v>0</v>
      </c>
    </row>
    <row r="81" spans="1:11" s="16" customFormat="1" ht="46.8">
      <c r="A81" s="19">
        <v>2</v>
      </c>
      <c r="B81" s="37">
        <v>935</v>
      </c>
      <c r="C81" s="38" t="s">
        <v>184</v>
      </c>
      <c r="D81" s="39" t="s">
        <v>89</v>
      </c>
      <c r="E81" s="39" t="s">
        <v>73</v>
      </c>
      <c r="F81" s="39" t="s">
        <v>31</v>
      </c>
      <c r="G81" s="39"/>
      <c r="H81" s="40">
        <f>SUMIFS(H82:H1096,$B82:$B1096,$B81,$D82:$D1096,$D82,$E82:$E1096,$E82,$F82:$F1096,$F82)</f>
        <v>3412</v>
      </c>
      <c r="I81" s="40">
        <f>SUMIFS(I82:I1096,$B82:$B1096,$B81,$D82:$D1096,$D82,$E82:$E1096,$E82,$F82:$F1096,$F82)</f>
        <v>0</v>
      </c>
      <c r="J81" s="40">
        <f>SUMIFS(J82:J1096,$B82:$B1096,$B81,$D82:$D1096,$D82,$E82:$E1096,$E82,$F82:$F1096,$F82)</f>
        <v>3412</v>
      </c>
      <c r="K81" s="40">
        <f>SUMIFS(K82:K1096,$B82:$B1096,$B81,$D82:$D1096,$D82,$E82:$E1096,$E82,$F82:$F1096,$F82)</f>
        <v>0</v>
      </c>
    </row>
    <row r="82" spans="1:11" s="16" customFormat="1" ht="31.2">
      <c r="A82" s="20">
        <v>3</v>
      </c>
      <c r="B82" s="31">
        <v>935</v>
      </c>
      <c r="C82" s="32" t="s">
        <v>23</v>
      </c>
      <c r="D82" s="33" t="s">
        <v>89</v>
      </c>
      <c r="E82" s="33" t="s">
        <v>73</v>
      </c>
      <c r="F82" s="33" t="s">
        <v>31</v>
      </c>
      <c r="G82" s="33" t="s">
        <v>86</v>
      </c>
      <c r="H82" s="24"/>
      <c r="I82" s="25"/>
      <c r="J82" s="24"/>
      <c r="K82" s="25"/>
    </row>
    <row r="83" spans="1:11" s="16" customFormat="1" ht="15.6">
      <c r="A83" s="20">
        <v>3</v>
      </c>
      <c r="B83" s="31">
        <v>935</v>
      </c>
      <c r="C83" s="32" t="s">
        <v>46</v>
      </c>
      <c r="D83" s="33" t="s">
        <v>89</v>
      </c>
      <c r="E83" s="33" t="s">
        <v>73</v>
      </c>
      <c r="F83" s="33" t="s">
        <v>31</v>
      </c>
      <c r="G83" s="33" t="s">
        <v>95</v>
      </c>
      <c r="H83" s="24">
        <v>3412</v>
      </c>
      <c r="I83" s="25"/>
      <c r="J83" s="24">
        <v>3412</v>
      </c>
      <c r="K83" s="25"/>
    </row>
    <row r="84" spans="1:11" s="16" customFormat="1" ht="46.8">
      <c r="A84" s="19">
        <v>2</v>
      </c>
      <c r="B84" s="37">
        <v>935</v>
      </c>
      <c r="C84" s="38" t="s">
        <v>169</v>
      </c>
      <c r="D84" s="39" t="s">
        <v>89</v>
      </c>
      <c r="E84" s="39" t="s">
        <v>73</v>
      </c>
      <c r="F84" s="39" t="s">
        <v>168</v>
      </c>
      <c r="G84" s="39"/>
      <c r="H84" s="40">
        <f>SUMIFS(H85:H1100,$B85:$B1100,$B84,$D85:$D1100,$D85,$E85:$E1100,$E85,$F85:$F1100,$F85)</f>
        <v>10</v>
      </c>
      <c r="I84" s="40">
        <f>SUMIFS(I85:I1100,$B85:$B1100,$B84,$D85:$D1100,$D85,$E85:$E1100,$E85,$F85:$F1100,$F85)</f>
        <v>0</v>
      </c>
      <c r="J84" s="40">
        <f>SUMIFS(J85:J1100,$B85:$B1100,$B84,$D85:$D1100,$D85,$E85:$E1100,$E85,$F85:$F1100,$F85)</f>
        <v>10</v>
      </c>
      <c r="K84" s="40">
        <f>SUMIFS(K85:K1100,$B85:$B1100,$B84,$D85:$D1100,$D85,$E85:$E1100,$E85,$F85:$F1100,$F85)</f>
        <v>0</v>
      </c>
    </row>
    <row r="85" spans="1:11" s="16" customFormat="1" ht="15.6">
      <c r="A85" s="20">
        <v>3</v>
      </c>
      <c r="B85" s="31">
        <v>935</v>
      </c>
      <c r="C85" s="32" t="s">
        <v>46</v>
      </c>
      <c r="D85" s="33" t="s">
        <v>89</v>
      </c>
      <c r="E85" s="33" t="s">
        <v>73</v>
      </c>
      <c r="F85" s="33" t="s">
        <v>168</v>
      </c>
      <c r="G85" s="33" t="s">
        <v>95</v>
      </c>
      <c r="H85" s="24">
        <v>10</v>
      </c>
      <c r="I85" s="25"/>
      <c r="J85" s="24">
        <v>10</v>
      </c>
      <c r="K85" s="25"/>
    </row>
    <row r="86" spans="1:11" s="16" customFormat="1" ht="78" customHeight="1">
      <c r="A86" s="14">
        <v>0</v>
      </c>
      <c r="B86" s="26">
        <v>943</v>
      </c>
      <c r="C86" s="27" t="s">
        <v>161</v>
      </c>
      <c r="D86" s="34"/>
      <c r="E86" s="34"/>
      <c r="F86" s="34"/>
      <c r="G86" s="34"/>
      <c r="H86" s="15">
        <f>SUMIFS(H87:H1106,$B87:$B1106,$B87)/3</f>
        <v>8615.5</v>
      </c>
      <c r="I86" s="15">
        <f>SUMIFS(I87:I1106,$B87:$B1106,$B87)/3</f>
        <v>8615.5</v>
      </c>
      <c r="J86" s="15">
        <f>SUMIFS(J87:J1106,$B87:$B1106,$B87)/3</f>
        <v>8615.5</v>
      </c>
      <c r="K86" s="15">
        <f>SUMIFS(K87:K1106,$B87:$B1106,$B87)/3</f>
        <v>8615.5</v>
      </c>
    </row>
    <row r="87" spans="1:11" s="16" customFormat="1" ht="15.6">
      <c r="A87" s="17">
        <v>1</v>
      </c>
      <c r="B87" s="28">
        <v>943</v>
      </c>
      <c r="C87" s="29" t="s">
        <v>150</v>
      </c>
      <c r="D87" s="30" t="s">
        <v>88</v>
      </c>
      <c r="E87" s="30" t="s">
        <v>90</v>
      </c>
      <c r="F87" s="30" t="s">
        <v>7</v>
      </c>
      <c r="G87" s="30" t="s">
        <v>75</v>
      </c>
      <c r="H87" s="18">
        <f>SUMIFS(H88:H1101,$B88:$B1101,$B88,$D88:$D1101,$D88,$E88:$E1101,$E88)/2</f>
        <v>6427</v>
      </c>
      <c r="I87" s="18">
        <f>SUMIFS(I88:I1101,$B88:$B1101,$B88,$D88:$D1101,$D88,$E88:$E1101,$E88)/2</f>
        <v>6427</v>
      </c>
      <c r="J87" s="18">
        <f>SUMIFS(J88:J1101,$B88:$B1101,$B88,$D88:$D1101,$D88,$E88:$E1101,$E88)/2</f>
        <v>6427</v>
      </c>
      <c r="K87" s="18">
        <f>SUMIFS(K88:K1101,$B88:$B1101,$B88,$D88:$D1101,$D88,$E88:$E1101,$E88)/2</f>
        <v>6427</v>
      </c>
    </row>
    <row r="88" spans="1:11" s="16" customFormat="1" ht="62.4">
      <c r="A88" s="19">
        <v>2</v>
      </c>
      <c r="B88" s="37">
        <v>943</v>
      </c>
      <c r="C88" s="38" t="s">
        <v>198</v>
      </c>
      <c r="D88" s="39" t="s">
        <v>88</v>
      </c>
      <c r="E88" s="39" t="s">
        <v>90</v>
      </c>
      <c r="F88" s="39" t="s">
        <v>10</v>
      </c>
      <c r="G88" s="39"/>
      <c r="H88" s="40">
        <f>SUMIFS(H89:H1101,$B89:$B1101,$B88,$D89:$D1101,$D89,$E89:$E1101,$E89,$F89:$F1101,$F89)</f>
        <v>6427</v>
      </c>
      <c r="I88" s="40">
        <f>SUMIFS(I89:I1101,$B89:$B1101,$B88,$D89:$D1101,$D89,$E89:$E1101,$E89,$F89:$F1101,$F89)</f>
        <v>6427</v>
      </c>
      <c r="J88" s="40">
        <f>SUMIFS(J89:J1101,$B89:$B1101,$B88,$D89:$D1101,$D89,$E89:$E1101,$E89,$F89:$F1101,$F89)</f>
        <v>6427</v>
      </c>
      <c r="K88" s="40">
        <f>SUMIFS(K89:K1101,$B89:$B1101,$B88,$D89:$D1101,$D89,$E89:$E1101,$E89,$F89:$F1101,$F89)</f>
        <v>6427</v>
      </c>
    </row>
    <row r="89" spans="1:11" s="16" customFormat="1" ht="33.6" customHeight="1">
      <c r="A89" s="20">
        <v>3</v>
      </c>
      <c r="B89" s="31">
        <v>943</v>
      </c>
      <c r="C89" s="32" t="s">
        <v>21</v>
      </c>
      <c r="D89" s="33" t="s">
        <v>88</v>
      </c>
      <c r="E89" s="33" t="s">
        <v>90</v>
      </c>
      <c r="F89" s="33" t="s">
        <v>10</v>
      </c>
      <c r="G89" s="33" t="s">
        <v>84</v>
      </c>
      <c r="H89" s="24">
        <v>6427</v>
      </c>
      <c r="I89" s="24">
        <v>6427</v>
      </c>
      <c r="J89" s="24">
        <v>6427</v>
      </c>
      <c r="K89" s="24">
        <v>6427</v>
      </c>
    </row>
    <row r="90" spans="1:11" s="16" customFormat="1" ht="31.2">
      <c r="A90" s="17">
        <v>1</v>
      </c>
      <c r="B90" s="28">
        <v>943</v>
      </c>
      <c r="C90" s="29" t="s">
        <v>27</v>
      </c>
      <c r="D90" s="30" t="s">
        <v>88</v>
      </c>
      <c r="E90" s="30" t="s">
        <v>74</v>
      </c>
      <c r="F90" s="30"/>
      <c r="G90" s="30"/>
      <c r="H90" s="18">
        <f>SUMIFS(H91:H1104,$B91:$B1104,$B91,$D91:$D1104,$D91,$E91:$E1104,$E91)/2</f>
        <v>2188.5</v>
      </c>
      <c r="I90" s="18">
        <f>SUMIFS(I91:I1104,$B91:$B1104,$B91,$D91:$D1104,$D91,$E91:$E1104,$E91)/2</f>
        <v>2188.5</v>
      </c>
      <c r="J90" s="18">
        <f>SUMIFS(J91:J1104,$B91:$B1104,$B91,$D91:$D1104,$D91,$E91:$E1104,$E91)/2</f>
        <v>2188.5</v>
      </c>
      <c r="K90" s="18">
        <f>SUMIFS(K91:K1104,$B91:$B1104,$B91,$D91:$D1104,$D91,$E91:$E1104,$E91)/2</f>
        <v>2188.5</v>
      </c>
    </row>
    <row r="91" spans="1:11" s="16" customFormat="1" ht="62.4">
      <c r="A91" s="19">
        <v>2</v>
      </c>
      <c r="B91" s="37">
        <v>943</v>
      </c>
      <c r="C91" s="38" t="s">
        <v>198</v>
      </c>
      <c r="D91" s="39" t="s">
        <v>88</v>
      </c>
      <c r="E91" s="39" t="s">
        <v>74</v>
      </c>
      <c r="F91" s="39" t="s">
        <v>10</v>
      </c>
      <c r="G91" s="39"/>
      <c r="H91" s="40">
        <f>SUMIFS(H92:H1104,$B92:$B1104,$B91,$D92:$D1104,$D92,$E92:$E1104,$E92,$F92:$F1104,$F92)</f>
        <v>2188.5</v>
      </c>
      <c r="I91" s="40">
        <f>SUMIFS(I92:I1104,$B92:$B1104,$B91,$D92:$D1104,$D92,$E92:$E1104,$E92,$F92:$F1104,$F92)</f>
        <v>2188.5</v>
      </c>
      <c r="J91" s="40">
        <f>SUMIFS(J92:J1104,$B92:$B1104,$B91,$D92:$D1104,$D92,$E92:$E1104,$E92,$F92:$F1104,$F92)</f>
        <v>2188.5</v>
      </c>
      <c r="K91" s="40">
        <f>SUMIFS(K92:K1104,$B92:$B1104,$B91,$D92:$D1104,$D92,$E92:$E1104,$E92,$F92:$F1104,$F92)</f>
        <v>2188.5</v>
      </c>
    </row>
    <row r="92" spans="1:11" s="16" customFormat="1" ht="31.2">
      <c r="A92" s="20">
        <v>3</v>
      </c>
      <c r="B92" s="31">
        <v>943</v>
      </c>
      <c r="C92" s="32" t="s">
        <v>23</v>
      </c>
      <c r="D92" s="33" t="s">
        <v>88</v>
      </c>
      <c r="E92" s="33" t="s">
        <v>74</v>
      </c>
      <c r="F92" s="33" t="s">
        <v>10</v>
      </c>
      <c r="G92" s="33" t="s">
        <v>86</v>
      </c>
      <c r="H92" s="24">
        <v>1917.9</v>
      </c>
      <c r="I92" s="24">
        <v>1917.9</v>
      </c>
      <c r="J92" s="24">
        <v>1917.9</v>
      </c>
      <c r="K92" s="24">
        <v>1917.9</v>
      </c>
    </row>
    <row r="93" spans="1:11" s="16" customFormat="1" ht="46.8">
      <c r="A93" s="20">
        <v>3</v>
      </c>
      <c r="B93" s="31">
        <v>943</v>
      </c>
      <c r="C93" s="32" t="s">
        <v>12</v>
      </c>
      <c r="D93" s="33" t="s">
        <v>88</v>
      </c>
      <c r="E93" s="33" t="s">
        <v>74</v>
      </c>
      <c r="F93" s="33" t="s">
        <v>10</v>
      </c>
      <c r="G93" s="33" t="s">
        <v>77</v>
      </c>
      <c r="H93" s="24">
        <v>270.60000000000002</v>
      </c>
      <c r="I93" s="24">
        <v>270.60000000000002</v>
      </c>
      <c r="J93" s="24">
        <v>270.60000000000002</v>
      </c>
      <c r="K93" s="24">
        <v>270.60000000000002</v>
      </c>
    </row>
    <row r="94" spans="1:11" s="16" customFormat="1" ht="15.6">
      <c r="A94" s="20">
        <v>3</v>
      </c>
      <c r="B94" s="31">
        <v>943</v>
      </c>
      <c r="C94" s="32" t="s">
        <v>13</v>
      </c>
      <c r="D94" s="33" t="s">
        <v>88</v>
      </c>
      <c r="E94" s="33" t="s">
        <v>74</v>
      </c>
      <c r="F94" s="33" t="s">
        <v>10</v>
      </c>
      <c r="G94" s="33" t="s">
        <v>78</v>
      </c>
      <c r="H94" s="24"/>
      <c r="I94" s="24"/>
      <c r="J94" s="24"/>
      <c r="K94" s="24"/>
    </row>
    <row r="95" spans="1:11" s="16" customFormat="1" ht="62.4">
      <c r="A95" s="14">
        <v>0</v>
      </c>
      <c r="B95" s="26">
        <v>950</v>
      </c>
      <c r="C95" s="27" t="s">
        <v>160</v>
      </c>
      <c r="D95" s="34"/>
      <c r="E95" s="34"/>
      <c r="F95" s="34"/>
      <c r="G95" s="34"/>
      <c r="H95" s="15">
        <f>SUMIFS(H96:H1115,$B96:$B1115,$B96)/3</f>
        <v>57959.799999999996</v>
      </c>
      <c r="I95" s="15">
        <f>SUMIFS(I96:I1115,$B96:$B1115,$B96)/3</f>
        <v>26571</v>
      </c>
      <c r="J95" s="15">
        <f>SUMIFS(J96:J1115,$B96:$B1115,$B96)/3</f>
        <v>58640.900000000016</v>
      </c>
      <c r="K95" s="15">
        <f>SUMIFS(K96:K1115,$B96:$B1115,$B96)/3</f>
        <v>26571</v>
      </c>
    </row>
    <row r="96" spans="1:11" s="16" customFormat="1" ht="78">
      <c r="A96" s="17">
        <v>1</v>
      </c>
      <c r="B96" s="28">
        <v>950</v>
      </c>
      <c r="C96" s="29" t="s">
        <v>34</v>
      </c>
      <c r="D96" s="30" t="s">
        <v>73</v>
      </c>
      <c r="E96" s="30" t="s">
        <v>90</v>
      </c>
      <c r="F96" s="30" t="s">
        <v>7</v>
      </c>
      <c r="G96" s="30" t="s">
        <v>75</v>
      </c>
      <c r="H96" s="18">
        <f>SUMIFS(H97:H1110,$B97:$B1110,$B97,$D97:$D1110,$D97,$E97:$E1110,$E97)/2</f>
        <v>5419.8</v>
      </c>
      <c r="I96" s="18">
        <f>SUMIFS(I97:I1110,$B97:$B1110,$B97,$D97:$D1110,$D97,$E97:$E1110,$E97)/2</f>
        <v>0</v>
      </c>
      <c r="J96" s="18">
        <f>SUMIFS(J97:J1110,$B97:$B1110,$B97,$D97:$D1110,$D97,$E97:$E1110,$E97)/2</f>
        <v>5419.8</v>
      </c>
      <c r="K96" s="18">
        <f>SUMIFS(K97:K1110,$B97:$B1110,$B97,$D97:$D1110,$D97,$E97:$E1110,$E97)/2</f>
        <v>0</v>
      </c>
    </row>
    <row r="97" spans="1:11" s="16" customFormat="1" ht="62.4">
      <c r="A97" s="19">
        <v>2</v>
      </c>
      <c r="B97" s="37">
        <v>950</v>
      </c>
      <c r="C97" s="47" t="s">
        <v>132</v>
      </c>
      <c r="D97" s="39" t="s">
        <v>73</v>
      </c>
      <c r="E97" s="39" t="s">
        <v>90</v>
      </c>
      <c r="F97" s="39" t="s">
        <v>15</v>
      </c>
      <c r="G97" s="39" t="s">
        <v>75</v>
      </c>
      <c r="H97" s="40">
        <f>SUMIFS(H98:H1110,$B98:$B1110,$B97,$D98:$D1110,$D98,$E98:$E1110,$E98,$F98:$F1110,$F98)</f>
        <v>100</v>
      </c>
      <c r="I97" s="40">
        <f>SUMIFS(I98:I1110,$B98:$B1110,$B97,$D98:$D1110,$D98,$E98:$E1110,$E98,$F98:$F1110,$F98)</f>
        <v>0</v>
      </c>
      <c r="J97" s="40">
        <f>SUMIFS(J98:J1110,$B98:$B1110,$B97,$D98:$D1110,$D98,$E98:$E1110,$E98,$F98:$F1110,$F98)</f>
        <v>100</v>
      </c>
      <c r="K97" s="40">
        <f>SUMIFS(K98:K1110,$B98:$B1110,$B97,$D98:$D1110,$D98,$E98:$E1110,$E98,$F98:$F1110,$F98)</f>
        <v>0</v>
      </c>
    </row>
    <row r="98" spans="1:11" s="16" customFormat="1" ht="46.8">
      <c r="A98" s="20">
        <v>3</v>
      </c>
      <c r="B98" s="31">
        <v>950</v>
      </c>
      <c r="C98" s="32" t="s">
        <v>12</v>
      </c>
      <c r="D98" s="33" t="s">
        <v>73</v>
      </c>
      <c r="E98" s="33" t="s">
        <v>90</v>
      </c>
      <c r="F98" s="33" t="s">
        <v>15</v>
      </c>
      <c r="G98" s="33" t="s">
        <v>77</v>
      </c>
      <c r="H98" s="24">
        <v>100</v>
      </c>
      <c r="I98" s="24"/>
      <c r="J98" s="24">
        <v>100</v>
      </c>
      <c r="K98" s="24"/>
    </row>
    <row r="99" spans="1:11" s="16" customFormat="1" ht="62.4">
      <c r="A99" s="19">
        <v>2</v>
      </c>
      <c r="B99" s="37">
        <v>950</v>
      </c>
      <c r="C99" s="47" t="s">
        <v>134</v>
      </c>
      <c r="D99" s="39" t="s">
        <v>73</v>
      </c>
      <c r="E99" s="39" t="s">
        <v>90</v>
      </c>
      <c r="F99" s="39" t="s">
        <v>42</v>
      </c>
      <c r="G99" s="39" t="s">
        <v>75</v>
      </c>
      <c r="H99" s="40">
        <f>SUMIFS(H100:H1112,$B100:$B1112,$B99,$D100:$D1112,$D100,$E100:$E1112,$E100,$F100:$F1112,$F100)</f>
        <v>0</v>
      </c>
      <c r="I99" s="40">
        <f>SUMIFS(I100:I1112,$B100:$B1112,$B99,$D100:$D1112,$D100,$E100:$E1112,$E100,$F100:$F1112,$F100)</f>
        <v>0</v>
      </c>
      <c r="J99" s="40">
        <f>SUMIFS(J100:J1112,$B100:$B1112,$B99,$D100:$D1112,$D100,$E100:$E1112,$E100,$F100:$F1112,$F100)</f>
        <v>0</v>
      </c>
      <c r="K99" s="40">
        <f>SUMIFS(K100:K1112,$B100:$B1112,$B99,$D100:$D1112,$D100,$E100:$E1112,$E100,$F100:$F1112,$F100)</f>
        <v>0</v>
      </c>
    </row>
    <row r="100" spans="1:11" s="16" customFormat="1" ht="46.8">
      <c r="A100" s="20">
        <v>3</v>
      </c>
      <c r="B100" s="31">
        <v>950</v>
      </c>
      <c r="C100" s="32" t="s">
        <v>12</v>
      </c>
      <c r="D100" s="33" t="s">
        <v>73</v>
      </c>
      <c r="E100" s="33" t="s">
        <v>90</v>
      </c>
      <c r="F100" s="33" t="s">
        <v>42</v>
      </c>
      <c r="G100" s="33" t="s">
        <v>77</v>
      </c>
      <c r="H100" s="24"/>
      <c r="I100" s="24"/>
      <c r="J100" s="24"/>
      <c r="K100" s="24"/>
    </row>
    <row r="101" spans="1:11" s="16" customFormat="1" ht="78">
      <c r="A101" s="19">
        <v>2</v>
      </c>
      <c r="B101" s="37">
        <v>950</v>
      </c>
      <c r="C101" s="38" t="s">
        <v>9</v>
      </c>
      <c r="D101" s="39" t="s">
        <v>73</v>
      </c>
      <c r="E101" s="39" t="s">
        <v>90</v>
      </c>
      <c r="F101" s="39" t="s">
        <v>113</v>
      </c>
      <c r="G101" s="39" t="s">
        <v>75</v>
      </c>
      <c r="H101" s="40">
        <f>SUMIFS(H102:H1114,$B102:$B1114,$B101,$D102:$D1114,$D102,$E102:$E1114,$E102,$F102:$F1114,$F102)</f>
        <v>5319.8</v>
      </c>
      <c r="I101" s="40">
        <f>SUMIFS(I102:I1114,$B102:$B1114,$B101,$D102:$D1114,$D102,$E102:$E1114,$E102,$F102:$F1114,$F102)</f>
        <v>0</v>
      </c>
      <c r="J101" s="40">
        <f>SUMIFS(J102:J1114,$B102:$B1114,$B101,$D102:$D1114,$D102,$E102:$E1114,$E102,$F102:$F1114,$F102)</f>
        <v>5319.8</v>
      </c>
      <c r="K101" s="40">
        <f>SUMIFS(K102:K1114,$B102:$B1114,$B101,$D102:$D1114,$D102,$E102:$E1114,$E102,$F102:$F1114,$F102)</f>
        <v>0</v>
      </c>
    </row>
    <row r="102" spans="1:11" s="16" customFormat="1" ht="46.8">
      <c r="A102" s="20">
        <v>3</v>
      </c>
      <c r="B102" s="31">
        <v>950</v>
      </c>
      <c r="C102" s="32" t="s">
        <v>11</v>
      </c>
      <c r="D102" s="33" t="s">
        <v>73</v>
      </c>
      <c r="E102" s="33" t="s">
        <v>90</v>
      </c>
      <c r="F102" s="33" t="s">
        <v>113</v>
      </c>
      <c r="G102" s="33" t="s">
        <v>76</v>
      </c>
      <c r="H102" s="24">
        <v>4965.8</v>
      </c>
      <c r="I102" s="24"/>
      <c r="J102" s="24">
        <v>4965.8</v>
      </c>
      <c r="K102" s="24"/>
    </row>
    <row r="103" spans="1:11" s="16" customFormat="1" ht="46.8">
      <c r="A103" s="20">
        <v>3</v>
      </c>
      <c r="B103" s="31">
        <v>950</v>
      </c>
      <c r="C103" s="32" t="s">
        <v>12</v>
      </c>
      <c r="D103" s="33" t="s">
        <v>73</v>
      </c>
      <c r="E103" s="33" t="s">
        <v>90</v>
      </c>
      <c r="F103" s="33" t="s">
        <v>113</v>
      </c>
      <c r="G103" s="33" t="s">
        <v>77</v>
      </c>
      <c r="H103" s="24">
        <v>352.5</v>
      </c>
      <c r="I103" s="24"/>
      <c r="J103" s="24">
        <v>352.5</v>
      </c>
      <c r="K103" s="24"/>
    </row>
    <row r="104" spans="1:11" s="16" customFormat="1" ht="39" customHeight="1">
      <c r="A104" s="20">
        <v>3</v>
      </c>
      <c r="B104" s="31">
        <v>950</v>
      </c>
      <c r="C104" s="32" t="s">
        <v>21</v>
      </c>
      <c r="D104" s="33" t="s">
        <v>73</v>
      </c>
      <c r="E104" s="33" t="s">
        <v>90</v>
      </c>
      <c r="F104" s="33" t="s">
        <v>113</v>
      </c>
      <c r="G104" s="33" t="s">
        <v>84</v>
      </c>
      <c r="H104" s="24"/>
      <c r="I104" s="24"/>
      <c r="J104" s="24"/>
      <c r="K104" s="24"/>
    </row>
    <row r="105" spans="1:11" s="16" customFormat="1" ht="15.6">
      <c r="A105" s="20">
        <v>3</v>
      </c>
      <c r="B105" s="31">
        <v>950</v>
      </c>
      <c r="C105" s="32" t="s">
        <v>144</v>
      </c>
      <c r="D105" s="33" t="s">
        <v>73</v>
      </c>
      <c r="E105" s="33" t="s">
        <v>90</v>
      </c>
      <c r="F105" s="33" t="s">
        <v>113</v>
      </c>
      <c r="G105" s="33" t="s">
        <v>143</v>
      </c>
      <c r="H105" s="24"/>
      <c r="I105" s="24"/>
      <c r="J105" s="24"/>
      <c r="K105" s="24"/>
    </row>
    <row r="106" spans="1:11" s="16" customFormat="1" ht="21" customHeight="1">
      <c r="A106" s="20">
        <v>3</v>
      </c>
      <c r="B106" s="31">
        <v>950</v>
      </c>
      <c r="C106" s="32" t="s">
        <v>13</v>
      </c>
      <c r="D106" s="33" t="s">
        <v>73</v>
      </c>
      <c r="E106" s="33" t="s">
        <v>90</v>
      </c>
      <c r="F106" s="33" t="s">
        <v>113</v>
      </c>
      <c r="G106" s="33" t="s">
        <v>78</v>
      </c>
      <c r="H106" s="24">
        <v>1.5</v>
      </c>
      <c r="I106" s="25"/>
      <c r="J106" s="24">
        <v>1.5</v>
      </c>
      <c r="K106" s="25"/>
    </row>
    <row r="107" spans="1:11" s="16" customFormat="1" ht="15" customHeight="1">
      <c r="A107" s="17">
        <v>1</v>
      </c>
      <c r="B107" s="28">
        <v>950</v>
      </c>
      <c r="C107" s="29" t="s">
        <v>14</v>
      </c>
      <c r="D107" s="30" t="s">
        <v>73</v>
      </c>
      <c r="E107" s="30" t="s">
        <v>79</v>
      </c>
      <c r="F107" s="30"/>
      <c r="G107" s="30"/>
      <c r="H107" s="18">
        <f>SUMIFS(H108:H1121,$B108:$B1121,$B108,$D108:$D1121,$D108,$E108:$E1121,$E108)/2</f>
        <v>660</v>
      </c>
      <c r="I107" s="18">
        <f>SUMIFS(I108:I1121,$B108:$B1121,$B108,$D108:$D1121,$D108,$E108:$E1121,$E108)/2</f>
        <v>0</v>
      </c>
      <c r="J107" s="18">
        <f>SUMIFS(J108:J1121,$B108:$B1121,$B108,$D108:$D1121,$D108,$E108:$E1121,$E108)/2</f>
        <v>660</v>
      </c>
      <c r="K107" s="18">
        <f>SUMIFS(K108:K1121,$B108:$B1121,$B108,$D108:$D1121,$D108,$E108:$E1121,$E108)/2</f>
        <v>0</v>
      </c>
    </row>
    <row r="108" spans="1:11" s="16" customFormat="1" ht="78">
      <c r="A108" s="19">
        <v>2</v>
      </c>
      <c r="B108" s="37">
        <v>950</v>
      </c>
      <c r="C108" s="38" t="s">
        <v>185</v>
      </c>
      <c r="D108" s="39" t="s">
        <v>73</v>
      </c>
      <c r="E108" s="39" t="s">
        <v>79</v>
      </c>
      <c r="F108" s="39" t="s">
        <v>50</v>
      </c>
      <c r="G108" s="39" t="s">
        <v>75</v>
      </c>
      <c r="H108" s="40">
        <f>SUMIFS(H109:H1121,$B109:$B1121,$B108,$D109:$D1121,$D109,$E109:$E1121,$E109,$F109:$F1121,$F109)</f>
        <v>660</v>
      </c>
      <c r="I108" s="40">
        <f>SUMIFS(I109:I1121,$B109:$B1121,$B108,$D109:$D1121,$D109,$E109:$E1121,$E109,$F109:$F1121,$F109)</f>
        <v>0</v>
      </c>
      <c r="J108" s="40">
        <f>SUMIFS(J109:J1121,$B109:$B1121,$B108,$D109:$D1121,$D109,$E109:$E1121,$E109,$F109:$F1121,$F109)</f>
        <v>660</v>
      </c>
      <c r="K108" s="40">
        <f>SUMIFS(K109:K1121,$B109:$B1121,$B108,$D109:$D1121,$D109,$E109:$E1121,$E109,$F109:$F1121,$F109)</f>
        <v>0</v>
      </c>
    </row>
    <row r="109" spans="1:11" s="16" customFormat="1" ht="46.8">
      <c r="A109" s="20">
        <v>3</v>
      </c>
      <c r="B109" s="31">
        <v>950</v>
      </c>
      <c r="C109" s="32" t="s">
        <v>12</v>
      </c>
      <c r="D109" s="33" t="s">
        <v>73</v>
      </c>
      <c r="E109" s="33" t="s">
        <v>79</v>
      </c>
      <c r="F109" s="33" t="s">
        <v>50</v>
      </c>
      <c r="G109" s="33" t="s">
        <v>77</v>
      </c>
      <c r="H109" s="24">
        <v>660</v>
      </c>
      <c r="I109" s="24"/>
      <c r="J109" s="24">
        <v>660</v>
      </c>
      <c r="K109" s="24"/>
    </row>
    <row r="110" spans="1:11" s="16" customFormat="1" ht="46.8">
      <c r="A110" s="17">
        <v>1</v>
      </c>
      <c r="B110" s="28">
        <v>950</v>
      </c>
      <c r="C110" s="29" t="s">
        <v>36</v>
      </c>
      <c r="D110" s="30" t="s">
        <v>82</v>
      </c>
      <c r="E110" s="30" t="s">
        <v>80</v>
      </c>
      <c r="F110" s="30"/>
      <c r="G110" s="30"/>
      <c r="H110" s="18">
        <f>SUMIFS(H111:H1124,$B111:$B1124,$B111,$D111:$D1124,$D111,$E111:$E1124,$E111)/2</f>
        <v>280</v>
      </c>
      <c r="I110" s="18">
        <f>SUMIFS(I111:I1124,$B111:$B1124,$B111,$D111:$D1124,$D111,$E111:$E1124,$E111)/2</f>
        <v>0</v>
      </c>
      <c r="J110" s="18">
        <f>SUMIFS(J111:J1124,$B111:$B1124,$B111,$D111:$D1124,$D111,$E111:$E1124,$E111)/2</f>
        <v>383</v>
      </c>
      <c r="K110" s="18">
        <f>SUMIFS(K111:K1124,$B111:$B1124,$B111,$D111:$D1124,$D111,$E111:$E1124,$E111)/2</f>
        <v>0</v>
      </c>
    </row>
    <row r="111" spans="1:11" s="16" customFormat="1" ht="62.4">
      <c r="A111" s="19">
        <v>2</v>
      </c>
      <c r="B111" s="37">
        <v>950</v>
      </c>
      <c r="C111" s="38" t="s">
        <v>186</v>
      </c>
      <c r="D111" s="39" t="s">
        <v>82</v>
      </c>
      <c r="E111" s="39" t="s">
        <v>80</v>
      </c>
      <c r="F111" s="39" t="s">
        <v>140</v>
      </c>
      <c r="G111" s="39"/>
      <c r="H111" s="40">
        <f>SUMIFS(H112:H1124,$B112:$B1124,$B111,$D112:$D1124,$D112,$E112:$E1124,$E112,$F112:$F1124,$F112)</f>
        <v>280</v>
      </c>
      <c r="I111" s="40">
        <f>SUMIFS(I112:I1124,$B112:$B1124,$B111,$D112:$D1124,$D112,$E112:$E1124,$E112,$F112:$F1124,$F112)</f>
        <v>0</v>
      </c>
      <c r="J111" s="40">
        <f>SUMIFS(J112:J1124,$B112:$B1124,$B111,$D112:$D1124,$D112,$E112:$E1124,$E112,$F112:$F1124,$F112)</f>
        <v>383</v>
      </c>
      <c r="K111" s="40">
        <f>SUMIFS(K112:K1124,$B112:$B1124,$B111,$D112:$D1124,$D112,$E112:$E1124,$E112,$F112:$F1124,$F112)</f>
        <v>0</v>
      </c>
    </row>
    <row r="112" spans="1:11" s="16" customFormat="1" ht="46.8">
      <c r="A112" s="20">
        <v>3</v>
      </c>
      <c r="B112" s="31">
        <v>950</v>
      </c>
      <c r="C112" s="32" t="s">
        <v>12</v>
      </c>
      <c r="D112" s="33" t="s">
        <v>82</v>
      </c>
      <c r="E112" s="33" t="s">
        <v>80</v>
      </c>
      <c r="F112" s="33" t="s">
        <v>140</v>
      </c>
      <c r="G112" s="33" t="s">
        <v>77</v>
      </c>
      <c r="H112" s="24">
        <v>280</v>
      </c>
      <c r="I112" s="24"/>
      <c r="J112" s="24">
        <v>383</v>
      </c>
      <c r="K112" s="24"/>
    </row>
    <row r="113" spans="1:11" s="16" customFormat="1" ht="31.2">
      <c r="A113" s="17">
        <v>1</v>
      </c>
      <c r="B113" s="28">
        <v>950</v>
      </c>
      <c r="C113" s="29" t="s">
        <v>37</v>
      </c>
      <c r="D113" s="30" t="s">
        <v>90</v>
      </c>
      <c r="E113" s="30" t="s">
        <v>91</v>
      </c>
      <c r="F113" s="30"/>
      <c r="G113" s="30"/>
      <c r="H113" s="18">
        <f>SUMIFS(H114:H1127,$B114:$B1127,$B114,$D114:$D1127,$D114,$E114:$E1127,$E114)/2</f>
        <v>0</v>
      </c>
      <c r="I113" s="18">
        <f>SUMIFS(I114:I1127,$B114:$B1127,$B114,$D114:$D1127,$D114,$E114:$E1127,$E114)/2</f>
        <v>0</v>
      </c>
      <c r="J113" s="18">
        <f>SUMIFS(J114:J1127,$B114:$B1127,$B114,$D114:$D1127,$D114,$E114:$E1127,$E114)/2</f>
        <v>0</v>
      </c>
      <c r="K113" s="18">
        <f>SUMIFS(K114:K1127,$B114:$B1127,$B114,$D114:$D1127,$D114,$E114:$E1127,$E114)/2</f>
        <v>0</v>
      </c>
    </row>
    <row r="114" spans="1:11" s="16" customFormat="1" ht="78">
      <c r="A114" s="19">
        <v>2</v>
      </c>
      <c r="B114" s="37">
        <v>950</v>
      </c>
      <c r="C114" s="38" t="s">
        <v>185</v>
      </c>
      <c r="D114" s="39" t="s">
        <v>90</v>
      </c>
      <c r="E114" s="39" t="s">
        <v>91</v>
      </c>
      <c r="F114" s="39" t="s">
        <v>50</v>
      </c>
      <c r="G114" s="39"/>
      <c r="H114" s="40">
        <f>SUMIFS(H115:H1127,$B115:$B1127,$B114,$D115:$D1127,$D115,$E115:$E1127,$E115,$F115:$F1127,$F115)</f>
        <v>0</v>
      </c>
      <c r="I114" s="40">
        <f>SUMIFS(I115:I1127,$B115:$B1127,$B114,$D115:$D1127,$D115,$E115:$E1127,$E115,$F115:$F1127,$F115)</f>
        <v>0</v>
      </c>
      <c r="J114" s="40">
        <f>SUMIFS(J115:J1127,$B115:$B1127,$B114,$D115:$D1127,$D115,$E115:$E1127,$E115,$F115:$F1127,$F115)</f>
        <v>0</v>
      </c>
      <c r="K114" s="40">
        <f>SUMIFS(K115:K1127,$B115:$B1127,$B114,$D115:$D1127,$D115,$E115:$E1127,$E115,$F115:$F1127,$F115)</f>
        <v>0</v>
      </c>
    </row>
    <row r="115" spans="1:11" s="16" customFormat="1" ht="46.8">
      <c r="A115" s="20">
        <v>3</v>
      </c>
      <c r="B115" s="31">
        <v>950</v>
      </c>
      <c r="C115" s="32" t="s">
        <v>12</v>
      </c>
      <c r="D115" s="33" t="s">
        <v>90</v>
      </c>
      <c r="E115" s="33" t="s">
        <v>91</v>
      </c>
      <c r="F115" s="33" t="s">
        <v>50</v>
      </c>
      <c r="G115" s="33" t="s">
        <v>77</v>
      </c>
      <c r="H115" s="24"/>
      <c r="I115" s="24"/>
      <c r="J115" s="24"/>
      <c r="K115" s="24"/>
    </row>
    <row r="116" spans="1:11" s="16" customFormat="1" ht="15.6">
      <c r="A116" s="17">
        <v>1</v>
      </c>
      <c r="B116" s="28">
        <v>950</v>
      </c>
      <c r="C116" s="29" t="s">
        <v>59</v>
      </c>
      <c r="D116" s="30" t="s">
        <v>96</v>
      </c>
      <c r="E116" s="30" t="s">
        <v>73</v>
      </c>
      <c r="F116" s="30"/>
      <c r="G116" s="30"/>
      <c r="H116" s="18">
        <f>SUMIFS(H117:H1124,$B117:$B1124,$B117,$D117:$D1124,$D117,$E117:$E1124,$E117)/2</f>
        <v>18466.3</v>
      </c>
      <c r="I116" s="18">
        <f>SUMIFS(I117:I1124,$B117:$B1124,$B117,$D117:$D1124,$D117,$E117:$E1124,$E117)/2</f>
        <v>17011</v>
      </c>
      <c r="J116" s="18">
        <f>SUMIFS(J117:J1124,$B117:$B1124,$B117,$D117:$D1124,$D117,$E117:$E1124,$E117)/2</f>
        <v>18466.3</v>
      </c>
      <c r="K116" s="18">
        <f>SUMIFS(K117:K1124,$B117:$B1124,$B117,$D117:$D1124,$D117,$E117:$E1124,$E117)/2</f>
        <v>17011</v>
      </c>
    </row>
    <row r="117" spans="1:11" s="16" customFormat="1" ht="78">
      <c r="A117" s="19">
        <v>2</v>
      </c>
      <c r="B117" s="37">
        <v>950</v>
      </c>
      <c r="C117" s="38" t="s">
        <v>185</v>
      </c>
      <c r="D117" s="39" t="s">
        <v>96</v>
      </c>
      <c r="E117" s="39" t="s">
        <v>73</v>
      </c>
      <c r="F117" s="39" t="s">
        <v>50</v>
      </c>
      <c r="G117" s="39"/>
      <c r="H117" s="40">
        <f>SUMIFS(H118:H1131,$B118:$B1131,$B117,$D118:$D1131,$D118,$E118:$E1131,$E118,$F118:$F1131,$F118)</f>
        <v>530</v>
      </c>
      <c r="I117" s="40">
        <f>SUMIFS(I118:I1131,$B118:$B1131,$B117,$D118:$D1131,$D118,$E118:$E1131,$E118,$F118:$F1131,$F118)</f>
        <v>0</v>
      </c>
      <c r="J117" s="40">
        <f>SUMIFS(J118:J1131,$B118:$B1131,$B117,$D118:$D1131,$D118,$E118:$E1131,$E118,$F118:$F1131,$F118)</f>
        <v>530</v>
      </c>
      <c r="K117" s="40">
        <f>SUMIFS(K118:K1131,$B118:$B1131,$B117,$D118:$D1131,$D118,$E118:$E1131,$E118,$F118:$F1131,$F118)</f>
        <v>0</v>
      </c>
    </row>
    <row r="118" spans="1:11" s="16" customFormat="1" ht="46.8">
      <c r="A118" s="20">
        <v>3</v>
      </c>
      <c r="B118" s="31">
        <v>950</v>
      </c>
      <c r="C118" s="32" t="s">
        <v>12</v>
      </c>
      <c r="D118" s="33" t="s">
        <v>96</v>
      </c>
      <c r="E118" s="33" t="s">
        <v>73</v>
      </c>
      <c r="F118" s="33" t="s">
        <v>50</v>
      </c>
      <c r="G118" s="33" t="s">
        <v>77</v>
      </c>
      <c r="H118" s="24">
        <v>530</v>
      </c>
      <c r="I118" s="24"/>
      <c r="J118" s="24">
        <v>530</v>
      </c>
      <c r="K118" s="24"/>
    </row>
    <row r="119" spans="1:11" s="16" customFormat="1" ht="66" customHeight="1">
      <c r="A119" s="19">
        <v>2</v>
      </c>
      <c r="B119" s="37">
        <v>950</v>
      </c>
      <c r="C119" s="42" t="s">
        <v>139</v>
      </c>
      <c r="D119" s="39" t="s">
        <v>96</v>
      </c>
      <c r="E119" s="39" t="s">
        <v>73</v>
      </c>
      <c r="F119" s="39" t="s">
        <v>138</v>
      </c>
      <c r="G119" s="39" t="s">
        <v>75</v>
      </c>
      <c r="H119" s="40">
        <f>SUMIFS(H120:H1121,$B120:$B1121,$B119,$D120:$D1121,$D120,$E120:$E1121,$E120,$F120:$F1121,$F120)</f>
        <v>17906.3</v>
      </c>
      <c r="I119" s="40">
        <f>SUMIFS(I120:I1121,$B120:$B1121,$B119,$D120:$D1121,$D120,$E120:$E1121,$E120,$F120:$F1121,$F120)</f>
        <v>17011</v>
      </c>
      <c r="J119" s="40">
        <f>SUMIFS(J120:J1121,$B120:$B1121,$B119,$D120:$D1121,$D120,$E120:$E1121,$E120,$F120:$F1121,$F120)</f>
        <v>17906.3</v>
      </c>
      <c r="K119" s="40">
        <f>SUMIFS(K120:K1121,$B120:$B1121,$B119,$D120:$D1121,$D120,$E120:$E1121,$E120,$F120:$F1121,$F120)</f>
        <v>17011</v>
      </c>
    </row>
    <row r="120" spans="1:11" s="16" customFormat="1" ht="15.6">
      <c r="A120" s="20">
        <v>3</v>
      </c>
      <c r="B120" s="31">
        <v>950</v>
      </c>
      <c r="C120" s="32" t="s">
        <v>142</v>
      </c>
      <c r="D120" s="33" t="s">
        <v>96</v>
      </c>
      <c r="E120" s="33" t="s">
        <v>73</v>
      </c>
      <c r="F120" s="33" t="s">
        <v>138</v>
      </c>
      <c r="G120" s="33" t="s">
        <v>141</v>
      </c>
      <c r="H120" s="24"/>
      <c r="I120" s="24"/>
      <c r="J120" s="24"/>
      <c r="K120" s="24"/>
    </row>
    <row r="121" spans="1:11" s="16" customFormat="1" ht="24" customHeight="1">
      <c r="A121" s="20">
        <v>3</v>
      </c>
      <c r="B121" s="31">
        <v>950</v>
      </c>
      <c r="C121" s="32" t="s">
        <v>124</v>
      </c>
      <c r="D121" s="33" t="s">
        <v>96</v>
      </c>
      <c r="E121" s="33" t="s">
        <v>73</v>
      </c>
      <c r="F121" s="33" t="s">
        <v>138</v>
      </c>
      <c r="G121" s="33" t="s">
        <v>125</v>
      </c>
      <c r="H121" s="24">
        <v>17906.3</v>
      </c>
      <c r="I121" s="24">
        <v>17011</v>
      </c>
      <c r="J121" s="24">
        <v>17906.3</v>
      </c>
      <c r="K121" s="24">
        <v>17011</v>
      </c>
    </row>
    <row r="122" spans="1:11" s="16" customFormat="1" ht="62.4">
      <c r="A122" s="19">
        <v>2</v>
      </c>
      <c r="B122" s="37">
        <v>950</v>
      </c>
      <c r="C122" s="38" t="s">
        <v>210</v>
      </c>
      <c r="D122" s="39" t="s">
        <v>96</v>
      </c>
      <c r="E122" s="39" t="s">
        <v>73</v>
      </c>
      <c r="F122" s="39" t="s">
        <v>209</v>
      </c>
      <c r="G122" s="39"/>
      <c r="H122" s="40">
        <f>SUMIFS(H123:H1137,$B123:$B1137,$B122,$D123:$D1137,$D123,$E123:$E1137,$E123,$F123:$F1137,$F123)</f>
        <v>30</v>
      </c>
      <c r="I122" s="40">
        <f>SUMIFS(I123:I1137,$B123:$B1137,$B122,$D123:$D1137,$D123,$E123:$E1137,$E123,$F123:$F1137,$F123)</f>
        <v>0</v>
      </c>
      <c r="J122" s="40">
        <f>SUMIFS(J123:J1137,$B123:$B1137,$B122,$D123:$D1137,$D123,$E123:$E1137,$E123,$F123:$F1137,$F123)</f>
        <v>30</v>
      </c>
      <c r="K122" s="40">
        <f>SUMIFS(K123:K1137,$B123:$B1137,$B122,$D123:$D1137,$D123,$E123:$E1137,$E123,$F123:$F1137,$F123)</f>
        <v>0</v>
      </c>
    </row>
    <row r="123" spans="1:11" s="16" customFormat="1" ht="46.8">
      <c r="A123" s="20">
        <v>3</v>
      </c>
      <c r="B123" s="31">
        <v>950</v>
      </c>
      <c r="C123" s="32" t="s">
        <v>12</v>
      </c>
      <c r="D123" s="33" t="s">
        <v>96</v>
      </c>
      <c r="E123" s="33" t="s">
        <v>73</v>
      </c>
      <c r="F123" s="33" t="s">
        <v>209</v>
      </c>
      <c r="G123" s="33" t="s">
        <v>77</v>
      </c>
      <c r="H123" s="24">
        <v>30</v>
      </c>
      <c r="I123" s="24"/>
      <c r="J123" s="24">
        <v>30</v>
      </c>
      <c r="K123" s="24"/>
    </row>
    <row r="124" spans="1:11" s="16" customFormat="1" ht="15.6">
      <c r="A124" s="17">
        <v>1</v>
      </c>
      <c r="B124" s="28">
        <v>950</v>
      </c>
      <c r="C124" s="29" t="s">
        <v>38</v>
      </c>
      <c r="D124" s="30" t="s">
        <v>85</v>
      </c>
      <c r="E124" s="30" t="s">
        <v>92</v>
      </c>
      <c r="F124" s="30"/>
      <c r="G124" s="30"/>
      <c r="H124" s="18">
        <f>SUMIFS(H125:H1130,$B125:$B1130,$B125,$D125:$D1130,$D125,$E125:$E1130,$E125)/2</f>
        <v>23573.7</v>
      </c>
      <c r="I124" s="18">
        <f>SUMIFS(I125:I1130,$B125:$B1130,$B125,$D125:$D1130,$D125,$E125:$E1130,$E125)/2</f>
        <v>0</v>
      </c>
      <c r="J124" s="18">
        <f>SUMIFS(J125:J1130,$B125:$B1130,$B125,$D125:$D1130,$D125,$E125:$E1130,$E125)/2</f>
        <v>24151.799999999996</v>
      </c>
      <c r="K124" s="18">
        <f>SUMIFS(K125:K1130,$B125:$B1130,$B125,$D125:$D1130,$D125,$E125:$E1130,$E125)/2</f>
        <v>0</v>
      </c>
    </row>
    <row r="125" spans="1:11" s="16" customFormat="1" ht="78">
      <c r="A125" s="19">
        <v>2</v>
      </c>
      <c r="B125" s="37">
        <v>950</v>
      </c>
      <c r="C125" s="41" t="s">
        <v>159</v>
      </c>
      <c r="D125" s="39" t="s">
        <v>85</v>
      </c>
      <c r="E125" s="39" t="s">
        <v>92</v>
      </c>
      <c r="F125" s="39" t="s">
        <v>39</v>
      </c>
      <c r="G125" s="39"/>
      <c r="H125" s="40">
        <f>SUMIFS(H126:H1130,$B126:$B1130,$B125,$D126:$D1130,$D126,$E126:$E1130,$E126,$F126:$F1130,$F126)</f>
        <v>1610</v>
      </c>
      <c r="I125" s="40">
        <f>SUMIFS(I126:I1130,$B126:$B1130,$B125,$D126:$D1130,$D126,$E126:$E1130,$E126,$F126:$F1130,$F126)</f>
        <v>0</v>
      </c>
      <c r="J125" s="40">
        <f>SUMIFS(J126:J1130,$B126:$B1130,$B125,$D126:$D1130,$D126,$E126:$E1130,$E126,$F126:$F1130,$F126)</f>
        <v>1351.8</v>
      </c>
      <c r="K125" s="40">
        <f>SUMIFS(K126:K1130,$B126:$B1130,$B125,$D126:$D1130,$D126,$E126:$E1130,$E126,$F126:$F1130,$F126)</f>
        <v>0</v>
      </c>
    </row>
    <row r="126" spans="1:11" s="16" customFormat="1" ht="46.8">
      <c r="A126" s="20">
        <v>3</v>
      </c>
      <c r="B126" s="31">
        <v>950</v>
      </c>
      <c r="C126" s="32" t="s">
        <v>12</v>
      </c>
      <c r="D126" s="33" t="s">
        <v>85</v>
      </c>
      <c r="E126" s="33" t="s">
        <v>92</v>
      </c>
      <c r="F126" s="33" t="s">
        <v>39</v>
      </c>
      <c r="G126" s="33" t="s">
        <v>77</v>
      </c>
      <c r="H126" s="24">
        <v>1610</v>
      </c>
      <c r="I126" s="24"/>
      <c r="J126" s="24">
        <v>1351.8</v>
      </c>
      <c r="K126" s="24"/>
    </row>
    <row r="127" spans="1:11" s="16" customFormat="1" ht="78">
      <c r="A127" s="19">
        <v>2</v>
      </c>
      <c r="B127" s="37">
        <v>950</v>
      </c>
      <c r="C127" s="38" t="s">
        <v>185</v>
      </c>
      <c r="D127" s="39" t="s">
        <v>85</v>
      </c>
      <c r="E127" s="39" t="s">
        <v>92</v>
      </c>
      <c r="F127" s="39" t="s">
        <v>50</v>
      </c>
      <c r="G127" s="39"/>
      <c r="H127" s="40">
        <f>SUMIFS(H128:H1132,$B128:$B1132,$B127,$D128:$D1132,$D128,$E128:$E1132,$E128,$F128:$F1132,$F128)</f>
        <v>21963.7</v>
      </c>
      <c r="I127" s="40">
        <f>SUMIFS(I128:I1132,$B128:$B1132,$B127,$D128:$D1132,$D128,$E128:$E1132,$E128,$F128:$F1132,$F128)</f>
        <v>0</v>
      </c>
      <c r="J127" s="40">
        <f>SUMIFS(J128:J1132,$B128:$B1132,$B127,$D128:$D1132,$D128,$E128:$E1132,$E128,$F128:$F1132,$F128)</f>
        <v>21963.8</v>
      </c>
      <c r="K127" s="40">
        <f>SUMIFS(K128:K1132,$B128:$B1132,$B127,$D128:$D1132,$D128,$E128:$E1132,$E128,$F128:$F1132,$F128)</f>
        <v>0</v>
      </c>
    </row>
    <row r="128" spans="1:11" s="16" customFormat="1" ht="46.8">
      <c r="A128" s="20">
        <v>3</v>
      </c>
      <c r="B128" s="31">
        <v>950</v>
      </c>
      <c r="C128" s="32" t="s">
        <v>12</v>
      </c>
      <c r="D128" s="33" t="s">
        <v>85</v>
      </c>
      <c r="E128" s="33" t="s">
        <v>92</v>
      </c>
      <c r="F128" s="33" t="s">
        <v>50</v>
      </c>
      <c r="G128" s="33" t="s">
        <v>77</v>
      </c>
      <c r="H128" s="24">
        <v>21963.7</v>
      </c>
      <c r="I128" s="24"/>
      <c r="J128" s="24">
        <v>21963.8</v>
      </c>
      <c r="K128" s="24"/>
    </row>
    <row r="129" spans="1:11" s="16" customFormat="1" ht="46.8">
      <c r="A129" s="19">
        <v>2</v>
      </c>
      <c r="B129" s="37">
        <v>950</v>
      </c>
      <c r="C129" s="38" t="s">
        <v>202</v>
      </c>
      <c r="D129" s="39" t="s">
        <v>85</v>
      </c>
      <c r="E129" s="39" t="s">
        <v>92</v>
      </c>
      <c r="F129" s="39" t="s">
        <v>178</v>
      </c>
      <c r="G129" s="39"/>
      <c r="H129" s="40">
        <f>SUMIFS(H130:H1135,$B130:$B1135,$B129,$D130:$D1135,$D130,$E130:$E1135,$E130,$F130:$F1135,$F130)</f>
        <v>0</v>
      </c>
      <c r="I129" s="40">
        <f>SUMIFS(I130:I1135,$B130:$B1135,$B129,$D130:$D1135,$D130,$E130:$E1135,$E130,$F130:$F1135,$F130)</f>
        <v>0</v>
      </c>
      <c r="J129" s="40">
        <f>SUMIFS(J130:J1135,$B130:$B1135,$B129,$D130:$D1135,$D130,$E130:$E1135,$E130,$F130:$F1135,$F130)</f>
        <v>836.2</v>
      </c>
      <c r="K129" s="40">
        <f>SUMIFS(K130:K1135,$B130:$B1135,$B129,$D130:$D1135,$D130,$E130:$E1135,$E130,$F130:$F1135,$F130)</f>
        <v>0</v>
      </c>
    </row>
    <row r="130" spans="1:11" s="16" customFormat="1" ht="46.8">
      <c r="A130" s="20">
        <v>3</v>
      </c>
      <c r="B130" s="31">
        <v>950</v>
      </c>
      <c r="C130" s="32" t="s">
        <v>12</v>
      </c>
      <c r="D130" s="33" t="s">
        <v>85</v>
      </c>
      <c r="E130" s="33" t="s">
        <v>92</v>
      </c>
      <c r="F130" s="33" t="s">
        <v>178</v>
      </c>
      <c r="G130" s="33" t="s">
        <v>77</v>
      </c>
      <c r="H130" s="24"/>
      <c r="I130" s="24"/>
      <c r="J130" s="24">
        <v>836.2</v>
      </c>
      <c r="K130" s="24"/>
    </row>
    <row r="131" spans="1:11" s="16" customFormat="1" ht="15.6">
      <c r="A131" s="17">
        <v>1</v>
      </c>
      <c r="B131" s="28">
        <v>950</v>
      </c>
      <c r="C131" s="29" t="s">
        <v>150</v>
      </c>
      <c r="D131" s="30" t="s">
        <v>88</v>
      </c>
      <c r="E131" s="30" t="s">
        <v>90</v>
      </c>
      <c r="F131" s="30"/>
      <c r="G131" s="30"/>
      <c r="H131" s="18">
        <f>SUMIFS(H132:H1135,$B132:$B1135,$B132,$D132:$D1135,$D132,$E132:$E1135,$E132)/2</f>
        <v>9560</v>
      </c>
      <c r="I131" s="18">
        <f>SUMIFS(I132:I1135,$B132:$B1135,$B132,$D132:$D1135,$D132,$E132:$E1135,$E132)/2</f>
        <v>9560</v>
      </c>
      <c r="J131" s="18">
        <f>SUMIFS(J132:J1135,$B132:$B1135,$B132,$D132:$D1135,$D132,$E132:$E1135,$E132)/2</f>
        <v>9560</v>
      </c>
      <c r="K131" s="18">
        <f>SUMIFS(K132:K1135,$B132:$B1135,$B132,$D132:$D1135,$D132,$E132:$E1135,$E132)/2</f>
        <v>9560</v>
      </c>
    </row>
    <row r="132" spans="1:11" s="16" customFormat="1" ht="104.25" customHeight="1">
      <c r="A132" s="19">
        <v>2</v>
      </c>
      <c r="B132" s="37">
        <v>950</v>
      </c>
      <c r="C132" s="38" t="s">
        <v>129</v>
      </c>
      <c r="D132" s="39" t="s">
        <v>88</v>
      </c>
      <c r="E132" s="39" t="s">
        <v>90</v>
      </c>
      <c r="F132" s="39" t="s">
        <v>126</v>
      </c>
      <c r="G132" s="39"/>
      <c r="H132" s="40">
        <f>SUMIFS(H133:H1128,$B133:$B1128,$B132,$D133:$D1128,$D133,$E133:$E1128,$E133,$F133:$F1128,$F133)</f>
        <v>9560</v>
      </c>
      <c r="I132" s="40">
        <f>SUMIFS(I133:I1128,$B133:$B1128,$B132,$D133:$D1128,$D133,$E133:$E1128,$E133,$F133:$F1128,$F133)</f>
        <v>9560</v>
      </c>
      <c r="J132" s="40">
        <f>SUMIFS(J133:J1128,$B133:$B1128,$B132,$D133:$D1128,$D133,$E133:$E1128,$E133,$F133:$F1128,$F133)</f>
        <v>9560</v>
      </c>
      <c r="K132" s="40">
        <f>SUMIFS(K133:K1128,$B133:$B1128,$B132,$D133:$D1128,$D133,$E133:$E1128,$E133,$F133:$F1128,$F133)</f>
        <v>9560</v>
      </c>
    </row>
    <row r="133" spans="1:11" s="16" customFormat="1" ht="15.6">
      <c r="A133" s="20">
        <v>3</v>
      </c>
      <c r="B133" s="31">
        <v>950</v>
      </c>
      <c r="C133" s="32" t="s">
        <v>124</v>
      </c>
      <c r="D133" s="33" t="s">
        <v>88</v>
      </c>
      <c r="E133" s="33" t="s">
        <v>90</v>
      </c>
      <c r="F133" s="33" t="s">
        <v>126</v>
      </c>
      <c r="G133" s="33" t="s">
        <v>125</v>
      </c>
      <c r="H133" s="24">
        <v>9560</v>
      </c>
      <c r="I133" s="24">
        <v>9560</v>
      </c>
      <c r="J133" s="24">
        <v>9560</v>
      </c>
      <c r="K133" s="24">
        <v>9560</v>
      </c>
    </row>
    <row r="134" spans="1:11" s="16" customFormat="1" ht="31.2">
      <c r="A134" s="14">
        <v>0</v>
      </c>
      <c r="B134" s="26">
        <v>955</v>
      </c>
      <c r="C134" s="27" t="s">
        <v>40</v>
      </c>
      <c r="D134" s="34" t="s">
        <v>75</v>
      </c>
      <c r="E134" s="34" t="s">
        <v>75</v>
      </c>
      <c r="F134" s="34" t="s">
        <v>7</v>
      </c>
      <c r="G134" s="34" t="s">
        <v>75</v>
      </c>
      <c r="H134" s="15">
        <f>SUMIFS(H135:H1141,$B135:$B1141,$B135)/3</f>
        <v>355824.90000000014</v>
      </c>
      <c r="I134" s="15">
        <f>SUMIFS(I135:I1141,$B135:$B1141,$B135)/3</f>
        <v>154124.59999999995</v>
      </c>
      <c r="J134" s="15">
        <f>SUMIFS(J135:J1141,$B135:$B1141,$B135)/3</f>
        <v>354824.40000000014</v>
      </c>
      <c r="K134" s="15">
        <f>SUMIFS(K135:K1141,$B135:$B1141,$B135)/3</f>
        <v>154122.79999999993</v>
      </c>
    </row>
    <row r="135" spans="1:11" s="16" customFormat="1" ht="62.4">
      <c r="A135" s="17">
        <v>1</v>
      </c>
      <c r="B135" s="28">
        <v>955</v>
      </c>
      <c r="C135" s="29" t="s">
        <v>41</v>
      </c>
      <c r="D135" s="30" t="s">
        <v>73</v>
      </c>
      <c r="E135" s="30" t="s">
        <v>92</v>
      </c>
      <c r="F135" s="30" t="s">
        <v>7</v>
      </c>
      <c r="G135" s="30" t="s">
        <v>75</v>
      </c>
      <c r="H135" s="18">
        <f>SUMIFS(H136:H1136,$B136:$B1136,$B136,$D136:$D1136,$D136,$E136:$E1136,$E136)/2</f>
        <v>2480.8000000000002</v>
      </c>
      <c r="I135" s="18">
        <f>SUMIFS(I136:I1136,$B136:$B1136,$B136,$D136:$D1136,$D136,$E136:$E1136,$E136)/2</f>
        <v>0</v>
      </c>
      <c r="J135" s="18">
        <f>SUMIFS(J136:J1136,$B136:$B1136,$B136,$D136:$D1136,$D136,$E136:$E1136,$E136)/2</f>
        <v>2480.8000000000002</v>
      </c>
      <c r="K135" s="18">
        <f>SUMIFS(K136:K1136,$B136:$B1136,$B136,$D136:$D1136,$D136,$E136:$E1136,$E136)/2</f>
        <v>0</v>
      </c>
    </row>
    <row r="136" spans="1:11" s="16" customFormat="1" ht="78">
      <c r="A136" s="19">
        <v>2</v>
      </c>
      <c r="B136" s="37">
        <v>955</v>
      </c>
      <c r="C136" s="38" t="s">
        <v>9</v>
      </c>
      <c r="D136" s="39" t="s">
        <v>73</v>
      </c>
      <c r="E136" s="39" t="s">
        <v>92</v>
      </c>
      <c r="F136" s="39" t="s">
        <v>113</v>
      </c>
      <c r="G136" s="39" t="s">
        <v>75</v>
      </c>
      <c r="H136" s="40">
        <f>SUMIFS(H137:H1136,$B137:$B1136,$B136,$D137:$D1136,$D137,$E137:$E1136,$E137,$F137:$F1136,$F137)</f>
        <v>2480.8000000000002</v>
      </c>
      <c r="I136" s="40">
        <f>SUMIFS(I137:I1136,$B137:$B1136,$B136,$D137:$D1136,$D137,$E137:$E1136,$E137,$F137:$F1136,$F137)</f>
        <v>0</v>
      </c>
      <c r="J136" s="40">
        <f>SUMIFS(J137:J1136,$B137:$B1136,$B136,$D137:$D1136,$D137,$E137:$E1136,$E137,$F137:$F1136,$F137)</f>
        <v>2480.8000000000002</v>
      </c>
      <c r="K136" s="40">
        <f>SUMIFS(K137:K1136,$B137:$B1136,$B136,$D137:$D1136,$D137,$E137:$E1136,$E137,$F137:$F1136,$F137)</f>
        <v>0</v>
      </c>
    </row>
    <row r="137" spans="1:11" s="16" customFormat="1" ht="46.8">
      <c r="A137" s="20">
        <v>3</v>
      </c>
      <c r="B137" s="31">
        <v>955</v>
      </c>
      <c r="C137" s="32" t="s">
        <v>11</v>
      </c>
      <c r="D137" s="33" t="s">
        <v>73</v>
      </c>
      <c r="E137" s="33" t="s">
        <v>92</v>
      </c>
      <c r="F137" s="33" t="s">
        <v>113</v>
      </c>
      <c r="G137" s="33" t="s">
        <v>76</v>
      </c>
      <c r="H137" s="24">
        <v>2480.8000000000002</v>
      </c>
      <c r="I137" s="24"/>
      <c r="J137" s="24">
        <v>2480.8000000000002</v>
      </c>
      <c r="K137" s="24"/>
    </row>
    <row r="138" spans="1:11" s="16" customFormat="1" ht="78">
      <c r="A138" s="17">
        <v>1</v>
      </c>
      <c r="B138" s="28">
        <v>955</v>
      </c>
      <c r="C138" s="29" t="s">
        <v>34</v>
      </c>
      <c r="D138" s="30" t="s">
        <v>73</v>
      </c>
      <c r="E138" s="30" t="s">
        <v>90</v>
      </c>
      <c r="F138" s="30" t="s">
        <v>7</v>
      </c>
      <c r="G138" s="30" t="s">
        <v>75</v>
      </c>
      <c r="H138" s="18">
        <f>SUMIFS(H139:H1139,$B139:$B1139,$B139,$D139:$D1139,$D139,$E139:$E1139,$E139)/2</f>
        <v>23398.699999999997</v>
      </c>
      <c r="I138" s="18">
        <f>SUMIFS(I139:I1139,$B139:$B1139,$B139,$D139:$D1139,$D139,$E139:$E1139,$E139)/2</f>
        <v>2202.1999999999998</v>
      </c>
      <c r="J138" s="18">
        <f>SUMIFS(J139:J1139,$B139:$B1139,$B139,$D139:$D1139,$D139,$E139:$E1139,$E139)/2</f>
        <v>24312.799999999996</v>
      </c>
      <c r="K138" s="18">
        <f>SUMIFS(K139:K1139,$B139:$B1139,$B139,$D139:$D1139,$D139,$E139:$E1139,$E139)/2</f>
        <v>2202.1999999999998</v>
      </c>
    </row>
    <row r="139" spans="1:11" s="16" customFormat="1" ht="62.4">
      <c r="A139" s="19">
        <v>2</v>
      </c>
      <c r="B139" s="37">
        <v>955</v>
      </c>
      <c r="C139" s="47" t="s">
        <v>132</v>
      </c>
      <c r="D139" s="39" t="s">
        <v>73</v>
      </c>
      <c r="E139" s="39" t="s">
        <v>90</v>
      </c>
      <c r="F139" s="39" t="s">
        <v>15</v>
      </c>
      <c r="G139" s="39" t="s">
        <v>75</v>
      </c>
      <c r="H139" s="40">
        <f>SUMIFS(H140:H1139,$B140:$B1139,$B139,$D140:$D1139,$D140,$E140:$E1139,$E140,$F140:$F1139,$F140)</f>
        <v>344.3</v>
      </c>
      <c r="I139" s="40">
        <f>SUMIFS(I140:I1139,$B140:$B1139,$B139,$D140:$D1139,$D140,$E140:$E1139,$E140,$F140:$F1139,$F140)</f>
        <v>0</v>
      </c>
      <c r="J139" s="40">
        <f>SUMIFS(J140:J1139,$B140:$B1139,$B139,$D140:$D1139,$D140,$E140:$E1139,$E140,$F140:$F1139,$F140)</f>
        <v>344.3</v>
      </c>
      <c r="K139" s="40">
        <f>SUMIFS(K140:K1139,$B140:$B1139,$B139,$D140:$D1139,$D140,$E140:$E1139,$E140,$F140:$F1139,$F140)</f>
        <v>0</v>
      </c>
    </row>
    <row r="140" spans="1:11" s="16" customFormat="1" ht="46.8">
      <c r="A140" s="20">
        <v>3</v>
      </c>
      <c r="B140" s="31">
        <v>955</v>
      </c>
      <c r="C140" s="45" t="s">
        <v>12</v>
      </c>
      <c r="D140" s="33" t="s">
        <v>73</v>
      </c>
      <c r="E140" s="33" t="s">
        <v>90</v>
      </c>
      <c r="F140" s="33" t="s">
        <v>15</v>
      </c>
      <c r="G140" s="33" t="s">
        <v>77</v>
      </c>
      <c r="H140" s="24">
        <v>344.3</v>
      </c>
      <c r="I140" s="24"/>
      <c r="J140" s="24">
        <v>344.3</v>
      </c>
      <c r="K140" s="24"/>
    </row>
    <row r="141" spans="1:11" s="16" customFormat="1" ht="62.4">
      <c r="A141" s="19">
        <v>2</v>
      </c>
      <c r="B141" s="43">
        <v>955</v>
      </c>
      <c r="C141" s="47" t="s">
        <v>134</v>
      </c>
      <c r="D141" s="44" t="s">
        <v>73</v>
      </c>
      <c r="E141" s="39" t="s">
        <v>90</v>
      </c>
      <c r="F141" s="39" t="s">
        <v>42</v>
      </c>
      <c r="G141" s="39" t="s">
        <v>75</v>
      </c>
      <c r="H141" s="40">
        <f>SUMIFS(H142:H1141,$B142:$B1141,$B141,$D142:$D1141,$D142,$E142:$E1141,$E142,$F142:$F1141,$F142)</f>
        <v>119</v>
      </c>
      <c r="I141" s="40">
        <f>SUMIFS(I142:I1141,$B142:$B1141,$B141,$D142:$D1141,$D142,$E142:$E1141,$E142,$F142:$F1141,$F142)</f>
        <v>0</v>
      </c>
      <c r="J141" s="40">
        <f>SUMIFS(J142:J1141,$B142:$B1141,$B141,$D142:$D1141,$D142,$E142:$E1141,$E142,$F142:$F1141,$F142)</f>
        <v>119</v>
      </c>
      <c r="K141" s="40">
        <f>SUMIFS(K142:K1141,$B142:$B1141,$B141,$D142:$D1141,$D142,$E142:$E1141,$E142,$F142:$F1141,$F142)</f>
        <v>0</v>
      </c>
    </row>
    <row r="142" spans="1:11" s="16" customFormat="1" ht="46.8">
      <c r="A142" s="20">
        <v>3</v>
      </c>
      <c r="B142" s="31">
        <v>955</v>
      </c>
      <c r="C142" s="46" t="s">
        <v>12</v>
      </c>
      <c r="D142" s="33" t="s">
        <v>73</v>
      </c>
      <c r="E142" s="33" t="s">
        <v>90</v>
      </c>
      <c r="F142" s="33" t="s">
        <v>42</v>
      </c>
      <c r="G142" s="33" t="s">
        <v>77</v>
      </c>
      <c r="H142" s="24">
        <v>119</v>
      </c>
      <c r="I142" s="24"/>
      <c r="J142" s="24">
        <v>119</v>
      </c>
      <c r="K142" s="24"/>
    </row>
    <row r="143" spans="1:11" s="16" customFormat="1" ht="78">
      <c r="A143" s="19">
        <v>2</v>
      </c>
      <c r="B143" s="37">
        <v>955</v>
      </c>
      <c r="C143" s="38" t="s">
        <v>9</v>
      </c>
      <c r="D143" s="39" t="s">
        <v>73</v>
      </c>
      <c r="E143" s="39" t="s">
        <v>90</v>
      </c>
      <c r="F143" s="39" t="s">
        <v>113</v>
      </c>
      <c r="G143" s="39" t="s">
        <v>75</v>
      </c>
      <c r="H143" s="40">
        <f>SUMIFS(H144:H1143,$B144:$B1143,$B143,$D144:$D1143,$D144,$E144:$E1143,$E144,$F144:$F1143,$F144)</f>
        <v>22935.4</v>
      </c>
      <c r="I143" s="40">
        <f>SUMIFS(I144:I1143,$B144:$B1143,$B143,$D144:$D1143,$D144,$E144:$E1143,$E144,$F144:$F1143,$F144)</f>
        <v>2202.1999999999998</v>
      </c>
      <c r="J143" s="40">
        <f>SUMIFS(J144:J1143,$B144:$B1143,$B143,$D144:$D1143,$D144,$E144:$E1143,$E144,$F144:$F1143,$F144)</f>
        <v>23849.5</v>
      </c>
      <c r="K143" s="40">
        <f>SUMIFS(K144:K1143,$B144:$B1143,$B143,$D144:$D1143,$D144,$E144:$E1143,$E144,$F144:$F1143,$F144)</f>
        <v>2202.1999999999998</v>
      </c>
    </row>
    <row r="144" spans="1:11" s="16" customFormat="1" ht="46.8">
      <c r="A144" s="20">
        <v>3</v>
      </c>
      <c r="B144" s="31">
        <v>955</v>
      </c>
      <c r="C144" s="32" t="s">
        <v>11</v>
      </c>
      <c r="D144" s="33" t="s">
        <v>73</v>
      </c>
      <c r="E144" s="33" t="s">
        <v>90</v>
      </c>
      <c r="F144" s="33" t="s">
        <v>113</v>
      </c>
      <c r="G144" s="33" t="s">
        <v>76</v>
      </c>
      <c r="H144" s="24">
        <v>20961.7</v>
      </c>
      <c r="I144" s="24">
        <v>1930.3</v>
      </c>
      <c r="J144" s="24">
        <v>21875.8</v>
      </c>
      <c r="K144" s="24">
        <v>1930.3</v>
      </c>
    </row>
    <row r="145" spans="1:11" s="16" customFormat="1" ht="46.8">
      <c r="A145" s="20">
        <v>3</v>
      </c>
      <c r="B145" s="31">
        <v>955</v>
      </c>
      <c r="C145" s="32" t="s">
        <v>12</v>
      </c>
      <c r="D145" s="33" t="s">
        <v>73</v>
      </c>
      <c r="E145" s="33" t="s">
        <v>90</v>
      </c>
      <c r="F145" s="33" t="s">
        <v>113</v>
      </c>
      <c r="G145" s="33" t="s">
        <v>77</v>
      </c>
      <c r="H145" s="24">
        <v>1913.7</v>
      </c>
      <c r="I145" s="24">
        <v>271.89999999999998</v>
      </c>
      <c r="J145" s="24">
        <v>1913.7</v>
      </c>
      <c r="K145" s="24">
        <v>271.89999999999998</v>
      </c>
    </row>
    <row r="146" spans="1:11" s="16" customFormat="1" ht="15.6">
      <c r="A146" s="20">
        <v>3</v>
      </c>
      <c r="B146" s="31">
        <v>955</v>
      </c>
      <c r="C146" s="32" t="s">
        <v>144</v>
      </c>
      <c r="D146" s="33" t="s">
        <v>73</v>
      </c>
      <c r="E146" s="33" t="s">
        <v>90</v>
      </c>
      <c r="F146" s="33" t="s">
        <v>113</v>
      </c>
      <c r="G146" s="33" t="s">
        <v>143</v>
      </c>
      <c r="H146" s="24"/>
      <c r="I146" s="24"/>
      <c r="J146" s="24"/>
      <c r="K146" s="24"/>
    </row>
    <row r="147" spans="1:11" s="16" customFormat="1" ht="15.6">
      <c r="A147" s="20">
        <v>3</v>
      </c>
      <c r="B147" s="31">
        <v>955</v>
      </c>
      <c r="C147" s="32" t="s">
        <v>13</v>
      </c>
      <c r="D147" s="33" t="s">
        <v>73</v>
      </c>
      <c r="E147" s="33" t="s">
        <v>90</v>
      </c>
      <c r="F147" s="33" t="s">
        <v>113</v>
      </c>
      <c r="G147" s="33" t="s">
        <v>78</v>
      </c>
      <c r="H147" s="24">
        <v>60</v>
      </c>
      <c r="I147" s="24"/>
      <c r="J147" s="24">
        <v>60</v>
      </c>
      <c r="K147" s="24"/>
    </row>
    <row r="148" spans="1:11" s="16" customFormat="1" ht="15.6">
      <c r="A148" s="17">
        <v>1</v>
      </c>
      <c r="B148" s="28">
        <v>955</v>
      </c>
      <c r="C148" s="29" t="s">
        <v>154</v>
      </c>
      <c r="D148" s="30" t="s">
        <v>73</v>
      </c>
      <c r="E148" s="30" t="s">
        <v>96</v>
      </c>
      <c r="F148" s="30" t="s">
        <v>7</v>
      </c>
      <c r="G148" s="30" t="s">
        <v>75</v>
      </c>
      <c r="H148" s="18">
        <f>SUMIFS(H149:H1149,$B149:$B1149,$B149,$D149:$D1149,$D149,$E149:$E1149,$E149)/2</f>
        <v>12</v>
      </c>
      <c r="I148" s="18">
        <f>SUMIFS(I149:I1149,$B149:$B1149,$B149,$D149:$D1149,$D149,$E149:$E1149,$E149)/2</f>
        <v>12</v>
      </c>
      <c r="J148" s="18">
        <f>SUMIFS(J149:J1149,$B149:$B1149,$B149,$D149:$D1149,$D149,$E149:$E1149,$E149)/2</f>
        <v>12</v>
      </c>
      <c r="K148" s="18">
        <f>SUMIFS(K149:K1149,$B149:$B1149,$B149,$D149:$D1149,$D149,$E149:$E1149,$E149)/2</f>
        <v>12</v>
      </c>
    </row>
    <row r="149" spans="1:11" s="16" customFormat="1" ht="46.8">
      <c r="A149" s="19">
        <v>2</v>
      </c>
      <c r="B149" s="37">
        <v>955</v>
      </c>
      <c r="C149" s="47" t="s">
        <v>155</v>
      </c>
      <c r="D149" s="39" t="s">
        <v>73</v>
      </c>
      <c r="E149" s="39" t="s">
        <v>96</v>
      </c>
      <c r="F149" s="39" t="s">
        <v>156</v>
      </c>
      <c r="G149" s="39" t="s">
        <v>75</v>
      </c>
      <c r="H149" s="40">
        <f>SUMIFS(H150:H1149,$B150:$B1149,$B149,$D150:$D1149,$D150,$E150:$E1149,$E150,$F150:$F1149,$F150)</f>
        <v>12</v>
      </c>
      <c r="I149" s="40">
        <f>SUMIFS(I150:I1149,$B150:$B1149,$B149,$D150:$D1149,$D150,$E150:$E1149,$E150,$F150:$F1149,$F150)</f>
        <v>12</v>
      </c>
      <c r="J149" s="40">
        <f>SUMIFS(J150:J1149,$B150:$B1149,$B149,$D150:$D1149,$D150,$E150:$E1149,$E150,$F150:$F1149,$F150)</f>
        <v>12</v>
      </c>
      <c r="K149" s="40">
        <f>SUMIFS(K150:K1149,$B150:$B1149,$B149,$D150:$D1149,$D150,$E150:$E1149,$E150,$F150:$F1149,$F150)</f>
        <v>12</v>
      </c>
    </row>
    <row r="150" spans="1:11" s="16" customFormat="1" ht="46.8">
      <c r="A150" s="20">
        <v>3</v>
      </c>
      <c r="B150" s="31">
        <v>955</v>
      </c>
      <c r="C150" s="45" t="s">
        <v>12</v>
      </c>
      <c r="D150" s="33" t="s">
        <v>73</v>
      </c>
      <c r="E150" s="33" t="s">
        <v>96</v>
      </c>
      <c r="F150" s="33" t="s">
        <v>156</v>
      </c>
      <c r="G150" s="33" t="s">
        <v>77</v>
      </c>
      <c r="H150" s="24">
        <v>12</v>
      </c>
      <c r="I150" s="24">
        <v>12</v>
      </c>
      <c r="J150" s="24">
        <v>12</v>
      </c>
      <c r="K150" s="24">
        <v>12</v>
      </c>
    </row>
    <row r="151" spans="1:11" s="16" customFormat="1" ht="15.6">
      <c r="A151" s="17">
        <v>1</v>
      </c>
      <c r="B151" s="28">
        <v>955</v>
      </c>
      <c r="C151" s="29" t="s">
        <v>43</v>
      </c>
      <c r="D151" s="30" t="s">
        <v>73</v>
      </c>
      <c r="E151" s="30" t="s">
        <v>89</v>
      </c>
      <c r="F151" s="30" t="s">
        <v>7</v>
      </c>
      <c r="G151" s="30" t="s">
        <v>75</v>
      </c>
      <c r="H151" s="18">
        <f>SUMIFS(H152:H1152,$B152:$B1152,$B152,$D152:$D1152,$D152,$E152:$E1152,$E152)/2</f>
        <v>2000</v>
      </c>
      <c r="I151" s="18">
        <f>SUMIFS(I152:I1152,$B152:$B1152,$B152,$D152:$D1152,$D152,$E152:$E1152,$E152)/2</f>
        <v>0</v>
      </c>
      <c r="J151" s="18">
        <f>SUMIFS(J152:J1152,$B152:$B1152,$B152,$D152:$D1152,$D152,$E152:$E1152,$E152)/2</f>
        <v>2000</v>
      </c>
      <c r="K151" s="18">
        <f>SUMIFS(K152:K1152,$B152:$B1152,$B152,$D152:$D1152,$D152,$E152:$E1152,$E152)/2</f>
        <v>0</v>
      </c>
    </row>
    <row r="152" spans="1:11" s="16" customFormat="1" ht="46.8">
      <c r="A152" s="19">
        <v>2</v>
      </c>
      <c r="B152" s="37">
        <v>955</v>
      </c>
      <c r="C152" s="38" t="s">
        <v>35</v>
      </c>
      <c r="D152" s="39" t="s">
        <v>73</v>
      </c>
      <c r="E152" s="39" t="s">
        <v>89</v>
      </c>
      <c r="F152" s="39" t="s">
        <v>115</v>
      </c>
      <c r="G152" s="39" t="s">
        <v>75</v>
      </c>
      <c r="H152" s="40">
        <f>SUMIFS(H153:H1152,$B153:$B1152,$B152,$D153:$D1152,$D153,$E153:$E1152,$E153,$F153:$F1152,$F153)</f>
        <v>2000</v>
      </c>
      <c r="I152" s="40">
        <f>SUMIFS(I153:I1152,$B153:$B1152,$B152,$D153:$D1152,$D153,$E153:$E1152,$E153,$F153:$F1152,$F153)</f>
        <v>0</v>
      </c>
      <c r="J152" s="40">
        <f>SUMIFS(J153:J1152,$B153:$B1152,$B152,$D153:$D1152,$D153,$E153:$E1152,$E153,$F153:$F1152,$F153)</f>
        <v>2000</v>
      </c>
      <c r="K152" s="40">
        <f>SUMIFS(K153:K1152,$B153:$B1152,$B152,$D153:$D1152,$D153,$E153:$E1152,$E153,$F153:$F1152,$F153)</f>
        <v>0</v>
      </c>
    </row>
    <row r="153" spans="1:11" s="16" customFormat="1" ht="15.6">
      <c r="A153" s="20">
        <v>3</v>
      </c>
      <c r="B153" s="31">
        <v>955</v>
      </c>
      <c r="C153" s="32" t="s">
        <v>44</v>
      </c>
      <c r="D153" s="33" t="s">
        <v>73</v>
      </c>
      <c r="E153" s="33" t="s">
        <v>89</v>
      </c>
      <c r="F153" s="33" t="s">
        <v>115</v>
      </c>
      <c r="G153" s="33" t="s">
        <v>94</v>
      </c>
      <c r="H153" s="24">
        <v>2000</v>
      </c>
      <c r="I153" s="24"/>
      <c r="J153" s="24">
        <v>2000</v>
      </c>
      <c r="K153" s="24"/>
    </row>
    <row r="154" spans="1:11" s="16" customFormat="1" ht="15.6">
      <c r="A154" s="17">
        <v>1</v>
      </c>
      <c r="B154" s="28">
        <v>955</v>
      </c>
      <c r="C154" s="29" t="s">
        <v>14</v>
      </c>
      <c r="D154" s="30" t="s">
        <v>73</v>
      </c>
      <c r="E154" s="30" t="s">
        <v>79</v>
      </c>
      <c r="F154" s="30"/>
      <c r="G154" s="30"/>
      <c r="H154" s="18">
        <f>SUMIFS(H155:H1155,$B155:$B1155,$B155,$D155:$D1155,$D155,$E155:$E1155,$E155)/2</f>
        <v>54680.1</v>
      </c>
      <c r="I154" s="18">
        <f>SUMIFS(I155:I1155,$B155:$B1155,$B155,$D155:$D1155,$D155,$E155:$E1155,$E155)/2</f>
        <v>886.1</v>
      </c>
      <c r="J154" s="18">
        <f>SUMIFS(J155:J1155,$B155:$B1155,$B155,$D155:$D1155,$D155,$E155:$E1155,$E155)/2</f>
        <v>54193.299999999996</v>
      </c>
      <c r="K154" s="18">
        <f>SUMIFS(K155:K1155,$B155:$B1155,$B155,$D155:$D1155,$D155,$E155:$E1155,$E155)/2</f>
        <v>371.1</v>
      </c>
    </row>
    <row r="155" spans="1:11" s="16" customFormat="1" ht="93.6">
      <c r="A155" s="19">
        <v>2</v>
      </c>
      <c r="B155" s="37">
        <v>955</v>
      </c>
      <c r="C155" s="38" t="s">
        <v>187</v>
      </c>
      <c r="D155" s="39" t="s">
        <v>73</v>
      </c>
      <c r="E155" s="39" t="s">
        <v>79</v>
      </c>
      <c r="F155" s="39" t="s">
        <v>45</v>
      </c>
      <c r="G155" s="39"/>
      <c r="H155" s="40">
        <f>SUMIFS(H156:H1155,$B156:$B1155,$B155,$D156:$D1155,$D156,$E156:$E1155,$E156,$F156:$F1155,$F156)</f>
        <v>26855.3</v>
      </c>
      <c r="I155" s="40">
        <f>SUMIFS(I156:I1155,$B156:$B1155,$B155,$D156:$D1155,$D156,$E156:$E1155,$E156,$F156:$F1155,$F156)</f>
        <v>0</v>
      </c>
      <c r="J155" s="40">
        <f>SUMIFS(J156:J1155,$B156:$B1155,$B155,$D156:$D1155,$D156,$E156:$E1155,$E156,$F156:$F1155,$F156)</f>
        <v>26855.3</v>
      </c>
      <c r="K155" s="40">
        <f>SUMIFS(K156:K1155,$B156:$B1155,$B155,$D156:$D1155,$D156,$E156:$E1155,$E156,$F156:$F1155,$F156)</f>
        <v>0</v>
      </c>
    </row>
    <row r="156" spans="1:11" s="16" customFormat="1" ht="15.6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45</v>
      </c>
      <c r="G156" s="33" t="s">
        <v>95</v>
      </c>
      <c r="H156" s="24">
        <v>26855.3</v>
      </c>
      <c r="I156" s="24"/>
      <c r="J156" s="24">
        <v>26855.3</v>
      </c>
      <c r="K156" s="24"/>
    </row>
    <row r="157" spans="1:11" s="16" customFormat="1" ht="62.4">
      <c r="A157" s="19">
        <v>2</v>
      </c>
      <c r="B157" s="37">
        <v>955</v>
      </c>
      <c r="C157" s="42" t="s">
        <v>203</v>
      </c>
      <c r="D157" s="39" t="s">
        <v>73</v>
      </c>
      <c r="E157" s="39" t="s">
        <v>79</v>
      </c>
      <c r="F157" s="39" t="s">
        <v>47</v>
      </c>
      <c r="G157" s="39"/>
      <c r="H157" s="40">
        <f>SUMIFS(H158:H1157,$B158:$B1157,$B157,$D158:$D1157,$D158,$E158:$E1157,$E158,$F158:$F1157,$F158)</f>
        <v>7120.6</v>
      </c>
      <c r="I157" s="40">
        <f>SUMIFS(I158:I1157,$B158:$B1157,$B157,$D158:$D1157,$D158,$E158:$E1157,$E158,$F158:$F1157,$F158)</f>
        <v>0</v>
      </c>
      <c r="J157" s="40">
        <f>SUMIFS(J158:J1157,$B158:$B1157,$B157,$D158:$D1157,$D158,$E158:$E1157,$E158,$F158:$F1157,$F158)</f>
        <v>7148.8</v>
      </c>
      <c r="K157" s="40">
        <f>SUMIFS(K158:K1157,$B158:$B1157,$B157,$D158:$D1157,$D158,$E158:$E1157,$E158,$F158:$F1157,$F158)</f>
        <v>0</v>
      </c>
    </row>
    <row r="158" spans="1:11" s="16" customFormat="1" ht="15.6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47</v>
      </c>
      <c r="G158" s="33" t="s">
        <v>95</v>
      </c>
      <c r="H158" s="24">
        <v>7120.6</v>
      </c>
      <c r="I158" s="24"/>
      <c r="J158" s="24">
        <v>7148.8</v>
      </c>
      <c r="K158" s="24"/>
    </row>
    <row r="159" spans="1:11" s="16" customFormat="1" ht="93.6">
      <c r="A159" s="19">
        <v>2</v>
      </c>
      <c r="B159" s="37">
        <v>955</v>
      </c>
      <c r="C159" s="38" t="s">
        <v>188</v>
      </c>
      <c r="D159" s="39" t="s">
        <v>73</v>
      </c>
      <c r="E159" s="39" t="s">
        <v>79</v>
      </c>
      <c r="F159" s="39" t="s">
        <v>48</v>
      </c>
      <c r="G159" s="39"/>
      <c r="H159" s="40">
        <f>SUMIFS(H160:H1159,$B160:$B1159,$B159,$D160:$D1159,$D160,$E160:$E1159,$E160,$F160:$F1159,$F160)</f>
        <v>2621</v>
      </c>
      <c r="I159" s="40">
        <f>SUMIFS(I160:I1159,$B160:$B1159,$B159,$D160:$D1159,$D160,$E160:$E1159,$E160,$F160:$F1159,$F160)</f>
        <v>0</v>
      </c>
      <c r="J159" s="40">
        <f>SUMIFS(J160:J1159,$B160:$B1159,$B159,$D160:$D1159,$D160,$E160:$E1159,$E160,$F160:$F1159,$F160)</f>
        <v>2621</v>
      </c>
      <c r="K159" s="40">
        <f>SUMIFS(K160:K1159,$B160:$B1159,$B159,$D160:$D1159,$D160,$E160:$E1159,$E160,$F160:$F1159,$F160)</f>
        <v>0</v>
      </c>
    </row>
    <row r="160" spans="1:11" s="16" customFormat="1" ht="15.6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48</v>
      </c>
      <c r="G160" s="33" t="s">
        <v>95</v>
      </c>
      <c r="H160" s="24">
        <v>2621</v>
      </c>
      <c r="I160" s="24"/>
      <c r="J160" s="24">
        <v>2621</v>
      </c>
      <c r="K160" s="24"/>
    </row>
    <row r="161" spans="1:11" s="16" customFormat="1" ht="79.95" customHeight="1">
      <c r="A161" s="19">
        <v>2</v>
      </c>
      <c r="B161" s="37">
        <v>955</v>
      </c>
      <c r="C161" s="42" t="s">
        <v>189</v>
      </c>
      <c r="D161" s="39" t="s">
        <v>73</v>
      </c>
      <c r="E161" s="39" t="s">
        <v>79</v>
      </c>
      <c r="F161" s="39" t="s">
        <v>49</v>
      </c>
      <c r="G161" s="39" t="s">
        <v>75</v>
      </c>
      <c r="H161" s="40">
        <f>SUMIFS(H162:H1161,$B162:$B1161,$B161,$D162:$D1161,$D162,$E162:$E1161,$E162,$F162:$F1161,$F162)</f>
        <v>10079.9</v>
      </c>
      <c r="I161" s="40">
        <f>SUMIFS(I162:I1161,$B162:$B1161,$B161,$D162:$D1161,$D162,$E162:$E1161,$E162,$F162:$F1161,$F162)</f>
        <v>0</v>
      </c>
      <c r="J161" s="40">
        <f>SUMIFS(J162:J1161,$B162:$B1161,$B161,$D162:$D1161,$D162,$E162:$E1161,$E162,$F162:$F1161,$F162)</f>
        <v>10079.9</v>
      </c>
      <c r="K161" s="40">
        <f>SUMIFS(K162:K1161,$B162:$B1161,$B161,$D162:$D1161,$D162,$E162:$E1161,$E162,$F162:$F1161,$F162)</f>
        <v>0</v>
      </c>
    </row>
    <row r="162" spans="1:11" s="16" customFormat="1" ht="15.6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49</v>
      </c>
      <c r="G162" s="33" t="s">
        <v>95</v>
      </c>
      <c r="H162" s="24">
        <v>10079.9</v>
      </c>
      <c r="I162" s="24"/>
      <c r="J162" s="24">
        <v>10079.9</v>
      </c>
      <c r="K162" s="24"/>
    </row>
    <row r="163" spans="1:11" s="16" customFormat="1" ht="78">
      <c r="A163" s="19">
        <v>2</v>
      </c>
      <c r="B163" s="37">
        <v>955</v>
      </c>
      <c r="C163" s="38" t="s">
        <v>185</v>
      </c>
      <c r="D163" s="39" t="s">
        <v>73</v>
      </c>
      <c r="E163" s="39" t="s">
        <v>79</v>
      </c>
      <c r="F163" s="39" t="s">
        <v>50</v>
      </c>
      <c r="G163" s="39" t="s">
        <v>75</v>
      </c>
      <c r="H163" s="40">
        <f>SUMIFS(H164:H1163,$B164:$B1163,$B163,$D164:$D1163,$D164,$E164:$E1163,$E164,$F164:$F1163,$F164)</f>
        <v>0</v>
      </c>
      <c r="I163" s="40">
        <f>SUMIFS(I164:I1163,$B164:$B1163,$B163,$D164:$D1163,$D164,$E164:$E1163,$E164,$F164:$F1163,$F164)</f>
        <v>0</v>
      </c>
      <c r="J163" s="40">
        <f>SUMIFS(J164:J1163,$B164:$B1163,$B163,$D164:$D1163,$D164,$E164:$E1163,$E164,$F164:$F1163,$F164)</f>
        <v>0</v>
      </c>
      <c r="K163" s="40">
        <f>SUMIFS(K164:K1163,$B164:$B1163,$B163,$D164:$D1163,$D164,$E164:$E1163,$E164,$F164:$F1163,$F164)</f>
        <v>0</v>
      </c>
    </row>
    <row r="164" spans="1:11" s="16" customFormat="1" ht="15.6">
      <c r="A164" s="20">
        <v>3</v>
      </c>
      <c r="B164" s="31">
        <v>955</v>
      </c>
      <c r="C164" s="32" t="s">
        <v>46</v>
      </c>
      <c r="D164" s="33" t="s">
        <v>73</v>
      </c>
      <c r="E164" s="33" t="s">
        <v>79</v>
      </c>
      <c r="F164" s="33" t="s">
        <v>50</v>
      </c>
      <c r="G164" s="33" t="s">
        <v>95</v>
      </c>
      <c r="H164" s="24"/>
      <c r="I164" s="24"/>
      <c r="J164" s="24"/>
      <c r="K164" s="24"/>
    </row>
    <row r="165" spans="1:11" s="16" customFormat="1" ht="46.8">
      <c r="A165" s="19">
        <v>2</v>
      </c>
      <c r="B165" s="37">
        <v>955</v>
      </c>
      <c r="C165" s="38" t="s">
        <v>165</v>
      </c>
      <c r="D165" s="39" t="s">
        <v>73</v>
      </c>
      <c r="E165" s="39" t="s">
        <v>79</v>
      </c>
      <c r="F165" s="39" t="s">
        <v>145</v>
      </c>
      <c r="G165" s="39"/>
      <c r="H165" s="40">
        <f>SUMIFS(H166:H1166,$B166:$B1166,$B165,$D166:$D1166,$D166,$E166:$E1166,$E166,$F166:$F1166,$F166)</f>
        <v>0</v>
      </c>
      <c r="I165" s="40">
        <f>SUMIFS(I166:I1166,$B166:$B1166,$B165,$D166:$D1166,$D166,$E166:$E1166,$E166,$F166:$F1166,$F166)</f>
        <v>0</v>
      </c>
      <c r="J165" s="40">
        <f>SUMIFS(J166:J1166,$B166:$B1166,$B165,$D166:$D1166,$D166,$E166:$E1166,$E166,$F166:$F1166,$F166)</f>
        <v>0</v>
      </c>
      <c r="K165" s="40">
        <f>SUMIFS(K166:K1166,$B166:$B1166,$B165,$D166:$D1166,$D166,$E166:$E1166,$E166,$F166:$F1166,$F166)</f>
        <v>0</v>
      </c>
    </row>
    <row r="166" spans="1:11" s="16" customFormat="1" ht="15.6">
      <c r="A166" s="20">
        <v>3</v>
      </c>
      <c r="B166" s="31">
        <v>955</v>
      </c>
      <c r="C166" s="32" t="s">
        <v>46</v>
      </c>
      <c r="D166" s="33" t="s">
        <v>73</v>
      </c>
      <c r="E166" s="33" t="s">
        <v>79</v>
      </c>
      <c r="F166" s="33" t="s">
        <v>145</v>
      </c>
      <c r="G166" s="33" t="s">
        <v>95</v>
      </c>
      <c r="H166" s="24"/>
      <c r="I166" s="24"/>
      <c r="J166" s="24"/>
      <c r="K166" s="24"/>
    </row>
    <row r="167" spans="1:11" s="16" customFormat="1" ht="46.8">
      <c r="A167" s="19">
        <v>2</v>
      </c>
      <c r="B167" s="37">
        <v>955</v>
      </c>
      <c r="C167" s="38" t="s">
        <v>167</v>
      </c>
      <c r="D167" s="39" t="s">
        <v>73</v>
      </c>
      <c r="E167" s="39" t="s">
        <v>79</v>
      </c>
      <c r="F167" s="39" t="s">
        <v>166</v>
      </c>
      <c r="G167" s="39"/>
      <c r="H167" s="40">
        <f>SUMIFS(H168:H1168,$B168:$B1168,$B167,$D168:$D1168,$D168,$E168:$E1168,$E168,$F168:$F1168,$F168)</f>
        <v>7488.3</v>
      </c>
      <c r="I167" s="40">
        <f>SUMIFS(I168:I1168,$B168:$B1168,$B167,$D168:$D1168,$D168,$E168:$E1168,$E168,$F168:$F1168,$F168)</f>
        <v>371.1</v>
      </c>
      <c r="J167" s="40">
        <f>SUMIFS(J168:J1168,$B168:$B1168,$B167,$D168:$D1168,$D168,$E168:$E1168,$E168,$F168:$F1168,$F168)</f>
        <v>7488.3</v>
      </c>
      <c r="K167" s="40">
        <f>SUMIFS(K168:K1168,$B168:$B1168,$B167,$D168:$D1168,$D168,$E168:$E1168,$E168,$F168:$F1168,$F168)</f>
        <v>371.1</v>
      </c>
    </row>
    <row r="168" spans="1:11" s="16" customFormat="1" ht="31.2">
      <c r="A168" s="20">
        <v>3</v>
      </c>
      <c r="B168" s="31">
        <v>955</v>
      </c>
      <c r="C168" s="32" t="s">
        <v>23</v>
      </c>
      <c r="D168" s="33" t="s">
        <v>73</v>
      </c>
      <c r="E168" s="33" t="s">
        <v>79</v>
      </c>
      <c r="F168" s="33" t="s">
        <v>166</v>
      </c>
      <c r="G168" s="33" t="s">
        <v>86</v>
      </c>
      <c r="H168" s="24">
        <v>7173.6</v>
      </c>
      <c r="I168" s="24">
        <v>371.1</v>
      </c>
      <c r="J168" s="24">
        <v>7173.6</v>
      </c>
      <c r="K168" s="24">
        <v>371.1</v>
      </c>
    </row>
    <row r="169" spans="1:11" s="16" customFormat="1" ht="46.8">
      <c r="A169" s="20">
        <v>3</v>
      </c>
      <c r="B169" s="31">
        <v>955</v>
      </c>
      <c r="C169" s="32" t="s">
        <v>12</v>
      </c>
      <c r="D169" s="33" t="s">
        <v>73</v>
      </c>
      <c r="E169" s="33" t="s">
        <v>79</v>
      </c>
      <c r="F169" s="33" t="s">
        <v>166</v>
      </c>
      <c r="G169" s="33" t="s">
        <v>77</v>
      </c>
      <c r="H169" s="24">
        <v>314.7</v>
      </c>
      <c r="I169" s="24">
        <v>0</v>
      </c>
      <c r="J169" s="24">
        <v>314.7</v>
      </c>
      <c r="K169" s="24">
        <v>0</v>
      </c>
    </row>
    <row r="170" spans="1:11" s="16" customFormat="1" ht="46.8">
      <c r="A170" s="19">
        <v>2</v>
      </c>
      <c r="B170" s="37">
        <v>955</v>
      </c>
      <c r="C170" s="38" t="s">
        <v>35</v>
      </c>
      <c r="D170" s="39" t="s">
        <v>73</v>
      </c>
      <c r="E170" s="39" t="s">
        <v>79</v>
      </c>
      <c r="F170" s="39" t="s">
        <v>115</v>
      </c>
      <c r="G170" s="39"/>
      <c r="H170" s="40">
        <f>SUMIFS(H171:H1171,$B171:$B1171,$B170,$D171:$D1171,$D171,$E171:$E1171,$E171,$F171:$F1171,$F171)</f>
        <v>515</v>
      </c>
      <c r="I170" s="40">
        <f>SUMIFS(I171:I1171,$B171:$B1171,$B170,$D171:$D1171,$D171,$E171:$E1171,$E171,$F171:$F1171,$F171)</f>
        <v>515</v>
      </c>
      <c r="J170" s="40">
        <f>SUMIFS(J171:J1171,$B171:$B1171,$B170,$D171:$D1171,$D171,$E171:$E1171,$E171,$F171:$F1171,$F171)</f>
        <v>0</v>
      </c>
      <c r="K170" s="40">
        <f>SUMIFS(K171:K1171,$B171:$B1171,$B170,$D171:$D1171,$D171,$E171:$E1171,$E171,$F171:$F1171,$F171)</f>
        <v>0</v>
      </c>
    </row>
    <row r="171" spans="1:11" s="16" customFormat="1" ht="46.8">
      <c r="A171" s="20">
        <v>3</v>
      </c>
      <c r="B171" s="31">
        <v>955</v>
      </c>
      <c r="C171" s="32" t="s">
        <v>12</v>
      </c>
      <c r="D171" s="33" t="s">
        <v>73</v>
      </c>
      <c r="E171" s="33" t="s">
        <v>79</v>
      </c>
      <c r="F171" s="33" t="s">
        <v>115</v>
      </c>
      <c r="G171" s="33" t="s">
        <v>77</v>
      </c>
      <c r="H171" s="24">
        <v>515</v>
      </c>
      <c r="I171" s="24">
        <v>515</v>
      </c>
      <c r="J171" s="24"/>
      <c r="K171" s="24"/>
    </row>
    <row r="172" spans="1:11" s="16" customFormat="1" ht="15.6">
      <c r="A172" s="17">
        <v>1</v>
      </c>
      <c r="B172" s="28">
        <v>955</v>
      </c>
      <c r="C172" s="29" t="s">
        <v>51</v>
      </c>
      <c r="D172" s="30" t="s">
        <v>92</v>
      </c>
      <c r="E172" s="30" t="s">
        <v>90</v>
      </c>
      <c r="F172" s="30" t="s">
        <v>7</v>
      </c>
      <c r="G172" s="30" t="s">
        <v>75</v>
      </c>
      <c r="H172" s="18">
        <f>SUMIFS(H173:H1166,$B173:$B1166,$B173,$D173:$D1166,$D173,$E173:$E1166,$E173)/2</f>
        <v>316.89999999999998</v>
      </c>
      <c r="I172" s="18">
        <f>SUMIFS(I173:I1166,$B173:$B1166,$B173,$D173:$D1166,$D173,$E173:$E1166,$E173)/2</f>
        <v>0</v>
      </c>
      <c r="J172" s="18">
        <f>SUMIFS(J173:J1166,$B173:$B1166,$B173,$D173:$D1166,$D173,$E173:$E1166,$E173)/2</f>
        <v>316.89999999999998</v>
      </c>
      <c r="K172" s="18">
        <f>SUMIFS(K173:K1166,$B173:$B1166,$B173,$D173:$D1166,$D173,$E173:$E1166,$E173)/2</f>
        <v>0</v>
      </c>
    </row>
    <row r="173" spans="1:11" s="16" customFormat="1" ht="54" customHeight="1">
      <c r="A173" s="19">
        <v>2</v>
      </c>
      <c r="B173" s="37">
        <v>955</v>
      </c>
      <c r="C173" s="38" t="s">
        <v>190</v>
      </c>
      <c r="D173" s="39" t="s">
        <v>92</v>
      </c>
      <c r="E173" s="39" t="s">
        <v>90</v>
      </c>
      <c r="F173" s="39" t="s">
        <v>111</v>
      </c>
      <c r="G173" s="39" t="s">
        <v>75</v>
      </c>
      <c r="H173" s="40">
        <f>SUMIFS(H174:H1166,$B174:$B1166,$B173,$D174:$D1166,$D174,$E174:$E1166,$E174,$F174:$F1166,$F174)</f>
        <v>316.89999999999998</v>
      </c>
      <c r="I173" s="40">
        <f>SUMIFS(I174:I1166,$B174:$B1166,$B173,$D174:$D1166,$D174,$E174:$E1166,$E174,$F174:$F1166,$F174)</f>
        <v>0</v>
      </c>
      <c r="J173" s="40">
        <f>SUMIFS(J174:J1166,$B174:$B1166,$B173,$D174:$D1166,$D174,$E174:$E1166,$E174,$F174:$F1166,$F174)</f>
        <v>316.89999999999998</v>
      </c>
      <c r="K173" s="40">
        <f>SUMIFS(K174:K1166,$B174:$B1166,$B173,$D174:$D1166,$D174,$E174:$E1166,$E174,$F174:$F1166,$F174)</f>
        <v>0</v>
      </c>
    </row>
    <row r="174" spans="1:11" s="16" customFormat="1" ht="46.8">
      <c r="A174" s="20">
        <v>3</v>
      </c>
      <c r="B174" s="31">
        <v>955</v>
      </c>
      <c r="C174" s="32" t="s">
        <v>12</v>
      </c>
      <c r="D174" s="33" t="s">
        <v>92</v>
      </c>
      <c r="E174" s="33" t="s">
        <v>90</v>
      </c>
      <c r="F174" s="33" t="s">
        <v>111</v>
      </c>
      <c r="G174" s="33" t="s">
        <v>77</v>
      </c>
      <c r="H174" s="24">
        <v>155</v>
      </c>
      <c r="I174" s="24"/>
      <c r="J174" s="24">
        <v>155</v>
      </c>
      <c r="K174" s="24"/>
    </row>
    <row r="175" spans="1:11" s="16" customFormat="1" ht="15.6">
      <c r="A175" s="20">
        <v>3</v>
      </c>
      <c r="B175" s="31">
        <v>955</v>
      </c>
      <c r="C175" s="32" t="s">
        <v>46</v>
      </c>
      <c r="D175" s="33" t="s">
        <v>92</v>
      </c>
      <c r="E175" s="33" t="s">
        <v>90</v>
      </c>
      <c r="F175" s="33" t="s">
        <v>111</v>
      </c>
      <c r="G175" s="33" t="s">
        <v>95</v>
      </c>
      <c r="H175" s="24">
        <v>161.9</v>
      </c>
      <c r="I175" s="24"/>
      <c r="J175" s="24">
        <v>161.9</v>
      </c>
      <c r="K175" s="24"/>
    </row>
    <row r="176" spans="1:11" s="16" customFormat="1" ht="62.4">
      <c r="A176" s="17">
        <v>1</v>
      </c>
      <c r="B176" s="28">
        <v>955</v>
      </c>
      <c r="C176" s="29" t="s">
        <v>52</v>
      </c>
      <c r="D176" s="30" t="s">
        <v>82</v>
      </c>
      <c r="E176" s="30" t="s">
        <v>93</v>
      </c>
      <c r="F176" s="30" t="s">
        <v>7</v>
      </c>
      <c r="G176" s="30" t="s">
        <v>75</v>
      </c>
      <c r="H176" s="18">
        <f>SUMIFS(H177:H1169,$B177:$B1169,$B177,$D177:$D1169,$D177,$E177:$E1169,$E177)/2</f>
        <v>1600</v>
      </c>
      <c r="I176" s="18">
        <f>SUMIFS(I177:I1169,$B177:$B1169,$B177,$D177:$D1169,$D177,$E177:$E1169,$E177)/2</f>
        <v>0</v>
      </c>
      <c r="J176" s="18">
        <f>SUMIFS(J177:J1169,$B177:$B1169,$B177,$D177:$D1169,$D177,$E177:$E1169,$E177)/2</f>
        <v>1600</v>
      </c>
      <c r="K176" s="18">
        <f>SUMIFS(K177:K1169,$B177:$B1169,$B177,$D177:$D1169,$D177,$E177:$E1169,$E177)/2</f>
        <v>0</v>
      </c>
    </row>
    <row r="177" spans="1:11" s="16" customFormat="1" ht="93.6">
      <c r="A177" s="19">
        <v>2</v>
      </c>
      <c r="B177" s="37">
        <v>955</v>
      </c>
      <c r="C177" s="38" t="s">
        <v>187</v>
      </c>
      <c r="D177" s="39" t="s">
        <v>82</v>
      </c>
      <c r="E177" s="39" t="s">
        <v>93</v>
      </c>
      <c r="F177" s="39" t="s">
        <v>45</v>
      </c>
      <c r="G177" s="39"/>
      <c r="H177" s="40">
        <f>SUMIFS(H178:H1169,$B178:$B1169,$B177,$D178:$D1169,$D178,$E178:$E1169,$E178,$F178:$F1169,$F178)</f>
        <v>1524</v>
      </c>
      <c r="I177" s="40">
        <f>SUMIFS(I178:I1169,$B178:$B1169,$B177,$D178:$D1169,$D178,$E178:$E1169,$E178,$F178:$F1169,$F178)</f>
        <v>0</v>
      </c>
      <c r="J177" s="40">
        <f>SUMIFS(J178:J1169,$B178:$B1169,$B177,$D178:$D1169,$D178,$E178:$E1169,$E178,$F178:$F1169,$F178)</f>
        <v>1524</v>
      </c>
      <c r="K177" s="40">
        <f>SUMIFS(K178:K1169,$B178:$B1169,$B177,$D178:$D1169,$D178,$E178:$E1169,$E178,$F178:$F1169,$F178)</f>
        <v>0</v>
      </c>
    </row>
    <row r="178" spans="1:11" s="16" customFormat="1" ht="15.6">
      <c r="A178" s="20">
        <v>3</v>
      </c>
      <c r="B178" s="31">
        <v>955</v>
      </c>
      <c r="C178" s="32" t="s">
        <v>46</v>
      </c>
      <c r="D178" s="33" t="s">
        <v>82</v>
      </c>
      <c r="E178" s="33" t="s">
        <v>93</v>
      </c>
      <c r="F178" s="33" t="s">
        <v>45</v>
      </c>
      <c r="G178" s="33" t="s">
        <v>95</v>
      </c>
      <c r="H178" s="24">
        <v>1524</v>
      </c>
      <c r="I178" s="24"/>
      <c r="J178" s="24">
        <v>1524</v>
      </c>
      <c r="K178" s="24"/>
    </row>
    <row r="179" spans="1:11" s="16" customFormat="1" ht="93.6">
      <c r="A179" s="19">
        <v>2</v>
      </c>
      <c r="B179" s="37">
        <v>955</v>
      </c>
      <c r="C179" s="38" t="s">
        <v>191</v>
      </c>
      <c r="D179" s="39" t="s">
        <v>82</v>
      </c>
      <c r="E179" s="39" t="s">
        <v>93</v>
      </c>
      <c r="F179" s="39" t="s">
        <v>112</v>
      </c>
      <c r="G179" s="39" t="s">
        <v>75</v>
      </c>
      <c r="H179" s="40">
        <f>SUMIFS(H180:H1171,$B180:$B1171,$B179,$D180:$D1171,$D180,$E180:$E1171,$E180,$F180:$F1171,$F180)</f>
        <v>76</v>
      </c>
      <c r="I179" s="40">
        <f>SUMIFS(I180:I1171,$B180:$B1171,$B179,$D180:$D1171,$D180,$E180:$E1171,$E180,$F180:$F1171,$F180)</f>
        <v>0</v>
      </c>
      <c r="J179" s="40">
        <f>SUMIFS(J180:J1171,$B180:$B1171,$B179,$D180:$D1171,$D180,$E180:$E1171,$E180,$F180:$F1171,$F180)</f>
        <v>76</v>
      </c>
      <c r="K179" s="40">
        <f>SUMIFS(K180:K1171,$B180:$B1171,$B179,$D180:$D1171,$D180,$E180:$E1171,$E180,$F180:$F1171,$F180)</f>
        <v>0</v>
      </c>
    </row>
    <row r="180" spans="1:11" s="16" customFormat="1" ht="46.8">
      <c r="A180" s="20">
        <v>3</v>
      </c>
      <c r="B180" s="31">
        <v>955</v>
      </c>
      <c r="C180" s="32" t="s">
        <v>12</v>
      </c>
      <c r="D180" s="33" t="s">
        <v>82</v>
      </c>
      <c r="E180" s="33" t="s">
        <v>93</v>
      </c>
      <c r="F180" s="33" t="s">
        <v>112</v>
      </c>
      <c r="G180" s="33" t="s">
        <v>77</v>
      </c>
      <c r="H180" s="24">
        <v>76</v>
      </c>
      <c r="I180" s="24"/>
      <c r="J180" s="24">
        <v>76</v>
      </c>
      <c r="K180" s="24"/>
    </row>
    <row r="181" spans="1:11" s="16" customFormat="1" ht="46.8">
      <c r="A181" s="17">
        <v>1</v>
      </c>
      <c r="B181" s="28">
        <v>955</v>
      </c>
      <c r="C181" s="29" t="s">
        <v>36</v>
      </c>
      <c r="D181" s="30" t="s">
        <v>82</v>
      </c>
      <c r="E181" s="30" t="s">
        <v>80</v>
      </c>
      <c r="F181" s="30"/>
      <c r="G181" s="30"/>
      <c r="H181" s="18">
        <f>SUMIFS(H182:H1189,$B182:$B1189,$B182,$D182:$D1189,$D182,$E182:$E1189,$E182)/2</f>
        <v>621.5</v>
      </c>
      <c r="I181" s="18">
        <f>SUMIFS(I182:I1189,$B182:$B1189,$B182,$D182:$D1189,$D182,$E182:$E1189,$E182)/2</f>
        <v>0</v>
      </c>
      <c r="J181" s="18">
        <f>SUMIFS(J182:J1189,$B182:$B1189,$B182,$D182:$D1189,$D182,$E182:$E1189,$E182)/2</f>
        <v>621.5</v>
      </c>
      <c r="K181" s="18">
        <f>SUMIFS(K182:K1189,$B182:$B1189,$B182,$D182:$D1189,$D182,$E182:$E1189,$E182)/2</f>
        <v>0</v>
      </c>
    </row>
    <row r="182" spans="1:11" s="16" customFormat="1" ht="62.4">
      <c r="A182" s="19">
        <v>2</v>
      </c>
      <c r="B182" s="37">
        <v>955</v>
      </c>
      <c r="C182" s="38" t="s">
        <v>208</v>
      </c>
      <c r="D182" s="39" t="s">
        <v>82</v>
      </c>
      <c r="E182" s="39" t="s">
        <v>80</v>
      </c>
      <c r="F182" s="39" t="s">
        <v>207</v>
      </c>
      <c r="G182" s="39"/>
      <c r="H182" s="40">
        <f>SUMIFS(H183:H1189,$B183:$B1189,$B182,$D183:$D1189,$D183,$E183:$E1189,$E183,$F183:$F1189,$F183)</f>
        <v>621.5</v>
      </c>
      <c r="I182" s="40">
        <f>SUMIFS(I183:I1189,$B183:$B1189,$B182,$D183:$D1189,$D183,$E183:$E1189,$E183,$F183:$F1189,$F183)</f>
        <v>0</v>
      </c>
      <c r="J182" s="40">
        <f>SUMIFS(J183:J1189,$B183:$B1189,$B182,$D183:$D1189,$D183,$E183:$E1189,$E183,$F183:$F1189,$F183)</f>
        <v>621.5</v>
      </c>
      <c r="K182" s="40">
        <f>SUMIFS(K183:K1189,$B183:$B1189,$B182,$D183:$D1189,$D183,$E183:$E1189,$E183,$F183:$F1189,$F183)</f>
        <v>0</v>
      </c>
    </row>
    <row r="183" spans="1:11" s="16" customFormat="1" ht="78">
      <c r="A183" s="20">
        <v>3</v>
      </c>
      <c r="B183" s="31">
        <v>955</v>
      </c>
      <c r="C183" s="32" t="s">
        <v>170</v>
      </c>
      <c r="D183" s="33" t="s">
        <v>82</v>
      </c>
      <c r="E183" s="33" t="s">
        <v>80</v>
      </c>
      <c r="F183" s="33" t="s">
        <v>207</v>
      </c>
      <c r="G183" s="33" t="s">
        <v>98</v>
      </c>
      <c r="H183" s="24">
        <v>621.5</v>
      </c>
      <c r="I183" s="24"/>
      <c r="J183" s="24">
        <v>621.5</v>
      </c>
      <c r="K183" s="24"/>
    </row>
    <row r="184" spans="1:11" s="16" customFormat="1" ht="15.6">
      <c r="A184" s="17">
        <v>1</v>
      </c>
      <c r="B184" s="28">
        <v>955</v>
      </c>
      <c r="C184" s="29" t="s">
        <v>54</v>
      </c>
      <c r="D184" s="30" t="s">
        <v>90</v>
      </c>
      <c r="E184" s="30" t="s">
        <v>96</v>
      </c>
      <c r="F184" s="30"/>
      <c r="G184" s="30"/>
      <c r="H184" s="18">
        <f>SUMIFS(H185:H1174,$B185:$B1174,$B185,$D185:$D1174,$D185,$E185:$E1174,$E185)/2</f>
        <v>27084.2</v>
      </c>
      <c r="I184" s="18">
        <f>SUMIFS(I185:I1174,$B185:$B1174,$B185,$D185:$D1174,$D185,$E185:$E1174,$E185)/2</f>
        <v>26085.5</v>
      </c>
      <c r="J184" s="18">
        <f>SUMIFS(J185:J1174,$B185:$B1174,$B185,$D185:$D1174,$D185,$E185:$E1174,$E185)/2</f>
        <v>27165.4</v>
      </c>
      <c r="K184" s="18">
        <f>SUMIFS(K185:K1174,$B185:$B1174,$B185,$D185:$D1174,$D185,$E185:$E1174,$E185)/2</f>
        <v>26083.599999999999</v>
      </c>
    </row>
    <row r="185" spans="1:11" s="16" customFormat="1" ht="62.4">
      <c r="A185" s="19">
        <v>2</v>
      </c>
      <c r="B185" s="37">
        <v>955</v>
      </c>
      <c r="C185" s="47" t="s">
        <v>132</v>
      </c>
      <c r="D185" s="39" t="s">
        <v>90</v>
      </c>
      <c r="E185" s="39" t="s">
        <v>96</v>
      </c>
      <c r="F185" s="39" t="s">
        <v>15</v>
      </c>
      <c r="G185" s="39" t="s">
        <v>75</v>
      </c>
      <c r="H185" s="40">
        <f>SUMIFS(H186:H1174,$B186:$B1174,$B185,$D186:$D1174,$D186,$E186:$E1174,$E186,$F186:$F1174,$F186)</f>
        <v>0</v>
      </c>
      <c r="I185" s="40">
        <f>SUMIFS(I186:I1174,$B186:$B1174,$B185,$D186:$D1174,$D186,$E186:$E1174,$E186,$F186:$F1174,$F186)</f>
        <v>0</v>
      </c>
      <c r="J185" s="40">
        <f>SUMIFS(J186:J1174,$B186:$B1174,$B185,$D186:$D1174,$D186,$E186:$E1174,$E186,$F186:$F1174,$F186)</f>
        <v>0</v>
      </c>
      <c r="K185" s="40">
        <f>SUMIFS(K186:K1174,$B186:$B1174,$B185,$D186:$D1174,$D186,$E186:$E1174,$E186,$F186:$F1174,$F186)</f>
        <v>0</v>
      </c>
    </row>
    <row r="186" spans="1:11" s="16" customFormat="1" ht="46.8">
      <c r="A186" s="20">
        <v>3</v>
      </c>
      <c r="B186" s="31">
        <v>955</v>
      </c>
      <c r="C186" s="45" t="s">
        <v>12</v>
      </c>
      <c r="D186" s="33" t="s">
        <v>90</v>
      </c>
      <c r="E186" s="33" t="s">
        <v>96</v>
      </c>
      <c r="F186" s="33" t="s">
        <v>15</v>
      </c>
      <c r="G186" s="33" t="s">
        <v>77</v>
      </c>
      <c r="H186" s="24"/>
      <c r="I186" s="24"/>
      <c r="J186" s="24"/>
      <c r="K186" s="24"/>
    </row>
    <row r="187" spans="1:11" s="16" customFormat="1" ht="93.6">
      <c r="A187" s="19">
        <v>2</v>
      </c>
      <c r="B187" s="37">
        <v>955</v>
      </c>
      <c r="C187" s="38" t="s">
        <v>192</v>
      </c>
      <c r="D187" s="39" t="s">
        <v>90</v>
      </c>
      <c r="E187" s="39" t="s">
        <v>96</v>
      </c>
      <c r="F187" s="39" t="s">
        <v>55</v>
      </c>
      <c r="G187" s="39"/>
      <c r="H187" s="40">
        <f>SUMIFS(H188:H1176,$B188:$B1176,$B187,$D188:$D1176,$D188,$E188:$E1176,$E188,$F188:$F1176,$F188)</f>
        <v>27084.2</v>
      </c>
      <c r="I187" s="40">
        <f>SUMIFS(I188:I1176,$B188:$B1176,$B187,$D188:$D1176,$D188,$E188:$E1176,$E188,$F188:$F1176,$F188)</f>
        <v>26085.5</v>
      </c>
      <c r="J187" s="40">
        <f>SUMIFS(J188:J1176,$B188:$B1176,$B187,$D188:$D1176,$D188,$E188:$E1176,$E188,$F188:$F1176,$F188)</f>
        <v>27165.4</v>
      </c>
      <c r="K187" s="40">
        <f>SUMIFS(K188:K1176,$B188:$B1176,$B187,$D188:$D1176,$D188,$E188:$E1176,$E188,$F188:$F1176,$F188)</f>
        <v>26083.599999999999</v>
      </c>
    </row>
    <row r="188" spans="1:11" s="16" customFormat="1" ht="31.2">
      <c r="A188" s="20">
        <v>3</v>
      </c>
      <c r="B188" s="31">
        <v>955</v>
      </c>
      <c r="C188" s="32" t="s">
        <v>23</v>
      </c>
      <c r="D188" s="33" t="s">
        <v>90</v>
      </c>
      <c r="E188" s="33" t="s">
        <v>96</v>
      </c>
      <c r="F188" s="33" t="s">
        <v>55</v>
      </c>
      <c r="G188" s="33" t="s">
        <v>86</v>
      </c>
      <c r="H188" s="24">
        <v>4667</v>
      </c>
      <c r="I188" s="24">
        <v>3725.3</v>
      </c>
      <c r="J188" s="24">
        <v>4667</v>
      </c>
      <c r="K188" s="24">
        <v>3725.3</v>
      </c>
    </row>
    <row r="189" spans="1:11" s="16" customFormat="1" ht="46.8">
      <c r="A189" s="20">
        <v>3</v>
      </c>
      <c r="B189" s="31">
        <v>955</v>
      </c>
      <c r="C189" s="32" t="s">
        <v>12</v>
      </c>
      <c r="D189" s="33" t="s">
        <v>90</v>
      </c>
      <c r="E189" s="33" t="s">
        <v>96</v>
      </c>
      <c r="F189" s="33" t="s">
        <v>55</v>
      </c>
      <c r="G189" s="33" t="s">
        <v>77</v>
      </c>
      <c r="H189" s="24">
        <v>1730.2</v>
      </c>
      <c r="I189" s="24">
        <v>1673.2</v>
      </c>
      <c r="J189" s="24">
        <v>1811.4</v>
      </c>
      <c r="K189" s="24">
        <v>1671.3</v>
      </c>
    </row>
    <row r="190" spans="1:11" s="16" customFormat="1" ht="15.6">
      <c r="A190" s="20">
        <v>3</v>
      </c>
      <c r="B190" s="31">
        <v>955</v>
      </c>
      <c r="C190" s="32" t="s">
        <v>46</v>
      </c>
      <c r="D190" s="33" t="s">
        <v>90</v>
      </c>
      <c r="E190" s="33" t="s">
        <v>96</v>
      </c>
      <c r="F190" s="33" t="s">
        <v>55</v>
      </c>
      <c r="G190" s="33" t="s">
        <v>95</v>
      </c>
      <c r="H190" s="24"/>
      <c r="I190" s="24"/>
      <c r="J190" s="24"/>
      <c r="K190" s="24"/>
    </row>
    <row r="191" spans="1:11" s="16" customFormat="1" ht="78">
      <c r="A191" s="20">
        <v>3</v>
      </c>
      <c r="B191" s="31">
        <v>955</v>
      </c>
      <c r="C191" s="32" t="s">
        <v>152</v>
      </c>
      <c r="D191" s="33" t="s">
        <v>90</v>
      </c>
      <c r="E191" s="33" t="s">
        <v>96</v>
      </c>
      <c r="F191" s="33" t="s">
        <v>55</v>
      </c>
      <c r="G191" s="33" t="s">
        <v>97</v>
      </c>
      <c r="H191" s="24">
        <v>20687</v>
      </c>
      <c r="I191" s="24">
        <v>20687</v>
      </c>
      <c r="J191" s="24">
        <v>20687</v>
      </c>
      <c r="K191" s="24">
        <v>20687</v>
      </c>
    </row>
    <row r="192" spans="1:11" s="16" customFormat="1" ht="21" customHeight="1">
      <c r="A192" s="20">
        <v>3</v>
      </c>
      <c r="B192" s="31">
        <v>955</v>
      </c>
      <c r="C192" s="32" t="s">
        <v>13</v>
      </c>
      <c r="D192" s="33" t="s">
        <v>90</v>
      </c>
      <c r="E192" s="33" t="s">
        <v>96</v>
      </c>
      <c r="F192" s="33" t="s">
        <v>55</v>
      </c>
      <c r="G192" s="33" t="s">
        <v>78</v>
      </c>
      <c r="H192" s="24"/>
      <c r="I192" s="24"/>
      <c r="J192" s="24"/>
      <c r="K192" s="24"/>
    </row>
    <row r="193" spans="1:11" s="16" customFormat="1" ht="15.6">
      <c r="A193" s="17">
        <v>1</v>
      </c>
      <c r="B193" s="28">
        <v>955</v>
      </c>
      <c r="C193" s="29" t="s">
        <v>56</v>
      </c>
      <c r="D193" s="30" t="s">
        <v>90</v>
      </c>
      <c r="E193" s="30" t="s">
        <v>87</v>
      </c>
      <c r="F193" s="30" t="s">
        <v>7</v>
      </c>
      <c r="G193" s="30" t="s">
        <v>75</v>
      </c>
      <c r="H193" s="18">
        <f>SUMIFS(H194:H1183,$B194:$B1183,$B194,$D194:$D1183,$D194,$E194:$E1183,$E194)/2</f>
        <v>1974</v>
      </c>
      <c r="I193" s="18">
        <f>SUMIFS(I194:I1183,$B194:$B1183,$B194,$D194:$D1183,$D194,$E194:$E1183,$E194)/2</f>
        <v>0</v>
      </c>
      <c r="J193" s="18">
        <f>SUMIFS(J194:J1183,$B194:$B1183,$B194,$D194:$D1183,$D194,$E194:$E1183,$E194)/2</f>
        <v>1974</v>
      </c>
      <c r="K193" s="18">
        <f>SUMIFS(K194:K1183,$B194:$B1183,$B194,$D194:$D1183,$D194,$E194:$E1183,$E194)/2</f>
        <v>0</v>
      </c>
    </row>
    <row r="194" spans="1:11" s="16" customFormat="1" ht="62.4">
      <c r="A194" s="19">
        <v>2</v>
      </c>
      <c r="B194" s="37">
        <v>955</v>
      </c>
      <c r="C194" s="38" t="s">
        <v>131</v>
      </c>
      <c r="D194" s="39" t="s">
        <v>90</v>
      </c>
      <c r="E194" s="39" t="s">
        <v>87</v>
      </c>
      <c r="F194" s="39" t="s">
        <v>133</v>
      </c>
      <c r="G194" s="39"/>
      <c r="H194" s="40">
        <f>SUMIFS(H195:H1183,$B195:$B1183,$B194,$D195:$D1183,$D195,$E195:$E1183,$E195,$F195:$F1183,$F195)</f>
        <v>1974</v>
      </c>
      <c r="I194" s="40">
        <f>SUMIFS(I195:I1183,$B195:$B1183,$B194,$D195:$D1183,$D195,$E195:$E1183,$E195,$F195:$F1183,$F195)</f>
        <v>0</v>
      </c>
      <c r="J194" s="40">
        <f>SUMIFS(J195:J1183,$B195:$B1183,$B194,$D195:$D1183,$D195,$E195:$E1183,$E195,$F195:$F1183,$F195)</f>
        <v>1974</v>
      </c>
      <c r="K194" s="40">
        <f>SUMIFS(K195:K1183,$B195:$B1183,$B194,$D195:$D1183,$D195,$E195:$E1183,$E195,$F195:$F1183,$F195)</f>
        <v>0</v>
      </c>
    </row>
    <row r="195" spans="1:11" s="16" customFormat="1" ht="78">
      <c r="A195" s="20">
        <v>3</v>
      </c>
      <c r="B195" s="31">
        <v>955</v>
      </c>
      <c r="C195" s="32" t="s">
        <v>152</v>
      </c>
      <c r="D195" s="33" t="s">
        <v>90</v>
      </c>
      <c r="E195" s="33" t="s">
        <v>87</v>
      </c>
      <c r="F195" s="33" t="s">
        <v>133</v>
      </c>
      <c r="G195" s="33" t="s">
        <v>97</v>
      </c>
      <c r="H195" s="24">
        <v>1974</v>
      </c>
      <c r="I195" s="24"/>
      <c r="J195" s="24">
        <v>1974</v>
      </c>
      <c r="K195" s="24"/>
    </row>
    <row r="196" spans="1:11" s="16" customFormat="1" ht="15.6">
      <c r="A196" s="17">
        <v>1</v>
      </c>
      <c r="B196" s="28">
        <v>955</v>
      </c>
      <c r="C196" s="29" t="s">
        <v>148</v>
      </c>
      <c r="D196" s="30" t="s">
        <v>90</v>
      </c>
      <c r="E196" s="30" t="s">
        <v>93</v>
      </c>
      <c r="F196" s="30"/>
      <c r="G196" s="30"/>
      <c r="H196" s="18">
        <f>SUMIFS(H197:H1186,$B197:$B1186,$B197,$D197:$D1186,$D197,$E197:$E1186,$E197)/2</f>
        <v>89895.3</v>
      </c>
      <c r="I196" s="18">
        <f>SUMIFS(I197:I1186,$B197:$B1186,$B197,$D197:$D1186,$D197,$E197:$E1186,$E197)/2</f>
        <v>84299.1</v>
      </c>
      <c r="J196" s="18">
        <f>SUMIFS(J197:J1186,$B197:$B1186,$B197,$D197:$D1186,$D197,$E197:$E1186,$E197)/2</f>
        <v>89895.3</v>
      </c>
      <c r="K196" s="18">
        <f>SUMIFS(K197:K1186,$B197:$B1186,$B197,$D197:$D1186,$D197,$E197:$E1186,$E197)/2</f>
        <v>84299.1</v>
      </c>
    </row>
    <row r="197" spans="1:11" s="16" customFormat="1" ht="62.4">
      <c r="A197" s="19">
        <v>2</v>
      </c>
      <c r="B197" s="37">
        <v>955</v>
      </c>
      <c r="C197" s="38" t="s">
        <v>193</v>
      </c>
      <c r="D197" s="39" t="s">
        <v>90</v>
      </c>
      <c r="E197" s="39" t="s">
        <v>93</v>
      </c>
      <c r="F197" s="39" t="s">
        <v>57</v>
      </c>
      <c r="G197" s="39"/>
      <c r="H197" s="40">
        <f>SUMIFS(H198:H1186,$B198:$B1186,$B197,$D198:$D1186,$D198,$E198:$E1186,$E198,$F198:$F1186,$F198)</f>
        <v>89895.299999999988</v>
      </c>
      <c r="I197" s="40">
        <f>SUMIFS(I198:I1186,$B198:$B1186,$B197,$D198:$D1186,$D198,$E198:$E1186,$E198,$F198:$F1186,$F198)</f>
        <v>84299.1</v>
      </c>
      <c r="J197" s="40">
        <f>SUMIFS(J198:J1186,$B198:$B1186,$B197,$D198:$D1186,$D198,$E198:$E1186,$E198,$F198:$F1186,$F198)</f>
        <v>89895.299999999988</v>
      </c>
      <c r="K197" s="40">
        <f>SUMIFS(K198:K1186,$B198:$B1186,$B197,$D198:$D1186,$D198,$E198:$E1186,$E198,$F198:$F1186,$F198)</f>
        <v>84299.1</v>
      </c>
    </row>
    <row r="198" spans="1:11" s="16" customFormat="1" ht="15.6">
      <c r="A198" s="20">
        <v>3</v>
      </c>
      <c r="B198" s="31">
        <v>955</v>
      </c>
      <c r="C198" s="32" t="s">
        <v>46</v>
      </c>
      <c r="D198" s="33" t="s">
        <v>90</v>
      </c>
      <c r="E198" s="33" t="s">
        <v>93</v>
      </c>
      <c r="F198" s="33" t="s">
        <v>57</v>
      </c>
      <c r="G198" s="33" t="s">
        <v>95</v>
      </c>
      <c r="H198" s="24">
        <v>43506.7</v>
      </c>
      <c r="I198" s="24">
        <v>41000</v>
      </c>
      <c r="J198" s="24">
        <v>43506.7</v>
      </c>
      <c r="K198" s="24">
        <v>41000</v>
      </c>
    </row>
    <row r="199" spans="1:11" s="16" customFormat="1" ht="144" customHeight="1">
      <c r="A199" s="20">
        <v>3</v>
      </c>
      <c r="B199" s="31">
        <v>955</v>
      </c>
      <c r="C199" s="32" t="s">
        <v>120</v>
      </c>
      <c r="D199" s="33" t="s">
        <v>90</v>
      </c>
      <c r="E199" s="33" t="s">
        <v>93</v>
      </c>
      <c r="F199" s="33" t="s">
        <v>57</v>
      </c>
      <c r="G199" s="33" t="s">
        <v>118</v>
      </c>
      <c r="H199" s="24">
        <v>46388.6</v>
      </c>
      <c r="I199" s="24">
        <v>43299.1</v>
      </c>
      <c r="J199" s="24">
        <v>46388.6</v>
      </c>
      <c r="K199" s="24">
        <v>43299.1</v>
      </c>
    </row>
    <row r="200" spans="1:11" s="16" customFormat="1" ht="15.6">
      <c r="A200" s="17">
        <v>1</v>
      </c>
      <c r="B200" s="28">
        <v>955</v>
      </c>
      <c r="C200" s="29" t="s">
        <v>137</v>
      </c>
      <c r="D200" s="30" t="s">
        <v>90</v>
      </c>
      <c r="E200" s="30" t="s">
        <v>88</v>
      </c>
      <c r="F200" s="30" t="s">
        <v>7</v>
      </c>
      <c r="G200" s="30" t="s">
        <v>75</v>
      </c>
      <c r="H200" s="18">
        <f>SUMIFS(H201:H1189,$B201:$B1189,$B201,$D201:$D1189,$D201,$E201:$E1189,$E201)/2</f>
        <v>0</v>
      </c>
      <c r="I200" s="18">
        <f>SUMIFS(I201:I1189,$B201:$B1189,$B201,$D201:$D1189,$D201,$E201:$E1189,$E201)/2</f>
        <v>0</v>
      </c>
      <c r="J200" s="18">
        <f>SUMIFS(J201:J1189,$B201:$B1189,$B201,$D201:$D1189,$D201,$E201:$E1189,$E201)/2</f>
        <v>0</v>
      </c>
      <c r="K200" s="18">
        <f>SUMIFS(K201:K1189,$B201:$B1189,$B201,$D201:$D1189,$D201,$E201:$E1189,$E201)/2</f>
        <v>0</v>
      </c>
    </row>
    <row r="201" spans="1:11" s="16" customFormat="1" ht="78">
      <c r="A201" s="19">
        <v>2</v>
      </c>
      <c r="B201" s="37">
        <v>955</v>
      </c>
      <c r="C201" s="38" t="s">
        <v>185</v>
      </c>
      <c r="D201" s="39" t="s">
        <v>90</v>
      </c>
      <c r="E201" s="39" t="s">
        <v>88</v>
      </c>
      <c r="F201" s="39" t="s">
        <v>50</v>
      </c>
      <c r="G201" s="39"/>
      <c r="H201" s="40">
        <f>SUMIFS(H202:H1189,$B202:$B1189,$B201,$D202:$D1189,$D202,$E202:$E1189,$E202,$F202:$F1189,$F202)</f>
        <v>0</v>
      </c>
      <c r="I201" s="40">
        <f>SUMIFS(I202:I1189,$B202:$B1189,$B201,$D202:$D1189,$D202,$E202:$E1189,$E202,$F202:$F1189,$F202)</f>
        <v>0</v>
      </c>
      <c r="J201" s="40">
        <f>SUMIFS(J202:J1189,$B202:$B1189,$B201,$D202:$D1189,$D202,$E202:$E1189,$E202,$F202:$F1189,$F202)</f>
        <v>0</v>
      </c>
      <c r="K201" s="40">
        <f>SUMIFS(K202:K1189,$B202:$B1189,$B201,$D202:$D1189,$D202,$E202:$E1189,$E202,$F202:$F1189,$F202)</f>
        <v>0</v>
      </c>
    </row>
    <row r="202" spans="1:11" s="16" customFormat="1" ht="15.6">
      <c r="A202" s="20">
        <v>3</v>
      </c>
      <c r="B202" s="31">
        <v>955</v>
      </c>
      <c r="C202" s="32" t="s">
        <v>46</v>
      </c>
      <c r="D202" s="33" t="s">
        <v>90</v>
      </c>
      <c r="E202" s="33" t="s">
        <v>88</v>
      </c>
      <c r="F202" s="33" t="s">
        <v>50</v>
      </c>
      <c r="G202" s="33" t="s">
        <v>95</v>
      </c>
      <c r="H202" s="24"/>
      <c r="I202" s="24"/>
      <c r="J202" s="24"/>
      <c r="K202" s="24"/>
    </row>
    <row r="203" spans="1:11" s="16" customFormat="1" ht="31.2">
      <c r="A203" s="17">
        <v>1</v>
      </c>
      <c r="B203" s="28">
        <v>955</v>
      </c>
      <c r="C203" s="29" t="s">
        <v>37</v>
      </c>
      <c r="D203" s="30" t="s">
        <v>90</v>
      </c>
      <c r="E203" s="30" t="s">
        <v>91</v>
      </c>
      <c r="F203" s="30"/>
      <c r="G203" s="30"/>
      <c r="H203" s="18">
        <f>SUMIFS(H204:H1194,$B204:$B1194,$B204,$D204:$D1194,$D204,$E204:$E1194,$E204)/2</f>
        <v>4433.1000000000004</v>
      </c>
      <c r="I203" s="18">
        <f>SUMIFS(I204:I1194,$B204:$B1194,$B204,$D204:$D1194,$D204,$E204:$E1194,$E204)/2</f>
        <v>0</v>
      </c>
      <c r="J203" s="18">
        <f>SUMIFS(J204:J1194,$B204:$B1194,$B204,$D204:$D1194,$D204,$E204:$E1194,$E204)/2</f>
        <v>4948.2000000000007</v>
      </c>
      <c r="K203" s="18">
        <f>SUMIFS(K204:K1194,$B204:$B1194,$B204,$D204:$D1194,$D204,$E204:$E1194,$E204)/2</f>
        <v>515.1</v>
      </c>
    </row>
    <row r="204" spans="1:11" s="16" customFormat="1" ht="71.400000000000006" customHeight="1">
      <c r="A204" s="19">
        <v>2</v>
      </c>
      <c r="B204" s="37">
        <v>955</v>
      </c>
      <c r="C204" s="38" t="s">
        <v>201</v>
      </c>
      <c r="D204" s="39" t="s">
        <v>90</v>
      </c>
      <c r="E204" s="39" t="s">
        <v>91</v>
      </c>
      <c r="F204" s="39" t="s">
        <v>58</v>
      </c>
      <c r="G204" s="39"/>
      <c r="H204" s="40">
        <f>SUMIFS(H205:H1194,$B205:$B1194,$B204,$D205:$D1194,$D205,$E205:$E1194,$E205,$F205:$F1194,$F205)</f>
        <v>4433.1000000000004</v>
      </c>
      <c r="I204" s="40">
        <f>SUMIFS(I205:I1194,$B205:$B1194,$B204,$D205:$D1194,$D205,$E205:$E1194,$E205,$F205:$F1194,$F205)</f>
        <v>0</v>
      </c>
      <c r="J204" s="40">
        <f>SUMIFS(J205:J1194,$B205:$B1194,$B204,$D205:$D1194,$D205,$E205:$E1194,$E205,$F205:$F1194,$F205)</f>
        <v>4433.1000000000004</v>
      </c>
      <c r="K204" s="40">
        <f>SUMIFS(K205:K1194,$B205:$B1194,$B204,$D205:$D1194,$D205,$E205:$E1194,$E205,$F205:$F1194,$F205)</f>
        <v>0</v>
      </c>
    </row>
    <row r="205" spans="1:11" s="16" customFormat="1" ht="78">
      <c r="A205" s="20">
        <v>3</v>
      </c>
      <c r="B205" s="31">
        <v>955</v>
      </c>
      <c r="C205" s="32" t="s">
        <v>170</v>
      </c>
      <c r="D205" s="33" t="s">
        <v>90</v>
      </c>
      <c r="E205" s="33" t="s">
        <v>91</v>
      </c>
      <c r="F205" s="33" t="s">
        <v>58</v>
      </c>
      <c r="G205" s="33" t="s">
        <v>98</v>
      </c>
      <c r="H205" s="24">
        <v>4433.1000000000004</v>
      </c>
      <c r="I205" s="24"/>
      <c r="J205" s="24">
        <v>4433.1000000000004</v>
      </c>
      <c r="K205" s="24"/>
    </row>
    <row r="206" spans="1:11" s="16" customFormat="1" ht="50.4" customHeight="1">
      <c r="A206" s="19">
        <v>2</v>
      </c>
      <c r="B206" s="37">
        <v>955</v>
      </c>
      <c r="C206" s="38" t="s">
        <v>35</v>
      </c>
      <c r="D206" s="39" t="s">
        <v>90</v>
      </c>
      <c r="E206" s="39" t="s">
        <v>91</v>
      </c>
      <c r="F206" s="39" t="s">
        <v>115</v>
      </c>
      <c r="G206" s="39"/>
      <c r="H206" s="40">
        <f>SUMIFS(H207:H1197,$B207:$B1197,$B206,$D207:$D1197,$D207,$E207:$E1197,$E207,$F207:$F1197,$F207)</f>
        <v>0</v>
      </c>
      <c r="I206" s="40">
        <f>SUMIFS(I207:I1197,$B207:$B1197,$B206,$D207:$D1197,$D207,$E207:$E1197,$E207,$F207:$F1197,$F207)</f>
        <v>0</v>
      </c>
      <c r="J206" s="40">
        <f>SUMIFS(J207:J1197,$B207:$B1197,$B206,$D207:$D1197,$D207,$E207:$E1197,$E207,$F207:$F1197,$F207)</f>
        <v>515.1</v>
      </c>
      <c r="K206" s="40">
        <f>SUMIFS(K207:K1197,$B207:$B1197,$B206,$D207:$D1197,$D207,$E207:$E1197,$E207,$F207:$F1197,$F207)</f>
        <v>515.1</v>
      </c>
    </row>
    <row r="207" spans="1:11" s="16" customFormat="1" ht="46.8">
      <c r="A207" s="20">
        <v>3</v>
      </c>
      <c r="B207" s="31">
        <v>955</v>
      </c>
      <c r="C207" s="32" t="s">
        <v>12</v>
      </c>
      <c r="D207" s="33" t="s">
        <v>90</v>
      </c>
      <c r="E207" s="33" t="s">
        <v>91</v>
      </c>
      <c r="F207" s="33" t="s">
        <v>115</v>
      </c>
      <c r="G207" s="33" t="s">
        <v>77</v>
      </c>
      <c r="H207" s="24"/>
      <c r="I207" s="24"/>
      <c r="J207" s="24">
        <v>515.1</v>
      </c>
      <c r="K207" s="24">
        <v>515.1</v>
      </c>
    </row>
    <row r="208" spans="1:11" s="16" customFormat="1" ht="15.6">
      <c r="A208" s="17">
        <v>1</v>
      </c>
      <c r="B208" s="28">
        <v>955</v>
      </c>
      <c r="C208" s="29" t="s">
        <v>59</v>
      </c>
      <c r="D208" s="30" t="s">
        <v>96</v>
      </c>
      <c r="E208" s="30" t="s">
        <v>73</v>
      </c>
      <c r="F208" s="30"/>
      <c r="G208" s="30"/>
      <c r="H208" s="18">
        <f>SUMIFS(H209:H1197,$B209:$B1197,$B209,$D209:$D1197,$D209,$E209:$E1197,$E209)/2</f>
        <v>3130.3</v>
      </c>
      <c r="I208" s="18">
        <f>SUMIFS(I209:I1197,$B209:$B1197,$B209,$D209:$D1197,$D209,$E209:$E1197,$E209)/2</f>
        <v>0</v>
      </c>
      <c r="J208" s="18">
        <f>SUMIFS(J209:J1197,$B209:$B1197,$B209,$D209:$D1197,$D209,$E209:$E1197,$E209)/2</f>
        <v>3130.3</v>
      </c>
      <c r="K208" s="18">
        <f>SUMIFS(K209:K1197,$B209:$B1197,$B209,$D209:$D1197,$D209,$E209:$E1197,$E209)/2</f>
        <v>0</v>
      </c>
    </row>
    <row r="209" spans="1:11" s="16" customFormat="1" ht="82.2" customHeight="1">
      <c r="A209" s="19">
        <v>2</v>
      </c>
      <c r="B209" s="37">
        <v>955</v>
      </c>
      <c r="C209" s="42" t="s">
        <v>189</v>
      </c>
      <c r="D209" s="39" t="s">
        <v>96</v>
      </c>
      <c r="E209" s="39" t="s">
        <v>73</v>
      </c>
      <c r="F209" s="39" t="s">
        <v>49</v>
      </c>
      <c r="G209" s="39" t="s">
        <v>75</v>
      </c>
      <c r="H209" s="40">
        <f>SUMIFS(H210:H1197,$B210:$B1197,$B209,$D210:$D1197,$D210,$E210:$E1197,$E210,$F210:$F1197,$F210)</f>
        <v>3130.3</v>
      </c>
      <c r="I209" s="40">
        <f>SUMIFS(I210:I1197,$B210:$B1197,$B209,$D210:$D1197,$D210,$E210:$E1197,$E210,$F210:$F1197,$F210)</f>
        <v>0</v>
      </c>
      <c r="J209" s="40">
        <f>SUMIFS(J210:J1197,$B210:$B1197,$B209,$D210:$D1197,$D210,$E210:$E1197,$E210,$F210:$F1197,$F210)</f>
        <v>3130.3</v>
      </c>
      <c r="K209" s="40">
        <f>SUMIFS(K210:K1197,$B210:$B1197,$B209,$D210:$D1197,$D210,$E210:$E1197,$E210,$F210:$F1197,$F210)</f>
        <v>0</v>
      </c>
    </row>
    <row r="210" spans="1:11" s="16" customFormat="1" ht="15.6">
      <c r="A210" s="20">
        <v>3</v>
      </c>
      <c r="B210" s="31">
        <v>955</v>
      </c>
      <c r="C210" s="32" t="s">
        <v>46</v>
      </c>
      <c r="D210" s="33" t="s">
        <v>96</v>
      </c>
      <c r="E210" s="33" t="s">
        <v>73</v>
      </c>
      <c r="F210" s="33" t="s">
        <v>49</v>
      </c>
      <c r="G210" s="33" t="s">
        <v>95</v>
      </c>
      <c r="H210" s="24">
        <v>3130.3</v>
      </c>
      <c r="I210" s="24"/>
      <c r="J210" s="24">
        <v>3130.3</v>
      </c>
      <c r="K210" s="24"/>
    </row>
    <row r="211" spans="1:11" s="16" customFormat="1" ht="82.2" customHeight="1">
      <c r="A211" s="19">
        <v>2</v>
      </c>
      <c r="B211" s="37">
        <v>955</v>
      </c>
      <c r="C211" s="38" t="s">
        <v>185</v>
      </c>
      <c r="D211" s="39" t="s">
        <v>96</v>
      </c>
      <c r="E211" s="39" t="s">
        <v>73</v>
      </c>
      <c r="F211" s="39" t="s">
        <v>50</v>
      </c>
      <c r="G211" s="39" t="s">
        <v>75</v>
      </c>
      <c r="H211" s="40">
        <f>SUMIFS(H212:H1200,$B212:$B1200,$B211,$D212:$D1200,$D212,$E212:$E1200,$E212,$F212:$F1200,$F212)</f>
        <v>0</v>
      </c>
      <c r="I211" s="40">
        <f>SUMIFS(I212:I1200,$B212:$B1200,$B211,$D212:$D1200,$D212,$E212:$E1200,$E212,$F212:$F1200,$F212)</f>
        <v>0</v>
      </c>
      <c r="J211" s="40">
        <f>SUMIFS(J212:J1200,$B212:$B1200,$B211,$D212:$D1200,$D212,$E212:$E1200,$E212,$F212:$F1200,$F212)</f>
        <v>0</v>
      </c>
      <c r="K211" s="40">
        <f>SUMIFS(K212:K1200,$B212:$B1200,$B211,$D212:$D1200,$D212,$E212:$E1200,$E212,$F212:$F1200,$F212)</f>
        <v>0</v>
      </c>
    </row>
    <row r="212" spans="1:11" s="16" customFormat="1" ht="15.6">
      <c r="A212" s="20">
        <v>3</v>
      </c>
      <c r="B212" s="31">
        <v>955</v>
      </c>
      <c r="C212" s="32" t="s">
        <v>46</v>
      </c>
      <c r="D212" s="33" t="s">
        <v>96</v>
      </c>
      <c r="E212" s="33" t="s">
        <v>73</v>
      </c>
      <c r="F212" s="33" t="s">
        <v>50</v>
      </c>
      <c r="G212" s="33" t="s">
        <v>95</v>
      </c>
      <c r="H212" s="24"/>
      <c r="I212" s="24"/>
      <c r="J212" s="24"/>
      <c r="K212" s="24"/>
    </row>
    <row r="213" spans="1:11" s="16" customFormat="1" ht="15.6">
      <c r="A213" s="17">
        <v>1</v>
      </c>
      <c r="B213" s="28">
        <v>955</v>
      </c>
      <c r="C213" s="29" t="s">
        <v>119</v>
      </c>
      <c r="D213" s="30" t="s">
        <v>96</v>
      </c>
      <c r="E213" s="30" t="s">
        <v>92</v>
      </c>
      <c r="F213" s="30" t="s">
        <v>7</v>
      </c>
      <c r="G213" s="30" t="s">
        <v>75</v>
      </c>
      <c r="H213" s="18">
        <f>SUMIFS(H214:H1202,$B214:$B1202,$B214,$D214:$D1202,$D214,$E214:$E1202,$E214)/2</f>
        <v>78</v>
      </c>
      <c r="I213" s="18">
        <f>SUMIFS(I214:I1202,$B214:$B1202,$B214,$D214:$D1202,$D214,$E214:$E1202,$E214)/2</f>
        <v>0</v>
      </c>
      <c r="J213" s="18">
        <f>SUMIFS(J214:J1202,$B214:$B1202,$B214,$D214:$D1202,$D214,$E214:$E1202,$E214)/2</f>
        <v>128</v>
      </c>
      <c r="K213" s="18">
        <f>SUMIFS(K214:K1202,$B214:$B1202,$B214,$D214:$D1202,$D214,$E214:$E1202,$E214)/2</f>
        <v>0</v>
      </c>
    </row>
    <row r="214" spans="1:11" s="16" customFormat="1" ht="46.8">
      <c r="A214" s="19">
        <v>2</v>
      </c>
      <c r="B214" s="37">
        <v>955</v>
      </c>
      <c r="C214" s="38" t="s">
        <v>157</v>
      </c>
      <c r="D214" s="39" t="s">
        <v>96</v>
      </c>
      <c r="E214" s="39" t="s">
        <v>92</v>
      </c>
      <c r="F214" s="39" t="s">
        <v>60</v>
      </c>
      <c r="G214" s="39" t="s">
        <v>75</v>
      </c>
      <c r="H214" s="40">
        <f>SUMIFS(H215:H1202,$B215:$B1202,$B214,$D215:$D1202,$D215,$E215:$E1202,$E215,$F215:$F1202,$F215)</f>
        <v>78</v>
      </c>
      <c r="I214" s="40">
        <f>SUMIFS(I215:I1202,$B215:$B1202,$B214,$D215:$D1202,$D215,$E215:$E1202,$E215,$F215:$F1202,$F215)</f>
        <v>0</v>
      </c>
      <c r="J214" s="40">
        <f>SUMIFS(J215:J1202,$B215:$B1202,$B214,$D215:$D1202,$D215,$E215:$E1202,$E215,$F215:$F1202,$F215)</f>
        <v>128</v>
      </c>
      <c r="K214" s="40">
        <f>SUMIFS(K215:K1202,$B215:$B1202,$B214,$D215:$D1202,$D215,$E215:$E1202,$E215,$F215:$F1202,$F215)</f>
        <v>0</v>
      </c>
    </row>
    <row r="215" spans="1:11" s="16" customFormat="1" ht="151.19999999999999" customHeight="1">
      <c r="A215" s="20">
        <v>3</v>
      </c>
      <c r="B215" s="31">
        <v>955</v>
      </c>
      <c r="C215" s="32" t="s">
        <v>120</v>
      </c>
      <c r="D215" s="33" t="s">
        <v>96</v>
      </c>
      <c r="E215" s="33" t="s">
        <v>92</v>
      </c>
      <c r="F215" s="33" t="s">
        <v>60</v>
      </c>
      <c r="G215" s="33" t="s">
        <v>118</v>
      </c>
      <c r="H215" s="24"/>
      <c r="I215" s="24"/>
      <c r="J215" s="24"/>
      <c r="K215" s="24"/>
    </row>
    <row r="216" spans="1:11" s="16" customFormat="1" ht="24.6" customHeight="1">
      <c r="A216" s="20">
        <v>3</v>
      </c>
      <c r="B216" s="31">
        <v>955</v>
      </c>
      <c r="C216" s="32" t="s">
        <v>46</v>
      </c>
      <c r="D216" s="33" t="s">
        <v>96</v>
      </c>
      <c r="E216" s="33" t="s">
        <v>92</v>
      </c>
      <c r="F216" s="33" t="s">
        <v>60</v>
      </c>
      <c r="G216" s="33" t="s">
        <v>95</v>
      </c>
      <c r="H216" s="24">
        <v>78</v>
      </c>
      <c r="I216" s="24"/>
      <c r="J216" s="24">
        <v>128</v>
      </c>
      <c r="K216" s="24"/>
    </row>
    <row r="217" spans="1:11" s="16" customFormat="1" ht="93.6">
      <c r="A217" s="19">
        <v>2</v>
      </c>
      <c r="B217" s="37">
        <v>955</v>
      </c>
      <c r="C217" s="38" t="s">
        <v>191</v>
      </c>
      <c r="D217" s="39" t="s">
        <v>96</v>
      </c>
      <c r="E217" s="39" t="s">
        <v>92</v>
      </c>
      <c r="F217" s="39" t="s">
        <v>112</v>
      </c>
      <c r="G217" s="39" t="s">
        <v>75</v>
      </c>
      <c r="H217" s="40">
        <f>SUMIFS(H218:H1209,$B218:$B1209,$B217,$D218:$D1209,$D218,$E218:$E1209,$E218,$F218:$F1209,$F218)</f>
        <v>0</v>
      </c>
      <c r="I217" s="40">
        <f>SUMIFS(I218:I1209,$B218:$B1209,$B217,$D218:$D1209,$D218,$E218:$E1209,$E218,$F218:$F1209,$F218)</f>
        <v>0</v>
      </c>
      <c r="J217" s="40">
        <f>SUMIFS(J218:J1209,$B218:$B1209,$B217,$D218:$D1209,$D218,$E218:$E1209,$E218,$F218:$F1209,$F218)</f>
        <v>0</v>
      </c>
      <c r="K217" s="40">
        <f>SUMIFS(K218:K1209,$B218:$B1209,$B217,$D218:$D1209,$D218,$E218:$E1209,$E218,$F218:$F1209,$F218)</f>
        <v>0</v>
      </c>
    </row>
    <row r="218" spans="1:11" s="16" customFormat="1" ht="15.6">
      <c r="A218" s="20">
        <v>3</v>
      </c>
      <c r="B218" s="31">
        <v>955</v>
      </c>
      <c r="C218" s="32" t="s">
        <v>46</v>
      </c>
      <c r="D218" s="33" t="s">
        <v>96</v>
      </c>
      <c r="E218" s="33" t="s">
        <v>92</v>
      </c>
      <c r="F218" s="33" t="s">
        <v>112</v>
      </c>
      <c r="G218" s="33" t="s">
        <v>95</v>
      </c>
      <c r="H218" s="24"/>
      <c r="I218" s="24"/>
      <c r="J218" s="24"/>
      <c r="K218" s="24"/>
    </row>
    <row r="219" spans="1:11" s="16" customFormat="1" ht="15.6">
      <c r="A219" s="17">
        <v>1</v>
      </c>
      <c r="B219" s="28">
        <v>955</v>
      </c>
      <c r="C219" s="29" t="s">
        <v>123</v>
      </c>
      <c r="D219" s="30" t="s">
        <v>96</v>
      </c>
      <c r="E219" s="30" t="s">
        <v>82</v>
      </c>
      <c r="F219" s="30" t="s">
        <v>7</v>
      </c>
      <c r="G219" s="30" t="s">
        <v>75</v>
      </c>
      <c r="H219" s="18">
        <f>SUMIFS(H220:H1212,$B220:$B1212,$B220,$D220:$D1212,$D220,$E220:$E1212,$E220)/2</f>
        <v>24522.800000000003</v>
      </c>
      <c r="I219" s="18">
        <f>SUMIFS(I220:I1212,$B220:$B1212,$B220,$D220:$D1212,$D220,$E220:$E1212,$E220)/2</f>
        <v>20632.5</v>
      </c>
      <c r="J219" s="18">
        <f>SUMIFS(J220:J1212,$B220:$B1212,$B220,$D220:$D1212,$D220,$E220:$E1212,$E220)/2</f>
        <v>24522.800000000003</v>
      </c>
      <c r="K219" s="18">
        <f>SUMIFS(K220:K1212,$B220:$B1212,$B220,$D220:$D1212,$D220,$E220:$E1212,$E220)/2</f>
        <v>20632.5</v>
      </c>
    </row>
    <row r="220" spans="1:11" s="16" customFormat="1" ht="52.8" customHeight="1">
      <c r="A220" s="19">
        <v>2</v>
      </c>
      <c r="B220" s="37">
        <v>955</v>
      </c>
      <c r="C220" s="38" t="s">
        <v>157</v>
      </c>
      <c r="D220" s="39" t="s">
        <v>96</v>
      </c>
      <c r="E220" s="39" t="s">
        <v>82</v>
      </c>
      <c r="F220" s="39" t="s">
        <v>60</v>
      </c>
      <c r="G220" s="39" t="s">
        <v>75</v>
      </c>
      <c r="H220" s="40">
        <f>SUMIFS(H221:H1212,$B221:$B1212,$B220,$D221:$D1212,$D221,$E221:$E1212,$E221,$F221:$F1212,$F221)</f>
        <v>10271</v>
      </c>
      <c r="I220" s="40">
        <f>SUMIFS(I221:I1212,$B221:$B1212,$B220,$D221:$D1212,$D221,$E221:$E1212,$E221,$F221:$F1212,$F221)</f>
        <v>7150.3</v>
      </c>
      <c r="J220" s="40">
        <f>SUMIFS(J221:J1212,$B221:$B1212,$B220,$D221:$D1212,$D221,$E221:$E1212,$E221,$F221:$F1212,$F221)</f>
        <v>10271</v>
      </c>
      <c r="K220" s="40">
        <f>SUMIFS(K221:K1212,$B221:$B1212,$B220,$D221:$D1212,$D221,$E221:$E1212,$E221,$F221:$F1212,$F221)</f>
        <v>7150.3</v>
      </c>
    </row>
    <row r="221" spans="1:11" s="16" customFormat="1" ht="15.6">
      <c r="A221" s="20">
        <v>3</v>
      </c>
      <c r="B221" s="31">
        <v>955</v>
      </c>
      <c r="C221" s="32" t="s">
        <v>46</v>
      </c>
      <c r="D221" s="33" t="s">
        <v>96</v>
      </c>
      <c r="E221" s="33" t="s">
        <v>82</v>
      </c>
      <c r="F221" s="33" t="s">
        <v>60</v>
      </c>
      <c r="G221" s="33" t="s">
        <v>95</v>
      </c>
      <c r="H221" s="24">
        <v>10271</v>
      </c>
      <c r="I221" s="24">
        <v>7150.3</v>
      </c>
      <c r="J221" s="24">
        <v>10271</v>
      </c>
      <c r="K221" s="24">
        <v>7150.3</v>
      </c>
    </row>
    <row r="222" spans="1:11" s="16" customFormat="1" ht="72.599999999999994" customHeight="1">
      <c r="A222" s="19">
        <v>2</v>
      </c>
      <c r="B222" s="37">
        <v>955</v>
      </c>
      <c r="C222" s="38" t="s">
        <v>199</v>
      </c>
      <c r="D222" s="39" t="s">
        <v>96</v>
      </c>
      <c r="E222" s="39" t="s">
        <v>82</v>
      </c>
      <c r="F222" s="39" t="s">
        <v>122</v>
      </c>
      <c r="G222" s="39" t="s">
        <v>75</v>
      </c>
      <c r="H222" s="40">
        <f>SUMIFS(H223:H1214,$B223:$B1214,$B222,$D223:$D1214,$D223,$E223:$E1214,$E223,$F223:$F1214,$F223)</f>
        <v>14251.8</v>
      </c>
      <c r="I222" s="40">
        <f>SUMIFS(I223:I1214,$B223:$B1214,$B222,$D223:$D1214,$D223,$E223:$E1214,$E223,$F223:$F1214,$F223)</f>
        <v>13482.2</v>
      </c>
      <c r="J222" s="40">
        <f>SUMIFS(J223:J1214,$B223:$B1214,$B222,$D223:$D1214,$D223,$E223:$E1214,$E223,$F223:$F1214,$F223)</f>
        <v>14251.8</v>
      </c>
      <c r="K222" s="40">
        <f>SUMIFS(K223:K1214,$B223:$B1214,$B222,$D223:$D1214,$D223,$E223:$E1214,$E223,$F223:$F1214,$F223)</f>
        <v>13482.2</v>
      </c>
    </row>
    <row r="223" spans="1:11" s="16" customFormat="1" ht="15.6">
      <c r="A223" s="20">
        <v>3</v>
      </c>
      <c r="B223" s="31">
        <v>955</v>
      </c>
      <c r="C223" s="32" t="s">
        <v>46</v>
      </c>
      <c r="D223" s="33" t="s">
        <v>96</v>
      </c>
      <c r="E223" s="33" t="s">
        <v>82</v>
      </c>
      <c r="F223" s="33" t="s">
        <v>122</v>
      </c>
      <c r="G223" s="33" t="s">
        <v>95</v>
      </c>
      <c r="H223" s="24">
        <v>14251.8</v>
      </c>
      <c r="I223" s="24">
        <v>13482.2</v>
      </c>
      <c r="J223" s="24">
        <v>14251.8</v>
      </c>
      <c r="K223" s="24">
        <v>13482.2</v>
      </c>
    </row>
    <row r="224" spans="1:11" s="16" customFormat="1" ht="55.2" customHeight="1">
      <c r="A224" s="19">
        <v>2</v>
      </c>
      <c r="B224" s="37">
        <v>955</v>
      </c>
      <c r="C224" s="38" t="s">
        <v>165</v>
      </c>
      <c r="D224" s="39" t="s">
        <v>96</v>
      </c>
      <c r="E224" s="39" t="s">
        <v>82</v>
      </c>
      <c r="F224" s="39" t="s">
        <v>145</v>
      </c>
      <c r="G224" s="39" t="s">
        <v>75</v>
      </c>
      <c r="H224" s="40">
        <f>SUMIFS(H225:H1216,$B225:$B1216,$B224,$D225:$D1216,$D225,$E225:$E1216,$E225,$F225:$F1216,$F225)</f>
        <v>0</v>
      </c>
      <c r="I224" s="40">
        <f>SUMIFS(I225:I1216,$B225:$B1216,$B224,$D225:$D1216,$D225,$E225:$E1216,$E225,$F225:$F1216,$F225)</f>
        <v>0</v>
      </c>
      <c r="J224" s="40">
        <f>SUMIFS(J225:J1216,$B225:$B1216,$B224,$D225:$D1216,$D225,$E225:$E1216,$E225,$F225:$F1216,$F225)</f>
        <v>0</v>
      </c>
      <c r="K224" s="40">
        <f>SUMIFS(K225:K1216,$B225:$B1216,$B224,$D225:$D1216,$D225,$E225:$E1216,$E225,$F225:$F1216,$F225)</f>
        <v>0</v>
      </c>
    </row>
    <row r="225" spans="1:11" s="16" customFormat="1" ht="15.6">
      <c r="A225" s="20">
        <v>3</v>
      </c>
      <c r="B225" s="31">
        <v>955</v>
      </c>
      <c r="C225" s="32" t="s">
        <v>46</v>
      </c>
      <c r="D225" s="33" t="s">
        <v>96</v>
      </c>
      <c r="E225" s="33" t="s">
        <v>82</v>
      </c>
      <c r="F225" s="33" t="s">
        <v>145</v>
      </c>
      <c r="G225" s="33" t="s">
        <v>95</v>
      </c>
      <c r="H225" s="24"/>
      <c r="I225" s="24"/>
      <c r="J225" s="24"/>
      <c r="K225" s="24"/>
    </row>
    <row r="226" spans="1:11" s="16" customFormat="1" ht="31.2">
      <c r="A226" s="17">
        <v>1</v>
      </c>
      <c r="B226" s="28">
        <v>955</v>
      </c>
      <c r="C226" s="29" t="s">
        <v>61</v>
      </c>
      <c r="D226" s="30" t="s">
        <v>74</v>
      </c>
      <c r="E226" s="30" t="s">
        <v>96</v>
      </c>
      <c r="F226" s="30" t="s">
        <v>75</v>
      </c>
      <c r="G226" s="30" t="s">
        <v>75</v>
      </c>
      <c r="H226" s="18">
        <f>SUMIFS(H227:H1219,$B227:$B1219,$B227,$D227:$D1219,$D227,$E227:$E1219,$E227)/2</f>
        <v>7032</v>
      </c>
      <c r="I226" s="18">
        <f>SUMIFS(I227:I1219,$B227:$B1219,$B227,$D227:$D1219,$D227,$E227:$E1219,$E227)/2</f>
        <v>127.6</v>
      </c>
      <c r="J226" s="18">
        <f>SUMIFS(J227:J1219,$B227:$B1219,$B227,$D227:$D1219,$D227,$E227:$E1219,$E227)/2</f>
        <v>7032.1</v>
      </c>
      <c r="K226" s="18">
        <f>SUMIFS(K227:K1219,$B227:$B1219,$B227,$D227:$D1219,$D227,$E227:$E1219,$E227)/2</f>
        <v>127.6</v>
      </c>
    </row>
    <row r="227" spans="1:11" s="16" customFormat="1" ht="31.2">
      <c r="A227" s="19">
        <v>2</v>
      </c>
      <c r="B227" s="37">
        <v>955</v>
      </c>
      <c r="C227" s="38" t="s">
        <v>206</v>
      </c>
      <c r="D227" s="39" t="s">
        <v>74</v>
      </c>
      <c r="E227" s="39" t="s">
        <v>96</v>
      </c>
      <c r="F227" s="39" t="s">
        <v>62</v>
      </c>
      <c r="G227" s="39"/>
      <c r="H227" s="40">
        <f>SUMIFS(H228:H1219,$B228:$B1219,$B227,$D228:$D1219,$D228,$E228:$E1219,$E228,$F228:$F1219,$F228)</f>
        <v>1138.3</v>
      </c>
      <c r="I227" s="40">
        <f>SUMIFS(I228:I1219,$B228:$B1219,$B227,$D228:$D1219,$D228,$E228:$E1219,$E228,$F228:$F1219,$F228)</f>
        <v>127.6</v>
      </c>
      <c r="J227" s="40">
        <f>SUMIFS(J228:J1219,$B228:$B1219,$B227,$D228:$D1219,$D228,$E228:$E1219,$E228,$F228:$F1219,$F228)</f>
        <v>1138.3</v>
      </c>
      <c r="K227" s="40">
        <f>SUMIFS(K228:K1219,$B228:$B1219,$B227,$D228:$D1219,$D228,$E228:$E1219,$E228,$F228:$F1219,$F228)</f>
        <v>127.6</v>
      </c>
    </row>
    <row r="228" spans="1:11" s="16" customFormat="1" ht="15.6">
      <c r="A228" s="20">
        <v>3</v>
      </c>
      <c r="B228" s="31">
        <v>955</v>
      </c>
      <c r="C228" s="32" t="s">
        <v>46</v>
      </c>
      <c r="D228" s="33" t="s">
        <v>74</v>
      </c>
      <c r="E228" s="33" t="s">
        <v>96</v>
      </c>
      <c r="F228" s="33" t="s">
        <v>62</v>
      </c>
      <c r="G228" s="33" t="s">
        <v>95</v>
      </c>
      <c r="H228" s="24">
        <v>1138.3</v>
      </c>
      <c r="I228" s="24">
        <v>127.6</v>
      </c>
      <c r="J228" s="24">
        <v>1138.3</v>
      </c>
      <c r="K228" s="24">
        <v>127.6</v>
      </c>
    </row>
    <row r="229" spans="1:11" s="16" customFormat="1" ht="67.2" customHeight="1">
      <c r="A229" s="19">
        <v>2</v>
      </c>
      <c r="B229" s="37">
        <v>955</v>
      </c>
      <c r="C229" s="38" t="s">
        <v>194</v>
      </c>
      <c r="D229" s="39" t="s">
        <v>74</v>
      </c>
      <c r="E229" s="39" t="s">
        <v>96</v>
      </c>
      <c r="F229" s="39" t="s">
        <v>63</v>
      </c>
      <c r="G229" s="39"/>
      <c r="H229" s="40">
        <f>SUMIFS(H230:H1221,$B230:$B1221,$B229,$D230:$D1221,$D230,$E230:$E1221,$E230,$F230:$F1221,$F230)</f>
        <v>3237.6</v>
      </c>
      <c r="I229" s="40">
        <f>SUMIFS(I230:I1221,$B230:$B1221,$B229,$D230:$D1221,$D230,$E230:$E1221,$E230,$F230:$F1221,$F230)</f>
        <v>0</v>
      </c>
      <c r="J229" s="40">
        <f>SUMIFS(J230:J1221,$B230:$B1221,$B229,$D230:$D1221,$D230,$E230:$E1221,$E230,$F230:$F1221,$F230)</f>
        <v>3237.7</v>
      </c>
      <c r="K229" s="40">
        <f>SUMIFS(K230:K1221,$B230:$B1221,$B229,$D230:$D1221,$D230,$E230:$E1221,$E230,$F230:$F1221,$F230)</f>
        <v>0</v>
      </c>
    </row>
    <row r="230" spans="1:11" s="16" customFormat="1" ht="15.6">
      <c r="A230" s="20">
        <v>3</v>
      </c>
      <c r="B230" s="31">
        <v>955</v>
      </c>
      <c r="C230" s="32" t="s">
        <v>46</v>
      </c>
      <c r="D230" s="33" t="s">
        <v>74</v>
      </c>
      <c r="E230" s="33" t="s">
        <v>96</v>
      </c>
      <c r="F230" s="33" t="s">
        <v>63</v>
      </c>
      <c r="G230" s="33" t="s">
        <v>95</v>
      </c>
      <c r="H230" s="24">
        <v>3237.6</v>
      </c>
      <c r="I230" s="24"/>
      <c r="J230" s="24">
        <v>3237.7</v>
      </c>
      <c r="K230" s="24"/>
    </row>
    <row r="231" spans="1:11" s="16" customFormat="1" ht="63.6" customHeight="1">
      <c r="A231" s="19">
        <v>2</v>
      </c>
      <c r="B231" s="37">
        <v>955</v>
      </c>
      <c r="C231" s="42" t="s">
        <v>195</v>
      </c>
      <c r="D231" s="39" t="s">
        <v>74</v>
      </c>
      <c r="E231" s="39" t="s">
        <v>96</v>
      </c>
      <c r="F231" s="39" t="s">
        <v>64</v>
      </c>
      <c r="G231" s="39"/>
      <c r="H231" s="40">
        <f>SUMIFS(H232:H1223,$B232:$B1223,$B231,$D232:$D1223,$D232,$E232:$E1223,$E232,$F232:$F1223,$F232)</f>
        <v>2656.1</v>
      </c>
      <c r="I231" s="40">
        <f>SUMIFS(I232:I1223,$B232:$B1223,$B231,$D232:$D1223,$D232,$E232:$E1223,$E232,$F232:$F1223,$F232)</f>
        <v>0</v>
      </c>
      <c r="J231" s="40">
        <f>SUMIFS(J232:J1223,$B232:$B1223,$B231,$D232:$D1223,$D232,$E232:$E1223,$E232,$F232:$F1223,$F232)</f>
        <v>2656.1</v>
      </c>
      <c r="K231" s="40">
        <f>SUMIFS(K232:K1223,$B232:$B1223,$B231,$D232:$D1223,$D232,$E232:$E1223,$E232,$F232:$F1223,$F232)</f>
        <v>0</v>
      </c>
    </row>
    <row r="232" spans="1:11" s="16" customFormat="1" ht="15.6">
      <c r="A232" s="20">
        <v>3</v>
      </c>
      <c r="B232" s="31">
        <v>955</v>
      </c>
      <c r="C232" s="32" t="s">
        <v>46</v>
      </c>
      <c r="D232" s="33" t="s">
        <v>74</v>
      </c>
      <c r="E232" s="33" t="s">
        <v>96</v>
      </c>
      <c r="F232" s="33" t="s">
        <v>64</v>
      </c>
      <c r="G232" s="33" t="s">
        <v>95</v>
      </c>
      <c r="H232" s="24">
        <v>2656.1</v>
      </c>
      <c r="I232" s="24"/>
      <c r="J232" s="24">
        <v>2656.1</v>
      </c>
      <c r="K232" s="24"/>
    </row>
    <row r="233" spans="1:11" s="16" customFormat="1" ht="15.6">
      <c r="A233" s="17">
        <v>1</v>
      </c>
      <c r="B233" s="28">
        <v>955</v>
      </c>
      <c r="C233" s="29" t="s">
        <v>38</v>
      </c>
      <c r="D233" s="30" t="s">
        <v>85</v>
      </c>
      <c r="E233" s="30" t="s">
        <v>92</v>
      </c>
      <c r="F233" s="30"/>
      <c r="G233" s="30"/>
      <c r="H233" s="18">
        <f>SUMIFS(H234:H1226,$B234:$B1226,$B234,$D234:$D1226,$D234,$E234:$E1226,$E234)/2</f>
        <v>75691.399999999994</v>
      </c>
      <c r="I233" s="18">
        <f>SUMIFS(I234:I1226,$B234:$B1226,$B234,$D234:$D1226,$D234,$E234:$E1226,$E234)/2</f>
        <v>12123.1</v>
      </c>
      <c r="J233" s="18">
        <f>SUMIFS(J234:J1226,$B234:$B1226,$B234,$D234:$D1226,$D234,$E234:$E1226,$E234)/2</f>
        <v>73577.099999999991</v>
      </c>
      <c r="K233" s="18">
        <f>SUMIFS(K234:K1226,$B234:$B1226,$B234,$D234:$D1226,$D234,$E234:$E1226,$E234)/2</f>
        <v>12123.1</v>
      </c>
    </row>
    <row r="234" spans="1:11" s="16" customFormat="1" ht="78">
      <c r="A234" s="19">
        <v>2</v>
      </c>
      <c r="B234" s="37">
        <v>955</v>
      </c>
      <c r="C234" s="41" t="s">
        <v>158</v>
      </c>
      <c r="D234" s="39" t="s">
        <v>85</v>
      </c>
      <c r="E234" s="39" t="s">
        <v>92</v>
      </c>
      <c r="F234" s="39" t="s">
        <v>39</v>
      </c>
      <c r="G234" s="39"/>
      <c r="H234" s="40">
        <f>SUMIFS(H235:H1226,$B235:$B1226,$B234,$D235:$D1226,$D235,$E235:$E1226,$E235,$F235:$F1226,$F235)</f>
        <v>27972.6</v>
      </c>
      <c r="I234" s="40">
        <f>SUMIFS(I235:I1226,$B235:$B1226,$B234,$D235:$D1226,$D235,$E235:$E1226,$E235,$F235:$F1226,$F235)</f>
        <v>12123.1</v>
      </c>
      <c r="J234" s="40">
        <f>SUMIFS(J235:J1226,$B235:$B1226,$B234,$D235:$D1226,$D235,$E235:$E1226,$E235,$F235:$F1226,$F235)</f>
        <v>28694.5</v>
      </c>
      <c r="K234" s="40">
        <f>SUMIFS(K235:K1226,$B235:$B1226,$B234,$D235:$D1226,$D235,$E235:$E1226,$E235,$F235:$F1226,$F235)</f>
        <v>12123.1</v>
      </c>
    </row>
    <row r="235" spans="1:11" s="16" customFormat="1" ht="15.6">
      <c r="A235" s="20">
        <v>3</v>
      </c>
      <c r="B235" s="31">
        <v>955</v>
      </c>
      <c r="C235" s="32" t="s">
        <v>46</v>
      </c>
      <c r="D235" s="33" t="s">
        <v>85</v>
      </c>
      <c r="E235" s="33" t="s">
        <v>92</v>
      </c>
      <c r="F235" s="33" t="s">
        <v>39</v>
      </c>
      <c r="G235" s="33" t="s">
        <v>95</v>
      </c>
      <c r="H235" s="24">
        <v>27972.6</v>
      </c>
      <c r="I235" s="24">
        <v>12123.1</v>
      </c>
      <c r="J235" s="24">
        <v>28694.5</v>
      </c>
      <c r="K235" s="24">
        <v>12123.1</v>
      </c>
    </row>
    <row r="236" spans="1:11" s="16" customFormat="1" ht="93.6">
      <c r="A236" s="19">
        <v>2</v>
      </c>
      <c r="B236" s="37">
        <v>955</v>
      </c>
      <c r="C236" s="38" t="s">
        <v>187</v>
      </c>
      <c r="D236" s="39" t="s">
        <v>85</v>
      </c>
      <c r="E236" s="39" t="s">
        <v>92</v>
      </c>
      <c r="F236" s="39" t="s">
        <v>45</v>
      </c>
      <c r="G236" s="39"/>
      <c r="H236" s="40">
        <f>SUMIFS(H237:H1228,$B237:$B1228,$B236,$D237:$D1228,$D237,$E237:$E1228,$E237,$F237:$F1228,$F237)</f>
        <v>41757.199999999997</v>
      </c>
      <c r="I236" s="40">
        <f>SUMIFS(I237:I1228,$B237:$B1228,$B236,$D237:$D1228,$D237,$E237:$E1228,$E237,$F237:$F1228,$F237)</f>
        <v>0</v>
      </c>
      <c r="J236" s="40">
        <f>SUMIFS(J237:J1228,$B237:$B1228,$B236,$D237:$D1228,$D237,$E237:$E1228,$E237,$F237:$F1228,$F237)</f>
        <v>41757.199999999997</v>
      </c>
      <c r="K236" s="40">
        <f>SUMIFS(K237:K1228,$B237:$B1228,$B236,$D237:$D1228,$D237,$E237:$E1228,$E237,$F237:$F1228,$F237)</f>
        <v>0</v>
      </c>
    </row>
    <row r="237" spans="1:11" s="16" customFormat="1" ht="15.6">
      <c r="A237" s="20">
        <v>3</v>
      </c>
      <c r="B237" s="31">
        <v>955</v>
      </c>
      <c r="C237" s="32" t="s">
        <v>46</v>
      </c>
      <c r="D237" s="33" t="s">
        <v>85</v>
      </c>
      <c r="E237" s="33" t="s">
        <v>92</v>
      </c>
      <c r="F237" s="33" t="s">
        <v>45</v>
      </c>
      <c r="G237" s="33" t="s">
        <v>95</v>
      </c>
      <c r="H237" s="24">
        <v>41757.199999999997</v>
      </c>
      <c r="I237" s="24"/>
      <c r="J237" s="24">
        <v>41757.199999999997</v>
      </c>
      <c r="K237" s="24"/>
    </row>
    <row r="238" spans="1:11" s="16" customFormat="1" ht="46.8">
      <c r="A238" s="19">
        <v>2</v>
      </c>
      <c r="B238" s="37">
        <v>955</v>
      </c>
      <c r="C238" s="38" t="s">
        <v>202</v>
      </c>
      <c r="D238" s="39" t="s">
        <v>85</v>
      </c>
      <c r="E238" s="39" t="s">
        <v>92</v>
      </c>
      <c r="F238" s="39" t="s">
        <v>178</v>
      </c>
      <c r="G238" s="39"/>
      <c r="H238" s="40">
        <f>SUMIFS(H239:H1231,$B239:$B1231,$B238,$D239:$D1231,$D239,$E239:$E1231,$E239,$F239:$F1231,$F239)</f>
        <v>5961.6</v>
      </c>
      <c r="I238" s="40">
        <f>SUMIFS(I239:I1231,$B239:$B1231,$B238,$D239:$D1231,$D239,$E239:$E1231,$E239,$F239:$F1231,$F239)</f>
        <v>0</v>
      </c>
      <c r="J238" s="40">
        <f>SUMIFS(J239:J1231,$B239:$B1231,$B238,$D239:$D1231,$D239,$E239:$E1231,$E239,$F239:$F1231,$F239)</f>
        <v>3125.4</v>
      </c>
      <c r="K238" s="40">
        <f>SUMIFS(K239:K1231,$B239:$B1231,$B238,$D239:$D1231,$D239,$E239:$E1231,$E239,$F239:$F1231,$F239)</f>
        <v>0</v>
      </c>
    </row>
    <row r="239" spans="1:11" s="16" customFormat="1" ht="15.6">
      <c r="A239" s="20">
        <v>3</v>
      </c>
      <c r="B239" s="31">
        <v>955</v>
      </c>
      <c r="C239" s="32" t="s">
        <v>46</v>
      </c>
      <c r="D239" s="33" t="s">
        <v>85</v>
      </c>
      <c r="E239" s="33" t="s">
        <v>92</v>
      </c>
      <c r="F239" s="33" t="s">
        <v>178</v>
      </c>
      <c r="G239" s="33" t="s">
        <v>95</v>
      </c>
      <c r="H239" s="24">
        <v>5961.6</v>
      </c>
      <c r="I239" s="24"/>
      <c r="J239" s="24">
        <v>3125.4</v>
      </c>
      <c r="K239" s="24"/>
    </row>
    <row r="240" spans="1:11" s="16" customFormat="1" ht="15.6">
      <c r="A240" s="17">
        <v>1</v>
      </c>
      <c r="B240" s="28">
        <v>955</v>
      </c>
      <c r="C240" s="29" t="s">
        <v>66</v>
      </c>
      <c r="D240" s="30" t="s">
        <v>85</v>
      </c>
      <c r="E240" s="30" t="s">
        <v>82</v>
      </c>
      <c r="F240" s="30"/>
      <c r="G240" s="30"/>
      <c r="H240" s="18">
        <f>SUMIFS(H241:H1231,$B241:$B1231,$B241,$D241:$D1231,$D241,$E241:$E1231,$E241)/2</f>
        <v>8978</v>
      </c>
      <c r="I240" s="18">
        <f>SUMIFS(I241:I1231,$B241:$B1231,$B241,$D241:$D1231,$D241,$E241:$E1231,$E241)/2</f>
        <v>0</v>
      </c>
      <c r="J240" s="18">
        <f>SUMIFS(J241:J1231,$B241:$B1231,$B241,$D241:$D1231,$D241,$E241:$E1231,$E241)/2</f>
        <v>8978</v>
      </c>
      <c r="K240" s="18">
        <f>SUMIFS(K241:K1231,$B241:$B1231,$B241,$D241:$D1231,$D241,$E241:$E1231,$E241)/2</f>
        <v>0</v>
      </c>
    </row>
    <row r="241" spans="1:11" s="16" customFormat="1" ht="49.8" customHeight="1">
      <c r="A241" s="19">
        <v>2</v>
      </c>
      <c r="B241" s="37">
        <v>955</v>
      </c>
      <c r="C241" s="38" t="s">
        <v>204</v>
      </c>
      <c r="D241" s="39" t="s">
        <v>85</v>
      </c>
      <c r="E241" s="39" t="s">
        <v>82</v>
      </c>
      <c r="F241" s="39" t="s">
        <v>116</v>
      </c>
      <c r="G241" s="39"/>
      <c r="H241" s="40">
        <f>SUMIFS(H242:H1231,$B242:$B1231,$B241,$D242:$D1231,$D242,$E242:$E1231,$E242,$F242:$F1231,$F242)</f>
        <v>8978</v>
      </c>
      <c r="I241" s="40">
        <f>SUMIFS(I242:I1231,$B242:$B1231,$B241,$D242:$D1231,$D242,$E242:$E1231,$E242,$F242:$F1231,$F242)</f>
        <v>0</v>
      </c>
      <c r="J241" s="40">
        <f>SUMIFS(J242:J1231,$B242:$B1231,$B241,$D242:$D1231,$D242,$E242:$E1231,$E242,$F242:$F1231,$F242)</f>
        <v>8978</v>
      </c>
      <c r="K241" s="40">
        <f>SUMIFS(K242:K1231,$B242:$B1231,$B241,$D242:$D1231,$D242,$E242:$E1231,$E242,$F242:$F1231,$F242)</f>
        <v>0</v>
      </c>
    </row>
    <row r="242" spans="1:11" s="16" customFormat="1" ht="15.6">
      <c r="A242" s="20">
        <v>3</v>
      </c>
      <c r="B242" s="31">
        <v>955</v>
      </c>
      <c r="C242" s="32" t="s">
        <v>46</v>
      </c>
      <c r="D242" s="33" t="s">
        <v>85</v>
      </c>
      <c r="E242" s="33" t="s">
        <v>82</v>
      </c>
      <c r="F242" s="33" t="s">
        <v>116</v>
      </c>
      <c r="G242" s="33" t="s">
        <v>95</v>
      </c>
      <c r="H242" s="24">
        <v>8978</v>
      </c>
      <c r="I242" s="24"/>
      <c r="J242" s="24">
        <v>8978</v>
      </c>
      <c r="K242" s="24"/>
    </row>
    <row r="243" spans="1:11" s="16" customFormat="1" ht="151.19999999999999" customHeight="1">
      <c r="A243" s="20">
        <v>3</v>
      </c>
      <c r="B243" s="31">
        <v>955</v>
      </c>
      <c r="C243" s="32" t="s">
        <v>120</v>
      </c>
      <c r="D243" s="33" t="s">
        <v>85</v>
      </c>
      <c r="E243" s="33" t="s">
        <v>82</v>
      </c>
      <c r="F243" s="33" t="s">
        <v>116</v>
      </c>
      <c r="G243" s="33" t="s">
        <v>118</v>
      </c>
      <c r="H243" s="24"/>
      <c r="I243" s="24"/>
      <c r="J243" s="24"/>
      <c r="K243" s="24"/>
    </row>
    <row r="244" spans="1:11" s="16" customFormat="1" ht="15.6">
      <c r="A244" s="17">
        <v>1</v>
      </c>
      <c r="B244" s="28">
        <v>955</v>
      </c>
      <c r="C244" s="29" t="s">
        <v>149</v>
      </c>
      <c r="D244" s="30" t="s">
        <v>85</v>
      </c>
      <c r="E244" s="30" t="s">
        <v>85</v>
      </c>
      <c r="F244" s="30"/>
      <c r="G244" s="30"/>
      <c r="H244" s="18">
        <f>SUMIFS(H245:H1235,$B245:$B1235,$B245,$D245:$D1235,$D245,$E245:$E1235,$E245)/2</f>
        <v>1779</v>
      </c>
      <c r="I244" s="18">
        <f>SUMIFS(I245:I1235,$B245:$B1235,$B245,$D245:$D1235,$D245,$E245:$E1235,$E245)/2</f>
        <v>1779</v>
      </c>
      <c r="J244" s="18">
        <f>SUMIFS(J245:J1235,$B245:$B1235,$B245,$D245:$D1235,$D245,$E245:$E1235,$E245)/2</f>
        <v>1779</v>
      </c>
      <c r="K244" s="18">
        <f>SUMIFS(K245:K1235,$B245:$B1235,$B245,$D245:$D1235,$D245,$E245:$E1235,$E245)/2</f>
        <v>1779</v>
      </c>
    </row>
    <row r="245" spans="1:11" s="16" customFormat="1" ht="31.2">
      <c r="A245" s="19">
        <v>2</v>
      </c>
      <c r="B245" s="37">
        <v>955</v>
      </c>
      <c r="C245" s="38" t="s">
        <v>65</v>
      </c>
      <c r="D245" s="39" t="s">
        <v>85</v>
      </c>
      <c r="E245" s="39" t="s">
        <v>85</v>
      </c>
      <c r="F245" s="39" t="s">
        <v>117</v>
      </c>
      <c r="G245" s="39"/>
      <c r="H245" s="40">
        <f>SUMIFS(H246:H1235,$B246:$B1235,$B245,$D246:$D1235,$D246,$E246:$E1235,$E246,$F246:$F1235,$F246)</f>
        <v>1779</v>
      </c>
      <c r="I245" s="40">
        <f>SUMIFS(I246:I1235,$B246:$B1235,$B245,$D246:$D1235,$D246,$E246:$E1235,$E246,$F246:$F1235,$F246)</f>
        <v>1779</v>
      </c>
      <c r="J245" s="40">
        <f>SUMIFS(J246:J1235,$B246:$B1235,$B245,$D246:$D1235,$D246,$E246:$E1235,$E246,$F246:$F1235,$F246)</f>
        <v>1779</v>
      </c>
      <c r="K245" s="40">
        <f>SUMIFS(K246:K1235,$B246:$B1235,$B245,$D246:$D1235,$D246,$E246:$E1235,$E246,$F246:$F1235,$F246)</f>
        <v>1779</v>
      </c>
    </row>
    <row r="246" spans="1:11" s="16" customFormat="1" ht="46.8">
      <c r="A246" s="20">
        <v>3</v>
      </c>
      <c r="B246" s="31">
        <v>955</v>
      </c>
      <c r="C246" s="32" t="s">
        <v>12</v>
      </c>
      <c r="D246" s="33" t="s">
        <v>85</v>
      </c>
      <c r="E246" s="33" t="s">
        <v>85</v>
      </c>
      <c r="F246" s="33" t="s">
        <v>117</v>
      </c>
      <c r="G246" s="33" t="s">
        <v>77</v>
      </c>
      <c r="H246" s="24">
        <v>1779</v>
      </c>
      <c r="I246" s="24">
        <v>1779</v>
      </c>
      <c r="J246" s="24">
        <v>1779</v>
      </c>
      <c r="K246" s="24">
        <v>1779</v>
      </c>
    </row>
    <row r="247" spans="1:11" s="16" customFormat="1" ht="15.6">
      <c r="A247" s="17">
        <v>1</v>
      </c>
      <c r="B247" s="28">
        <v>955</v>
      </c>
      <c r="C247" s="29" t="s">
        <v>24</v>
      </c>
      <c r="D247" s="30" t="s">
        <v>87</v>
      </c>
      <c r="E247" s="30" t="s">
        <v>73</v>
      </c>
      <c r="F247" s="30" t="s">
        <v>7</v>
      </c>
      <c r="G247" s="30" t="s">
        <v>75</v>
      </c>
      <c r="H247" s="18">
        <f>SUMIFS(H248:H1238,$B248:$B1238,$B248,$D248:$D1238,$D248,$E248:$E1238,$E248)/2</f>
        <v>7289.3</v>
      </c>
      <c r="I247" s="18">
        <f>SUMIFS(I248:I1238,$B248:$B1238,$B248,$D248:$D1238,$D248,$E248:$E1238,$E248)/2</f>
        <v>0</v>
      </c>
      <c r="J247" s="18">
        <f>SUMIFS(J248:J1238,$B248:$B1238,$B248,$D248:$D1238,$D248,$E248:$E1238,$E248)/2</f>
        <v>7289.3</v>
      </c>
      <c r="K247" s="18">
        <f>SUMIFS(K248:K1238,$B248:$B1238,$B248,$D248:$D1238,$D248,$E248:$E1238,$E248)/2</f>
        <v>0</v>
      </c>
    </row>
    <row r="248" spans="1:11" s="16" customFormat="1" ht="39" customHeight="1">
      <c r="A248" s="19">
        <v>2</v>
      </c>
      <c r="B248" s="37">
        <v>955</v>
      </c>
      <c r="C248" s="38" t="s">
        <v>183</v>
      </c>
      <c r="D248" s="39" t="s">
        <v>87</v>
      </c>
      <c r="E248" s="39" t="s">
        <v>73</v>
      </c>
      <c r="F248" s="39" t="s">
        <v>25</v>
      </c>
      <c r="G248" s="39"/>
      <c r="H248" s="40">
        <f>SUMIFS(H249:H1238,$B249:$B1238,$B248,$D249:$D1238,$D249,$E249:$E1238,$E249,$F249:$F1238,$F249)</f>
        <v>0</v>
      </c>
      <c r="I248" s="40">
        <f>SUMIFS(I249:I1238,$B249:$B1238,$B248,$D249:$D1238,$D249,$E249:$E1238,$E249,$F249:$F1238,$F249)</f>
        <v>0</v>
      </c>
      <c r="J248" s="40">
        <f>SUMIFS(J249:J1238,$B249:$B1238,$B248,$D249:$D1238,$D249,$E249:$E1238,$E249,$F249:$F1238,$F249)</f>
        <v>0</v>
      </c>
      <c r="K248" s="40">
        <f>SUMIFS(K249:K1238,$B249:$B1238,$B248,$D249:$D1238,$D249,$E249:$E1238,$E249,$F249:$F1238,$F249)</f>
        <v>0</v>
      </c>
    </row>
    <row r="249" spans="1:11" s="16" customFormat="1" ht="15.6">
      <c r="A249" s="20">
        <v>3</v>
      </c>
      <c r="B249" s="31">
        <v>955</v>
      </c>
      <c r="C249" s="32" t="s">
        <v>46</v>
      </c>
      <c r="D249" s="33" t="s">
        <v>87</v>
      </c>
      <c r="E249" s="33" t="s">
        <v>73</v>
      </c>
      <c r="F249" s="33" t="s">
        <v>25</v>
      </c>
      <c r="G249" s="33" t="s">
        <v>95</v>
      </c>
      <c r="H249" s="24"/>
      <c r="I249" s="24"/>
      <c r="J249" s="24"/>
      <c r="K249" s="24"/>
    </row>
    <row r="250" spans="1:11" s="16" customFormat="1" ht="93.6">
      <c r="A250" s="19">
        <v>2</v>
      </c>
      <c r="B250" s="37">
        <v>955</v>
      </c>
      <c r="C250" s="38" t="s">
        <v>187</v>
      </c>
      <c r="D250" s="39" t="s">
        <v>87</v>
      </c>
      <c r="E250" s="39" t="s">
        <v>73</v>
      </c>
      <c r="F250" s="39" t="s">
        <v>45</v>
      </c>
      <c r="G250" s="39" t="s">
        <v>75</v>
      </c>
      <c r="H250" s="40">
        <f>SUMIFS(H251:H1240,$B251:$B1240,$B250,$D251:$D1240,$D251,$E251:$E1240,$E251,$F251:$F1240,$F251)</f>
        <v>7289.3</v>
      </c>
      <c r="I250" s="40">
        <f>SUMIFS(I251:I1240,$B251:$B1240,$B250,$D251:$D1240,$D251,$E251:$E1240,$E251,$F251:$F1240,$F251)</f>
        <v>0</v>
      </c>
      <c r="J250" s="40">
        <f>SUMIFS(J251:J1240,$B251:$B1240,$B250,$D251:$D1240,$D251,$E251:$E1240,$E251,$F251:$F1240,$F251)</f>
        <v>7289.3</v>
      </c>
      <c r="K250" s="40">
        <f>SUMIFS(K251:K1240,$B251:$B1240,$B250,$D251:$D1240,$D251,$E251:$E1240,$E251,$F251:$F1240,$F251)</f>
        <v>0</v>
      </c>
    </row>
    <row r="251" spans="1:11" s="16" customFormat="1" ht="15.6">
      <c r="A251" s="20">
        <v>3</v>
      </c>
      <c r="B251" s="31">
        <v>955</v>
      </c>
      <c r="C251" s="32" t="s">
        <v>46</v>
      </c>
      <c r="D251" s="33" t="s">
        <v>87</v>
      </c>
      <c r="E251" s="33" t="s">
        <v>73</v>
      </c>
      <c r="F251" s="33" t="s">
        <v>45</v>
      </c>
      <c r="G251" s="33" t="s">
        <v>95</v>
      </c>
      <c r="H251" s="24">
        <v>7289.3</v>
      </c>
      <c r="I251" s="24"/>
      <c r="J251" s="24">
        <v>7289.3</v>
      </c>
      <c r="K251" s="24"/>
    </row>
    <row r="252" spans="1:11" s="16" customFormat="1" ht="15.6">
      <c r="A252" s="17">
        <v>1</v>
      </c>
      <c r="B252" s="28">
        <v>955</v>
      </c>
      <c r="C252" s="29" t="s">
        <v>136</v>
      </c>
      <c r="D252" s="30" t="s">
        <v>93</v>
      </c>
      <c r="E252" s="30" t="s">
        <v>92</v>
      </c>
      <c r="F252" s="30"/>
      <c r="G252" s="30"/>
      <c r="H252" s="18">
        <f>SUMIFS(H253:H1243,$B253:$B1243,$B253,$D253:$D1243,$D253,$E253:$E1243,$E253)/2</f>
        <v>0</v>
      </c>
      <c r="I252" s="18">
        <f>SUMIFS(I253:I1243,$B253:$B1243,$B253,$D253:$D1243,$D253,$E253:$E1243,$E253)/2</f>
        <v>0</v>
      </c>
      <c r="J252" s="18">
        <f>SUMIFS(J253:J1243,$B253:$B1243,$B253,$D253:$D1243,$D253,$E253:$E1243,$E253)/2</f>
        <v>0</v>
      </c>
      <c r="K252" s="18">
        <f>SUMIFS(K253:K1243,$B253:$B1243,$B253,$D253:$D1243,$D253,$E253:$E1243,$E253)/2</f>
        <v>0</v>
      </c>
    </row>
    <row r="253" spans="1:11" s="16" customFormat="1" ht="51.6" customHeight="1">
      <c r="A253" s="19">
        <v>2</v>
      </c>
      <c r="B253" s="37">
        <v>955</v>
      </c>
      <c r="C253" s="38" t="s">
        <v>157</v>
      </c>
      <c r="D253" s="39" t="s">
        <v>93</v>
      </c>
      <c r="E253" s="39" t="s">
        <v>92</v>
      </c>
      <c r="F253" s="39" t="s">
        <v>60</v>
      </c>
      <c r="G253" s="39"/>
      <c r="H253" s="40">
        <f>SUMIFS(H254:H1243,$B254:$B1243,$B253,$D254:$D1243,$D254,$E254:$E1243,$E254,$F254:$F1243,$F254)</f>
        <v>0</v>
      </c>
      <c r="I253" s="40">
        <f>SUMIFS(I254:I1243,$B254:$B1243,$B253,$D254:$D1243,$D254,$E254:$E1243,$E254,$F254:$F1243,$F254)</f>
        <v>0</v>
      </c>
      <c r="J253" s="40">
        <f>SUMIFS(J254:J1243,$B254:$B1243,$B253,$D254:$D1243,$D254,$E254:$E1243,$E254,$F254:$F1243,$F254)</f>
        <v>0</v>
      </c>
      <c r="K253" s="40">
        <f>SUMIFS(K254:K1243,$B254:$B1243,$B253,$D254:$D1243,$D254,$E254:$E1243,$E254,$F254:$F1243,$F254)</f>
        <v>0</v>
      </c>
    </row>
    <row r="254" spans="1:11" s="16" customFormat="1" ht="15.6">
      <c r="A254" s="20">
        <v>3</v>
      </c>
      <c r="B254" s="31">
        <v>955</v>
      </c>
      <c r="C254" s="32" t="s">
        <v>46</v>
      </c>
      <c r="D254" s="33" t="s">
        <v>93</v>
      </c>
      <c r="E254" s="33" t="s">
        <v>92</v>
      </c>
      <c r="F254" s="33" t="s">
        <v>60</v>
      </c>
      <c r="G254" s="33" t="s">
        <v>95</v>
      </c>
      <c r="H254" s="24"/>
      <c r="I254" s="25"/>
      <c r="J254" s="24"/>
      <c r="K254" s="25"/>
    </row>
    <row r="255" spans="1:11" s="16" customFormat="1" ht="15.6">
      <c r="A255" s="17">
        <v>1</v>
      </c>
      <c r="B255" s="28">
        <v>955</v>
      </c>
      <c r="C255" s="56" t="s">
        <v>153</v>
      </c>
      <c r="D255" s="30" t="s">
        <v>88</v>
      </c>
      <c r="E255" s="30" t="s">
        <v>73</v>
      </c>
      <c r="F255" s="30" t="s">
        <v>7</v>
      </c>
      <c r="G255" s="30" t="s">
        <v>75</v>
      </c>
      <c r="H255" s="18">
        <f>SUMIFS(H256:H1246,$B256:$B1246,$B256,$D256:$D1246,$D256,$E256:$E1246,$E256)/2</f>
        <v>1560.8</v>
      </c>
      <c r="I255" s="18">
        <f>SUMIFS(I256:I1246,$B256:$B1246,$B256,$D256:$D1246,$D256,$E256:$E1246,$E256)/2</f>
        <v>0</v>
      </c>
      <c r="J255" s="18">
        <f>SUMIFS(J256:J1246,$B256:$B1246,$B256,$D256:$D1246,$D256,$E256:$E1246,$E256)/2</f>
        <v>1560.8</v>
      </c>
      <c r="K255" s="18">
        <f>SUMIFS(K256:K1246,$B256:$B1246,$B256,$D256:$D1246,$D256,$E256:$E1246,$E256)/2</f>
        <v>0</v>
      </c>
    </row>
    <row r="256" spans="1:11" s="16" customFormat="1" ht="46.8">
      <c r="A256" s="19">
        <v>2</v>
      </c>
      <c r="B256" s="37">
        <v>955</v>
      </c>
      <c r="C256" s="52" t="s">
        <v>32</v>
      </c>
      <c r="D256" s="39" t="s">
        <v>88</v>
      </c>
      <c r="E256" s="39" t="s">
        <v>73</v>
      </c>
      <c r="F256" s="53" t="s">
        <v>121</v>
      </c>
      <c r="G256" s="39"/>
      <c r="H256" s="40">
        <f>SUMIFS(H257:H1246,$B257:$B1246,$B256,$D257:$D1246,$D257,$E257:$E1246,$E257,$F257:$F1246,$F257)</f>
        <v>1560.8</v>
      </c>
      <c r="I256" s="40">
        <f>SUMIFS(I257:I1246,$B257:$B1246,$B256,$D257:$D1246,$D257,$E257:$E1246,$E257,$F257:$F1246,$F257)</f>
        <v>0</v>
      </c>
      <c r="J256" s="40">
        <f>SUMIFS(J257:J1246,$B257:$B1246,$B256,$D257:$D1246,$D257,$E257:$E1246,$E257,$F257:$F1246,$F257)</f>
        <v>1560.8</v>
      </c>
      <c r="K256" s="40">
        <f>SUMIFS(K257:K1246,$B257:$B1246,$B256,$D257:$D1246,$D257,$E257:$E1246,$E257,$F257:$F1246,$F257)</f>
        <v>0</v>
      </c>
    </row>
    <row r="257" spans="1:11" s="16" customFormat="1" ht="37.950000000000003" customHeight="1">
      <c r="A257" s="20">
        <v>3</v>
      </c>
      <c r="B257" s="31">
        <v>955</v>
      </c>
      <c r="C257" s="32" t="s">
        <v>21</v>
      </c>
      <c r="D257" s="33" t="s">
        <v>88</v>
      </c>
      <c r="E257" s="33" t="s">
        <v>73</v>
      </c>
      <c r="F257" s="33" t="s">
        <v>121</v>
      </c>
      <c r="G257" s="33" t="s">
        <v>84</v>
      </c>
      <c r="H257" s="24">
        <v>1560.8</v>
      </c>
      <c r="I257" s="24"/>
      <c r="J257" s="24">
        <v>1560.8</v>
      </c>
      <c r="K257" s="24"/>
    </row>
    <row r="258" spans="1:11" s="16" customFormat="1" ht="15.6">
      <c r="A258" s="17">
        <v>1</v>
      </c>
      <c r="B258" s="28">
        <v>955</v>
      </c>
      <c r="C258" s="29" t="s">
        <v>68</v>
      </c>
      <c r="D258" s="30" t="s">
        <v>88</v>
      </c>
      <c r="E258" s="30" t="s">
        <v>82</v>
      </c>
      <c r="F258" s="30" t="s">
        <v>7</v>
      </c>
      <c r="G258" s="30" t="s">
        <v>75</v>
      </c>
      <c r="H258" s="18">
        <f>SUMIFS(H259:H1249,$B259:$B1249,$B259,$D259:$D1249,$D259,$E259:$E1249,$E259)/2</f>
        <v>2299</v>
      </c>
      <c r="I258" s="18">
        <f>SUMIFS(I259:I1249,$B259:$B1249,$B259,$D259:$D1249,$D259,$E259:$E1249,$E259)/2</f>
        <v>1799</v>
      </c>
      <c r="J258" s="18">
        <f>SUMIFS(J259:J1249,$B259:$B1249,$B259,$D259:$D1249,$D259,$E259:$E1249,$E259)/2</f>
        <v>2299</v>
      </c>
      <c r="K258" s="18">
        <f>SUMIFS(K259:K1249,$B259:$B1249,$B259,$D259:$D1249,$D259,$E259:$E1249,$E259)/2</f>
        <v>1799</v>
      </c>
    </row>
    <row r="259" spans="1:11" s="16" customFormat="1" ht="46.8">
      <c r="A259" s="19">
        <v>2</v>
      </c>
      <c r="B259" s="37">
        <v>955</v>
      </c>
      <c r="C259" s="38" t="s">
        <v>157</v>
      </c>
      <c r="D259" s="39" t="s">
        <v>88</v>
      </c>
      <c r="E259" s="39" t="s">
        <v>82</v>
      </c>
      <c r="F259" s="39" t="s">
        <v>60</v>
      </c>
      <c r="G259" s="39"/>
      <c r="H259" s="40">
        <f>SUMIFS(H260:H1249,$B260:$B1249,$B259,$D260:$D1249,$D260,$E260:$E1249,$E260,$F260:$F1249,$F260)</f>
        <v>2299</v>
      </c>
      <c r="I259" s="40">
        <f>SUMIFS(I260:I1249,$B260:$B1249,$B259,$D260:$D1249,$D260,$E260:$E1249,$E260,$F260:$F1249,$F260)</f>
        <v>1799</v>
      </c>
      <c r="J259" s="40">
        <f>SUMIFS(J260:J1249,$B260:$B1249,$B259,$D260:$D1249,$D260,$E260:$E1249,$E260,$F260:$F1249,$F260)</f>
        <v>2299</v>
      </c>
      <c r="K259" s="40">
        <f>SUMIFS(K260:K1249,$B260:$B1249,$B259,$D260:$D1249,$D260,$E260:$E1249,$E260,$F260:$F1249,$F260)</f>
        <v>1799</v>
      </c>
    </row>
    <row r="260" spans="1:11" s="16" customFormat="1" ht="39.6" customHeight="1">
      <c r="A260" s="20">
        <v>3</v>
      </c>
      <c r="B260" s="31">
        <v>955</v>
      </c>
      <c r="C260" s="32" t="s">
        <v>21</v>
      </c>
      <c r="D260" s="33" t="s">
        <v>88</v>
      </c>
      <c r="E260" s="33" t="s">
        <v>82</v>
      </c>
      <c r="F260" s="33" t="s">
        <v>60</v>
      </c>
      <c r="G260" s="33" t="s">
        <v>84</v>
      </c>
      <c r="H260" s="24">
        <v>2299</v>
      </c>
      <c r="I260" s="24">
        <v>1799</v>
      </c>
      <c r="J260" s="24">
        <v>2299</v>
      </c>
      <c r="K260" s="24">
        <v>1799</v>
      </c>
    </row>
    <row r="261" spans="1:11" s="16" customFormat="1" ht="62.4">
      <c r="A261" s="19">
        <v>2</v>
      </c>
      <c r="B261" s="37">
        <v>955</v>
      </c>
      <c r="C261" s="38" t="s">
        <v>128</v>
      </c>
      <c r="D261" s="39" t="s">
        <v>88</v>
      </c>
      <c r="E261" s="39" t="s">
        <v>82</v>
      </c>
      <c r="F261" s="39" t="s">
        <v>127</v>
      </c>
      <c r="G261" s="39"/>
      <c r="H261" s="40">
        <f>SUMIFS(H262:H1251,$B262:$B1251,$B261,$D262:$D1251,$D262,$E262:$E1251,$E262,$F262:$F1251,$F262)</f>
        <v>0</v>
      </c>
      <c r="I261" s="40">
        <f>SUMIFS(I262:I1251,$B262:$B1251,$B261,$D262:$D1251,$D262,$E262:$E1251,$E262,$F262:$F1251,$F262)</f>
        <v>0</v>
      </c>
      <c r="J261" s="40">
        <f>SUMIFS(J262:J1251,$B262:$B1251,$B261,$D262:$D1251,$D262,$E262:$E1251,$E262,$F262:$F1251,$F262)</f>
        <v>0</v>
      </c>
      <c r="K261" s="40">
        <f>SUMIFS(K262:K1251,$B262:$B1251,$B261,$D262:$D1251,$D262,$E262:$E1251,$E262,$F262:$F1251,$F262)</f>
        <v>0</v>
      </c>
    </row>
    <row r="262" spans="1:11" s="16" customFormat="1" ht="37.950000000000003" customHeight="1">
      <c r="A262" s="20">
        <v>3</v>
      </c>
      <c r="B262" s="31">
        <v>955</v>
      </c>
      <c r="C262" s="32" t="s">
        <v>21</v>
      </c>
      <c r="D262" s="33" t="s">
        <v>88</v>
      </c>
      <c r="E262" s="33" t="s">
        <v>82</v>
      </c>
      <c r="F262" s="33" t="s">
        <v>127</v>
      </c>
      <c r="G262" s="33" t="s">
        <v>84</v>
      </c>
      <c r="H262" s="24"/>
      <c r="I262" s="24"/>
      <c r="J262" s="24"/>
      <c r="K262" s="24"/>
    </row>
    <row r="263" spans="1:11" s="16" customFormat="1" ht="15.6">
      <c r="A263" s="20">
        <v>3</v>
      </c>
      <c r="B263" s="31">
        <v>955</v>
      </c>
      <c r="C263" s="32" t="s">
        <v>46</v>
      </c>
      <c r="D263" s="33" t="s">
        <v>88</v>
      </c>
      <c r="E263" s="33" t="s">
        <v>82</v>
      </c>
      <c r="F263" s="33" t="s">
        <v>127</v>
      </c>
      <c r="G263" s="33" t="s">
        <v>95</v>
      </c>
      <c r="H263" s="24"/>
      <c r="I263" s="24"/>
      <c r="J263" s="24"/>
      <c r="K263" s="24"/>
    </row>
    <row r="264" spans="1:11" s="16" customFormat="1" ht="62.4">
      <c r="A264" s="19">
        <v>2</v>
      </c>
      <c r="B264" s="37">
        <v>955</v>
      </c>
      <c r="C264" s="38" t="s">
        <v>131</v>
      </c>
      <c r="D264" s="39" t="s">
        <v>88</v>
      </c>
      <c r="E264" s="39" t="s">
        <v>82</v>
      </c>
      <c r="F264" s="39" t="s">
        <v>133</v>
      </c>
      <c r="G264" s="39"/>
      <c r="H264" s="40">
        <f>SUMIFS(H265:H1255,$B265:$B1255,$B264,$D265:$D1255,$D265,$E265:$E1255,$E265,$F265:$F1255,$F265)</f>
        <v>0</v>
      </c>
      <c r="I264" s="40">
        <f>SUMIFS(I265:I1255,$B265:$B1255,$B264,$D265:$D1255,$D265,$E265:$E1255,$E265,$F265:$F1255,$F265)</f>
        <v>0</v>
      </c>
      <c r="J264" s="40">
        <f>SUMIFS(J265:J1255,$B265:$B1255,$B264,$D265:$D1255,$D265,$E265:$E1255,$E265,$F265:$F1255,$F265)</f>
        <v>0</v>
      </c>
      <c r="K264" s="40">
        <f>SUMIFS(K265:K1255,$B265:$B1255,$B264,$D265:$D1255,$D265,$E265:$E1255,$E265,$F265:$F1255,$F265)</f>
        <v>0</v>
      </c>
    </row>
    <row r="265" spans="1:11" s="16" customFormat="1" ht="78">
      <c r="A265" s="20">
        <v>3</v>
      </c>
      <c r="B265" s="31">
        <v>955</v>
      </c>
      <c r="C265" s="32" t="s">
        <v>152</v>
      </c>
      <c r="D265" s="33" t="s">
        <v>88</v>
      </c>
      <c r="E265" s="33" t="s">
        <v>82</v>
      </c>
      <c r="F265" s="33" t="s">
        <v>133</v>
      </c>
      <c r="G265" s="33" t="s">
        <v>97</v>
      </c>
      <c r="H265" s="24"/>
      <c r="I265" s="24"/>
      <c r="J265" s="24"/>
      <c r="K265" s="24"/>
    </row>
    <row r="266" spans="1:11" s="16" customFormat="1" ht="15.6">
      <c r="A266" s="17">
        <v>1</v>
      </c>
      <c r="B266" s="28">
        <v>955</v>
      </c>
      <c r="C266" s="29" t="s">
        <v>150</v>
      </c>
      <c r="D266" s="30" t="s">
        <v>88</v>
      </c>
      <c r="E266" s="30" t="s">
        <v>90</v>
      </c>
      <c r="F266" s="30"/>
      <c r="G266" s="30"/>
      <c r="H266" s="18">
        <f>SUMIFS(H267:H1255,$B267:$B1255,$B267,$D267:$D1255,$D267,$E267:$E1255,$E267)/2</f>
        <v>5785.1</v>
      </c>
      <c r="I266" s="18">
        <f>SUMIFS(I267:I1255,$B267:$B1255,$B267,$D267:$D1255,$D267,$E267:$E1255,$E267)/2</f>
        <v>3661.4</v>
      </c>
      <c r="J266" s="18">
        <f>SUMIFS(J267:J1255,$B267:$B1255,$B267,$D267:$D1255,$D267,$E267:$E1255,$E267)/2</f>
        <v>5785.1</v>
      </c>
      <c r="K266" s="18">
        <f>SUMIFS(K267:K1255,$B267:$B1255,$B267,$D267:$D1255,$D267,$E267:$E1255,$E267)/2</f>
        <v>3661.4</v>
      </c>
    </row>
    <row r="267" spans="1:11" s="16" customFormat="1" ht="31.2">
      <c r="A267" s="19">
        <v>2</v>
      </c>
      <c r="B267" s="37">
        <v>955</v>
      </c>
      <c r="C267" s="38" t="s">
        <v>200</v>
      </c>
      <c r="D267" s="39" t="s">
        <v>88</v>
      </c>
      <c r="E267" s="39" t="s">
        <v>90</v>
      </c>
      <c r="F267" s="39" t="s">
        <v>69</v>
      </c>
      <c r="G267" s="39"/>
      <c r="H267" s="40">
        <f>SUMIFS(H268:H1255,$B268:$B1255,$B267,$D268:$D1255,$D268,$E268:$E1255,$E268,$F268:$F1255,$F268)</f>
        <v>5785.1</v>
      </c>
      <c r="I267" s="40">
        <f>SUMIFS(I268:I1255,$B268:$B1255,$B267,$D268:$D1255,$D268,$E268:$E1255,$E268,$F268:$F1255,$F268)</f>
        <v>3661.4</v>
      </c>
      <c r="J267" s="40">
        <f>SUMIFS(J268:J1255,$B268:$B1255,$B267,$D268:$D1255,$D268,$E268:$E1255,$E268,$F268:$F1255,$F268)</f>
        <v>5785.1</v>
      </c>
      <c r="K267" s="40">
        <f>SUMIFS(K268:K1255,$B268:$B1255,$B267,$D268:$D1255,$D268,$E268:$E1255,$E268,$F268:$F1255,$F268)</f>
        <v>3661.4</v>
      </c>
    </row>
    <row r="268" spans="1:11" s="16" customFormat="1" ht="37.200000000000003" customHeight="1">
      <c r="A268" s="20">
        <v>3</v>
      </c>
      <c r="B268" s="31">
        <v>955</v>
      </c>
      <c r="C268" s="32" t="s">
        <v>21</v>
      </c>
      <c r="D268" s="33" t="s">
        <v>88</v>
      </c>
      <c r="E268" s="33" t="s">
        <v>90</v>
      </c>
      <c r="F268" s="33" t="s">
        <v>69</v>
      </c>
      <c r="G268" s="33" t="s">
        <v>84</v>
      </c>
      <c r="H268" s="24">
        <v>5785.1</v>
      </c>
      <c r="I268" s="24">
        <v>3661.4</v>
      </c>
      <c r="J268" s="24">
        <v>5785.1</v>
      </c>
      <c r="K268" s="24">
        <v>3661.4</v>
      </c>
    </row>
    <row r="269" spans="1:11" s="16" customFormat="1" ht="31.2">
      <c r="A269" s="17">
        <v>1</v>
      </c>
      <c r="B269" s="28">
        <v>955</v>
      </c>
      <c r="C269" s="29" t="s">
        <v>27</v>
      </c>
      <c r="D269" s="30" t="s">
        <v>88</v>
      </c>
      <c r="E269" s="30" t="s">
        <v>74</v>
      </c>
      <c r="F269" s="30"/>
      <c r="G269" s="30"/>
      <c r="H269" s="18">
        <f>SUMIFS(H270:H1260,$B270:$B1260,$B270,$D270:$D1260,$D270,$E270:$E1260,$E270)/2</f>
        <v>1729.2000000000003</v>
      </c>
      <c r="I269" s="18">
        <f>SUMIFS(I270:I1260,$B270:$B1260,$B270,$D270:$D1260,$D270,$E270:$E1260,$E270)/2</f>
        <v>517.1</v>
      </c>
      <c r="J269" s="18">
        <f>SUMIFS(J270:J1260,$B270:$B1260,$B270,$D270:$D1260,$D270,$E270:$E1260,$E270)/2</f>
        <v>1729.2000000000003</v>
      </c>
      <c r="K269" s="18">
        <f>SUMIFS(K270:K1260,$B270:$B1260,$B270,$D270:$D1260,$D270,$E270:$E1260,$E270)/2</f>
        <v>517.1</v>
      </c>
    </row>
    <row r="270" spans="1:11" s="16" customFormat="1" ht="62.4">
      <c r="A270" s="19">
        <v>2</v>
      </c>
      <c r="B270" s="37">
        <v>955</v>
      </c>
      <c r="C270" s="38" t="s">
        <v>130</v>
      </c>
      <c r="D270" s="39" t="s">
        <v>88</v>
      </c>
      <c r="E270" s="39" t="s">
        <v>74</v>
      </c>
      <c r="F270" s="39" t="s">
        <v>28</v>
      </c>
      <c r="G270" s="39"/>
      <c r="H270" s="40">
        <f>SUMIFS(H271:H1260,$B271:$B1260,$B270,$D271:$D1260,$D271,$E271:$E1260,$E271,$F271:$F1260,$F271)</f>
        <v>988.6</v>
      </c>
      <c r="I270" s="40">
        <f>SUMIFS(I271:I1260,$B271:$B1260,$B270,$D271:$D1260,$D271,$E271:$E1260,$E271,$F271:$F1260,$F271)</f>
        <v>0</v>
      </c>
      <c r="J270" s="40">
        <f>SUMIFS(J271:J1260,$B271:$B1260,$B270,$D271:$D1260,$D271,$E271:$E1260,$E271,$F271:$F1260,$F271)</f>
        <v>988.6</v>
      </c>
      <c r="K270" s="40">
        <f>SUMIFS(K271:K1260,$B271:$B1260,$B270,$D271:$D1260,$D271,$E271:$E1260,$E271,$F271:$F1260,$F271)</f>
        <v>0</v>
      </c>
    </row>
    <row r="271" spans="1:11" s="16" customFormat="1" ht="15.6">
      <c r="A271" s="20">
        <v>3</v>
      </c>
      <c r="B271" s="31">
        <v>955</v>
      </c>
      <c r="C271" s="32" t="s">
        <v>46</v>
      </c>
      <c r="D271" s="33" t="s">
        <v>88</v>
      </c>
      <c r="E271" s="33" t="s">
        <v>74</v>
      </c>
      <c r="F271" s="33" t="s">
        <v>28</v>
      </c>
      <c r="G271" s="33" t="s">
        <v>95</v>
      </c>
      <c r="H271" s="24">
        <v>988.6</v>
      </c>
      <c r="I271" s="24"/>
      <c r="J271" s="24">
        <v>988.6</v>
      </c>
      <c r="K271" s="24"/>
    </row>
    <row r="272" spans="1:11" s="16" customFormat="1" ht="62.4">
      <c r="A272" s="19">
        <v>2</v>
      </c>
      <c r="B272" s="37">
        <v>955</v>
      </c>
      <c r="C272" s="38" t="s">
        <v>147</v>
      </c>
      <c r="D272" s="39" t="s">
        <v>88</v>
      </c>
      <c r="E272" s="39" t="s">
        <v>74</v>
      </c>
      <c r="F272" s="39" t="s">
        <v>33</v>
      </c>
      <c r="G272" s="39"/>
      <c r="H272" s="40">
        <f>SUMIFS(H273:H1262,$B273:$B1262,$B272,$D273:$D1262,$D273,$E273:$E1262,$E273,$F273:$F1262,$F273)</f>
        <v>517.1</v>
      </c>
      <c r="I272" s="40">
        <f>SUMIFS(I273:I1262,$B273:$B1262,$B272,$D273:$D1262,$D273,$E273:$E1262,$E273,$F273:$F1262,$F273)</f>
        <v>517.1</v>
      </c>
      <c r="J272" s="40">
        <f>SUMIFS(J273:J1262,$B273:$B1262,$B272,$D273:$D1262,$D273,$E273:$E1262,$E273,$F273:$F1262,$F273)</f>
        <v>517.1</v>
      </c>
      <c r="K272" s="40">
        <f>SUMIFS(K273:K1262,$B273:$B1262,$B272,$D273:$D1262,$D273,$E273:$E1262,$E273,$F273:$F1262,$F273)</f>
        <v>517.1</v>
      </c>
    </row>
    <row r="273" spans="1:11" s="16" customFormat="1" ht="33.6" customHeight="1">
      <c r="A273" s="20">
        <v>3</v>
      </c>
      <c r="B273" s="31">
        <v>955</v>
      </c>
      <c r="C273" s="32" t="s">
        <v>11</v>
      </c>
      <c r="D273" s="33" t="s">
        <v>88</v>
      </c>
      <c r="E273" s="33" t="s">
        <v>74</v>
      </c>
      <c r="F273" s="33" t="s">
        <v>33</v>
      </c>
      <c r="G273" s="33" t="s">
        <v>76</v>
      </c>
      <c r="H273" s="24">
        <v>457.8</v>
      </c>
      <c r="I273" s="24">
        <v>457.8</v>
      </c>
      <c r="J273" s="24">
        <v>457.8</v>
      </c>
      <c r="K273" s="24">
        <v>457.8</v>
      </c>
    </row>
    <row r="274" spans="1:11" s="16" customFormat="1" ht="46.8">
      <c r="A274" s="20">
        <v>3</v>
      </c>
      <c r="B274" s="31">
        <v>955</v>
      </c>
      <c r="C274" s="32" t="s">
        <v>12</v>
      </c>
      <c r="D274" s="33" t="s">
        <v>88</v>
      </c>
      <c r="E274" s="33" t="s">
        <v>74</v>
      </c>
      <c r="F274" s="33" t="s">
        <v>33</v>
      </c>
      <c r="G274" s="33" t="s">
        <v>77</v>
      </c>
      <c r="H274" s="24">
        <v>59.3</v>
      </c>
      <c r="I274" s="24">
        <v>59.3</v>
      </c>
      <c r="J274" s="24">
        <v>59.3</v>
      </c>
      <c r="K274" s="24">
        <v>59.3</v>
      </c>
    </row>
    <row r="275" spans="1:11" s="16" customFormat="1" ht="46.8">
      <c r="A275" s="19">
        <v>2</v>
      </c>
      <c r="B275" s="37">
        <v>955</v>
      </c>
      <c r="C275" s="38" t="s">
        <v>202</v>
      </c>
      <c r="D275" s="39" t="s">
        <v>88</v>
      </c>
      <c r="E275" s="39" t="s">
        <v>74</v>
      </c>
      <c r="F275" s="39" t="s">
        <v>178</v>
      </c>
      <c r="G275" s="39"/>
      <c r="H275" s="40">
        <f>SUMIFS(H276:H1266,$B276:$B1266,$B275,$D276:$D1266,$D276,$E276:$E1266,$E276,$F276:$F1266,$F276)</f>
        <v>223.5</v>
      </c>
      <c r="I275" s="40">
        <f>SUMIFS(I276:I1266,$B276:$B1266,$B275,$D276:$D1266,$D276,$E276:$E1266,$E276,$F276:$F1266,$F276)</f>
        <v>0</v>
      </c>
      <c r="J275" s="40">
        <f>SUMIFS(J276:J1266,$B276:$B1266,$B275,$D276:$D1266,$D276,$E276:$E1266,$E276,$F276:$F1266,$F276)</f>
        <v>223.5</v>
      </c>
      <c r="K275" s="40">
        <f>SUMIFS(K276:K1266,$B276:$B1266,$B275,$D276:$D1266,$D276,$E276:$E1266,$E276,$F276:$F1266,$F276)</f>
        <v>0</v>
      </c>
    </row>
    <row r="276" spans="1:11" s="16" customFormat="1" ht="15.6">
      <c r="A276" s="20">
        <v>3</v>
      </c>
      <c r="B276" s="31">
        <v>955</v>
      </c>
      <c r="C276" s="32" t="s">
        <v>46</v>
      </c>
      <c r="D276" s="33" t="s">
        <v>88</v>
      </c>
      <c r="E276" s="33" t="s">
        <v>74</v>
      </c>
      <c r="F276" s="33" t="s">
        <v>178</v>
      </c>
      <c r="G276" s="33" t="s">
        <v>95</v>
      </c>
      <c r="H276" s="24">
        <v>223.5</v>
      </c>
      <c r="I276" s="24"/>
      <c r="J276" s="24">
        <v>223.5</v>
      </c>
      <c r="K276" s="24"/>
    </row>
    <row r="277" spans="1:11" s="16" customFormat="1" ht="15.6">
      <c r="A277" s="17">
        <v>1</v>
      </c>
      <c r="B277" s="28">
        <v>955</v>
      </c>
      <c r="C277" s="29" t="s">
        <v>30</v>
      </c>
      <c r="D277" s="30" t="s">
        <v>89</v>
      </c>
      <c r="E277" s="30" t="s">
        <v>73</v>
      </c>
      <c r="F277" s="30" t="s">
        <v>7</v>
      </c>
      <c r="G277" s="30" t="s">
        <v>75</v>
      </c>
      <c r="H277" s="18">
        <f>SUMIFS(H278:H1266,$B278:$B1266,$B278,$D278:$D1266,$D278,$E278:$E1266,$E278)/2</f>
        <v>3139.7</v>
      </c>
      <c r="I277" s="18">
        <f>SUMIFS(I278:I1266,$B278:$B1266,$B278,$D278:$D1266,$D278,$E278:$E1266,$E278)/2</f>
        <v>0</v>
      </c>
      <c r="J277" s="18">
        <f>SUMIFS(J278:J1266,$B278:$B1266,$B278,$D278:$D1266,$D278,$E278:$E1266,$E278)/2</f>
        <v>3179.8</v>
      </c>
      <c r="K277" s="18">
        <f>SUMIFS(K278:K1266,$B278:$B1266,$B278,$D278:$D1266,$D278,$E278:$E1266,$E278)/2</f>
        <v>0</v>
      </c>
    </row>
    <row r="278" spans="1:11" s="16" customFormat="1" ht="46.8">
      <c r="A278" s="19">
        <v>2</v>
      </c>
      <c r="B278" s="37">
        <v>955</v>
      </c>
      <c r="C278" s="38" t="s">
        <v>184</v>
      </c>
      <c r="D278" s="39" t="s">
        <v>89</v>
      </c>
      <c r="E278" s="39" t="s">
        <v>73</v>
      </c>
      <c r="F278" s="39" t="s">
        <v>31</v>
      </c>
      <c r="G278" s="39"/>
      <c r="H278" s="40">
        <f>SUMIFS(H279:H1266,$B279:$B1266,$B278,$D279:$D1266,$D279,$E279:$E1266,$E279,$F279:$F1266,$F279)</f>
        <v>17.100000000000001</v>
      </c>
      <c r="I278" s="40">
        <f>SUMIFS(I279:I1266,$B279:$B1266,$B278,$D279:$D1266,$D279,$E279:$E1266,$E279,$F279:$F1266,$F279)</f>
        <v>0</v>
      </c>
      <c r="J278" s="40">
        <f>SUMIFS(J279:J1266,$B279:$B1266,$B278,$D279:$D1266,$D279,$E279:$E1266,$E279,$F279:$F1266,$F279)</f>
        <v>57.2</v>
      </c>
      <c r="K278" s="40">
        <f>SUMIFS(K279:K1266,$B279:$B1266,$B278,$D279:$D1266,$D279,$E279:$E1266,$E279,$F279:$F1266,$F279)</f>
        <v>0</v>
      </c>
    </row>
    <row r="279" spans="1:11" s="16" customFormat="1" ht="15.6">
      <c r="A279" s="20">
        <v>3</v>
      </c>
      <c r="B279" s="31">
        <v>955</v>
      </c>
      <c r="C279" s="32" t="s">
        <v>46</v>
      </c>
      <c r="D279" s="33" t="s">
        <v>89</v>
      </c>
      <c r="E279" s="33" t="s">
        <v>73</v>
      </c>
      <c r="F279" s="33" t="s">
        <v>31</v>
      </c>
      <c r="G279" s="33" t="s">
        <v>95</v>
      </c>
      <c r="H279" s="24">
        <v>17.100000000000001</v>
      </c>
      <c r="I279" s="25"/>
      <c r="J279" s="24">
        <v>57.2</v>
      </c>
      <c r="K279" s="25"/>
    </row>
    <row r="280" spans="1:11" s="16" customFormat="1" ht="46.8">
      <c r="A280" s="19">
        <v>2</v>
      </c>
      <c r="B280" s="37">
        <v>955</v>
      </c>
      <c r="C280" s="38" t="s">
        <v>157</v>
      </c>
      <c r="D280" s="39" t="s">
        <v>89</v>
      </c>
      <c r="E280" s="39" t="s">
        <v>73</v>
      </c>
      <c r="F280" s="39" t="s">
        <v>60</v>
      </c>
      <c r="G280" s="39"/>
      <c r="H280" s="40">
        <f>SUMIFS(H281:H1268,$B281:$B1268,$B280,$D281:$D1268,$D281,$E281:$E1268,$E281,$F281:$F1268,$F281)</f>
        <v>0</v>
      </c>
      <c r="I280" s="40">
        <f>SUMIFS(I281:I1268,$B281:$B1268,$B280,$D281:$D1268,$D281,$E281:$E1268,$E281,$F281:$F1268,$F281)</f>
        <v>0</v>
      </c>
      <c r="J280" s="40">
        <f>SUMIFS(J281:J1268,$B281:$B1268,$B280,$D281:$D1268,$D281,$E281:$E1268,$E281,$F281:$F1268,$F281)</f>
        <v>0</v>
      </c>
      <c r="K280" s="40">
        <f>SUMIFS(K281:K1268,$B281:$B1268,$B280,$D281:$D1268,$D281,$E281:$E1268,$E281,$F281:$F1268,$F281)</f>
        <v>0</v>
      </c>
    </row>
    <row r="281" spans="1:11" s="16" customFormat="1" ht="146.4" customHeight="1">
      <c r="A281" s="20">
        <v>3</v>
      </c>
      <c r="B281" s="31">
        <v>955</v>
      </c>
      <c r="C281" s="32" t="s">
        <v>120</v>
      </c>
      <c r="D281" s="33" t="s">
        <v>89</v>
      </c>
      <c r="E281" s="33" t="s">
        <v>73</v>
      </c>
      <c r="F281" s="33" t="s">
        <v>60</v>
      </c>
      <c r="G281" s="33" t="s">
        <v>118</v>
      </c>
      <c r="H281" s="24"/>
      <c r="I281" s="24"/>
      <c r="J281" s="24"/>
      <c r="K281" s="24"/>
    </row>
    <row r="282" spans="1:11" s="16" customFormat="1" ht="93.6">
      <c r="A282" s="19">
        <v>2</v>
      </c>
      <c r="B282" s="37">
        <v>955</v>
      </c>
      <c r="C282" s="38" t="s">
        <v>187</v>
      </c>
      <c r="D282" s="39" t="s">
        <v>89</v>
      </c>
      <c r="E282" s="39" t="s">
        <v>73</v>
      </c>
      <c r="F282" s="39" t="s">
        <v>45</v>
      </c>
      <c r="G282" s="39"/>
      <c r="H282" s="40">
        <f>SUMIFS(H283:H1270,$B283:$B1270,$B282,$D283:$D1270,$D283,$E283:$E1270,$E283,$F283:$F1270,$F283)</f>
        <v>3122.6</v>
      </c>
      <c r="I282" s="40">
        <f>SUMIFS(I283:I1270,$B283:$B1270,$B282,$D283:$D1270,$D283,$E283:$E1270,$E283,$F283:$F1270,$F283)</f>
        <v>0</v>
      </c>
      <c r="J282" s="40">
        <f>SUMIFS(J283:J1270,$B283:$B1270,$B282,$D283:$D1270,$D283,$E283:$E1270,$E283,$F283:$F1270,$F283)</f>
        <v>3122.6</v>
      </c>
      <c r="K282" s="40">
        <f>SUMIFS(K283:K1270,$B283:$B1270,$B282,$D283:$D1270,$D283,$E283:$E1270,$E283,$F283:$F1270,$F283)</f>
        <v>0</v>
      </c>
    </row>
    <row r="283" spans="1:11" s="16" customFormat="1" ht="15.6">
      <c r="A283" s="20">
        <v>3</v>
      </c>
      <c r="B283" s="31">
        <v>955</v>
      </c>
      <c r="C283" s="32" t="s">
        <v>46</v>
      </c>
      <c r="D283" s="33" t="s">
        <v>89</v>
      </c>
      <c r="E283" s="33" t="s">
        <v>73</v>
      </c>
      <c r="F283" s="33" t="s">
        <v>45</v>
      </c>
      <c r="G283" s="33" t="s">
        <v>95</v>
      </c>
      <c r="H283" s="24">
        <v>3122.6</v>
      </c>
      <c r="I283" s="25"/>
      <c r="J283" s="24">
        <v>3122.6</v>
      </c>
      <c r="K283" s="25"/>
    </row>
    <row r="284" spans="1:11" s="16" customFormat="1" ht="15.6">
      <c r="A284" s="17">
        <v>1</v>
      </c>
      <c r="B284" s="28">
        <v>955</v>
      </c>
      <c r="C284" s="29" t="s">
        <v>70</v>
      </c>
      <c r="D284" s="30" t="s">
        <v>91</v>
      </c>
      <c r="E284" s="30" t="s">
        <v>92</v>
      </c>
      <c r="F284" s="30" t="s">
        <v>7</v>
      </c>
      <c r="G284" s="30" t="s">
        <v>75</v>
      </c>
      <c r="H284" s="18">
        <f>SUMIFS(H285:H1273,$B285:$B1273,$B285,$D285:$D1273,$D285,$E285:$E1273,$E285)/2</f>
        <v>4313.7</v>
      </c>
      <c r="I284" s="18">
        <f>SUMIFS(I285:I1273,$B285:$B1273,$B285,$D285:$D1273,$D285,$E285:$E1273,$E285)/2</f>
        <v>0</v>
      </c>
      <c r="J284" s="18">
        <f>SUMIFS(J285:J1273,$B285:$B1273,$B285,$D285:$D1273,$D285,$E285:$E1273,$E285)/2</f>
        <v>4313.7</v>
      </c>
      <c r="K284" s="18">
        <f>SUMIFS(K285:K1273,$B285:$B1273,$B285,$D285:$D1273,$D285,$E285:$E1273,$E285)/2</f>
        <v>0</v>
      </c>
    </row>
    <row r="285" spans="1:11" s="16" customFormat="1" ht="46.8">
      <c r="A285" s="19">
        <v>2</v>
      </c>
      <c r="B285" s="37">
        <v>955</v>
      </c>
      <c r="C285" s="42" t="s">
        <v>196</v>
      </c>
      <c r="D285" s="39" t="s">
        <v>91</v>
      </c>
      <c r="E285" s="39" t="s">
        <v>92</v>
      </c>
      <c r="F285" s="39" t="s">
        <v>71</v>
      </c>
      <c r="G285" s="39"/>
      <c r="H285" s="40">
        <f>SUMIFS(H286:H1273,$B286:$B1273,$B285,$D286:$D1273,$D286,$E286:$E1273,$E286,$F286:$F1273,$F286)</f>
        <v>3207.6</v>
      </c>
      <c r="I285" s="40">
        <f>SUMIFS(I286:I1273,$B286:$B1273,$B285,$D286:$D1273,$D286,$E286:$E1273,$E286,$F286:$F1273,$F286)</f>
        <v>0</v>
      </c>
      <c r="J285" s="40">
        <f>SUMIFS(J286:J1273,$B286:$B1273,$B285,$D286:$D1273,$D286,$E286:$E1273,$E286,$F286:$F1273,$F286)</f>
        <v>3207.6</v>
      </c>
      <c r="K285" s="40">
        <f>SUMIFS(K286:K1273,$B286:$B1273,$B285,$D286:$D1273,$D286,$E286:$E1273,$E286,$F286:$F1273,$F286)</f>
        <v>0</v>
      </c>
    </row>
    <row r="286" spans="1:11" s="16" customFormat="1" ht="15.6">
      <c r="A286" s="20">
        <v>3</v>
      </c>
      <c r="B286" s="31">
        <v>955</v>
      </c>
      <c r="C286" s="32" t="s">
        <v>46</v>
      </c>
      <c r="D286" s="33" t="s">
        <v>91</v>
      </c>
      <c r="E286" s="33" t="s">
        <v>92</v>
      </c>
      <c r="F286" s="33" t="s">
        <v>71</v>
      </c>
      <c r="G286" s="33" t="s">
        <v>95</v>
      </c>
      <c r="H286" s="24">
        <v>3207.6</v>
      </c>
      <c r="I286" s="25"/>
      <c r="J286" s="24">
        <v>3207.6</v>
      </c>
      <c r="K286" s="25"/>
    </row>
    <row r="287" spans="1:11" s="16" customFormat="1" ht="109.2">
      <c r="A287" s="19">
        <v>2</v>
      </c>
      <c r="B287" s="37">
        <v>955</v>
      </c>
      <c r="C287" s="42" t="s">
        <v>197</v>
      </c>
      <c r="D287" s="39" t="s">
        <v>91</v>
      </c>
      <c r="E287" s="39" t="s">
        <v>92</v>
      </c>
      <c r="F287" s="39" t="s">
        <v>135</v>
      </c>
      <c r="G287" s="39" t="s">
        <v>75</v>
      </c>
      <c r="H287" s="40">
        <f>SUMIFS(H288:H1275,$B288:$B1275,$B287,$D288:$D1275,$D288,$E288:$E1275,$E288,$F288:$F1275,$F288)</f>
        <v>1106.0999999999999</v>
      </c>
      <c r="I287" s="40">
        <f>SUMIFS(I288:I1275,$B288:$B1275,$B287,$D288:$D1275,$D288,$E288:$E1275,$E288,$F288:$F1275,$F288)</f>
        <v>0</v>
      </c>
      <c r="J287" s="40">
        <f>SUMIFS(J288:J1275,$B288:$B1275,$B287,$D288:$D1275,$D288,$E288:$E1275,$E288,$F288:$F1275,$F288)</f>
        <v>1106.0999999999999</v>
      </c>
      <c r="K287" s="40">
        <f>SUMIFS(K288:K1275,$B288:$B1275,$B287,$D288:$D1275,$D288,$E288:$E1275,$E288,$F288:$F1275,$F288)</f>
        <v>0</v>
      </c>
    </row>
    <row r="288" spans="1:11" s="16" customFormat="1" ht="15.6">
      <c r="A288" s="20">
        <v>3</v>
      </c>
      <c r="B288" s="31">
        <v>955</v>
      </c>
      <c r="C288" s="32" t="s">
        <v>46</v>
      </c>
      <c r="D288" s="33" t="s">
        <v>91</v>
      </c>
      <c r="E288" s="33" t="s">
        <v>92</v>
      </c>
      <c r="F288" s="33" t="s">
        <v>135</v>
      </c>
      <c r="G288" s="33" t="s">
        <v>95</v>
      </c>
      <c r="H288" s="24">
        <v>1106.0999999999999</v>
      </c>
      <c r="I288" s="25"/>
      <c r="J288" s="24">
        <v>1106.0999999999999</v>
      </c>
      <c r="K288" s="25"/>
    </row>
    <row r="289" spans="1:11" s="16" customFormat="1" ht="15.6">
      <c r="A289" s="21"/>
      <c r="B289" s="35"/>
      <c r="C289" s="35" t="s">
        <v>72</v>
      </c>
      <c r="D289" s="36"/>
      <c r="E289" s="36"/>
      <c r="F289" s="36" t="s">
        <v>7</v>
      </c>
      <c r="G289" s="36"/>
      <c r="H289" s="22">
        <f>SUMIF($A14:$A289,$A14,H14:H289)</f>
        <v>548413.60000000009</v>
      </c>
      <c r="I289" s="22">
        <f>SUMIF($A14:$A289,$A14,I14:I289)</f>
        <v>190179.09999999995</v>
      </c>
      <c r="J289" s="22">
        <f>SUMIF($A14:$A289,$A14,J14:J289)</f>
        <v>550931.00000000023</v>
      </c>
      <c r="K289" s="22">
        <f>SUMIF($A14:$A289,$A14,K14:K289)</f>
        <v>190424.29999999993</v>
      </c>
    </row>
    <row r="293" spans="1:11">
      <c r="H293" s="23"/>
      <c r="J293" s="23"/>
    </row>
  </sheetData>
  <autoFilter ref="A6:I289">
    <filterColumn colId="7" showButton="0"/>
  </autoFilter>
  <mergeCells count="16">
    <mergeCell ref="J1:K1"/>
    <mergeCell ref="J6:K9"/>
    <mergeCell ref="J10:J13"/>
    <mergeCell ref="K10:K13"/>
    <mergeCell ref="H2:K2"/>
    <mergeCell ref="C4:J4"/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8" t="s">
        <v>108</v>
      </c>
      <c r="C3" s="78" t="s">
        <v>106</v>
      </c>
      <c r="D3" s="81" t="s">
        <v>100</v>
      </c>
      <c r="E3" s="81"/>
      <c r="F3" s="81" t="s">
        <v>101</v>
      </c>
      <c r="G3" s="81"/>
    </row>
    <row r="4" spans="2:7">
      <c r="B4" s="79"/>
      <c r="C4" s="79"/>
      <c r="D4" s="81"/>
      <c r="E4" s="81"/>
      <c r="F4" s="81"/>
      <c r="G4" s="81"/>
    </row>
    <row r="5" spans="2:7" ht="0.75" customHeight="1">
      <c r="B5" s="79"/>
      <c r="C5" s="79"/>
      <c r="D5" s="81"/>
      <c r="E5" s="81"/>
      <c r="F5" s="81"/>
      <c r="G5" s="81"/>
    </row>
    <row r="6" spans="2:7" ht="15" hidden="1" customHeight="1">
      <c r="B6" s="79"/>
      <c r="C6" s="79"/>
      <c r="D6" s="81"/>
      <c r="E6" s="81"/>
      <c r="F6" s="81"/>
      <c r="G6" s="81"/>
    </row>
    <row r="7" spans="2:7">
      <c r="B7" s="79"/>
      <c r="C7" s="79"/>
      <c r="D7" s="81" t="s">
        <v>6</v>
      </c>
      <c r="E7" s="81" t="s">
        <v>99</v>
      </c>
      <c r="F7" s="81" t="s">
        <v>6</v>
      </c>
      <c r="G7" s="81" t="s">
        <v>99</v>
      </c>
    </row>
    <row r="8" spans="2:7">
      <c r="B8" s="79"/>
      <c r="C8" s="79"/>
      <c r="D8" s="81"/>
      <c r="E8" s="81"/>
      <c r="F8" s="81"/>
      <c r="G8" s="81"/>
    </row>
    <row r="9" spans="2:7">
      <c r="B9" s="79"/>
      <c r="C9" s="79"/>
      <c r="D9" s="81"/>
      <c r="E9" s="81"/>
      <c r="F9" s="81"/>
      <c r="G9" s="81"/>
    </row>
    <row r="10" spans="2:7" ht="2.25" customHeight="1">
      <c r="B10" s="80"/>
      <c r="C10" s="80"/>
      <c r="D10" s="81"/>
      <c r="E10" s="81"/>
      <c r="F10" s="81"/>
      <c r="G10" s="81"/>
    </row>
    <row r="11" spans="2:7">
      <c r="B11" s="1">
        <v>0</v>
      </c>
      <c r="C11" s="1" t="s">
        <v>103</v>
      </c>
      <c r="D11" s="4">
        <f>SUMIF('Приложение №4'!$A$14:$A1055,0,'Приложение №4'!$H$14:$H1055)</f>
        <v>548413.60000000009</v>
      </c>
      <c r="E11" s="4">
        <f>SUMIF('Приложение №4'!$A$14:$A1055,0,'Приложение №4'!$I$14:$I1055)</f>
        <v>190179.09999999995</v>
      </c>
      <c r="F11" s="4" t="e">
        <f>SUMIF('Приложение №4'!$A$14:$A1055,0,'Приложение №4'!#REF!)</f>
        <v>#REF!</v>
      </c>
      <c r="G11" s="4" t="e">
        <f>SUMIF('Приложение №4'!$A$14:$A1055,0,'Приложение №4'!#REF!)</f>
        <v>#REF!</v>
      </c>
    </row>
    <row r="12" spans="2:7">
      <c r="B12" s="2">
        <v>1</v>
      </c>
      <c r="C12" s="2" t="s">
        <v>104</v>
      </c>
      <c r="D12" s="6">
        <f>SUMIF('Приложение №4'!$A$14:$A1056,1,'Приложение №4'!$H$14:$H1056)</f>
        <v>548413.59999999986</v>
      </c>
      <c r="E12" s="6">
        <f>SUMIF('Приложение №4'!$A$14:$A1056,1,'Приложение №4'!$I$14:$I1056)</f>
        <v>190179.1</v>
      </c>
      <c r="F12" s="6" t="e">
        <f>SUMIF('Приложение №4'!$A$14:$A1056,1,'Приложение №4'!#REF!)</f>
        <v>#REF!</v>
      </c>
      <c r="G12" s="6" t="e">
        <f>SUMIF('Приложение №4'!$A$14:$A1056,1,'Приложение №4'!#REF!)</f>
        <v>#REF!</v>
      </c>
    </row>
    <row r="13" spans="2:7">
      <c r="B13" s="3">
        <v>2</v>
      </c>
      <c r="C13" s="3" t="s">
        <v>107</v>
      </c>
      <c r="D13" s="7">
        <f>SUMIF('Приложение №4'!$A$14:$A1057,2,'Приложение №4'!$H$14:$H1057)</f>
        <v>548413.59999999974</v>
      </c>
      <c r="E13" s="7">
        <f>SUMIF('Приложение №4'!$A$14:$A1057,2,'Приложение №4'!$I$14:$I1057)</f>
        <v>190179.1</v>
      </c>
      <c r="F13" s="7" t="e">
        <f>SUMIF('Приложение №4'!$A$14:$A1057,2,'Приложение №4'!#REF!)</f>
        <v>#REF!</v>
      </c>
      <c r="G13" s="7" t="e">
        <f>SUMIF('Приложение №4'!$A$14:$A1057,2,'Приложение №4'!#REF!)</f>
        <v>#REF!</v>
      </c>
    </row>
    <row r="14" spans="2:7" s="51" customFormat="1" ht="78" customHeight="1">
      <c r="B14" s="49" t="s">
        <v>109</v>
      </c>
      <c r="C14" s="49" t="s">
        <v>105</v>
      </c>
      <c r="D14" s="50">
        <f>SUMIF('Приложение №4'!$A$14:$A1058,3,'Приложение №4'!$H$14:$H1058)</f>
        <v>548413.59999999986</v>
      </c>
      <c r="E14" s="50">
        <f>SUMIF('Приложение №4'!$A$14:$A1058,3,'Приложение №4'!$I$14:$I1058)</f>
        <v>190179.09999999998</v>
      </c>
      <c r="F14" s="50" t="e">
        <f>SUMIF('Приложение №4'!$A$14:$A1058,3,'Приложение №4'!#REF!)</f>
        <v>#REF!</v>
      </c>
      <c r="G14" s="50" t="e">
        <f>SUMIF('Приложение №4'!$A$14:$A1058,3,'Приложение №4'!#REF!)</f>
        <v>#REF!</v>
      </c>
    </row>
    <row r="15" spans="2:7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2021-04-19T06:12:36Z</dcterms:modified>
</cp:coreProperties>
</file>