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№4'!$A$6:$I$284</definedName>
  </definedNames>
  <calcPr calcId="125725"/>
</workbook>
</file>

<file path=xl/calcChain.xml><?xml version="1.0" encoding="utf-8"?>
<calcChain xmlns="http://schemas.openxmlformats.org/spreadsheetml/2006/main">
  <c r="I282" i="1"/>
  <c r="H282"/>
  <c r="I280"/>
  <c r="H280"/>
  <c r="I278"/>
  <c r="H278"/>
  <c r="I275"/>
  <c r="H275"/>
  <c r="I273"/>
  <c r="H273"/>
  <c r="I271"/>
  <c r="H271"/>
  <c r="I269"/>
  <c r="H269"/>
  <c r="I266"/>
  <c r="H266"/>
  <c r="I263"/>
  <c r="H263"/>
  <c r="I261"/>
  <c r="H261"/>
  <c r="I259"/>
  <c r="H259"/>
  <c r="I255"/>
  <c r="H255"/>
  <c r="I253"/>
  <c r="H253"/>
  <c r="H252" s="1"/>
  <c r="I250"/>
  <c r="H250"/>
  <c r="I248"/>
  <c r="H248"/>
  <c r="I245"/>
  <c r="H245"/>
  <c r="I243"/>
  <c r="H243"/>
  <c r="I240"/>
  <c r="I239" s="1"/>
  <c r="H240"/>
  <c r="H239" s="1"/>
  <c r="I237"/>
  <c r="H237"/>
  <c r="I235"/>
  <c r="H235"/>
  <c r="I233"/>
  <c r="H233"/>
  <c r="I231"/>
  <c r="H231"/>
  <c r="I228"/>
  <c r="H228"/>
  <c r="I226"/>
  <c r="H226"/>
  <c r="H225" s="1"/>
  <c r="I222"/>
  <c r="I221" s="1"/>
  <c r="H222"/>
  <c r="H221" s="1"/>
  <c r="I219"/>
  <c r="H219"/>
  <c r="I217"/>
  <c r="H217"/>
  <c r="I215"/>
  <c r="H215"/>
  <c r="I213"/>
  <c r="H213"/>
  <c r="I211"/>
  <c r="H211"/>
  <c r="I208"/>
  <c r="I207" s="1"/>
  <c r="H208"/>
  <c r="H207" s="1"/>
  <c r="I205"/>
  <c r="I204" s="1"/>
  <c r="H205"/>
  <c r="H204" s="1"/>
  <c r="I202"/>
  <c r="H202"/>
  <c r="I200"/>
  <c r="I195" s="1"/>
  <c r="H200"/>
  <c r="I198"/>
  <c r="H198"/>
  <c r="I196"/>
  <c r="H196"/>
  <c r="I193"/>
  <c r="H193"/>
  <c r="I190"/>
  <c r="H190"/>
  <c r="I187"/>
  <c r="H187"/>
  <c r="I184"/>
  <c r="H184"/>
  <c r="I183"/>
  <c r="H183"/>
  <c r="I181"/>
  <c r="H181"/>
  <c r="I179"/>
  <c r="H179"/>
  <c r="I177"/>
  <c r="H177"/>
  <c r="I175"/>
  <c r="H175"/>
  <c r="I172"/>
  <c r="I171" s="1"/>
  <c r="H172"/>
  <c r="H171" s="1"/>
  <c r="I169"/>
  <c r="I168" s="1"/>
  <c r="H169"/>
  <c r="H168" s="1"/>
  <c r="I166"/>
  <c r="I165" s="1"/>
  <c r="H166"/>
  <c r="H165" s="1"/>
  <c r="I159"/>
  <c r="H159"/>
  <c r="I157"/>
  <c r="H157"/>
  <c r="I154"/>
  <c r="H154"/>
  <c r="I152"/>
  <c r="H152"/>
  <c r="I149"/>
  <c r="H149"/>
  <c r="I147"/>
  <c r="H147"/>
  <c r="I145"/>
  <c r="H145"/>
  <c r="I141"/>
  <c r="I140" s="1"/>
  <c r="H141"/>
  <c r="H140" s="1"/>
  <c r="I138"/>
  <c r="H138"/>
  <c r="I135"/>
  <c r="H135"/>
  <c r="I133"/>
  <c r="H133"/>
  <c r="I131"/>
  <c r="H131"/>
  <c r="I129"/>
  <c r="H129"/>
  <c r="I126"/>
  <c r="I125" s="1"/>
  <c r="H126"/>
  <c r="H125" s="1"/>
  <c r="I123"/>
  <c r="I122" s="1"/>
  <c r="H123"/>
  <c r="H122" s="1"/>
  <c r="I120"/>
  <c r="I119" s="1"/>
  <c r="H120"/>
  <c r="H119" s="1"/>
  <c r="I114"/>
  <c r="H114"/>
  <c r="I112"/>
  <c r="H112"/>
  <c r="I110"/>
  <c r="H110"/>
  <c r="I106"/>
  <c r="I105" s="1"/>
  <c r="H106"/>
  <c r="H105" s="1"/>
  <c r="I102"/>
  <c r="I101" s="1"/>
  <c r="H102"/>
  <c r="H101" s="1"/>
  <c r="I99"/>
  <c r="H99"/>
  <c r="I97"/>
  <c r="H97"/>
  <c r="I95"/>
  <c r="H95"/>
  <c r="I93"/>
  <c r="H93"/>
  <c r="I90"/>
  <c r="H90"/>
  <c r="I88"/>
  <c r="H88"/>
  <c r="I85"/>
  <c r="H85"/>
  <c r="I82"/>
  <c r="I81" s="1"/>
  <c r="H82"/>
  <c r="H81"/>
  <c r="I79"/>
  <c r="I78" s="1"/>
  <c r="H79"/>
  <c r="H78" s="1"/>
  <c r="I76"/>
  <c r="I75" s="1"/>
  <c r="H76"/>
  <c r="H75" s="1"/>
  <c r="I73"/>
  <c r="I72" s="1"/>
  <c r="H73"/>
  <c r="H72" s="1"/>
  <c r="I67"/>
  <c r="H67"/>
  <c r="I65"/>
  <c r="H65"/>
  <c r="I63"/>
  <c r="H63"/>
  <c r="I57"/>
  <c r="I56" s="1"/>
  <c r="H57"/>
  <c r="H56" s="1"/>
  <c r="I54"/>
  <c r="I53" s="1"/>
  <c r="H54"/>
  <c r="H53" s="1"/>
  <c r="I49"/>
  <c r="H49"/>
  <c r="I47"/>
  <c r="H47"/>
  <c r="I45"/>
  <c r="H45"/>
  <c r="I40"/>
  <c r="I39" s="1"/>
  <c r="I38" s="1"/>
  <c r="H40"/>
  <c r="H39" s="1"/>
  <c r="H38" s="1"/>
  <c r="I36"/>
  <c r="H36"/>
  <c r="I34"/>
  <c r="I33" s="1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K190"/>
  <c r="J190"/>
  <c r="I109" l="1"/>
  <c r="I258"/>
  <c r="I252"/>
  <c r="H44"/>
  <c r="H43" s="1"/>
  <c r="H109"/>
  <c r="H144"/>
  <c r="H62"/>
  <c r="H258"/>
  <c r="I156"/>
  <c r="I44"/>
  <c r="I43" s="1"/>
  <c r="H15"/>
  <c r="I151"/>
  <c r="I62"/>
  <c r="I144"/>
  <c r="I186"/>
  <c r="H210"/>
  <c r="I15"/>
  <c r="I14" s="1"/>
  <c r="H33"/>
  <c r="H92"/>
  <c r="H128"/>
  <c r="H174"/>
  <c r="I230"/>
  <c r="I277"/>
  <c r="I242"/>
  <c r="H268"/>
  <c r="H277"/>
  <c r="H52"/>
  <c r="H84"/>
  <c r="H151"/>
  <c r="H186"/>
  <c r="H195"/>
  <c r="I210"/>
  <c r="H242"/>
  <c r="I84"/>
  <c r="I52"/>
  <c r="I92"/>
  <c r="I128"/>
  <c r="H156"/>
  <c r="I174"/>
  <c r="H230"/>
  <c r="I225"/>
  <c r="I268"/>
  <c r="K88"/>
  <c r="J88"/>
  <c r="H14" l="1"/>
  <c r="H61"/>
  <c r="H104"/>
  <c r="I104"/>
  <c r="I61"/>
  <c r="I284" s="1"/>
  <c r="K179"/>
  <c r="J179"/>
  <c r="H284" l="1"/>
  <c r="K282"/>
  <c r="J282"/>
  <c r="K280"/>
  <c r="J280"/>
  <c r="K278"/>
  <c r="J278"/>
  <c r="K275"/>
  <c r="J275"/>
  <c r="K273"/>
  <c r="J273"/>
  <c r="K271"/>
  <c r="J271"/>
  <c r="K269"/>
  <c r="J269"/>
  <c r="K266"/>
  <c r="J266"/>
  <c r="K263"/>
  <c r="J263"/>
  <c r="K261"/>
  <c r="J261"/>
  <c r="K259"/>
  <c r="J259"/>
  <c r="K255"/>
  <c r="J255"/>
  <c r="K253"/>
  <c r="J253"/>
  <c r="K250"/>
  <c r="J250"/>
  <c r="K248"/>
  <c r="J248"/>
  <c r="K245"/>
  <c r="J245"/>
  <c r="K243"/>
  <c r="J243"/>
  <c r="K240"/>
  <c r="K239" s="1"/>
  <c r="J240"/>
  <c r="J239" s="1"/>
  <c r="K237"/>
  <c r="J237"/>
  <c r="K235"/>
  <c r="J235"/>
  <c r="K233"/>
  <c r="J233"/>
  <c r="K231"/>
  <c r="J231"/>
  <c r="K228"/>
  <c r="J228"/>
  <c r="K226"/>
  <c r="J226"/>
  <c r="K222"/>
  <c r="K221" s="1"/>
  <c r="J222"/>
  <c r="J221" s="1"/>
  <c r="K219"/>
  <c r="J219"/>
  <c r="K217"/>
  <c r="J217"/>
  <c r="K215"/>
  <c r="J215"/>
  <c r="K213"/>
  <c r="J213"/>
  <c r="K211"/>
  <c r="J211"/>
  <c r="K208"/>
  <c r="K207" s="1"/>
  <c r="J208"/>
  <c r="J207" s="1"/>
  <c r="K205"/>
  <c r="K204" s="1"/>
  <c r="J205"/>
  <c r="J204" s="1"/>
  <c r="K202"/>
  <c r="J202"/>
  <c r="K200"/>
  <c r="J200"/>
  <c r="K198"/>
  <c r="J198"/>
  <c r="K196"/>
  <c r="J196"/>
  <c r="K193"/>
  <c r="J193"/>
  <c r="K187"/>
  <c r="J187"/>
  <c r="K184"/>
  <c r="J184"/>
  <c r="K183"/>
  <c r="J183"/>
  <c r="K181"/>
  <c r="J181"/>
  <c r="K177"/>
  <c r="J177"/>
  <c r="K175"/>
  <c r="J175"/>
  <c r="K172"/>
  <c r="K171" s="1"/>
  <c r="J172"/>
  <c r="J171" s="1"/>
  <c r="K169"/>
  <c r="K168" s="1"/>
  <c r="J169"/>
  <c r="J168" s="1"/>
  <c r="K166"/>
  <c r="K165" s="1"/>
  <c r="J166"/>
  <c r="J165" s="1"/>
  <c r="K159"/>
  <c r="J159"/>
  <c r="K157"/>
  <c r="J157"/>
  <c r="K154"/>
  <c r="J154"/>
  <c r="K152"/>
  <c r="J152"/>
  <c r="K149"/>
  <c r="J149"/>
  <c r="K147"/>
  <c r="J147"/>
  <c r="K145"/>
  <c r="J145"/>
  <c r="K141"/>
  <c r="K140" s="1"/>
  <c r="J141"/>
  <c r="J140" s="1"/>
  <c r="K138"/>
  <c r="J138"/>
  <c r="K135"/>
  <c r="J135"/>
  <c r="K133"/>
  <c r="J133"/>
  <c r="K131"/>
  <c r="J131"/>
  <c r="K129"/>
  <c r="J129"/>
  <c r="K126"/>
  <c r="K125" s="1"/>
  <c r="J126"/>
  <c r="J125" s="1"/>
  <c r="K123"/>
  <c r="K122" s="1"/>
  <c r="J123"/>
  <c r="J122" s="1"/>
  <c r="K120"/>
  <c r="K119" s="1"/>
  <c r="J120"/>
  <c r="J119" s="1"/>
  <c r="K114"/>
  <c r="J114"/>
  <c r="K112"/>
  <c r="J112"/>
  <c r="K110"/>
  <c r="J110"/>
  <c r="K106"/>
  <c r="K105" s="1"/>
  <c r="J106"/>
  <c r="J105" s="1"/>
  <c r="K102"/>
  <c r="K101" s="1"/>
  <c r="J102"/>
  <c r="J101" s="1"/>
  <c r="K99"/>
  <c r="J99"/>
  <c r="K97"/>
  <c r="J97"/>
  <c r="K95"/>
  <c r="J95"/>
  <c r="K93"/>
  <c r="J93"/>
  <c r="K90"/>
  <c r="J90"/>
  <c r="K85"/>
  <c r="J85"/>
  <c r="K82"/>
  <c r="K81" s="1"/>
  <c r="J82"/>
  <c r="J81" s="1"/>
  <c r="K79"/>
  <c r="K78" s="1"/>
  <c r="J79"/>
  <c r="J78" s="1"/>
  <c r="K76"/>
  <c r="K75" s="1"/>
  <c r="J76"/>
  <c r="J75" s="1"/>
  <c r="K73"/>
  <c r="K72" s="1"/>
  <c r="J73"/>
  <c r="J72" s="1"/>
  <c r="K67"/>
  <c r="J67"/>
  <c r="K65"/>
  <c r="J65"/>
  <c r="K63"/>
  <c r="J63"/>
  <c r="K57"/>
  <c r="K56" s="1"/>
  <c r="J57"/>
  <c r="J56" s="1"/>
  <c r="K54"/>
  <c r="K53" s="1"/>
  <c r="J54"/>
  <c r="J53" s="1"/>
  <c r="K49"/>
  <c r="J49"/>
  <c r="K47"/>
  <c r="J47"/>
  <c r="K45"/>
  <c r="J45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J225" l="1"/>
  <c r="K252"/>
  <c r="J258"/>
  <c r="J174"/>
  <c r="K62"/>
  <c r="J62"/>
  <c r="J151"/>
  <c r="K33"/>
  <c r="K258"/>
  <c r="K109"/>
  <c r="K151"/>
  <c r="K186"/>
  <c r="K84"/>
  <c r="K156"/>
  <c r="J84"/>
  <c r="J144"/>
  <c r="J33"/>
  <c r="K277"/>
  <c r="K128"/>
  <c r="K174"/>
  <c r="K195"/>
  <c r="K210"/>
  <c r="K242"/>
  <c r="K92"/>
  <c r="K230"/>
  <c r="K268"/>
  <c r="K15"/>
  <c r="K225"/>
  <c r="K44"/>
  <c r="K43" s="1"/>
  <c r="K144"/>
  <c r="J128"/>
  <c r="J268"/>
  <c r="J186"/>
  <c r="J195"/>
  <c r="J44"/>
  <c r="J43" s="1"/>
  <c r="J15"/>
  <c r="J92"/>
  <c r="J230"/>
  <c r="J277"/>
  <c r="J156"/>
  <c r="J242"/>
  <c r="J252"/>
  <c r="J109"/>
  <c r="J210"/>
  <c r="K52"/>
  <c r="J52"/>
  <c r="K14" l="1"/>
  <c r="J104"/>
  <c r="K61"/>
  <c r="K104"/>
  <c r="J14"/>
  <c r="J61"/>
  <c r="J284" l="1"/>
  <c r="K284"/>
  <c r="G14" i="2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<sst xmlns="http://schemas.openxmlformats.org/spreadsheetml/2006/main" count="1271" uniqueCount="215">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</sst>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8"/>
  <sheetViews>
    <sheetView tabSelected="1" topLeftCell="B1" zoomScale="75" zoomScaleNormal="75" workbookViewId="0">
      <selection activeCell="U85" sqref="U85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6384" width="9.109375" style="13"/>
  </cols>
  <sheetData>
    <row r="1" spans="1:11" s="11" customFormat="1" ht="34.5" customHeight="1">
      <c r="A1" s="10"/>
      <c r="H1" s="59"/>
      <c r="I1" s="59"/>
      <c r="J1" s="59" t="s">
        <v>156</v>
      </c>
      <c r="K1" s="59"/>
    </row>
    <row r="2" spans="1:11" ht="117.6" customHeight="1">
      <c r="F2" s="58"/>
      <c r="G2" s="58"/>
      <c r="H2" s="69" t="s">
        <v>185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186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95</v>
      </c>
      <c r="I6" s="73"/>
      <c r="J6" s="60" t="s">
        <v>209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176</v>
      </c>
      <c r="J10" s="66" t="s">
        <v>6</v>
      </c>
      <c r="K10" s="66" t="s">
        <v>176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SUMIFS(H15:H1038,$B15:$B1038,$B15)/3</f>
        <v>83632.400000000009</v>
      </c>
      <c r="I14" s="15">
        <f>SUMIFS(I15:I1038,$B15:$B1038,$B15)/3</f>
        <v>833</v>
      </c>
      <c r="J14" s="15">
        <f>SUMIFS(J15:J1038,$B15:$B1038,$B15)/3</f>
        <v>88790.5</v>
      </c>
      <c r="K14" s="15">
        <f>SUMIFS(K15:K1038,$B15:$B1038,$B15)/3</f>
        <v>833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SUMIFS(H16:H1033,$B16:$B1033,$B16,$D16:$D1033,$D16,$E16:$E1033,$E16)/2</f>
        <v>22099.8</v>
      </c>
      <c r="I15" s="18">
        <f>SUMIFS(I16:I1033,$B16:$B1033,$B16,$D16:$D1033,$D16,$E16:$E1033,$E16)/2</f>
        <v>0</v>
      </c>
      <c r="J15" s="18">
        <f>SUMIFS(J16:J1033,$B16:$B1033,$B16,$D16:$D1033,$D16,$E16:$E1033,$E16)/2</f>
        <v>22099.9</v>
      </c>
      <c r="K15" s="18">
        <f>SUMIFS(K16:K1033,$B16:$B1033,$B16,$D16:$D1033,$D16,$E16:$E1033,$E16)/2</f>
        <v>0</v>
      </c>
    </row>
    <row r="16" spans="1:11" s="16" customFormat="1" ht="62.4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SUMIFS(H17:H1033,$B17:$B1033,$B16,$D17:$D1033,$D17,$E17:$E1033,$E17,$F17:$F1033,$F17)</f>
        <v>486.3</v>
      </c>
      <c r="I16" s="40">
        <f>SUMIFS(I17:I1033,$B17:$B1033,$B16,$D17:$D1033,$D17,$E17:$E1033,$E17,$F17:$F1033,$F17)</f>
        <v>0</v>
      </c>
      <c r="J16" s="40">
        <f>SUMIFS(J17:J1033,$B17:$B1033,$B16,$D17:$D1033,$D17,$E17:$E1033,$E17,$F17:$F1033,$F17)</f>
        <v>486.3</v>
      </c>
      <c r="K16" s="40">
        <f>SUMIFS(K17:K1033,$B17:$B1033,$B16,$D17:$D1033,$D17,$E17:$E1033,$E17,$F17:$F1033,$F17)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486.3</v>
      </c>
      <c r="I17" s="24"/>
      <c r="J17" s="24">
        <v>486.3</v>
      </c>
      <c r="K17" s="24"/>
    </row>
    <row r="18" spans="1:11" s="16" customFormat="1" ht="62.4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SUMIFS(H19:H1035,$B19:$B1035,$B18,$D19:$D1035,$D19,$E19:$E1035,$E19,$F19:$F1035,$F19)</f>
        <v>17</v>
      </c>
      <c r="I18" s="40">
        <f>SUMIFS(I19:I1035,$B19:$B1035,$B18,$D19:$D1035,$D19,$E19:$E1035,$E19,$F19:$F1035,$F19)</f>
        <v>0</v>
      </c>
      <c r="J18" s="40">
        <f>SUMIFS(J19:J1035,$B19:$B1035,$B18,$D19:$D1035,$D19,$E19:$E1035,$E19,$F19:$F1035,$F19)</f>
        <v>17</v>
      </c>
      <c r="K18" s="40">
        <f>SUMIFS(K19:K1035,$B19:$B1035,$B18,$D19:$D1035,$D19,$E19:$E1035,$E19,$F19:$F1035,$F19)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  <c r="J19" s="24">
        <v>17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SUMIFS(H21:H1037,$B21:$B1037,$B20,$D21:$D1037,$D21,$E21:$E1037,$E21,$F21:$F1037,$F21)</f>
        <v>21596.5</v>
      </c>
      <c r="I20" s="40">
        <f>SUMIFS(I21:I1037,$B21:$B1037,$B20,$D21:$D1037,$D21,$E21:$E1037,$E21,$F21:$F1037,$F21)</f>
        <v>0</v>
      </c>
      <c r="J20" s="40">
        <f>SUMIFS(J21:J1037,$B21:$B1037,$B20,$D21:$D1037,$D21,$E21:$E1037,$E21,$F21:$F1037,$F21)</f>
        <v>21596.600000000002</v>
      </c>
      <c r="K20" s="40">
        <f>SUMIFS(K21:K1037,$B21:$B1037,$B20,$D21:$D1037,$D21,$E21:$E1037,$E21,$F21:$F1037,$F21)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21207.1</v>
      </c>
      <c r="I21" s="24"/>
      <c r="J21" s="24">
        <v>21207.200000000001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  <c r="J22" s="24">
        <v>389.4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SUMIFS(H25:H1042,$B25:$B1042,$B25,$D25:$D1042,$D25,$E25:$E1042,$E25)/2</f>
        <v>0</v>
      </c>
      <c r="I24" s="18">
        <f>SUMIFS(I25:I1042,$B25:$B1042,$B25,$D25:$D1042,$D25,$E25:$E1042,$E25)/2</f>
        <v>0</v>
      </c>
      <c r="J24" s="18">
        <f>SUMIFS(J25:J1042,$B25:$B1042,$B25,$D25:$D1042,$D25,$E25:$E1042,$E25)/2</f>
        <v>0</v>
      </c>
      <c r="K24" s="18">
        <f>SUMIFS(K25:K1042,$B25:$B1042,$B25,$D25:$D1042,$D25,$E25:$E1042,$E25)/2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SUMIFS(H26:H1042,$B26:$B1042,$B25,$D26:$D1042,$D26,$E26:$E1042,$E26,$F26:$F1042,$F26)</f>
        <v>0</v>
      </c>
      <c r="I25" s="40">
        <f>SUMIFS(I26:I1042,$B26:$B1042,$B25,$D26:$D1042,$D26,$E26:$E1042,$E26,$F26:$F1042,$F26)</f>
        <v>0</v>
      </c>
      <c r="J25" s="40">
        <f>SUMIFS(J26:J1042,$B26:$B1042,$B25,$D26:$D1042,$D26,$E26:$E1042,$E26,$F26:$F1042,$F26)</f>
        <v>0</v>
      </c>
      <c r="K25" s="40">
        <f>SUMIFS(K26:K1042,$B26:$B1042,$B25,$D26:$D1042,$D26,$E26:$E1042,$E26,$F26:$F1042,$F26)</f>
        <v>0</v>
      </c>
    </row>
    <row r="26" spans="1:11" s="16" customFormat="1" ht="15.6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SUMIFS(H28:H1045,$B28:$B1045,$B28,$D28:$D1045,$D28,$E28:$E1045,$E28)/2</f>
        <v>0</v>
      </c>
      <c r="I27" s="18">
        <f>SUMIFS(I28:I1045,$B28:$B1045,$B28,$D28:$D1045,$D28,$E28:$E1045,$E28)/2</f>
        <v>0</v>
      </c>
      <c r="J27" s="18">
        <f>SUMIFS(J28:J1045,$B28:$B1045,$B28,$D28:$D1045,$D28,$E28:$E1045,$E28)/2</f>
        <v>0</v>
      </c>
      <c r="K27" s="18">
        <f>SUMIFS(K28:K1045,$B28:$B1045,$B28,$D28:$D1045,$D28,$E28:$E1045,$E28)/2</f>
        <v>0</v>
      </c>
    </row>
    <row r="28" spans="1:11" s="16" customFormat="1" ht="46.8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SUMIFS(H29:H1045,$B29:$B1045,$B28,$D29:$D1045,$D29,$E29:$E1045,$E29,$F29:$F1045,$F29)</f>
        <v>0</v>
      </c>
      <c r="I28" s="40">
        <f>SUMIFS(I29:I1045,$B29:$B1045,$B28,$D29:$D1045,$D29,$E29:$E1045,$E29,$F29:$F1045,$F29)</f>
        <v>0</v>
      </c>
      <c r="J28" s="40">
        <f>SUMIFS(J29:J1045,$B29:$B1045,$B28,$D29:$D1045,$D29,$E29:$E1045,$E29,$F29:$F1045,$F29)</f>
        <v>0</v>
      </c>
      <c r="K28" s="40">
        <f>SUMIFS(K29:K1045,$B29:$B1045,$B28,$D29:$D1045,$D29,$E29:$E1045,$E29,$F29:$F1045,$F29)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SUMIFS(H31:H1048,$B31:$B1048,$B31,$D31:$D1048,$D31,$E31:$E1048,$E31)/2</f>
        <v>21900</v>
      </c>
      <c r="I30" s="18">
        <f>SUMIFS(I31:I1048,$B31:$B1048,$B31,$D31:$D1048,$D31,$E31:$E1048,$E31)/2</f>
        <v>833</v>
      </c>
      <c r="J30" s="18">
        <f>SUMIFS(J31:J1048,$B31:$B1048,$B31,$D31:$D1048,$D31,$E31:$E1048,$E31)/2</f>
        <v>21900</v>
      </c>
      <c r="K30" s="18">
        <f>SUMIFS(K31:K1048,$B31:$B1048,$B31,$D31:$D1048,$D31,$E31:$E1048,$E31)/2</f>
        <v>833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SUMIFS(H32:H1048,$B32:$B1048,$B31,$D32:$D1048,$D32,$E32:$E1048,$E32,$F32:$F1048,$F32)</f>
        <v>21900</v>
      </c>
      <c r="I31" s="40">
        <f>SUMIFS(I32:I1048,$B32:$B1048,$B31,$D32:$D1048,$D32,$E32:$E1048,$E32,$F32:$F1048,$F32)</f>
        <v>833</v>
      </c>
      <c r="J31" s="40">
        <f>SUMIFS(J32:J1048,$B32:$B1048,$B31,$D32:$D1048,$D32,$E32:$E1048,$E32,$F32:$F1048,$F32)</f>
        <v>21900</v>
      </c>
      <c r="K31" s="40">
        <f>SUMIFS(K32:K1048,$B32:$B1048,$B31,$D32:$D1048,$D32,$E32:$E1048,$E32,$F32:$F1048,$F32)</f>
        <v>833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21900</v>
      </c>
      <c r="I32" s="24">
        <v>833</v>
      </c>
      <c r="J32" s="24">
        <v>21900</v>
      </c>
      <c r="K32" s="24">
        <v>833</v>
      </c>
    </row>
    <row r="33" spans="1:11" s="16" customFormat="1" ht="31.2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SUMIFS(H34:H1051,$B34:$B1051,$B34,$D34:$D1051,$D34,$E34:$E1051,$E34)/2</f>
        <v>39632.6</v>
      </c>
      <c r="I33" s="18">
        <f>SUMIFS(I34:I1051,$B34:$B1051,$B34,$D34:$D1051,$D34,$E34:$E1051,$E34)/2</f>
        <v>0</v>
      </c>
      <c r="J33" s="18">
        <f>SUMIFS(J34:J1051,$B34:$B1051,$B34,$D34:$D1051,$D34,$E34:$E1051,$E34)/2</f>
        <v>44790.6</v>
      </c>
      <c r="K33" s="18">
        <f>SUMIFS(K34:K1051,$B34:$B1051,$B34,$D34:$D1051,$D34,$E34:$E1051,$E34)/2</f>
        <v>0</v>
      </c>
    </row>
    <row r="34" spans="1:11" s="16" customFormat="1" ht="46.8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SUMIFS(H35:H1051,$B35:$B1051,$B34,$D35:$D1051,$D35,$E35:$E1051,$E35,$F35:$F1051,$F35)</f>
        <v>0</v>
      </c>
      <c r="I34" s="40">
        <f>SUMIFS(I35:I1051,$B35:$B1051,$B34,$D35:$D1051,$D35,$E35:$E1051,$E35,$F35:$F1051,$F35)</f>
        <v>0</v>
      </c>
      <c r="J34" s="40">
        <f>SUMIFS(J35:J1051,$B35:$B1051,$B34,$D35:$D1051,$D35,$E35:$E1051,$E35,$F35:$F1051,$F35)</f>
        <v>0</v>
      </c>
      <c r="K34" s="40">
        <f>SUMIFS(K35:K1051,$B35:$B1051,$B34,$D35:$D1051,$D35,$E35:$E1051,$E35,$F35:$F1051,$F35)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SUMIFS(H37:H1053,$B37:$B1053,$B36,$D37:$D1053,$D37,$E37:$E1053,$E37,$F37:$F1053,$F37)</f>
        <v>39632.6</v>
      </c>
      <c r="I36" s="40">
        <f>SUMIFS(I37:I1053,$B37:$B1053,$B36,$D37:$D1053,$D37,$E37:$E1053,$E37,$F37:$F1053,$F37)</f>
        <v>0</v>
      </c>
      <c r="J36" s="40">
        <f>SUMIFS(J37:J1053,$B37:$B1053,$B36,$D37:$D1053,$D37,$E37:$E1053,$E37,$F37:$F1053,$F37)</f>
        <v>44790.6</v>
      </c>
      <c r="K36" s="40">
        <f>SUMIFS(K37:K1053,$B37:$B1053,$B36,$D37:$D1053,$D37,$E37:$E1053,$E37,$F37:$F1053,$F37)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39632.6</v>
      </c>
      <c r="I37" s="24"/>
      <c r="J37" s="24">
        <v>44790.6</v>
      </c>
      <c r="K37" s="24"/>
    </row>
    <row r="38" spans="1:11" s="16" customFormat="1" ht="31.2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SUMIFS(H39:H1062,$B39:$B1062,$B39)/3</f>
        <v>829.1</v>
      </c>
      <c r="I38" s="15">
        <f>SUMIFS(I39:I1062,$B39:$B1062,$B39)/3</f>
        <v>0</v>
      </c>
      <c r="J38" s="15">
        <f>SUMIFS(J39:J1062,$B39:$B1062,$B39)/3</f>
        <v>829.1</v>
      </c>
      <c r="K38" s="15">
        <f>SUMIFS(K39:K1062,$B39:$B1062,$B39)/3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SUMIFS(H40:H1057,$B40:$B1057,$B40,$D40:$D1057,$D40,$E40:$E1057,$E40)/2</f>
        <v>829.09999999999991</v>
      </c>
      <c r="I39" s="18">
        <f>SUMIFS(I40:I1057,$B40:$B1057,$B40,$D40:$D1057,$D40,$E40:$E1057,$E40)/2</f>
        <v>0</v>
      </c>
      <c r="J39" s="18">
        <f>SUMIFS(J40:J1057,$B40:$B1057,$B40,$D40:$D1057,$D40,$E40:$E1057,$E40)/2</f>
        <v>829.09999999999991</v>
      </c>
      <c r="K39" s="18">
        <f>SUMIFS(K40:K1057,$B40:$B1057,$B40,$D40:$D1057,$D40,$E40:$E1057,$E40)/2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SUMIFS(H41:H1057,$B41:$B1057,$B40,$D41:$D1057,$D41,$E41:$E1057,$E41,$F41:$F1057,$F41)</f>
        <v>829.09999999999991</v>
      </c>
      <c r="I40" s="40">
        <f>SUMIFS(I41:I1057,$B41:$B1057,$B40,$D41:$D1057,$D41,$E41:$E1057,$E41,$F41:$F1057,$F41)</f>
        <v>0</v>
      </c>
      <c r="J40" s="40">
        <f>SUMIFS(J41:J1057,$B41:$B1057,$B40,$D41:$D1057,$D41,$E41:$E1057,$E41,$F41:$F1057,$F41)</f>
        <v>829.09999999999991</v>
      </c>
      <c r="K40" s="40">
        <f>SUMIFS(K41:K1057,$B41:$B1057,$B40,$D41:$D1057,$D41,$E41:$E1057,$E41,$F41:$F1057,$F41)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698.3</v>
      </c>
      <c r="I41" s="24"/>
      <c r="J41" s="24">
        <v>698.3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  <c r="J42" s="24">
        <v>130.80000000000001</v>
      </c>
      <c r="K42" s="24"/>
    </row>
    <row r="43" spans="1:11" s="16" customFormat="1" ht="31.2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SUMIFS(H44:H1069,$B44:$B1069,$B44)/3</f>
        <v>4287.2999999999993</v>
      </c>
      <c r="I43" s="15">
        <f>SUMIFS(I44:I1069,$B44:$B1069,$B44)/3</f>
        <v>0</v>
      </c>
      <c r="J43" s="15">
        <f>SUMIFS(J44:J1069,$B44:$B1069,$B44)/3</f>
        <v>4287.2999999999993</v>
      </c>
      <c r="K43" s="15">
        <f>SUMIFS(K44:K1069,$B44:$B1069,$B44)/3</f>
        <v>0</v>
      </c>
    </row>
    <row r="44" spans="1:11" s="16" customFormat="1" ht="46.8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SUMIFS(H45:H1064,$B45:$B1064,$B45,$D45:$D1064,$D45,$E45:$E1064,$E45)/2</f>
        <v>4287.2999999999993</v>
      </c>
      <c r="I44" s="18">
        <f>SUMIFS(I45:I1064,$B45:$B1064,$B45,$D45:$D1064,$D45,$E45:$E1064,$E45)/2</f>
        <v>0</v>
      </c>
      <c r="J44" s="18">
        <f>SUMIFS(J45:J1064,$B45:$B1064,$B45,$D45:$D1064,$D45,$E45:$E1064,$E45)/2</f>
        <v>4287.2999999999993</v>
      </c>
      <c r="K44" s="18">
        <f>SUMIFS(K45:K1064,$B45:$B1064,$B45,$D45:$D1064,$D45,$E45:$E1064,$E45)/2</f>
        <v>0</v>
      </c>
    </row>
    <row r="45" spans="1:11" s="16" customFormat="1" ht="62.4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SUMIFS(H46:H1064,$B46:$B1064,$B45,$D46:$D1064,$D46,$E46:$E1064,$E46,$F46:$F1064,$F46)</f>
        <v>0</v>
      </c>
      <c r="I45" s="40">
        <f>SUMIFS(I46:I1064,$B46:$B1064,$B45,$D46:$D1064,$D46,$E46:$E1064,$E46,$F46:$F1064,$F46)</f>
        <v>0</v>
      </c>
      <c r="J45" s="40">
        <f>SUMIFS(J46:J1064,$B46:$B1064,$B45,$D46:$D1064,$D46,$E46:$E1064,$E46,$F46:$F1064,$F46)</f>
        <v>0</v>
      </c>
      <c r="K45" s="40">
        <f>SUMIFS(K46:K1064,$B46:$B1064,$B45,$D46:$D1064,$D46,$E46:$E1064,$E46,$F46:$F1064,$F46)</f>
        <v>0</v>
      </c>
    </row>
    <row r="46" spans="1:11" s="16" customFormat="1" ht="51.6" customHeight="1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  <c r="J46" s="24"/>
      <c r="K46" s="24"/>
    </row>
    <row r="47" spans="1:11" s="16" customFormat="1" ht="62.4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SUMIFS(H48:H1066,$B48:$B1066,$B47,$D48:$D1066,$D48,$E48:$E1066,$E48,$F48:$F1066,$F48)</f>
        <v>4</v>
      </c>
      <c r="I47" s="40">
        <f>SUMIFS(I48:I1066,$B48:$B1066,$B47,$D48:$D1066,$D48,$E48:$E1066,$E48,$F48:$F1066,$F48)</f>
        <v>0</v>
      </c>
      <c r="J47" s="40">
        <f>SUMIFS(J48:J1066,$B48:$B1066,$B47,$D48:$D1066,$D48,$E48:$E1066,$E48,$F48:$F1066,$F48)</f>
        <v>4</v>
      </c>
      <c r="K47" s="40">
        <f>SUMIFS(K48:K1066,$B48:$B1066,$B47,$D48:$D1066,$D48,$E48:$E1066,$E48,$F48:$F1066,$F48)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  <c r="J48" s="24">
        <v>4</v>
      </c>
      <c r="K48" s="24"/>
    </row>
    <row r="49" spans="1:11" s="16" customFormat="1" ht="62.4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SUMIFS(H50:H1068,$B50:$B1068,$B49,$D50:$D1068,$D50,$E50:$E1068,$E50,$F50:$F1068,$F50)</f>
        <v>4283.3</v>
      </c>
      <c r="I49" s="40">
        <f>SUMIFS(I50:I1068,$B50:$B1068,$B49,$D50:$D1068,$D50,$E50:$E1068,$E50,$F50:$F1068,$F50)</f>
        <v>0</v>
      </c>
      <c r="J49" s="40">
        <f>SUMIFS(J50:J1068,$B50:$B1068,$B49,$D50:$D1068,$D50,$E50:$E1068,$E50,$F50:$F1068,$F50)</f>
        <v>4283.3</v>
      </c>
      <c r="K49" s="40">
        <f>SUMIFS(K50:K1068,$B50:$B1068,$B49,$D50:$D1068,$D50,$E50:$E1068,$E50,$F50:$F1068,$F50)</f>
        <v>0</v>
      </c>
    </row>
    <row r="50" spans="1:11" s="16" customFormat="1" ht="31.2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4209</v>
      </c>
      <c r="I50" s="24"/>
      <c r="J50" s="24">
        <v>4209</v>
      </c>
      <c r="K50" s="24"/>
    </row>
    <row r="51" spans="1:11" s="16" customFormat="1" ht="46.8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  <c r="J51" s="24">
        <v>74.3</v>
      </c>
      <c r="K51" s="24"/>
    </row>
    <row r="52" spans="1:11" s="16" customFormat="1" ht="78" customHeight="1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SUMIFS(H53:H1111,$B53:$B1111,$B53)/3</f>
        <v>11564.800000000001</v>
      </c>
      <c r="I52" s="15">
        <f>SUMIFS(I53:I1111,$B53:$B1111,$B53)/3</f>
        <v>11564.800000000001</v>
      </c>
      <c r="J52" s="15">
        <f>SUMIFS(J53:J1111,$B53:$B1111,$B53)/3</f>
        <v>11564.800000000001</v>
      </c>
      <c r="K52" s="15">
        <f>SUMIFS(K53:K1111,$B53:$B1111,$B53)/3</f>
        <v>11564.800000000001</v>
      </c>
    </row>
    <row r="53" spans="1:11" s="16" customFormat="1" ht="15.6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SUMIFS(H54:H1106,$B54:$B1106,$B54,$D54:$D1106,$D54,$E54:$E1106,$E54)/2</f>
        <v>7005.8</v>
      </c>
      <c r="I53" s="18">
        <f>SUMIFS(I54:I1106,$B54:$B1106,$B54,$D54:$D1106,$D54,$E54:$E1106,$E54)/2</f>
        <v>7005.8</v>
      </c>
      <c r="J53" s="18">
        <f>SUMIFS(J54:J1106,$B54:$B1106,$B54,$D54:$D1106,$D54,$E54:$E1106,$E54)/2</f>
        <v>7005.8</v>
      </c>
      <c r="K53" s="18">
        <f>SUMIFS(K54:K1106,$B54:$B1106,$B54,$D54:$D1106,$D54,$E54:$E1106,$E54)/2</f>
        <v>7005.8</v>
      </c>
    </row>
    <row r="54" spans="1:11" s="16" customFormat="1" ht="62.4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SUMIFS(H55:H1106,$B55:$B1106,$B54,$D55:$D1106,$D55,$E55:$E1106,$E55,$F55:$F1106,$F55)</f>
        <v>7005.8</v>
      </c>
      <c r="I54" s="40">
        <f>SUMIFS(I55:I1106,$B55:$B1106,$B54,$D55:$D1106,$D55,$E55:$E1106,$E55,$F55:$F1106,$F55)</f>
        <v>7005.8</v>
      </c>
      <c r="J54" s="40">
        <f>SUMIFS(J55:J1106,$B55:$B1106,$B54,$D55:$D1106,$D55,$E55:$E1106,$E55,$F55:$F1106,$F55)</f>
        <v>7005.8</v>
      </c>
      <c r="K54" s="40">
        <f>SUMIFS(K55:K1106,$B55:$B1106,$B54,$D55:$D1106,$D55,$E55:$E1106,$E55,$F55:$F1106,$F55)</f>
        <v>7005.8</v>
      </c>
    </row>
    <row r="55" spans="1:11" s="16" customFormat="1" ht="33.6" customHeight="1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  <c r="J55" s="24">
        <v>7005.8</v>
      </c>
      <c r="K55" s="24">
        <v>7005.8</v>
      </c>
    </row>
    <row r="56" spans="1:11" s="16" customFormat="1" ht="15.6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SUMIFS(H57:H1109,$B57:$B1109,$B57,$D57:$D1109,$D57,$E57:$E1109,$E57)/2</f>
        <v>4559</v>
      </c>
      <c r="I56" s="18">
        <f>SUMIFS(I57:I1109,$B57:$B1109,$B57,$D57:$D1109,$D57,$E57:$E1109,$E57)/2</f>
        <v>4559</v>
      </c>
      <c r="J56" s="18">
        <f>SUMIFS(J57:J1109,$B57:$B1109,$B57,$D57:$D1109,$D57,$E57:$E1109,$E57)/2</f>
        <v>4559</v>
      </c>
      <c r="K56" s="18">
        <f>SUMIFS(K57:K1109,$B57:$B1109,$B57,$D57:$D1109,$D57,$E57:$E1109,$E57)/2</f>
        <v>4559</v>
      </c>
    </row>
    <row r="57" spans="1:11" s="16" customFormat="1" ht="62.4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SUMIFS(H58:H1109,$B58:$B1109,$B57,$D58:$D1109,$D58,$E58:$E1109,$E58,$F58:$F1109,$F58)</f>
        <v>4559</v>
      </c>
      <c r="I57" s="40">
        <f>SUMIFS(I58:I1109,$B58:$B1109,$B57,$D58:$D1109,$D58,$E58:$E1109,$E58,$F58:$F1109,$F58)</f>
        <v>4559</v>
      </c>
      <c r="J57" s="40">
        <f>SUMIFS(J58:J1109,$B58:$B1109,$B57,$D58:$D1109,$D58,$E58:$E1109,$E58,$F58:$F1109,$F58)</f>
        <v>4559</v>
      </c>
      <c r="K57" s="40">
        <f>SUMIFS(K58:K1109,$B58:$B1109,$B57,$D58:$D1109,$D58,$E58:$E1109,$E58,$F58:$F1109,$F58)</f>
        <v>4559</v>
      </c>
    </row>
    <row r="58" spans="1:11" s="16" customFormat="1" ht="31.2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4177.8</v>
      </c>
      <c r="I58" s="24">
        <v>4177.8</v>
      </c>
      <c r="J58" s="24">
        <v>4177.8</v>
      </c>
      <c r="K58" s="24">
        <v>4177.8</v>
      </c>
    </row>
    <row r="59" spans="1:11" s="16" customFormat="1" ht="46.8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  <c r="J59" s="24">
        <v>381.2</v>
      </c>
      <c r="K59" s="24">
        <v>381.2</v>
      </c>
    </row>
    <row r="60" spans="1:11" s="16" customFormat="1" ht="15.6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  <c r="J60" s="24"/>
      <c r="K60" s="24"/>
    </row>
    <row r="61" spans="1:11" s="16" customFormat="1" ht="46.8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SUMIFS(H62:H1120,$B62:$B1120,$B62)/3</f>
        <v>93974.299999999988</v>
      </c>
      <c r="I61" s="15">
        <f>SUMIFS(I62:I1120,$B62:$B1120,$B62)/3</f>
        <v>42350.6</v>
      </c>
      <c r="J61" s="15">
        <f>SUMIFS(J62:J1120,$B62:$B1120,$B62)/3</f>
        <v>93974.2</v>
      </c>
      <c r="K61" s="15">
        <f>SUMIFS(K62:K1120,$B62:$B1120,$B62)/3</f>
        <v>42350.6</v>
      </c>
    </row>
    <row r="62" spans="1:11" s="16" customFormat="1" ht="62.4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SUMIFS(H63:H1115,$B63:$B1115,$B63,$D63:$D1115,$D63,$E63:$E1115,$E63)/2</f>
        <v>12891.5</v>
      </c>
      <c r="I62" s="18">
        <f>SUMIFS(I63:I1115,$B63:$B1115,$B63,$D63:$D1115,$D63,$E63:$E1115,$E63)/2</f>
        <v>0</v>
      </c>
      <c r="J62" s="18">
        <f>SUMIFS(J63:J1115,$B63:$B1115,$B63,$D63:$D1115,$D63,$E63:$E1115,$E63)/2</f>
        <v>12891.400000000001</v>
      </c>
      <c r="K62" s="18">
        <f>SUMIFS(K63:K1115,$B63:$B1115,$B63,$D63:$D1115,$D63,$E63:$E1115,$E63)/2</f>
        <v>0</v>
      </c>
    </row>
    <row r="63" spans="1:11" s="16" customFormat="1" ht="62.4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SUMIFS(H64:H1115,$B64:$B1115,$B63,$D64:$D1115,$D64,$E64:$E1115,$E64,$F64:$F1115,$F64)</f>
        <v>18</v>
      </c>
      <c r="I63" s="40">
        <f>SUMIFS(I64:I1115,$B64:$B1115,$B63,$D64:$D1115,$D64,$E64:$E1115,$E64,$F64:$F1115,$F64)</f>
        <v>0</v>
      </c>
      <c r="J63" s="40">
        <f>SUMIFS(J64:J1115,$B64:$B1115,$B63,$D64:$D1115,$D64,$E64:$E1115,$E64,$F64:$F1115,$F64)</f>
        <v>18</v>
      </c>
      <c r="K63" s="40">
        <f>SUMIFS(K64:K1115,$B64:$B1115,$B63,$D64:$D1115,$D64,$E64:$E1115,$E64,$F64:$F1115,$F64)</f>
        <v>0</v>
      </c>
    </row>
    <row r="64" spans="1:11" s="16" customFormat="1" ht="46.8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  <c r="J64" s="24">
        <v>18</v>
      </c>
      <c r="K64" s="24"/>
    </row>
    <row r="65" spans="1:11" s="16" customFormat="1" ht="62.4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SUMIFS(H66:H1117,$B66:$B1117,$B65,$D66:$D1117,$D66,$E66:$E1117,$E66,$F66:$F1117,$F66)</f>
        <v>20</v>
      </c>
      <c r="I65" s="40">
        <f>SUMIFS(I66:I1117,$B66:$B1117,$B65,$D66:$D1117,$D66,$E66:$E1117,$E66,$F66:$F1117,$F66)</f>
        <v>0</v>
      </c>
      <c r="J65" s="40">
        <f>SUMIFS(J66:J1117,$B66:$B1117,$B65,$D66:$D1117,$D66,$E66:$E1117,$E66,$F66:$F1117,$F66)</f>
        <v>20</v>
      </c>
      <c r="K65" s="40">
        <f>SUMIFS(K66:K1117,$B66:$B1117,$B65,$D66:$D1117,$D66,$E66:$E1117,$E66,$F66:$F1117,$F66)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  <c r="J66" s="24">
        <v>20</v>
      </c>
      <c r="K66" s="24"/>
    </row>
    <row r="67" spans="1:11" s="16" customFormat="1" ht="62.4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SUMIFS(H68:H1119,$B68:$B1119,$B67,$D68:$D1119,$D68,$E68:$E1119,$E68,$F68:$F1119,$F68)</f>
        <v>12853.5</v>
      </c>
      <c r="I67" s="40">
        <f>SUMIFS(I68:I1119,$B68:$B1119,$B67,$D68:$D1119,$D68,$E68:$E1119,$E68,$F68:$F1119,$F68)</f>
        <v>0</v>
      </c>
      <c r="J67" s="40">
        <f>SUMIFS(J68:J1119,$B68:$B1119,$B67,$D68:$D1119,$D68,$E68:$E1119,$E68,$F68:$F1119,$F68)</f>
        <v>12853.400000000001</v>
      </c>
      <c r="K67" s="40">
        <f>SUMIFS(K68:K1119,$B68:$B1119,$B67,$D68:$D1119,$D68,$E68:$E1119,$E68,$F68:$F1119,$F68)</f>
        <v>0</v>
      </c>
    </row>
    <row r="68" spans="1:11" s="16" customFormat="1" ht="31.2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12429.3</v>
      </c>
      <c r="I68" s="24"/>
      <c r="J68" s="24">
        <v>12429.2</v>
      </c>
      <c r="K68" s="24"/>
    </row>
    <row r="69" spans="1:11" s="16" customFormat="1" ht="46.8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  <c r="J69" s="24">
        <v>422.7</v>
      </c>
      <c r="K69" s="24"/>
    </row>
    <row r="70" spans="1:11" s="16" customFormat="1" ht="15.6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  <c r="J70" s="24"/>
      <c r="K70" s="24"/>
    </row>
    <row r="71" spans="1:11" s="16" customFormat="1" ht="21" customHeight="1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  <c r="J71" s="24">
        <v>1.5</v>
      </c>
      <c r="K71" s="25"/>
    </row>
    <row r="72" spans="1:11" s="16" customFormat="1" ht="15" customHeight="1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SUMIFS(H73:H1126,$B73:$B1126,$B73,$D73:$D1126,$D73,$E73:$E1126,$E73)/2</f>
        <v>25.5</v>
      </c>
      <c r="I72" s="18">
        <f>SUMIFS(I73:I1126,$B73:$B1126,$B73,$D73:$D1126,$D73,$E73:$E1126,$E73)/2</f>
        <v>0</v>
      </c>
      <c r="J72" s="18">
        <f>SUMIFS(J73:J1126,$B73:$B1126,$B73,$D73:$D1126,$D73,$E73:$E1126,$E73)/2</f>
        <v>25.5</v>
      </c>
      <c r="K72" s="18">
        <f>SUMIFS(K73:K1126,$B73:$B1126,$B73,$D73:$D1126,$D73,$E73:$E1126,$E73)/2</f>
        <v>0</v>
      </c>
    </row>
    <row r="73" spans="1:11" s="16" customFormat="1" ht="34.799999999999997" customHeight="1">
      <c r="A73" s="19">
        <v>2</v>
      </c>
      <c r="B73" s="37">
        <v>950</v>
      </c>
      <c r="C73" s="38" t="s">
        <v>35</v>
      </c>
      <c r="D73" s="39" t="s">
        <v>68</v>
      </c>
      <c r="E73" s="39" t="s">
        <v>74</v>
      </c>
      <c r="F73" s="39" t="s">
        <v>109</v>
      </c>
      <c r="G73" s="39" t="s">
        <v>70</v>
      </c>
      <c r="H73" s="40">
        <f>SUMIFS(H74:H1126,$B74:$B1126,$B73,$D74:$D1126,$D74,$E74:$E1126,$E74,$F74:$F1126,$F74)</f>
        <v>25.5</v>
      </c>
      <c r="I73" s="40">
        <f>SUMIFS(I74:I1126,$B74:$B1126,$B73,$D74:$D1126,$D74,$E74:$E1126,$E74,$F74:$F1126,$F74)</f>
        <v>0</v>
      </c>
      <c r="J73" s="40">
        <f>SUMIFS(J74:J1126,$B74:$B1126,$B73,$D74:$D1126,$D74,$E74:$E1126,$E74,$F74:$F1126,$F74)</f>
        <v>25.5</v>
      </c>
      <c r="K73" s="40">
        <f>SUMIFS(K74:K1126,$B74:$B1126,$B73,$D74:$D1126,$D74,$E74:$E1126,$E74,$F74:$F1126,$F74)</f>
        <v>0</v>
      </c>
    </row>
    <row r="74" spans="1:11" s="16" customFormat="1" ht="15.6">
      <c r="A74" s="20">
        <v>3</v>
      </c>
      <c r="B74" s="31">
        <v>950</v>
      </c>
      <c r="C74" s="32" t="s">
        <v>128</v>
      </c>
      <c r="D74" s="33" t="s">
        <v>68</v>
      </c>
      <c r="E74" s="33" t="s">
        <v>74</v>
      </c>
      <c r="F74" s="33" t="s">
        <v>109</v>
      </c>
      <c r="G74" s="33" t="s">
        <v>127</v>
      </c>
      <c r="H74" s="24">
        <v>25.5</v>
      </c>
      <c r="I74" s="24"/>
      <c r="J74" s="24">
        <v>25.5</v>
      </c>
      <c r="K74" s="24"/>
    </row>
    <row r="75" spans="1:11" s="16" customFormat="1" ht="49.8" customHeight="1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SUMIFS(H76:H1129,$B76:$B1129,$B76,$D76:$D1129,$D76,$E76:$E1129,$E76)/2</f>
        <v>1252</v>
      </c>
      <c r="I75" s="18">
        <f>SUMIFS(I76:I1129,$B76:$B1129,$B76,$D76:$D1129,$D76,$E76:$E1129,$E76)/2</f>
        <v>0</v>
      </c>
      <c r="J75" s="18">
        <f>SUMIFS(J76:J1129,$B76:$B1129,$B76,$D76:$D1129,$D76,$E76:$E1129,$E76)/2</f>
        <v>1252</v>
      </c>
      <c r="K75" s="18">
        <f>SUMIFS(K76:K1129,$B76:$B1129,$B76,$D76:$D1129,$D76,$E76:$E1129,$E76)/2</f>
        <v>0</v>
      </c>
    </row>
    <row r="76" spans="1:11" s="16" customFormat="1" ht="62.4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SUMIFS(H77:H1129,$B77:$B1129,$B76,$D77:$D1129,$D77,$E77:$E1129,$E77,$F77:$F1129,$F77)</f>
        <v>1252</v>
      </c>
      <c r="I76" s="40">
        <f>SUMIFS(I77:I1129,$B77:$B1129,$B76,$D77:$D1129,$D77,$E77:$E1129,$E77,$F77:$F1129,$F77)</f>
        <v>0</v>
      </c>
      <c r="J76" s="40">
        <f>SUMIFS(J77:J1129,$B77:$B1129,$B76,$D77:$D1129,$D77,$E77:$E1129,$E77,$F77:$F1129,$F77)</f>
        <v>1252</v>
      </c>
      <c r="K76" s="40">
        <f>SUMIFS(K77:K1129,$B77:$B1129,$B76,$D77:$D1129,$D77,$E77:$E1129,$E77,$F77:$F1129,$F77)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1252</v>
      </c>
      <c r="I77" s="24"/>
      <c r="J77" s="24">
        <v>1252</v>
      </c>
      <c r="K77" s="24"/>
    </row>
    <row r="78" spans="1:11" s="16" customFormat="1" ht="15" customHeight="1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SUMIFS(H79:H1129,$B79:$B1129,$B79,$D79:$D1129,$D79,$E79:$E1129,$E79)/2</f>
        <v>0</v>
      </c>
      <c r="I78" s="18">
        <f>SUMIFS(I79:I1129,$B79:$B1129,$B79,$D79:$D1129,$D79,$E79:$E1129,$E79)/2</f>
        <v>0</v>
      </c>
      <c r="J78" s="18">
        <f>SUMIFS(J79:J1129,$B79:$B1129,$B79,$D79:$D1129,$D79,$E79:$E1129,$E79)/2</f>
        <v>0</v>
      </c>
      <c r="K78" s="18">
        <f>SUMIFS(K79:K1129,$B79:$B1129,$B79,$D79:$D1129,$D79,$E79:$E1129,$E79)/2</f>
        <v>0</v>
      </c>
    </row>
    <row r="79" spans="1:11" s="16" customFormat="1" ht="62.4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SUMIFS(H80:H1129,$B80:$B1129,$B79,$D80:$D1129,$D80,$E80:$E1129,$E80,$F80:$F1129,$F80)</f>
        <v>0</v>
      </c>
      <c r="I79" s="40">
        <f>SUMIFS(I80:I1129,$B80:$B1129,$B79,$D80:$D1129,$D80,$E80:$E1129,$E80,$F80:$F1129,$F80)</f>
        <v>0</v>
      </c>
      <c r="J79" s="40">
        <f>SUMIFS(J80:J1129,$B80:$B1129,$B79,$D80:$D1129,$D80,$E80:$E1129,$E80,$F80:$F1129,$F80)</f>
        <v>0</v>
      </c>
      <c r="K79" s="40">
        <f>SUMIFS(K80:K1129,$B80:$B1129,$B79,$D80:$D1129,$D80,$E80:$E1129,$E80,$F80:$F1129,$F80)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  <c r="J80" s="24"/>
      <c r="K80" s="24"/>
    </row>
    <row r="81" spans="1:11" s="16" customFormat="1" ht="31.2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SUMIFS(H82:H1132,$B82:$B1132,$B82,$D82:$D1132,$D82,$E82:$E1132,$E82)/2</f>
        <v>1351.3</v>
      </c>
      <c r="I81" s="18">
        <f>SUMIFS(I82:I1132,$B82:$B1132,$B82,$D82:$D1132,$D82,$E82:$E1132,$E82)/2</f>
        <v>407.6</v>
      </c>
      <c r="J81" s="18">
        <f>SUMIFS(J82:J1132,$B82:$B1132,$B82,$D82:$D1132,$D82,$E82:$E1132,$E82)/2</f>
        <v>1351.3</v>
      </c>
      <c r="K81" s="18">
        <f>SUMIFS(K82:K1132,$B82:$B1132,$B82,$D82:$D1132,$D82,$E82:$E1132,$E82)/2</f>
        <v>407.6</v>
      </c>
    </row>
    <row r="82" spans="1:11" s="16" customFormat="1" ht="62.4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SUMIFS(H83:H1132,$B83:$B1132,$B82,$D83:$D1132,$D83,$E83:$E1132,$E83,$F83:$F1132,$F83)</f>
        <v>1351.3</v>
      </c>
      <c r="I82" s="40">
        <f>SUMIFS(I83:I1132,$B83:$B1132,$B82,$D83:$D1132,$D83,$E83:$E1132,$E83,$F83:$F1132,$F83)</f>
        <v>407.6</v>
      </c>
      <c r="J82" s="40">
        <f>SUMIFS(J83:J1132,$B83:$B1132,$B82,$D83:$D1132,$D83,$E83:$E1132,$E83,$F83:$F1132,$F83)</f>
        <v>1351.3</v>
      </c>
      <c r="K82" s="40">
        <f>SUMIFS(K83:K1132,$B83:$B1132,$B82,$D83:$D1132,$D83,$E83:$E1132,$E83,$F83:$F1132,$F83)</f>
        <v>407.6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1351.3</v>
      </c>
      <c r="I83" s="24">
        <v>407.6</v>
      </c>
      <c r="J83" s="24">
        <v>1351.3</v>
      </c>
      <c r="K83" s="24">
        <v>407.6</v>
      </c>
    </row>
    <row r="84" spans="1:11" s="16" customFormat="1" ht="15.6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SUMIFS(H85:H1135,$B85:$B1135,$B85,$D85:$D1135,$D85,$E85:$E1135,$E85)/2</f>
        <v>11365.5</v>
      </c>
      <c r="I84" s="18">
        <f>SUMIFS(I85:I1135,$B85:$B1135,$B85,$D85:$D1135,$D85,$E85:$E1135,$E85)/2</f>
        <v>10265.200000000001</v>
      </c>
      <c r="J84" s="18">
        <f>SUMIFS(J85:J1135,$B85:$B1135,$B85,$D85:$D1135,$D85,$E85:$E1135,$E85)/2</f>
        <v>11365.5</v>
      </c>
      <c r="K84" s="18">
        <f>SUMIFS(K85:K1135,$B85:$B1135,$B85,$D85:$D1135,$D85,$E85:$E1135,$E85)/2</f>
        <v>10265.200000000001</v>
      </c>
    </row>
    <row r="85" spans="1:11" s="16" customFormat="1" ht="84.6" customHeight="1">
      <c r="A85" s="19">
        <v>2</v>
      </c>
      <c r="B85" s="37">
        <v>950</v>
      </c>
      <c r="C85" s="38" t="s">
        <v>211</v>
      </c>
      <c r="D85" s="39" t="s">
        <v>91</v>
      </c>
      <c r="E85" s="39" t="s">
        <v>68</v>
      </c>
      <c r="F85" s="39" t="s">
        <v>210</v>
      </c>
      <c r="G85" s="39"/>
      <c r="H85" s="40">
        <f>SUMIFS(H86:H1135,$B86:$B1135,$B85,$D86:$D1135,$D86,$E86:$E1135,$E86,$F86:$F1135,$F86)</f>
        <v>10805.5</v>
      </c>
      <c r="I85" s="40">
        <f>SUMIFS(I86:I1135,$B86:$B1135,$B85,$D86:$D1135,$D86,$E86:$E1135,$E86,$F86:$F1135,$F86)</f>
        <v>10265.200000000001</v>
      </c>
      <c r="J85" s="40">
        <f>SUMIFS(J86:J1135,$B86:$B1135,$B85,$D86:$D1135,$D86,$E86:$E1135,$E86,$F86:$F1135,$F86)</f>
        <v>10805.5</v>
      </c>
      <c r="K85" s="40">
        <f>SUMIFS(K86:K1135,$B86:$B1135,$B85,$D86:$D1135,$D86,$E86:$E1135,$E86,$F86:$F1135,$F86)</f>
        <v>10265.200000000001</v>
      </c>
    </row>
    <row r="86" spans="1:11" s="16" customFormat="1" ht="15.6">
      <c r="A86" s="20">
        <v>3</v>
      </c>
      <c r="B86" s="31">
        <v>950</v>
      </c>
      <c r="C86" s="32" t="s">
        <v>212</v>
      </c>
      <c r="D86" s="33" t="s">
        <v>91</v>
      </c>
      <c r="E86" s="33" t="s">
        <v>68</v>
      </c>
      <c r="F86" s="33" t="s">
        <v>210</v>
      </c>
      <c r="G86" s="33" t="s">
        <v>126</v>
      </c>
      <c r="H86" s="24">
        <v>10805.5</v>
      </c>
      <c r="I86" s="24">
        <v>10265.200000000001</v>
      </c>
      <c r="J86" s="24">
        <v>7203.7</v>
      </c>
      <c r="K86" s="24">
        <v>6843.5</v>
      </c>
    </row>
    <row r="87" spans="1:11" s="16" customFormat="1" ht="15.6">
      <c r="A87" s="20">
        <v>3</v>
      </c>
      <c r="B87" s="31">
        <v>950</v>
      </c>
      <c r="C87" s="32" t="s">
        <v>118</v>
      </c>
      <c r="D87" s="33" t="s">
        <v>91</v>
      </c>
      <c r="E87" s="33" t="s">
        <v>68</v>
      </c>
      <c r="F87" s="33" t="s">
        <v>210</v>
      </c>
      <c r="G87" s="33" t="s">
        <v>119</v>
      </c>
      <c r="H87" s="24"/>
      <c r="I87" s="24"/>
      <c r="J87" s="24">
        <v>3601.8</v>
      </c>
      <c r="K87" s="24">
        <v>3421.7</v>
      </c>
    </row>
    <row r="88" spans="1:11" s="16" customFormat="1" ht="62.4">
      <c r="A88" s="19">
        <v>2</v>
      </c>
      <c r="B88" s="37">
        <v>950</v>
      </c>
      <c r="C88" s="38" t="s">
        <v>159</v>
      </c>
      <c r="D88" s="39" t="s">
        <v>91</v>
      </c>
      <c r="E88" s="39" t="s">
        <v>68</v>
      </c>
      <c r="F88" s="39" t="s">
        <v>49</v>
      </c>
      <c r="G88" s="39"/>
      <c r="H88" s="40">
        <f>SUMIFS(H89:H1138,$B89:$B1138,$B88,$D89:$D1138,$D89,$E89:$E1138,$E89,$F89:$F1138,$F89)</f>
        <v>530</v>
      </c>
      <c r="I88" s="40">
        <f>SUMIFS(I89:I1138,$B89:$B1138,$B88,$D89:$D1138,$D89,$E89:$E1138,$E89,$F89:$F1138,$F89)</f>
        <v>0</v>
      </c>
      <c r="J88" s="40">
        <f>SUMIFS(J89:J1138,$B89:$B1138,$B88,$D89:$D1138,$D89,$E89:$E1138,$E89,$F89:$F1138,$F89)</f>
        <v>530</v>
      </c>
      <c r="K88" s="40">
        <f>SUMIFS(K89:K1138,$B89:$B1138,$B88,$D89:$D1138,$D89,$E89:$E1138,$E89,$F89:$F1138,$F89)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91</v>
      </c>
      <c r="E89" s="33" t="s">
        <v>68</v>
      </c>
      <c r="F89" s="33" t="s">
        <v>49</v>
      </c>
      <c r="G89" s="33" t="s">
        <v>72</v>
      </c>
      <c r="H89" s="24">
        <v>530</v>
      </c>
      <c r="I89" s="24"/>
      <c r="J89" s="24">
        <v>530</v>
      </c>
      <c r="K89" s="24"/>
    </row>
    <row r="90" spans="1:11" s="16" customFormat="1" ht="62.4">
      <c r="A90" s="19">
        <v>2</v>
      </c>
      <c r="B90" s="37">
        <v>950</v>
      </c>
      <c r="C90" s="38" t="s">
        <v>190</v>
      </c>
      <c r="D90" s="39" t="s">
        <v>91</v>
      </c>
      <c r="E90" s="39" t="s">
        <v>68</v>
      </c>
      <c r="F90" s="39" t="s">
        <v>153</v>
      </c>
      <c r="G90" s="39"/>
      <c r="H90" s="40">
        <f>SUMIFS(H91:H1137,$B91:$B1137,$B90,$D91:$D1137,$D91,$E91:$E1137,$E91,$F91:$F1137,$F91)</f>
        <v>30</v>
      </c>
      <c r="I90" s="40">
        <f>SUMIFS(I91:I1137,$B91:$B1137,$B90,$D91:$D1137,$D91,$E91:$E1137,$E91,$F91:$F1137,$F91)</f>
        <v>0</v>
      </c>
      <c r="J90" s="40">
        <f>SUMIFS(J91:J1137,$B91:$B1137,$B90,$D91:$D1137,$D91,$E91:$E1137,$E91,$F91:$F1137,$F91)</f>
        <v>30</v>
      </c>
      <c r="K90" s="40">
        <f>SUMIFS(K91:K1137,$B91:$B1137,$B90,$D91:$D1137,$D91,$E91:$E1137,$E91,$F91:$F1137,$F91)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91</v>
      </c>
      <c r="E91" s="33" t="s">
        <v>68</v>
      </c>
      <c r="F91" s="33" t="s">
        <v>153</v>
      </c>
      <c r="G91" s="33" t="s">
        <v>72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80</v>
      </c>
      <c r="E92" s="30" t="s">
        <v>87</v>
      </c>
      <c r="F92" s="30"/>
      <c r="G92" s="30"/>
      <c r="H92" s="18">
        <f>SUMIFS(H93:H1145,$B93:$B1145,$B93,$D93:$D1145,$D93,$E93:$E1145,$E93)/2</f>
        <v>35585.199999999997</v>
      </c>
      <c r="I92" s="18">
        <f>SUMIFS(I93:I1145,$B93:$B1145,$B93,$D93:$D1145,$D93,$E93:$E1145,$E93)/2</f>
        <v>174.5</v>
      </c>
      <c r="J92" s="18">
        <f>SUMIFS(J93:J1145,$B93:$B1145,$B93,$D93:$D1145,$D93,$E93:$E1145,$E93)/2</f>
        <v>35585.199999999997</v>
      </c>
      <c r="K92" s="18">
        <f>SUMIFS(K93:K1145,$B93:$B1145,$B93,$D93:$D1145,$D93,$E93:$E1145,$E93)/2</f>
        <v>174.5</v>
      </c>
    </row>
    <row r="93" spans="1:11" s="16" customFormat="1" ht="54.6" customHeight="1">
      <c r="A93" s="19">
        <v>2</v>
      </c>
      <c r="B93" s="37">
        <v>950</v>
      </c>
      <c r="C93" s="38" t="s">
        <v>174</v>
      </c>
      <c r="D93" s="39" t="s">
        <v>80</v>
      </c>
      <c r="E93" s="39" t="s">
        <v>87</v>
      </c>
      <c r="F93" s="39" t="s">
        <v>125</v>
      </c>
      <c r="G93" s="39"/>
      <c r="H93" s="40">
        <f>SUMIFS(H94:H1145,$B94:$B1145,$B93,$D94:$D1145,$D94,$E94:$E1145,$E94,$F94:$F1145,$F94)</f>
        <v>280</v>
      </c>
      <c r="I93" s="40">
        <f>SUMIFS(I94:I1145,$B94:$B1145,$B93,$D94:$D1145,$D94,$E94:$E1145,$E94,$F94:$F1145,$F94)</f>
        <v>0</v>
      </c>
      <c r="J93" s="40">
        <f>SUMIFS(J94:J1145,$B94:$B1145,$B93,$D94:$D1145,$D94,$E94:$E1145,$E94,$F94:$F1145,$F94)</f>
        <v>280</v>
      </c>
      <c r="K93" s="40">
        <f>SUMIFS(K94:K1145,$B94:$B1145,$B93,$D94:$D1145,$D94,$E94:$E1145,$E94,$F94:$F1145,$F94)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80</v>
      </c>
      <c r="E94" s="33" t="s">
        <v>87</v>
      </c>
      <c r="F94" s="33" t="s">
        <v>125</v>
      </c>
      <c r="G94" s="33" t="s">
        <v>72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191</v>
      </c>
      <c r="D95" s="39" t="s">
        <v>80</v>
      </c>
      <c r="E95" s="39" t="s">
        <v>87</v>
      </c>
      <c r="F95" s="39" t="s">
        <v>39</v>
      </c>
      <c r="G95" s="39"/>
      <c r="H95" s="40">
        <f>SUMIFS(H96:H1147,$B96:$B1147,$B95,$D96:$D1147,$D96,$E96:$E1147,$E96,$F96:$F1147,$F96)</f>
        <v>268.39999999999998</v>
      </c>
      <c r="I95" s="40">
        <f>SUMIFS(I96:I1147,$B96:$B1147,$B95,$D96:$D1147,$D96,$E96:$E1147,$E96,$F96:$F1147,$F96)</f>
        <v>174.5</v>
      </c>
      <c r="J95" s="40">
        <f>SUMIFS(J96:J1147,$B96:$B1147,$B95,$D96:$D1147,$D96,$E96:$E1147,$E96,$F96:$F1147,$F96)</f>
        <v>268.39999999999998</v>
      </c>
      <c r="K95" s="40">
        <f>SUMIFS(K96:K1147,$B96:$B1147,$B95,$D96:$D1147,$D96,$E96:$E1147,$E96,$F96:$F1147,$F96)</f>
        <v>174.5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80</v>
      </c>
      <c r="E96" s="33" t="s">
        <v>87</v>
      </c>
      <c r="F96" s="33" t="s">
        <v>39</v>
      </c>
      <c r="G96" s="33" t="s">
        <v>72</v>
      </c>
      <c r="H96" s="24">
        <v>268.39999999999998</v>
      </c>
      <c r="I96" s="24">
        <v>174.5</v>
      </c>
      <c r="J96" s="24">
        <v>268.39999999999998</v>
      </c>
      <c r="K96" s="24">
        <v>174.5</v>
      </c>
    </row>
    <row r="97" spans="1:11" s="16" customFormat="1" ht="62.4">
      <c r="A97" s="19">
        <v>2</v>
      </c>
      <c r="B97" s="37">
        <v>950</v>
      </c>
      <c r="C97" s="38" t="s">
        <v>159</v>
      </c>
      <c r="D97" s="39" t="s">
        <v>80</v>
      </c>
      <c r="E97" s="39" t="s">
        <v>87</v>
      </c>
      <c r="F97" s="39" t="s">
        <v>49</v>
      </c>
      <c r="G97" s="39"/>
      <c r="H97" s="40">
        <f>SUMIFS(H98:H1149,$B98:$B1149,$B97,$D98:$D1149,$D98,$E98:$E1149,$E98,$F98:$F1149,$F98)</f>
        <v>31036.799999999999</v>
      </c>
      <c r="I97" s="40">
        <f>SUMIFS(I98:I1149,$B98:$B1149,$B97,$D98:$D1149,$D98,$E98:$E1149,$E98,$F98:$F1149,$F98)</f>
        <v>0</v>
      </c>
      <c r="J97" s="40">
        <f>SUMIFS(J98:J1149,$B98:$B1149,$B97,$D98:$D1149,$D98,$E98:$E1149,$E98,$F98:$F1149,$F98)</f>
        <v>31036.799999999999</v>
      </c>
      <c r="K97" s="40">
        <f>SUMIFS(K98:K1149,$B98:$B1149,$B97,$D98:$D1149,$D98,$E98:$E1149,$E98,$F98:$F1149,$F98)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80</v>
      </c>
      <c r="E98" s="33" t="s">
        <v>87</v>
      </c>
      <c r="F98" s="33" t="s">
        <v>49</v>
      </c>
      <c r="G98" s="33" t="s">
        <v>72</v>
      </c>
      <c r="H98" s="24">
        <v>31036.799999999999</v>
      </c>
      <c r="I98" s="24"/>
      <c r="J98" s="24">
        <v>31036.799999999999</v>
      </c>
      <c r="K98" s="24"/>
    </row>
    <row r="99" spans="1:11" s="16" customFormat="1" ht="46.8">
      <c r="A99" s="19">
        <v>2</v>
      </c>
      <c r="B99" s="37">
        <v>950</v>
      </c>
      <c r="C99" s="38" t="s">
        <v>188</v>
      </c>
      <c r="D99" s="39" t="s">
        <v>80</v>
      </c>
      <c r="E99" s="39" t="s">
        <v>87</v>
      </c>
      <c r="F99" s="39" t="s">
        <v>151</v>
      </c>
      <c r="G99" s="39"/>
      <c r="H99" s="40">
        <f>SUMIFS(H100:H1151,$B100:$B1151,$B99,$D100:$D1151,$D100,$E100:$E1151,$E100,$F100:$F1151,$F100)</f>
        <v>4000</v>
      </c>
      <c r="I99" s="40">
        <f>SUMIFS(I100:I1151,$B100:$B1151,$B99,$D100:$D1151,$D100,$E100:$E1151,$E100,$F100:$F1151,$F100)</f>
        <v>0</v>
      </c>
      <c r="J99" s="40">
        <f>SUMIFS(J100:J1151,$B100:$B1151,$B99,$D100:$D1151,$D100,$E100:$E1151,$E100,$F100:$F1151,$F100)</f>
        <v>4000</v>
      </c>
      <c r="K99" s="40">
        <f>SUMIFS(K100:K1151,$B100:$B1151,$B99,$D100:$D1151,$D100,$E100:$E1151,$E100,$F100:$F1151,$F100)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80</v>
      </c>
      <c r="E100" s="33" t="s">
        <v>87</v>
      </c>
      <c r="F100" s="33" t="s">
        <v>151</v>
      </c>
      <c r="G100" s="33" t="s">
        <v>72</v>
      </c>
      <c r="H100" s="24">
        <v>4000</v>
      </c>
      <c r="I100" s="24"/>
      <c r="J100" s="24">
        <v>4000</v>
      </c>
      <c r="K100" s="24"/>
    </row>
    <row r="101" spans="1:11" s="16" customFormat="1" ht="15.6">
      <c r="A101" s="17">
        <v>1</v>
      </c>
      <c r="B101" s="28">
        <v>950</v>
      </c>
      <c r="C101" s="29" t="s">
        <v>131</v>
      </c>
      <c r="D101" s="30" t="s">
        <v>83</v>
      </c>
      <c r="E101" s="30" t="s">
        <v>85</v>
      </c>
      <c r="F101" s="30"/>
      <c r="G101" s="30"/>
      <c r="H101" s="18">
        <f>SUMIFS(H102:H1154,$B102:$B1154,$B102,$D102:$D1154,$D102,$E102:$E1154,$E102)/2</f>
        <v>31503.3</v>
      </c>
      <c r="I101" s="18">
        <f>SUMIFS(I102:I1154,$B102:$B1154,$B102,$D102:$D1154,$D102,$E102:$E1154,$E102)/2</f>
        <v>31503.3</v>
      </c>
      <c r="J101" s="18">
        <f>SUMIFS(J102:J1154,$B102:$B1154,$B102,$D102:$D1154,$D102,$E102:$E1154,$E102)/2</f>
        <v>31503.3</v>
      </c>
      <c r="K101" s="18">
        <f>SUMIFS(K102:K1154,$B102:$B1154,$B102,$D102:$D1154,$D102,$E102:$E1154,$E102)/2</f>
        <v>31503.3</v>
      </c>
    </row>
    <row r="102" spans="1:11" s="16" customFormat="1" ht="85.2" customHeight="1">
      <c r="A102" s="19">
        <v>2</v>
      </c>
      <c r="B102" s="37">
        <v>950</v>
      </c>
      <c r="C102" s="38" t="s">
        <v>192</v>
      </c>
      <c r="D102" s="39" t="s">
        <v>83</v>
      </c>
      <c r="E102" s="39" t="s">
        <v>85</v>
      </c>
      <c r="F102" s="39" t="s">
        <v>120</v>
      </c>
      <c r="G102" s="39"/>
      <c r="H102" s="40">
        <f>SUMIFS(H103:H1154,$B103:$B1154,$B102,$D103:$D1154,$D103,$E103:$E1154,$E103,$F103:$F1154,$F103)</f>
        <v>31503.3</v>
      </c>
      <c r="I102" s="40">
        <f>SUMIFS(I103:I1154,$B103:$B1154,$B102,$D103:$D1154,$D103,$E103:$E1154,$E103,$F103:$F1154,$F103)</f>
        <v>31503.3</v>
      </c>
      <c r="J102" s="40">
        <f>SUMIFS(J103:J1154,$B103:$B1154,$B102,$D103:$D1154,$D103,$E103:$E1154,$E103,$F103:$F1154,$F103)</f>
        <v>31503.3</v>
      </c>
      <c r="K102" s="40">
        <f>SUMIFS(K103:K1154,$B103:$B1154,$B102,$D103:$D1154,$D103,$E103:$E1154,$E103,$F103:$F1154,$F103)</f>
        <v>31503.3</v>
      </c>
    </row>
    <row r="103" spans="1:11" s="16" customFormat="1" ht="15.6">
      <c r="A103" s="20">
        <v>3</v>
      </c>
      <c r="B103" s="31">
        <v>950</v>
      </c>
      <c r="C103" s="32" t="s">
        <v>118</v>
      </c>
      <c r="D103" s="33" t="s">
        <v>83</v>
      </c>
      <c r="E103" s="33" t="s">
        <v>85</v>
      </c>
      <c r="F103" s="33" t="s">
        <v>120</v>
      </c>
      <c r="G103" s="33" t="s">
        <v>119</v>
      </c>
      <c r="H103" s="24">
        <v>31503.3</v>
      </c>
      <c r="I103" s="24">
        <v>31503.3</v>
      </c>
      <c r="J103" s="24">
        <v>31503.3</v>
      </c>
      <c r="K103" s="24">
        <v>31503.3</v>
      </c>
    </row>
    <row r="104" spans="1:11" s="16" customFormat="1" ht="31.2">
      <c r="A104" s="14">
        <v>0</v>
      </c>
      <c r="B104" s="26">
        <v>955</v>
      </c>
      <c r="C104" s="27" t="s">
        <v>40</v>
      </c>
      <c r="D104" s="34" t="s">
        <v>70</v>
      </c>
      <c r="E104" s="34" t="s">
        <v>70</v>
      </c>
      <c r="F104" s="34" t="s">
        <v>7</v>
      </c>
      <c r="G104" s="34" t="s">
        <v>70</v>
      </c>
      <c r="H104" s="15">
        <f>SUMIFS(H105:H1163,$B105:$B1163,$B105)/3</f>
        <v>1122545.1999999995</v>
      </c>
      <c r="I104" s="15">
        <f>SUMIFS(I105:I1163,$B105:$B1163,$B105)/3</f>
        <v>513325.10000000009</v>
      </c>
      <c r="J104" s="15">
        <f>SUMIFS(J105:J1163,$B105:$B1163,$B105)/3</f>
        <v>1145346.6999999993</v>
      </c>
      <c r="K104" s="15">
        <f>SUMIFS(K105:K1163,$B105:$B1163,$B105)/3</f>
        <v>513325.10000000009</v>
      </c>
    </row>
    <row r="105" spans="1:11" s="16" customFormat="1" ht="46.8">
      <c r="A105" s="17">
        <v>1</v>
      </c>
      <c r="B105" s="28">
        <v>955</v>
      </c>
      <c r="C105" s="29" t="s">
        <v>41</v>
      </c>
      <c r="D105" s="30" t="s">
        <v>68</v>
      </c>
      <c r="E105" s="30" t="s">
        <v>87</v>
      </c>
      <c r="F105" s="30" t="s">
        <v>7</v>
      </c>
      <c r="G105" s="30" t="s">
        <v>70</v>
      </c>
      <c r="H105" s="18">
        <f>SUMIFS(H106:H1158,$B106:$B1158,$B106,$D106:$D1158,$D106,$E106:$E1158,$E106)/2</f>
        <v>4057.3</v>
      </c>
      <c r="I105" s="18">
        <f>SUMIFS(I106:I1158,$B106:$B1158,$B106,$D106:$D1158,$D106,$E106:$E1158,$E106)/2</f>
        <v>0</v>
      </c>
      <c r="J105" s="18">
        <f>SUMIFS(J106:J1158,$B106:$B1158,$B106,$D106:$D1158,$D106,$E106:$E1158,$E106)/2</f>
        <v>4057.3</v>
      </c>
      <c r="K105" s="18">
        <f>SUMIFS(K106:K1158,$B106:$B1158,$B106,$D106:$D1158,$D106,$E106:$E1158,$E106)/2</f>
        <v>0</v>
      </c>
    </row>
    <row r="106" spans="1:11" s="16" customFormat="1" ht="62.4">
      <c r="A106" s="19">
        <v>2</v>
      </c>
      <c r="B106" s="37">
        <v>955</v>
      </c>
      <c r="C106" s="38" t="s">
        <v>9</v>
      </c>
      <c r="D106" s="39" t="s">
        <v>68</v>
      </c>
      <c r="E106" s="39" t="s">
        <v>87</v>
      </c>
      <c r="F106" s="39" t="s">
        <v>107</v>
      </c>
      <c r="G106" s="39" t="s">
        <v>70</v>
      </c>
      <c r="H106" s="40">
        <f>SUMIFS(H107:H1158,$B107:$B1158,$B106,$D107:$D1158,$D107,$E107:$E1158,$E107,$F107:$F1158,$F107)</f>
        <v>4057.3</v>
      </c>
      <c r="I106" s="40">
        <f>SUMIFS(I107:I1158,$B107:$B1158,$B106,$D107:$D1158,$D107,$E107:$E1158,$E107,$F107:$F1158,$F107)</f>
        <v>0</v>
      </c>
      <c r="J106" s="40">
        <f>SUMIFS(J107:J1158,$B107:$B1158,$B106,$D107:$D1158,$D107,$E107:$E1158,$E107,$F107:$F1158,$F107)</f>
        <v>4057.3</v>
      </c>
      <c r="K106" s="40">
        <f>SUMIFS(K107:K1158,$B107:$B1158,$B106,$D107:$D1158,$D107,$E107:$E1158,$E107,$F107:$F1158,$F107)</f>
        <v>0</v>
      </c>
    </row>
    <row r="107" spans="1:11" s="16" customFormat="1" ht="31.2">
      <c r="A107" s="20">
        <v>3</v>
      </c>
      <c r="B107" s="31">
        <v>955</v>
      </c>
      <c r="C107" s="32" t="s">
        <v>11</v>
      </c>
      <c r="D107" s="33" t="s">
        <v>68</v>
      </c>
      <c r="E107" s="33" t="s">
        <v>87</v>
      </c>
      <c r="F107" s="33" t="s">
        <v>107</v>
      </c>
      <c r="G107" s="33" t="s">
        <v>71</v>
      </c>
      <c r="H107" s="24">
        <v>4057.3</v>
      </c>
      <c r="I107" s="24"/>
      <c r="J107" s="24">
        <v>4057.3</v>
      </c>
      <c r="K107" s="24"/>
    </row>
    <row r="108" spans="1:11" s="16" customFormat="1" ht="46.8">
      <c r="A108" s="20">
        <v>3</v>
      </c>
      <c r="B108" s="31">
        <v>955</v>
      </c>
      <c r="C108" s="45" t="s">
        <v>12</v>
      </c>
      <c r="D108" s="33" t="s">
        <v>68</v>
      </c>
      <c r="E108" s="33" t="s">
        <v>87</v>
      </c>
      <c r="F108" s="33" t="s">
        <v>107</v>
      </c>
      <c r="G108" s="33" t="s">
        <v>72</v>
      </c>
      <c r="H108" s="24"/>
      <c r="I108" s="24"/>
      <c r="J108" s="24"/>
      <c r="K108" s="24"/>
    </row>
    <row r="109" spans="1:11" s="16" customFormat="1" ht="62.4">
      <c r="A109" s="17">
        <v>1</v>
      </c>
      <c r="B109" s="28">
        <v>955</v>
      </c>
      <c r="C109" s="29" t="s">
        <v>34</v>
      </c>
      <c r="D109" s="30" t="s">
        <v>68</v>
      </c>
      <c r="E109" s="30" t="s">
        <v>85</v>
      </c>
      <c r="F109" s="30" t="s">
        <v>7</v>
      </c>
      <c r="G109" s="30" t="s">
        <v>70</v>
      </c>
      <c r="H109" s="18">
        <f>SUMIFS(H110:H1162,$B110:$B1162,$B110,$D110:$D1162,$D110,$E110:$E1162,$E110)/2</f>
        <v>50032.7</v>
      </c>
      <c r="I109" s="18">
        <f>SUMIFS(I110:I1162,$B110:$B1162,$B110,$D110:$D1162,$D110,$E110:$E1162,$E110)/2</f>
        <v>3178.8</v>
      </c>
      <c r="J109" s="18">
        <f>SUMIFS(J110:J1162,$B110:$B1162,$B110,$D110:$D1162,$D110,$E110:$E1162,$E110)/2</f>
        <v>50032.600000000006</v>
      </c>
      <c r="K109" s="18">
        <f>SUMIFS(K110:K1162,$B110:$B1162,$B110,$D110:$D1162,$D110,$E110:$E1162,$E110)/2</f>
        <v>3178.8</v>
      </c>
    </row>
    <row r="110" spans="1:11" s="16" customFormat="1" ht="62.4">
      <c r="A110" s="19">
        <v>2</v>
      </c>
      <c r="B110" s="37">
        <v>955</v>
      </c>
      <c r="C110" s="47" t="s">
        <v>177</v>
      </c>
      <c r="D110" s="39" t="s">
        <v>68</v>
      </c>
      <c r="E110" s="39" t="s">
        <v>85</v>
      </c>
      <c r="F110" s="39" t="s">
        <v>15</v>
      </c>
      <c r="G110" s="39" t="s">
        <v>70</v>
      </c>
      <c r="H110" s="40">
        <f>SUMIFS(H111:H1162,$B111:$B1162,$B110,$D111:$D1162,$D111,$E111:$E1162,$E111,$F111:$F1162,$F111)</f>
        <v>378.1</v>
      </c>
      <c r="I110" s="40">
        <f>SUMIFS(I111:I1162,$B111:$B1162,$B110,$D111:$D1162,$D111,$E111:$E1162,$E111,$F111:$F1162,$F111)</f>
        <v>0</v>
      </c>
      <c r="J110" s="40">
        <f>SUMIFS(J111:J1162,$B111:$B1162,$B110,$D111:$D1162,$D111,$E111:$E1162,$E111,$F111:$F1162,$F111)</f>
        <v>378.1</v>
      </c>
      <c r="K110" s="40">
        <f>SUMIFS(K111:K1162,$B111:$B1162,$B110,$D111:$D1162,$D111,$E111:$E1162,$E111,$F111:$F1162,$F111)</f>
        <v>0</v>
      </c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68</v>
      </c>
      <c r="E111" s="33" t="s">
        <v>85</v>
      </c>
      <c r="F111" s="33" t="s">
        <v>15</v>
      </c>
      <c r="G111" s="33" t="s">
        <v>72</v>
      </c>
      <c r="H111" s="24">
        <v>378.1</v>
      </c>
      <c r="I111" s="24"/>
      <c r="J111" s="24">
        <v>378.1</v>
      </c>
      <c r="K111" s="24"/>
    </row>
    <row r="112" spans="1:11" s="16" customFormat="1" ht="62.4">
      <c r="A112" s="19">
        <v>2</v>
      </c>
      <c r="B112" s="43">
        <v>955</v>
      </c>
      <c r="C112" s="47" t="s">
        <v>187</v>
      </c>
      <c r="D112" s="44" t="s">
        <v>68</v>
      </c>
      <c r="E112" s="39" t="s">
        <v>85</v>
      </c>
      <c r="F112" s="39" t="s">
        <v>42</v>
      </c>
      <c r="G112" s="39" t="s">
        <v>70</v>
      </c>
      <c r="H112" s="40">
        <f>SUMIFS(H113:H1164,$B113:$B1164,$B112,$D113:$D1164,$D113,$E113:$E1164,$E113,$F113:$F1164,$F113)</f>
        <v>80</v>
      </c>
      <c r="I112" s="40">
        <f>SUMIFS(I113:I1164,$B113:$B1164,$B112,$D113:$D1164,$D113,$E113:$E1164,$E113,$F113:$F1164,$F113)</f>
        <v>0</v>
      </c>
      <c r="J112" s="40">
        <f>SUMIFS(J113:J1164,$B113:$B1164,$B112,$D113:$D1164,$D113,$E113:$E1164,$E113,$F113:$F1164,$F113)</f>
        <v>80</v>
      </c>
      <c r="K112" s="40">
        <f>SUMIFS(K113:K1164,$B113:$B1164,$B112,$D113:$D1164,$D113,$E113:$E1164,$E113,$F113:$F1164,$F113)</f>
        <v>0</v>
      </c>
    </row>
    <row r="113" spans="1:11" s="16" customFormat="1" ht="46.8">
      <c r="A113" s="20">
        <v>3</v>
      </c>
      <c r="B113" s="31">
        <v>955</v>
      </c>
      <c r="C113" s="46" t="s">
        <v>12</v>
      </c>
      <c r="D113" s="33" t="s">
        <v>68</v>
      </c>
      <c r="E113" s="33" t="s">
        <v>85</v>
      </c>
      <c r="F113" s="33" t="s">
        <v>42</v>
      </c>
      <c r="G113" s="33" t="s">
        <v>72</v>
      </c>
      <c r="H113" s="24">
        <v>80</v>
      </c>
      <c r="I113" s="24"/>
      <c r="J113" s="24">
        <v>80</v>
      </c>
      <c r="K113" s="24"/>
    </row>
    <row r="114" spans="1:11" s="16" customFormat="1" ht="62.4">
      <c r="A114" s="19">
        <v>2</v>
      </c>
      <c r="B114" s="37">
        <v>955</v>
      </c>
      <c r="C114" s="38" t="s">
        <v>9</v>
      </c>
      <c r="D114" s="39" t="s">
        <v>68</v>
      </c>
      <c r="E114" s="39" t="s">
        <v>85</v>
      </c>
      <c r="F114" s="39" t="s">
        <v>107</v>
      </c>
      <c r="G114" s="39" t="s">
        <v>70</v>
      </c>
      <c r="H114" s="40">
        <f>SUMIFS(H115:H1166,$B115:$B1166,$B114,$D115:$D1166,$D115,$E115:$E1166,$E115,$F115:$F1166,$F115)</f>
        <v>49574.6</v>
      </c>
      <c r="I114" s="40">
        <f>SUMIFS(I115:I1166,$B115:$B1166,$B114,$D115:$D1166,$D115,$E115:$E1166,$E115,$F115:$F1166,$F115)</f>
        <v>3178.8</v>
      </c>
      <c r="J114" s="40">
        <f>SUMIFS(J115:J1166,$B115:$B1166,$B114,$D115:$D1166,$D115,$E115:$E1166,$E115,$F115:$F1166,$F115)</f>
        <v>49574.5</v>
      </c>
      <c r="K114" s="40">
        <f>SUMIFS(K115:K1166,$B115:$B1166,$B114,$D115:$D1166,$D115,$E115:$E1166,$E115,$F115:$F1166,$F115)</f>
        <v>3178.8</v>
      </c>
    </row>
    <row r="115" spans="1:11" s="16" customFormat="1" ht="31.2">
      <c r="A115" s="20">
        <v>3</v>
      </c>
      <c r="B115" s="31">
        <v>955</v>
      </c>
      <c r="C115" s="32" t="s">
        <v>11</v>
      </c>
      <c r="D115" s="33" t="s">
        <v>68</v>
      </c>
      <c r="E115" s="33" t="s">
        <v>85</v>
      </c>
      <c r="F115" s="33" t="s">
        <v>107</v>
      </c>
      <c r="G115" s="33" t="s">
        <v>71</v>
      </c>
      <c r="H115" s="24">
        <v>46613</v>
      </c>
      <c r="I115" s="24">
        <v>2870.3</v>
      </c>
      <c r="J115" s="24">
        <v>46612.9</v>
      </c>
      <c r="K115" s="24">
        <v>2870.3</v>
      </c>
    </row>
    <row r="116" spans="1:11" s="16" customFormat="1" ht="46.8">
      <c r="A116" s="20">
        <v>3</v>
      </c>
      <c r="B116" s="31">
        <v>955</v>
      </c>
      <c r="C116" s="32" t="s">
        <v>12</v>
      </c>
      <c r="D116" s="33" t="s">
        <v>68</v>
      </c>
      <c r="E116" s="33" t="s">
        <v>85</v>
      </c>
      <c r="F116" s="33" t="s">
        <v>107</v>
      </c>
      <c r="G116" s="33" t="s">
        <v>72</v>
      </c>
      <c r="H116" s="24">
        <v>2858.6</v>
      </c>
      <c r="I116" s="24">
        <v>308.5</v>
      </c>
      <c r="J116" s="24">
        <v>2858.6</v>
      </c>
      <c r="K116" s="24">
        <v>308.5</v>
      </c>
    </row>
    <row r="117" spans="1:11" s="16" customFormat="1" ht="37.799999999999997" customHeight="1">
      <c r="A117" s="20">
        <v>3</v>
      </c>
      <c r="B117" s="31">
        <v>955</v>
      </c>
      <c r="C117" s="32" t="s">
        <v>21</v>
      </c>
      <c r="D117" s="33" t="s">
        <v>68</v>
      </c>
      <c r="E117" s="33" t="s">
        <v>85</v>
      </c>
      <c r="F117" s="33" t="s">
        <v>107</v>
      </c>
      <c r="G117" s="33" t="s">
        <v>79</v>
      </c>
      <c r="H117" s="24"/>
      <c r="I117" s="24"/>
      <c r="J117" s="24"/>
      <c r="K117" s="24"/>
    </row>
    <row r="118" spans="1:11" s="16" customFormat="1" ht="15.6">
      <c r="A118" s="20">
        <v>3</v>
      </c>
      <c r="B118" s="31">
        <v>955</v>
      </c>
      <c r="C118" s="32" t="s">
        <v>13</v>
      </c>
      <c r="D118" s="33" t="s">
        <v>68</v>
      </c>
      <c r="E118" s="33" t="s">
        <v>85</v>
      </c>
      <c r="F118" s="33" t="s">
        <v>107</v>
      </c>
      <c r="G118" s="33" t="s">
        <v>73</v>
      </c>
      <c r="H118" s="24">
        <v>103</v>
      </c>
      <c r="I118" s="24"/>
      <c r="J118" s="24">
        <v>103</v>
      </c>
      <c r="K118" s="24"/>
    </row>
    <row r="119" spans="1:11" s="16" customFormat="1" ht="15.6">
      <c r="A119" s="17">
        <v>1</v>
      </c>
      <c r="B119" s="28">
        <v>955</v>
      </c>
      <c r="C119" s="29" t="s">
        <v>135</v>
      </c>
      <c r="D119" s="30" t="s">
        <v>68</v>
      </c>
      <c r="E119" s="30" t="s">
        <v>91</v>
      </c>
      <c r="F119" s="30" t="s">
        <v>7</v>
      </c>
      <c r="G119" s="30" t="s">
        <v>70</v>
      </c>
      <c r="H119" s="18">
        <f>SUMIFS(H120:H1172,$B120:$B1172,$B120,$D120:$D1172,$D120,$E120:$E1172,$E120)/2</f>
        <v>10.199999999999999</v>
      </c>
      <c r="I119" s="18">
        <f>SUMIFS(I120:I1172,$B120:$B1172,$B120,$D120:$D1172,$D120,$E120:$E1172,$E120)/2</f>
        <v>10.199999999999999</v>
      </c>
      <c r="J119" s="18">
        <f>SUMIFS(J120:J1172,$B120:$B1172,$B120,$D120:$D1172,$D120,$E120:$E1172,$E120)/2</f>
        <v>10.199999999999999</v>
      </c>
      <c r="K119" s="18">
        <f>SUMIFS(K120:K1172,$B120:$B1172,$B120,$D120:$D1172,$D120,$E120:$E1172,$E120)/2</f>
        <v>10.199999999999999</v>
      </c>
    </row>
    <row r="120" spans="1:11" s="16" customFormat="1" ht="31.2">
      <c r="A120" s="19">
        <v>2</v>
      </c>
      <c r="B120" s="37">
        <v>955</v>
      </c>
      <c r="C120" s="47" t="s">
        <v>136</v>
      </c>
      <c r="D120" s="39" t="s">
        <v>68</v>
      </c>
      <c r="E120" s="39" t="s">
        <v>91</v>
      </c>
      <c r="F120" s="39" t="s">
        <v>137</v>
      </c>
      <c r="G120" s="39" t="s">
        <v>70</v>
      </c>
      <c r="H120" s="40">
        <f>SUMIFS(H121:H1172,$B121:$B1172,$B120,$D121:$D1172,$D121,$E121:$E1172,$E121,$F121:$F1172,$F121)</f>
        <v>10.199999999999999</v>
      </c>
      <c r="I120" s="40">
        <f>SUMIFS(I121:I1172,$B121:$B1172,$B120,$D121:$D1172,$D121,$E121:$E1172,$E121,$F121:$F1172,$F121)</f>
        <v>10.199999999999999</v>
      </c>
      <c r="J120" s="40">
        <f>SUMIFS(J121:J1172,$B121:$B1172,$B120,$D121:$D1172,$D121,$E121:$E1172,$E121,$F121:$F1172,$F121)</f>
        <v>10.199999999999999</v>
      </c>
      <c r="K120" s="40">
        <f>SUMIFS(K121:K1172,$B121:$B1172,$B120,$D121:$D1172,$D121,$E121:$E1172,$E121,$F121:$F1172,$F121)</f>
        <v>10.199999999999999</v>
      </c>
    </row>
    <row r="121" spans="1:11" s="16" customFormat="1" ht="46.8">
      <c r="A121" s="20">
        <v>3</v>
      </c>
      <c r="B121" s="31">
        <v>955</v>
      </c>
      <c r="C121" s="32" t="s">
        <v>12</v>
      </c>
      <c r="D121" s="33" t="s">
        <v>68</v>
      </c>
      <c r="E121" s="33" t="s">
        <v>91</v>
      </c>
      <c r="F121" s="33" t="s">
        <v>137</v>
      </c>
      <c r="G121" s="33" t="s">
        <v>72</v>
      </c>
      <c r="H121" s="24">
        <v>10.199999999999999</v>
      </c>
      <c r="I121" s="24">
        <v>10.199999999999999</v>
      </c>
      <c r="J121" s="24">
        <v>10.199999999999999</v>
      </c>
      <c r="K121" s="24">
        <v>10.199999999999999</v>
      </c>
    </row>
    <row r="122" spans="1:11" s="16" customFormat="1" ht="31.2">
      <c r="A122" s="17">
        <v>1</v>
      </c>
      <c r="B122" s="28">
        <v>955</v>
      </c>
      <c r="C122" s="29" t="s">
        <v>180</v>
      </c>
      <c r="D122" s="30" t="s">
        <v>68</v>
      </c>
      <c r="E122" s="30" t="s">
        <v>80</v>
      </c>
      <c r="F122" s="30" t="s">
        <v>7</v>
      </c>
      <c r="G122" s="30" t="s">
        <v>70</v>
      </c>
      <c r="H122" s="18">
        <f>SUMIFS(H123:H1175,$B123:$B1175,$B123,$D123:$D1175,$D123,$E123:$E1175,$E123)/2</f>
        <v>0</v>
      </c>
      <c r="I122" s="18">
        <f>SUMIFS(I123:I1175,$B123:$B1175,$B123,$D123:$D1175,$D123,$E123:$E1175,$E123)/2</f>
        <v>0</v>
      </c>
      <c r="J122" s="18">
        <f>SUMIFS(J123:J1175,$B123:$B1175,$B123,$D123:$D1175,$D123,$E123:$E1175,$E123)/2</f>
        <v>0</v>
      </c>
      <c r="K122" s="18">
        <f>SUMIFS(K123:K1175,$B123:$B1175,$B123,$D123:$D1175,$D123,$E123:$E1175,$E123)/2</f>
        <v>0</v>
      </c>
    </row>
    <row r="123" spans="1:11" s="16" customFormat="1" ht="46.8">
      <c r="A123" s="19">
        <v>2</v>
      </c>
      <c r="B123" s="37">
        <v>955</v>
      </c>
      <c r="C123" s="47" t="s">
        <v>182</v>
      </c>
      <c r="D123" s="39" t="s">
        <v>68</v>
      </c>
      <c r="E123" s="39" t="s">
        <v>80</v>
      </c>
      <c r="F123" s="39" t="s">
        <v>181</v>
      </c>
      <c r="G123" s="39" t="s">
        <v>70</v>
      </c>
      <c r="H123" s="40">
        <f>SUMIFS(H124:H1175,$B124:$B1175,$B123,$D124:$D1175,$D124,$E124:$E1175,$E124,$F124:$F1175,$F124)</f>
        <v>0</v>
      </c>
      <c r="I123" s="40">
        <f>SUMIFS(I124:I1175,$B124:$B1175,$B123,$D124:$D1175,$D124,$E124:$E1175,$E124,$F124:$F1175,$F124)</f>
        <v>0</v>
      </c>
      <c r="J123" s="40">
        <f>SUMIFS(J124:J1175,$B124:$B1175,$B123,$D124:$D1175,$D124,$E124:$E1175,$E124,$F124:$F1175,$F124)</f>
        <v>0</v>
      </c>
      <c r="K123" s="40">
        <f>SUMIFS(K124:K1175,$B124:$B1175,$B123,$D124:$D1175,$D124,$E124:$E1175,$E124,$F124:$F1175,$F124)</f>
        <v>0</v>
      </c>
    </row>
    <row r="124" spans="1:11" s="16" customFormat="1" ht="15.6">
      <c r="A124" s="20">
        <v>3</v>
      </c>
      <c r="B124" s="31">
        <v>955</v>
      </c>
      <c r="C124" s="45" t="s">
        <v>184</v>
      </c>
      <c r="D124" s="33" t="s">
        <v>68</v>
      </c>
      <c r="E124" s="33" t="s">
        <v>80</v>
      </c>
      <c r="F124" s="33" t="s">
        <v>181</v>
      </c>
      <c r="G124" s="33" t="s">
        <v>183</v>
      </c>
      <c r="H124" s="24"/>
      <c r="I124" s="24"/>
      <c r="J124" s="24"/>
      <c r="K124" s="24"/>
    </row>
    <row r="125" spans="1:11" s="16" customFormat="1" ht="15.6">
      <c r="A125" s="17">
        <v>1</v>
      </c>
      <c r="B125" s="28">
        <v>955</v>
      </c>
      <c r="C125" s="29" t="s">
        <v>43</v>
      </c>
      <c r="D125" s="30" t="s">
        <v>68</v>
      </c>
      <c r="E125" s="30" t="s">
        <v>84</v>
      </c>
      <c r="F125" s="30" t="s">
        <v>7</v>
      </c>
      <c r="G125" s="30" t="s">
        <v>70</v>
      </c>
      <c r="H125" s="18">
        <f>SUMIFS(H126:H1175,$B126:$B1175,$B126,$D126:$D1175,$D126,$E126:$E1175,$E126)/2</f>
        <v>10000</v>
      </c>
      <c r="I125" s="18">
        <f>SUMIFS(I126:I1175,$B126:$B1175,$B126,$D126:$D1175,$D126,$E126:$E1175,$E126)/2</f>
        <v>0</v>
      </c>
      <c r="J125" s="18">
        <f>SUMIFS(J126:J1175,$B126:$B1175,$B126,$D126:$D1175,$D126,$E126:$E1175,$E126)/2</f>
        <v>10000</v>
      </c>
      <c r="K125" s="18">
        <f>SUMIFS(K126:K1175,$B126:$B1175,$B126,$D126:$D1175,$D126,$E126:$E1175,$E126)/2</f>
        <v>0</v>
      </c>
    </row>
    <row r="126" spans="1:11" s="16" customFormat="1" ht="39" customHeight="1">
      <c r="A126" s="19">
        <v>2</v>
      </c>
      <c r="B126" s="37">
        <v>955</v>
      </c>
      <c r="C126" s="38" t="s">
        <v>35</v>
      </c>
      <c r="D126" s="39" t="s">
        <v>68</v>
      </c>
      <c r="E126" s="39" t="s">
        <v>84</v>
      </c>
      <c r="F126" s="39" t="s">
        <v>109</v>
      </c>
      <c r="G126" s="39" t="s">
        <v>70</v>
      </c>
      <c r="H126" s="40">
        <f>SUMIFS(H127:H1175,$B127:$B1175,$B126,$D127:$D1175,$D127,$E127:$E1175,$E127,$F127:$F1175,$F127)</f>
        <v>10000</v>
      </c>
      <c r="I126" s="40">
        <f>SUMIFS(I127:I1175,$B127:$B1175,$B126,$D127:$D1175,$D127,$E127:$E1175,$E127,$F127:$F1175,$F127)</f>
        <v>0</v>
      </c>
      <c r="J126" s="40">
        <f>SUMIFS(J127:J1175,$B127:$B1175,$B126,$D127:$D1175,$D127,$E127:$E1175,$E127,$F127:$F1175,$F127)</f>
        <v>10000</v>
      </c>
      <c r="K126" s="40">
        <f>SUMIFS(K127:K1175,$B127:$B1175,$B126,$D127:$D1175,$D127,$E127:$E1175,$E127,$F127:$F1175,$F127)</f>
        <v>0</v>
      </c>
    </row>
    <row r="127" spans="1:11" s="16" customFormat="1" ht="15.6">
      <c r="A127" s="20">
        <v>3</v>
      </c>
      <c r="B127" s="31">
        <v>955</v>
      </c>
      <c r="C127" s="32" t="s">
        <v>44</v>
      </c>
      <c r="D127" s="33" t="s">
        <v>68</v>
      </c>
      <c r="E127" s="33" t="s">
        <v>84</v>
      </c>
      <c r="F127" s="33" t="s">
        <v>109</v>
      </c>
      <c r="G127" s="33" t="s">
        <v>89</v>
      </c>
      <c r="H127" s="24">
        <v>10000</v>
      </c>
      <c r="I127" s="24"/>
      <c r="J127" s="24">
        <v>10000</v>
      </c>
      <c r="K127" s="24"/>
    </row>
    <row r="128" spans="1:11" s="16" customFormat="1" ht="15.6">
      <c r="A128" s="17">
        <v>1</v>
      </c>
      <c r="B128" s="28">
        <v>955</v>
      </c>
      <c r="C128" s="29" t="s">
        <v>14</v>
      </c>
      <c r="D128" s="30" t="s">
        <v>68</v>
      </c>
      <c r="E128" s="30" t="s">
        <v>74</v>
      </c>
      <c r="F128" s="30"/>
      <c r="G128" s="30"/>
      <c r="H128" s="18">
        <f>SUMIFS(H129:H1178,$B129:$B1178,$B129,$D129:$D1178,$D129,$E129:$E1178,$E129)/2</f>
        <v>30360.499999999996</v>
      </c>
      <c r="I128" s="18">
        <f>SUMIFS(I129:I1178,$B129:$B1178,$B129,$D129:$D1178,$D129,$E129:$E1178,$E129)/2</f>
        <v>3208.6000000000004</v>
      </c>
      <c r="J128" s="18">
        <f>SUMIFS(J129:J1178,$B129:$B1178,$B129,$D129:$D1178,$D129,$E129:$E1178,$E129)/2</f>
        <v>30360.499999999996</v>
      </c>
      <c r="K128" s="18">
        <f>SUMIFS(K129:K1178,$B129:$B1178,$B129,$D129:$D1178,$D129,$E129:$E1178,$E129)/2</f>
        <v>3208.6000000000004</v>
      </c>
    </row>
    <row r="129" spans="1:11" s="16" customFormat="1" ht="46.8">
      <c r="A129" s="19">
        <v>2</v>
      </c>
      <c r="B129" s="37">
        <v>955</v>
      </c>
      <c r="C129" s="38" t="s">
        <v>167</v>
      </c>
      <c r="D129" s="39" t="s">
        <v>68</v>
      </c>
      <c r="E129" s="39" t="s">
        <v>74</v>
      </c>
      <c r="F129" s="39" t="s">
        <v>166</v>
      </c>
      <c r="G129" s="39"/>
      <c r="H129" s="40">
        <f>SUMIFS(H130:H1178,$B130:$B1178,$B129,$D130:$D1178,$D130,$E130:$E1178,$E130,$F130:$F1178,$F130)</f>
        <v>800</v>
      </c>
      <c r="I129" s="40">
        <f>SUMIFS(I130:I1178,$B130:$B1178,$B129,$D130:$D1178,$D130,$E130:$E1178,$E130,$F130:$F1178,$F130)</f>
        <v>0</v>
      </c>
      <c r="J129" s="40">
        <f>SUMIFS(J130:J1178,$B130:$B1178,$B129,$D130:$D1178,$D130,$E130:$E1178,$E130,$F130:$F1178,$F130)</f>
        <v>800</v>
      </c>
      <c r="K129" s="40">
        <f>SUMIFS(K130:K1178,$B130:$B1178,$B129,$D130:$D1178,$D130,$E130:$E1178,$E130,$F130:$F1178,$F130)</f>
        <v>0</v>
      </c>
    </row>
    <row r="130" spans="1:11" s="16" customFormat="1" ht="15.6">
      <c r="A130" s="20">
        <v>3</v>
      </c>
      <c r="B130" s="31">
        <v>955</v>
      </c>
      <c r="C130" s="32" t="s">
        <v>46</v>
      </c>
      <c r="D130" s="33" t="s">
        <v>68</v>
      </c>
      <c r="E130" s="33" t="s">
        <v>74</v>
      </c>
      <c r="F130" s="33" t="s">
        <v>166</v>
      </c>
      <c r="G130" s="33" t="s">
        <v>90</v>
      </c>
      <c r="H130" s="24">
        <v>800</v>
      </c>
      <c r="I130" s="24"/>
      <c r="J130" s="24">
        <v>800</v>
      </c>
      <c r="K130" s="24"/>
    </row>
    <row r="131" spans="1:11" s="16" customFormat="1" ht="62.4">
      <c r="A131" s="19">
        <v>2</v>
      </c>
      <c r="B131" s="37">
        <v>955</v>
      </c>
      <c r="C131" s="42" t="s">
        <v>193</v>
      </c>
      <c r="D131" s="39" t="s">
        <v>68</v>
      </c>
      <c r="E131" s="39" t="s">
        <v>74</v>
      </c>
      <c r="F131" s="39" t="s">
        <v>47</v>
      </c>
      <c r="G131" s="39"/>
      <c r="H131" s="40">
        <f>SUMIFS(H132:H1180,$B132:$B1180,$B131,$D132:$D1180,$D132,$E132:$E1180,$E132,$F132:$F1180,$F132)</f>
        <v>14635.9</v>
      </c>
      <c r="I131" s="40">
        <f>SUMIFS(I132:I1180,$B132:$B1180,$B131,$D132:$D1180,$D132,$E132:$E1180,$E132,$F132:$F1180,$F132)</f>
        <v>0</v>
      </c>
      <c r="J131" s="40">
        <f>SUMIFS(J132:J1180,$B132:$B1180,$B131,$D132:$D1180,$D132,$E132:$E1180,$E132,$F132:$F1180,$F132)</f>
        <v>14635.9</v>
      </c>
      <c r="K131" s="40">
        <f>SUMIFS(K132:K1180,$B132:$B1180,$B131,$D132:$D1180,$D132,$E132:$E1180,$E132,$F132:$F1180,$F132)</f>
        <v>0</v>
      </c>
    </row>
    <row r="132" spans="1:11" s="16" customFormat="1" ht="15.6">
      <c r="A132" s="20">
        <v>3</v>
      </c>
      <c r="B132" s="31">
        <v>955</v>
      </c>
      <c r="C132" s="32" t="s">
        <v>46</v>
      </c>
      <c r="D132" s="33" t="s">
        <v>68</v>
      </c>
      <c r="E132" s="33" t="s">
        <v>74</v>
      </c>
      <c r="F132" s="33" t="s">
        <v>47</v>
      </c>
      <c r="G132" s="33" t="s">
        <v>90</v>
      </c>
      <c r="H132" s="24">
        <v>14635.9</v>
      </c>
      <c r="I132" s="24"/>
      <c r="J132" s="24">
        <v>14635.9</v>
      </c>
      <c r="K132" s="24"/>
    </row>
    <row r="133" spans="1:11" s="16" customFormat="1" ht="62.4">
      <c r="A133" s="19">
        <v>2</v>
      </c>
      <c r="B133" s="37">
        <v>955</v>
      </c>
      <c r="C133" s="38" t="s">
        <v>159</v>
      </c>
      <c r="D133" s="39" t="s">
        <v>68</v>
      </c>
      <c r="E133" s="39" t="s">
        <v>74</v>
      </c>
      <c r="F133" s="39" t="s">
        <v>49</v>
      </c>
      <c r="G133" s="39" t="s">
        <v>70</v>
      </c>
      <c r="H133" s="40">
        <f>SUMIFS(H134:H1186,$B134:$B1186,$B133,$D134:$D1186,$D134,$E134:$E1186,$E134,$F134:$F1186,$F134)</f>
        <v>2700.7</v>
      </c>
      <c r="I133" s="40">
        <f>SUMIFS(I134:I1186,$B134:$B1186,$B133,$D134:$D1186,$D134,$E134:$E1186,$E134,$F134:$F1186,$F134)</f>
        <v>2497.3000000000002</v>
      </c>
      <c r="J133" s="40">
        <f>SUMIFS(J134:J1186,$B134:$B1186,$B133,$D134:$D1186,$D134,$E134:$E1186,$E134,$F134:$F1186,$F134)</f>
        <v>2700.7</v>
      </c>
      <c r="K133" s="40">
        <f>SUMIFS(K134:K1186,$B134:$B1186,$B133,$D134:$D1186,$D134,$E134:$E1186,$E134,$F134:$F1186,$F134)</f>
        <v>2497.3000000000002</v>
      </c>
    </row>
    <row r="134" spans="1:11" s="16" customFormat="1" ht="15.6">
      <c r="A134" s="20">
        <v>3</v>
      </c>
      <c r="B134" s="31">
        <v>955</v>
      </c>
      <c r="C134" s="32" t="s">
        <v>46</v>
      </c>
      <c r="D134" s="33" t="s">
        <v>68</v>
      </c>
      <c r="E134" s="33" t="s">
        <v>74</v>
      </c>
      <c r="F134" s="33" t="s">
        <v>49</v>
      </c>
      <c r="G134" s="33" t="s">
        <v>90</v>
      </c>
      <c r="H134" s="24">
        <v>2700.7</v>
      </c>
      <c r="I134" s="24">
        <v>2497.3000000000002</v>
      </c>
      <c r="J134" s="24">
        <v>2700.7</v>
      </c>
      <c r="K134" s="24">
        <v>2497.3000000000002</v>
      </c>
    </row>
    <row r="135" spans="1:11" s="16" customFormat="1" ht="46.8">
      <c r="A135" s="19">
        <v>2</v>
      </c>
      <c r="B135" s="37">
        <v>955</v>
      </c>
      <c r="C135" s="38" t="s">
        <v>143</v>
      </c>
      <c r="D135" s="39" t="s">
        <v>68</v>
      </c>
      <c r="E135" s="39" t="s">
        <v>74</v>
      </c>
      <c r="F135" s="39" t="s">
        <v>142</v>
      </c>
      <c r="G135" s="39"/>
      <c r="H135" s="40">
        <f>SUMIFS(H136:H1188,$B136:$B1188,$B135,$D136:$D1188,$D136,$E136:$E1188,$E136,$F136:$F1188,$F136)</f>
        <v>12169.4</v>
      </c>
      <c r="I135" s="40">
        <f>SUMIFS(I136:I1188,$B136:$B1188,$B135,$D136:$D1188,$D136,$E136:$E1188,$E136,$F136:$F1188,$F136)</f>
        <v>711.3</v>
      </c>
      <c r="J135" s="40">
        <f>SUMIFS(J136:J1188,$B136:$B1188,$B135,$D136:$D1188,$D136,$E136:$E1188,$E136,$F136:$F1188,$F136)</f>
        <v>12169.4</v>
      </c>
      <c r="K135" s="40">
        <f>SUMIFS(K136:K1188,$B136:$B1188,$B135,$D136:$D1188,$D136,$E136:$E1188,$E136,$F136:$F1188,$F136)</f>
        <v>711.3</v>
      </c>
    </row>
    <row r="136" spans="1:11" s="16" customFormat="1" ht="31.2">
      <c r="A136" s="20">
        <v>3</v>
      </c>
      <c r="B136" s="31">
        <v>955</v>
      </c>
      <c r="C136" s="32" t="s">
        <v>23</v>
      </c>
      <c r="D136" s="33" t="s">
        <v>68</v>
      </c>
      <c r="E136" s="33" t="s">
        <v>74</v>
      </c>
      <c r="F136" s="33" t="s">
        <v>142</v>
      </c>
      <c r="G136" s="33" t="s">
        <v>81</v>
      </c>
      <c r="H136" s="24">
        <v>11550.8</v>
      </c>
      <c r="I136" s="24">
        <v>711.3</v>
      </c>
      <c r="J136" s="24">
        <v>11550.8</v>
      </c>
      <c r="K136" s="24">
        <v>711.3</v>
      </c>
    </row>
    <row r="137" spans="1:11" s="16" customFormat="1" ht="46.8">
      <c r="A137" s="20">
        <v>3</v>
      </c>
      <c r="B137" s="31">
        <v>955</v>
      </c>
      <c r="C137" s="32" t="s">
        <v>12</v>
      </c>
      <c r="D137" s="33" t="s">
        <v>68</v>
      </c>
      <c r="E137" s="33" t="s">
        <v>74</v>
      </c>
      <c r="F137" s="33" t="s">
        <v>142</v>
      </c>
      <c r="G137" s="33" t="s">
        <v>72</v>
      </c>
      <c r="H137" s="24">
        <v>618.6</v>
      </c>
      <c r="I137" s="24"/>
      <c r="J137" s="24">
        <v>618.6</v>
      </c>
      <c r="K137" s="24"/>
    </row>
    <row r="138" spans="1:11" s="16" customFormat="1" ht="39" customHeight="1">
      <c r="A138" s="19">
        <v>2</v>
      </c>
      <c r="B138" s="37">
        <v>955</v>
      </c>
      <c r="C138" s="38" t="s">
        <v>35</v>
      </c>
      <c r="D138" s="39" t="s">
        <v>68</v>
      </c>
      <c r="E138" s="39" t="s">
        <v>74</v>
      </c>
      <c r="F138" s="39" t="s">
        <v>109</v>
      </c>
      <c r="G138" s="39"/>
      <c r="H138" s="40">
        <f>SUMIFS(H139:H1191,$B139:$B1191,$B138,$D139:$D1191,$D139,$E139:$E1191,$E139,$F139:$F1191,$F139)</f>
        <v>54.5</v>
      </c>
      <c r="I138" s="40">
        <f>SUMIFS(I139:I1191,$B139:$B1191,$B138,$D139:$D1191,$D139,$E139:$E1191,$E139,$F139:$F1191,$F139)</f>
        <v>0</v>
      </c>
      <c r="J138" s="40">
        <f>SUMIFS(J139:J1191,$B139:$B1191,$B138,$D139:$D1191,$D139,$E139:$E1191,$E139,$F139:$F1191,$F139)</f>
        <v>54.5</v>
      </c>
      <c r="K138" s="40">
        <f>SUMIFS(K139:K1191,$B139:$B1191,$B138,$D139:$D1191,$D139,$E139:$E1191,$E139,$F139:$F1191,$F139)</f>
        <v>0</v>
      </c>
    </row>
    <row r="139" spans="1:11" s="16" customFormat="1" ht="15.6">
      <c r="A139" s="20">
        <v>3</v>
      </c>
      <c r="B139" s="31">
        <v>955</v>
      </c>
      <c r="C139" s="32" t="s">
        <v>128</v>
      </c>
      <c r="D139" s="33" t="s">
        <v>68</v>
      </c>
      <c r="E139" s="33" t="s">
        <v>74</v>
      </c>
      <c r="F139" s="33" t="s">
        <v>109</v>
      </c>
      <c r="G139" s="33" t="s">
        <v>127</v>
      </c>
      <c r="H139" s="24">
        <v>54.5</v>
      </c>
      <c r="I139" s="24"/>
      <c r="J139" s="24">
        <v>54.5</v>
      </c>
      <c r="K139" s="24"/>
    </row>
    <row r="140" spans="1:11" s="16" customFormat="1" ht="15.6">
      <c r="A140" s="17">
        <v>1</v>
      </c>
      <c r="B140" s="28">
        <v>955</v>
      </c>
      <c r="C140" s="29" t="s">
        <v>50</v>
      </c>
      <c r="D140" s="30" t="s">
        <v>87</v>
      </c>
      <c r="E140" s="30" t="s">
        <v>85</v>
      </c>
      <c r="F140" s="30" t="s">
        <v>7</v>
      </c>
      <c r="G140" s="30" t="s">
        <v>70</v>
      </c>
      <c r="H140" s="18">
        <f>SUMIFS(H141:H1194,$B141:$B1194,$B141,$D141:$D1194,$D141,$E141:$E1194,$E141)/2</f>
        <v>454</v>
      </c>
      <c r="I140" s="18">
        <f>SUMIFS(I141:I1194,$B141:$B1194,$B141,$D141:$D1194,$D141,$E141:$E1194,$E141)/2</f>
        <v>0</v>
      </c>
      <c r="J140" s="18">
        <f>SUMIFS(J141:J1194,$B141:$B1194,$B141,$D141:$D1194,$D141,$E141:$E1194,$E141)/2</f>
        <v>454</v>
      </c>
      <c r="K140" s="18">
        <f>SUMIFS(K141:K1194,$B141:$B1194,$B141,$D141:$D1194,$D141,$E141:$E1194,$E141)/2</f>
        <v>0</v>
      </c>
    </row>
    <row r="141" spans="1:11" s="16" customFormat="1" ht="54" customHeight="1">
      <c r="A141" s="19">
        <v>2</v>
      </c>
      <c r="B141" s="37">
        <v>955</v>
      </c>
      <c r="C141" s="38" t="s">
        <v>194</v>
      </c>
      <c r="D141" s="39" t="s">
        <v>87</v>
      </c>
      <c r="E141" s="39" t="s">
        <v>85</v>
      </c>
      <c r="F141" s="39" t="s">
        <v>105</v>
      </c>
      <c r="G141" s="39" t="s">
        <v>70</v>
      </c>
      <c r="H141" s="40">
        <f>SUMIFS(H142:H1194,$B142:$B1194,$B141,$D142:$D1194,$D142,$E142:$E1194,$E142,$F142:$F1194,$F142)</f>
        <v>454</v>
      </c>
      <c r="I141" s="40">
        <f>SUMIFS(I142:I1194,$B142:$B1194,$B141,$D142:$D1194,$D142,$E142:$E1194,$E142,$F142:$F1194,$F142)</f>
        <v>0</v>
      </c>
      <c r="J141" s="40">
        <f>SUMIFS(J142:J1194,$B142:$B1194,$B141,$D142:$D1194,$D142,$E142:$E1194,$E142,$F142:$F1194,$F142)</f>
        <v>454</v>
      </c>
      <c r="K141" s="40">
        <f>SUMIFS(K142:K1194,$B142:$B1194,$B141,$D142:$D1194,$D142,$E142:$E1194,$E142,$F142:$F1194,$F142)</f>
        <v>0</v>
      </c>
    </row>
    <row r="142" spans="1:11" s="16" customFormat="1" ht="46.8">
      <c r="A142" s="20">
        <v>3</v>
      </c>
      <c r="B142" s="31">
        <v>955</v>
      </c>
      <c r="C142" s="32" t="s">
        <v>12</v>
      </c>
      <c r="D142" s="33" t="s">
        <v>87</v>
      </c>
      <c r="E142" s="33" t="s">
        <v>85</v>
      </c>
      <c r="F142" s="33" t="s">
        <v>105</v>
      </c>
      <c r="G142" s="33" t="s">
        <v>72</v>
      </c>
      <c r="H142" s="24">
        <v>454</v>
      </c>
      <c r="I142" s="24"/>
      <c r="J142" s="24">
        <v>454</v>
      </c>
      <c r="K142" s="24"/>
    </row>
    <row r="143" spans="1:11" s="16" customFormat="1" ht="15.6">
      <c r="A143" s="20">
        <v>3</v>
      </c>
      <c r="B143" s="31">
        <v>955</v>
      </c>
      <c r="C143" s="32" t="s">
        <v>46</v>
      </c>
      <c r="D143" s="33" t="s">
        <v>87</v>
      </c>
      <c r="E143" s="33" t="s">
        <v>85</v>
      </c>
      <c r="F143" s="33" t="s">
        <v>105</v>
      </c>
      <c r="G143" s="33" t="s">
        <v>90</v>
      </c>
      <c r="H143" s="24"/>
      <c r="I143" s="24"/>
      <c r="J143" s="24"/>
      <c r="K143" s="24"/>
    </row>
    <row r="144" spans="1:11" s="16" customFormat="1" ht="46.8">
      <c r="A144" s="17">
        <v>1</v>
      </c>
      <c r="B144" s="28">
        <v>955</v>
      </c>
      <c r="C144" s="29" t="s">
        <v>51</v>
      </c>
      <c r="D144" s="30" t="s">
        <v>77</v>
      </c>
      <c r="E144" s="30" t="s">
        <v>88</v>
      </c>
      <c r="F144" s="30" t="s">
        <v>7</v>
      </c>
      <c r="G144" s="30" t="s">
        <v>70</v>
      </c>
      <c r="H144" s="18">
        <f>SUMIFS(H145:H1198,$B145:$B1198,$B145,$D145:$D1198,$D145,$E145:$E1198,$E145)/2</f>
        <v>2749.9</v>
      </c>
      <c r="I144" s="18">
        <f>SUMIFS(I145:I1198,$B145:$B1198,$B145,$D145:$D1198,$D145,$E145:$E1198,$E145)/2</f>
        <v>0</v>
      </c>
      <c r="J144" s="18">
        <f>SUMIFS(J145:J1198,$B145:$B1198,$B145,$D145:$D1198,$D145,$E145:$E1198,$E145)/2</f>
        <v>2749.9</v>
      </c>
      <c r="K144" s="18">
        <f>SUMIFS(K145:K1198,$B145:$B1198,$B145,$D145:$D1198,$D145,$E145:$E1198,$E145)/2</f>
        <v>0</v>
      </c>
    </row>
    <row r="145" spans="1:11" s="16" customFormat="1" ht="46.8">
      <c r="A145" s="19">
        <v>2</v>
      </c>
      <c r="B145" s="37">
        <v>955</v>
      </c>
      <c r="C145" s="38" t="s">
        <v>167</v>
      </c>
      <c r="D145" s="39" t="s">
        <v>77</v>
      </c>
      <c r="E145" s="39" t="s">
        <v>88</v>
      </c>
      <c r="F145" s="39" t="s">
        <v>166</v>
      </c>
      <c r="G145" s="39"/>
      <c r="H145" s="40">
        <f>SUMIFS(H146:H1198,$B146:$B1198,$B145,$D146:$D1198,$D146,$E146:$E1198,$E146,$F146:$F1198,$F146)</f>
        <v>2673.9</v>
      </c>
      <c r="I145" s="40">
        <f>SUMIFS(I146:I1198,$B146:$B1198,$B145,$D146:$D1198,$D146,$E146:$E1198,$E146,$F146:$F1198,$F146)</f>
        <v>0</v>
      </c>
      <c r="J145" s="40">
        <f>SUMIFS(J146:J1198,$B146:$B1198,$B145,$D146:$D1198,$D146,$E146:$E1198,$E146,$F146:$F1198,$F146)</f>
        <v>2673.9</v>
      </c>
      <c r="K145" s="40">
        <f>SUMIFS(K146:K1198,$B146:$B1198,$B145,$D146:$D1198,$D146,$E146:$E1198,$E146,$F146:$F1198,$F146)</f>
        <v>0</v>
      </c>
    </row>
    <row r="146" spans="1:11" s="16" customFormat="1" ht="15.6">
      <c r="A146" s="20">
        <v>3</v>
      </c>
      <c r="B146" s="31">
        <v>955</v>
      </c>
      <c r="C146" s="32" t="s">
        <v>46</v>
      </c>
      <c r="D146" s="33" t="s">
        <v>77</v>
      </c>
      <c r="E146" s="33" t="s">
        <v>88</v>
      </c>
      <c r="F146" s="33" t="s">
        <v>166</v>
      </c>
      <c r="G146" s="33" t="s">
        <v>90</v>
      </c>
      <c r="H146" s="24">
        <v>2673.9</v>
      </c>
      <c r="I146" s="24"/>
      <c r="J146" s="24">
        <v>2673.9</v>
      </c>
      <c r="K146" s="24"/>
    </row>
    <row r="147" spans="1:11" s="16" customFormat="1" ht="78">
      <c r="A147" s="19">
        <v>2</v>
      </c>
      <c r="B147" s="37">
        <v>955</v>
      </c>
      <c r="C147" s="38" t="s">
        <v>195</v>
      </c>
      <c r="D147" s="39" t="s">
        <v>77</v>
      </c>
      <c r="E147" s="39" t="s">
        <v>88</v>
      </c>
      <c r="F147" s="39" t="s">
        <v>106</v>
      </c>
      <c r="G147" s="39" t="s">
        <v>70</v>
      </c>
      <c r="H147" s="40">
        <f>SUMIFS(H148:H1200,$B148:$B1200,$B147,$D148:$D1200,$D148,$E148:$E1200,$E148,$F148:$F1200,$F148)</f>
        <v>76</v>
      </c>
      <c r="I147" s="40">
        <f>SUMIFS(I148:I1200,$B148:$B1200,$B147,$D148:$D1200,$D148,$E148:$E1200,$E148,$F148:$F1200,$F148)</f>
        <v>0</v>
      </c>
      <c r="J147" s="40">
        <f>SUMIFS(J148:J1200,$B148:$B1200,$B147,$D148:$D1200,$D148,$E148:$E1200,$E148,$F148:$F1200,$F148)</f>
        <v>76</v>
      </c>
      <c r="K147" s="40">
        <f>SUMIFS(K148:K1200,$B148:$B1200,$B147,$D148:$D1200,$D148,$E148:$E1200,$E148,$F148:$F1200,$F148)</f>
        <v>0</v>
      </c>
    </row>
    <row r="148" spans="1:11" s="16" customFormat="1" ht="46.8">
      <c r="A148" s="20">
        <v>3</v>
      </c>
      <c r="B148" s="31">
        <v>955</v>
      </c>
      <c r="C148" s="32" t="s">
        <v>12</v>
      </c>
      <c r="D148" s="33" t="s">
        <v>77</v>
      </c>
      <c r="E148" s="33" t="s">
        <v>88</v>
      </c>
      <c r="F148" s="33" t="s">
        <v>106</v>
      </c>
      <c r="G148" s="33" t="s">
        <v>72</v>
      </c>
      <c r="H148" s="24">
        <v>76</v>
      </c>
      <c r="I148" s="24"/>
      <c r="J148" s="24">
        <v>76</v>
      </c>
      <c r="K148" s="24"/>
    </row>
    <row r="149" spans="1:11" s="16" customFormat="1" ht="37.200000000000003" customHeight="1">
      <c r="A149" s="19">
        <v>2</v>
      </c>
      <c r="B149" s="37">
        <v>955</v>
      </c>
      <c r="C149" s="38" t="s">
        <v>35</v>
      </c>
      <c r="D149" s="39" t="s">
        <v>77</v>
      </c>
      <c r="E149" s="39" t="s">
        <v>88</v>
      </c>
      <c r="F149" s="39" t="s">
        <v>109</v>
      </c>
      <c r="G149" s="39"/>
      <c r="H149" s="40">
        <f>SUMIFS(H150:H1203,$B150:$B1203,$B149,$D150:$D1203,$D150,$E150:$E1203,$E150,$F150:$F1203,$F150)</f>
        <v>0</v>
      </c>
      <c r="I149" s="40">
        <f>SUMIFS(I150:I1203,$B150:$B1203,$B149,$D150:$D1203,$D150,$E150:$E1203,$E150,$F150:$F1203,$F150)</f>
        <v>0</v>
      </c>
      <c r="J149" s="40">
        <f>SUMIFS(J150:J1203,$B150:$B1203,$B149,$D150:$D1203,$D150,$E150:$E1203,$E150,$F150:$F1203,$F150)</f>
        <v>0</v>
      </c>
      <c r="K149" s="40">
        <f>SUMIFS(K150:K1203,$B150:$B1203,$B149,$D150:$D1203,$D150,$E150:$E1203,$E150,$F150:$F1203,$F150)</f>
        <v>0</v>
      </c>
    </row>
    <row r="150" spans="1:11" s="16" customFormat="1" ht="15.6">
      <c r="A150" s="20">
        <v>3</v>
      </c>
      <c r="B150" s="31">
        <v>955</v>
      </c>
      <c r="C150" s="32" t="s">
        <v>154</v>
      </c>
      <c r="D150" s="33" t="s">
        <v>77</v>
      </c>
      <c r="E150" s="33" t="s">
        <v>88</v>
      </c>
      <c r="F150" s="33" t="s">
        <v>109</v>
      </c>
      <c r="G150" s="33" t="s">
        <v>126</v>
      </c>
      <c r="H150" s="24"/>
      <c r="I150" s="24"/>
      <c r="J150" s="24"/>
      <c r="K150" s="24"/>
    </row>
    <row r="151" spans="1:11" s="16" customFormat="1" ht="46.8">
      <c r="A151" s="17">
        <v>1</v>
      </c>
      <c r="B151" s="28">
        <v>955</v>
      </c>
      <c r="C151" s="29" t="s">
        <v>36</v>
      </c>
      <c r="D151" s="30" t="s">
        <v>77</v>
      </c>
      <c r="E151" s="30" t="s">
        <v>75</v>
      </c>
      <c r="F151" s="30"/>
      <c r="G151" s="30"/>
      <c r="H151" s="18">
        <f>SUMIFS(H152:H1203,$B152:$B1203,$B152,$D152:$D1203,$D152,$E152:$E1203,$E152)/2</f>
        <v>1415.2</v>
      </c>
      <c r="I151" s="18">
        <f>SUMIFS(I152:I1203,$B152:$B1203,$B152,$D152:$D1203,$D152,$E152:$E1203,$E152)/2</f>
        <v>0</v>
      </c>
      <c r="J151" s="18">
        <f>SUMIFS(J152:J1203,$B152:$B1203,$B152,$D152:$D1203,$D152,$E152:$E1203,$E152)/2</f>
        <v>1415.2</v>
      </c>
      <c r="K151" s="18">
        <f>SUMIFS(K152:K1203,$B152:$B1203,$B152,$D152:$D1203,$D152,$E152:$E1203,$E152)/2</f>
        <v>0</v>
      </c>
    </row>
    <row r="152" spans="1:11" s="16" customFormat="1" ht="62.4">
      <c r="A152" s="19">
        <v>2</v>
      </c>
      <c r="B152" s="37">
        <v>955</v>
      </c>
      <c r="C152" s="38" t="s">
        <v>158</v>
      </c>
      <c r="D152" s="39" t="s">
        <v>77</v>
      </c>
      <c r="E152" s="39" t="s">
        <v>75</v>
      </c>
      <c r="F152" s="39" t="s">
        <v>52</v>
      </c>
      <c r="G152" s="39"/>
      <c r="H152" s="40">
        <f>SUMIFS(H153:H1203,$B153:$B1203,$B152,$D153:$D1203,$D153,$E153:$E1203,$E153,$F153:$F1203,$F153)</f>
        <v>707.1</v>
      </c>
      <c r="I152" s="40">
        <f>SUMIFS(I153:I1203,$B153:$B1203,$B152,$D153:$D1203,$D153,$E153:$E1203,$E153,$F153:$F1203,$F153)</f>
        <v>0</v>
      </c>
      <c r="J152" s="40">
        <f>SUMIFS(J153:J1203,$B153:$B1203,$B152,$D153:$D1203,$D153,$E153:$E1203,$E153,$F153:$F1203,$F153)</f>
        <v>707.1</v>
      </c>
      <c r="K152" s="40">
        <f>SUMIFS(K153:K1203,$B153:$B1203,$B152,$D153:$D1203,$D153,$E153:$E1203,$E153,$F153:$F1203,$F153)</f>
        <v>0</v>
      </c>
    </row>
    <row r="153" spans="1:11" s="16" customFormat="1" ht="15.6">
      <c r="A153" s="20">
        <v>3</v>
      </c>
      <c r="B153" s="31">
        <v>955</v>
      </c>
      <c r="C153" s="32" t="s">
        <v>46</v>
      </c>
      <c r="D153" s="33" t="s">
        <v>77</v>
      </c>
      <c r="E153" s="33" t="s">
        <v>75</v>
      </c>
      <c r="F153" s="33" t="s">
        <v>52</v>
      </c>
      <c r="G153" s="33" t="s">
        <v>90</v>
      </c>
      <c r="H153" s="24">
        <v>707.1</v>
      </c>
      <c r="I153" s="24"/>
      <c r="J153" s="24">
        <v>707.1</v>
      </c>
      <c r="K153" s="24"/>
    </row>
    <row r="154" spans="1:11" s="16" customFormat="1" ht="62.4">
      <c r="A154" s="19">
        <v>2</v>
      </c>
      <c r="B154" s="37">
        <v>955</v>
      </c>
      <c r="C154" s="38" t="s">
        <v>196</v>
      </c>
      <c r="D154" s="39" t="s">
        <v>77</v>
      </c>
      <c r="E154" s="39" t="s">
        <v>75</v>
      </c>
      <c r="F154" s="39" t="s">
        <v>152</v>
      </c>
      <c r="G154" s="39"/>
      <c r="H154" s="40">
        <f>SUMIFS(H155:H1205,$B155:$B1205,$B154,$D155:$D1205,$D155,$E155:$E1205,$E155,$F155:$F1205,$F155)</f>
        <v>708.1</v>
      </c>
      <c r="I154" s="40">
        <f>SUMIFS(I155:I1205,$B155:$B1205,$B154,$D155:$D1205,$D155,$E155:$E1205,$E155,$F155:$F1205,$F155)</f>
        <v>0</v>
      </c>
      <c r="J154" s="40">
        <f>SUMIFS(J155:J1205,$B155:$B1205,$B154,$D155:$D1205,$D155,$E155:$E1205,$E155,$F155:$F1205,$F155)</f>
        <v>708.1</v>
      </c>
      <c r="K154" s="40">
        <f>SUMIFS(K155:K1205,$B155:$B1205,$B154,$D155:$D1205,$D155,$E155:$E1205,$E155,$F155:$F1205,$F155)</f>
        <v>0</v>
      </c>
    </row>
    <row r="155" spans="1:11" s="16" customFormat="1" ht="62.4">
      <c r="A155" s="20">
        <v>3</v>
      </c>
      <c r="B155" s="31">
        <v>955</v>
      </c>
      <c r="C155" s="32" t="s">
        <v>145</v>
      </c>
      <c r="D155" s="33" t="s">
        <v>77</v>
      </c>
      <c r="E155" s="33" t="s">
        <v>75</v>
      </c>
      <c r="F155" s="33" t="s">
        <v>152</v>
      </c>
      <c r="G155" s="33" t="s">
        <v>93</v>
      </c>
      <c r="H155" s="24">
        <v>708.1</v>
      </c>
      <c r="I155" s="24"/>
      <c r="J155" s="24">
        <v>708.1</v>
      </c>
      <c r="K155" s="24"/>
    </row>
    <row r="156" spans="1:11" s="16" customFormat="1" ht="15.6">
      <c r="A156" s="17">
        <v>1</v>
      </c>
      <c r="B156" s="28">
        <v>955</v>
      </c>
      <c r="C156" s="29" t="s">
        <v>53</v>
      </c>
      <c r="D156" s="30" t="s">
        <v>85</v>
      </c>
      <c r="E156" s="30" t="s">
        <v>91</v>
      </c>
      <c r="F156" s="30"/>
      <c r="G156" s="30"/>
      <c r="H156" s="18">
        <f>SUMIFS(H157:H1208,$B157:$B1208,$B157,$D157:$D1208,$D157,$E157:$E1208,$E157)/2</f>
        <v>44986.200000000004</v>
      </c>
      <c r="I156" s="18">
        <f>SUMIFS(I157:I1208,$B157:$B1208,$B157,$D157:$D1208,$D157,$E157:$E1208,$E157)/2</f>
        <v>43751.199999999997</v>
      </c>
      <c r="J156" s="18">
        <f>SUMIFS(J157:J1208,$B157:$B1208,$B157,$D157:$D1208,$D157,$E157:$E1208,$E157)/2</f>
        <v>44986.200000000004</v>
      </c>
      <c r="K156" s="18">
        <f>SUMIFS(K157:K1208,$B157:$B1208,$B157,$D157:$D1208,$D157,$E157:$E1208,$E157)/2</f>
        <v>43751.199999999997</v>
      </c>
    </row>
    <row r="157" spans="1:11" s="16" customFormat="1" ht="62.4">
      <c r="A157" s="19">
        <v>2</v>
      </c>
      <c r="B157" s="37">
        <v>955</v>
      </c>
      <c r="C157" s="47" t="s">
        <v>177</v>
      </c>
      <c r="D157" s="39" t="s">
        <v>85</v>
      </c>
      <c r="E157" s="39" t="s">
        <v>91</v>
      </c>
      <c r="F157" s="39" t="s">
        <v>15</v>
      </c>
      <c r="G157" s="39" t="s">
        <v>70</v>
      </c>
      <c r="H157" s="40">
        <f>SUMIFS(H158:H1208,$B158:$B1208,$B157,$D158:$D1208,$D158,$E158:$E1208,$E158,$F158:$F1208,$F158)</f>
        <v>0</v>
      </c>
      <c r="I157" s="40">
        <f>SUMIFS(I158:I1208,$B158:$B1208,$B157,$D158:$D1208,$D158,$E158:$E1208,$E158,$F158:$F1208,$F158)</f>
        <v>0</v>
      </c>
      <c r="J157" s="40">
        <f>SUMIFS(J158:J1208,$B158:$B1208,$B157,$D158:$D1208,$D158,$E158:$E1208,$E158,$F158:$F1208,$F158)</f>
        <v>0</v>
      </c>
      <c r="K157" s="40">
        <f>SUMIFS(K158:K1208,$B158:$B1208,$B157,$D158:$D1208,$D158,$E158:$E1208,$E158,$F158:$F1208,$F158)</f>
        <v>0</v>
      </c>
    </row>
    <row r="158" spans="1:11" s="16" customFormat="1" ht="46.8">
      <c r="A158" s="20">
        <v>3</v>
      </c>
      <c r="B158" s="31">
        <v>955</v>
      </c>
      <c r="C158" s="45" t="s">
        <v>12</v>
      </c>
      <c r="D158" s="33" t="s">
        <v>85</v>
      </c>
      <c r="E158" s="33" t="s">
        <v>91</v>
      </c>
      <c r="F158" s="33" t="s">
        <v>15</v>
      </c>
      <c r="G158" s="33" t="s">
        <v>72</v>
      </c>
      <c r="H158" s="24"/>
      <c r="I158" s="24"/>
      <c r="J158" s="24"/>
      <c r="K158" s="24"/>
    </row>
    <row r="159" spans="1:11" s="16" customFormat="1" ht="78">
      <c r="A159" s="19">
        <v>2</v>
      </c>
      <c r="B159" s="37">
        <v>955</v>
      </c>
      <c r="C159" s="52" t="s">
        <v>172</v>
      </c>
      <c r="D159" s="39" t="s">
        <v>85</v>
      </c>
      <c r="E159" s="39" t="s">
        <v>91</v>
      </c>
      <c r="F159" s="39" t="s">
        <v>54</v>
      </c>
      <c r="G159" s="39"/>
      <c r="H159" s="40">
        <f>SUMIFS(H160:H1210,$B160:$B1210,$B159,$D160:$D1210,$D160,$E160:$E1210,$E160,$F160:$F1210,$F160)</f>
        <v>44986.200000000004</v>
      </c>
      <c r="I159" s="40">
        <f>SUMIFS(I160:I1210,$B160:$B1210,$B159,$D160:$D1210,$D160,$E160:$E1210,$E160,$F160:$F1210,$F160)</f>
        <v>43751.200000000004</v>
      </c>
      <c r="J159" s="40">
        <f>SUMIFS(J160:J1210,$B160:$B1210,$B159,$D160:$D1210,$D160,$E160:$E1210,$E160,$F160:$F1210,$F160)</f>
        <v>44986.200000000004</v>
      </c>
      <c r="K159" s="40">
        <f>SUMIFS(K160:K1210,$B160:$B1210,$B159,$D160:$D1210,$D160,$E160:$E1210,$E160,$F160:$F1210,$F160)</f>
        <v>43751.200000000004</v>
      </c>
    </row>
    <row r="160" spans="1:11" s="16" customFormat="1" ht="31.2">
      <c r="A160" s="20">
        <v>3</v>
      </c>
      <c r="B160" s="31">
        <v>955</v>
      </c>
      <c r="C160" s="32" t="s">
        <v>23</v>
      </c>
      <c r="D160" s="33" t="s">
        <v>85</v>
      </c>
      <c r="E160" s="33" t="s">
        <v>91</v>
      </c>
      <c r="F160" s="33" t="s">
        <v>54</v>
      </c>
      <c r="G160" s="33" t="s">
        <v>81</v>
      </c>
      <c r="H160" s="24">
        <v>10299.4</v>
      </c>
      <c r="I160" s="24">
        <v>9340.7999999999993</v>
      </c>
      <c r="J160" s="24">
        <v>10299.4</v>
      </c>
      <c r="K160" s="24">
        <v>9340.7999999999993</v>
      </c>
    </row>
    <row r="161" spans="1:11" s="16" customFormat="1" ht="46.8">
      <c r="A161" s="20">
        <v>3</v>
      </c>
      <c r="B161" s="31">
        <v>955</v>
      </c>
      <c r="C161" s="32" t="s">
        <v>12</v>
      </c>
      <c r="D161" s="33" t="s">
        <v>85</v>
      </c>
      <c r="E161" s="33" t="s">
        <v>91</v>
      </c>
      <c r="F161" s="33" t="s">
        <v>54</v>
      </c>
      <c r="G161" s="33" t="s">
        <v>72</v>
      </c>
      <c r="H161" s="24">
        <v>570.5</v>
      </c>
      <c r="I161" s="24">
        <v>294.10000000000002</v>
      </c>
      <c r="J161" s="24">
        <v>570.5</v>
      </c>
      <c r="K161" s="24">
        <v>294.10000000000002</v>
      </c>
    </row>
    <row r="162" spans="1:11" s="16" customFormat="1" ht="15.6">
      <c r="A162" s="20">
        <v>3</v>
      </c>
      <c r="B162" s="31">
        <v>955</v>
      </c>
      <c r="C162" s="32" t="s">
        <v>46</v>
      </c>
      <c r="D162" s="33" t="s">
        <v>85</v>
      </c>
      <c r="E162" s="33" t="s">
        <v>91</v>
      </c>
      <c r="F162" s="33" t="s">
        <v>54</v>
      </c>
      <c r="G162" s="33" t="s">
        <v>90</v>
      </c>
      <c r="H162" s="24"/>
      <c r="I162" s="24"/>
      <c r="J162" s="24"/>
      <c r="K162" s="24"/>
    </row>
    <row r="163" spans="1:11" s="16" customFormat="1" ht="62.4">
      <c r="A163" s="20">
        <v>3</v>
      </c>
      <c r="B163" s="31">
        <v>955</v>
      </c>
      <c r="C163" s="32" t="s">
        <v>133</v>
      </c>
      <c r="D163" s="33" t="s">
        <v>85</v>
      </c>
      <c r="E163" s="33" t="s">
        <v>91</v>
      </c>
      <c r="F163" s="33" t="s">
        <v>54</v>
      </c>
      <c r="G163" s="33" t="s">
        <v>92</v>
      </c>
      <c r="H163" s="24">
        <v>34116.300000000003</v>
      </c>
      <c r="I163" s="24">
        <v>34116.300000000003</v>
      </c>
      <c r="J163" s="24">
        <v>34116.300000000003</v>
      </c>
      <c r="K163" s="24">
        <v>34116.300000000003</v>
      </c>
    </row>
    <row r="164" spans="1:11" s="16" customFormat="1" ht="21" customHeight="1">
      <c r="A164" s="20">
        <v>3</v>
      </c>
      <c r="B164" s="31">
        <v>955</v>
      </c>
      <c r="C164" s="32" t="s">
        <v>13</v>
      </c>
      <c r="D164" s="33" t="s">
        <v>85</v>
      </c>
      <c r="E164" s="33" t="s">
        <v>91</v>
      </c>
      <c r="F164" s="33" t="s">
        <v>54</v>
      </c>
      <c r="G164" s="33" t="s">
        <v>73</v>
      </c>
      <c r="H164" s="24"/>
      <c r="I164" s="24"/>
      <c r="J164" s="24"/>
      <c r="K164" s="24"/>
    </row>
    <row r="165" spans="1:11" s="16" customFormat="1" ht="15.6">
      <c r="A165" s="17">
        <v>1</v>
      </c>
      <c r="B165" s="28">
        <v>955</v>
      </c>
      <c r="C165" s="29" t="s">
        <v>55</v>
      </c>
      <c r="D165" s="30" t="s">
        <v>85</v>
      </c>
      <c r="E165" s="30" t="s">
        <v>82</v>
      </c>
      <c r="F165" s="30" t="s">
        <v>7</v>
      </c>
      <c r="G165" s="30" t="s">
        <v>70</v>
      </c>
      <c r="H165" s="18">
        <f>SUMIFS(H166:H1217,$B166:$B1217,$B166,$D166:$D1217,$D166,$E166:$E1217,$E166)/2</f>
        <v>7129.2</v>
      </c>
      <c r="I165" s="18">
        <f>SUMIFS(I166:I1217,$B166:$B1217,$B166,$D166:$D1217,$D166,$E166:$E1217,$E166)/2</f>
        <v>0</v>
      </c>
      <c r="J165" s="18">
        <f>SUMIFS(J166:J1217,$B166:$B1217,$B166,$D166:$D1217,$D166,$E166:$E1217,$E166)/2</f>
        <v>7129.2</v>
      </c>
      <c r="K165" s="18">
        <f>SUMIFS(K166:K1217,$B166:$B1217,$B166,$D166:$D1217,$D166,$E166:$E1217,$E166)/2</f>
        <v>0</v>
      </c>
    </row>
    <row r="166" spans="1:11" s="16" customFormat="1" ht="55.8" customHeight="1">
      <c r="A166" s="19">
        <v>2</v>
      </c>
      <c r="B166" s="37">
        <v>955</v>
      </c>
      <c r="C166" s="38" t="s">
        <v>197</v>
      </c>
      <c r="D166" s="39" t="s">
        <v>85</v>
      </c>
      <c r="E166" s="39" t="s">
        <v>82</v>
      </c>
      <c r="F166" s="39" t="s">
        <v>122</v>
      </c>
      <c r="G166" s="39"/>
      <c r="H166" s="40">
        <f>SUMIFS(H167:H1217,$B167:$B1217,$B166,$D167:$D1217,$D167,$E167:$E1217,$E167,$F167:$F1217,$F167)</f>
        <v>7129.2</v>
      </c>
      <c r="I166" s="40">
        <f>SUMIFS(I167:I1217,$B167:$B1217,$B166,$D167:$D1217,$D167,$E167:$E1217,$E167,$F167:$F1217,$F167)</f>
        <v>0</v>
      </c>
      <c r="J166" s="40">
        <f>SUMIFS(J167:J1217,$B167:$B1217,$B166,$D167:$D1217,$D167,$E167:$E1217,$E167,$F167:$F1217,$F167)</f>
        <v>7129.2</v>
      </c>
      <c r="K166" s="40">
        <f>SUMIFS(K167:K1217,$B167:$B1217,$B166,$D167:$D1217,$D167,$E167:$E1217,$E167,$F167:$F1217,$F167)</f>
        <v>0</v>
      </c>
    </row>
    <row r="167" spans="1:11" s="16" customFormat="1" ht="46.8">
      <c r="A167" s="20">
        <v>3</v>
      </c>
      <c r="B167" s="31">
        <v>955</v>
      </c>
      <c r="C167" s="32" t="s">
        <v>12</v>
      </c>
      <c r="D167" s="33" t="s">
        <v>85</v>
      </c>
      <c r="E167" s="33" t="s">
        <v>82</v>
      </c>
      <c r="F167" s="33" t="s">
        <v>122</v>
      </c>
      <c r="G167" s="33" t="s">
        <v>72</v>
      </c>
      <c r="H167" s="24">
        <v>7129.2</v>
      </c>
      <c r="I167" s="24"/>
      <c r="J167" s="24">
        <v>7129.2</v>
      </c>
      <c r="K167" s="24"/>
    </row>
    <row r="168" spans="1:11" s="16" customFormat="1" ht="15.6">
      <c r="A168" s="17">
        <v>1</v>
      </c>
      <c r="B168" s="28">
        <v>955</v>
      </c>
      <c r="C168" s="29" t="s">
        <v>129</v>
      </c>
      <c r="D168" s="30" t="s">
        <v>85</v>
      </c>
      <c r="E168" s="30" t="s">
        <v>88</v>
      </c>
      <c r="F168" s="30"/>
      <c r="G168" s="30"/>
      <c r="H168" s="18">
        <f>SUMIFS(H169:H1220,$B169:$B1220,$B169,$D169:$D1220,$D169,$E169:$E1220,$E169)/2</f>
        <v>68952.899999999994</v>
      </c>
      <c r="I168" s="18">
        <f>SUMIFS(I169:I1220,$B169:$B1220,$B169,$D169:$D1220,$D169,$E169:$E1220,$E169)/2</f>
        <v>68014</v>
      </c>
      <c r="J168" s="18">
        <f>SUMIFS(J169:J1220,$B169:$B1220,$B169,$D169:$D1220,$D169,$E169:$E1220,$E169)/2</f>
        <v>68952.899999999994</v>
      </c>
      <c r="K168" s="18">
        <f>SUMIFS(K169:K1220,$B169:$B1220,$B169,$D169:$D1220,$D169,$E169:$E1220,$E169)/2</f>
        <v>68014</v>
      </c>
    </row>
    <row r="169" spans="1:11" s="16" customFormat="1" ht="62.4">
      <c r="A169" s="19">
        <v>2</v>
      </c>
      <c r="B169" s="37">
        <v>955</v>
      </c>
      <c r="C169" s="38" t="s">
        <v>169</v>
      </c>
      <c r="D169" s="39" t="s">
        <v>85</v>
      </c>
      <c r="E169" s="39" t="s">
        <v>88</v>
      </c>
      <c r="F169" s="39" t="s">
        <v>56</v>
      </c>
      <c r="G169" s="39"/>
      <c r="H169" s="40">
        <f>SUMIFS(H170:H1220,$B170:$B1220,$B169,$D170:$D1220,$D170,$E170:$E1220,$E170,$F170:$F1220,$F170)</f>
        <v>68952.899999999994</v>
      </c>
      <c r="I169" s="40">
        <f>SUMIFS(I170:I1220,$B170:$B1220,$B169,$D170:$D1220,$D170,$E170:$E1220,$E170,$F170:$F1220,$F170)</f>
        <v>68014</v>
      </c>
      <c r="J169" s="40">
        <f>SUMIFS(J170:J1220,$B170:$B1220,$B169,$D170:$D1220,$D170,$E170:$E1220,$E170,$F170:$F1220,$F170)</f>
        <v>68952.899999999994</v>
      </c>
      <c r="K169" s="40">
        <f>SUMIFS(K170:K1220,$B170:$B1220,$B169,$D170:$D1220,$D170,$E170:$E1220,$E170,$F170:$F1220,$F170)</f>
        <v>68014</v>
      </c>
    </row>
    <row r="170" spans="1:11" s="16" customFormat="1" ht="15.6">
      <c r="A170" s="20">
        <v>3</v>
      </c>
      <c r="B170" s="31">
        <v>955</v>
      </c>
      <c r="C170" s="32" t="s">
        <v>46</v>
      </c>
      <c r="D170" s="33" t="s">
        <v>85</v>
      </c>
      <c r="E170" s="33" t="s">
        <v>88</v>
      </c>
      <c r="F170" s="33" t="s">
        <v>56</v>
      </c>
      <c r="G170" s="33" t="s">
        <v>90</v>
      </c>
      <c r="H170" s="24">
        <v>68952.899999999994</v>
      </c>
      <c r="I170" s="24">
        <v>68014</v>
      </c>
      <c r="J170" s="24">
        <v>68952.899999999994</v>
      </c>
      <c r="K170" s="24">
        <v>68014</v>
      </c>
    </row>
    <row r="171" spans="1:11" s="16" customFormat="1" ht="15.6">
      <c r="A171" s="17">
        <v>1</v>
      </c>
      <c r="B171" s="28">
        <v>955</v>
      </c>
      <c r="C171" s="29" t="s">
        <v>124</v>
      </c>
      <c r="D171" s="30" t="s">
        <v>85</v>
      </c>
      <c r="E171" s="30" t="s">
        <v>83</v>
      </c>
      <c r="F171" s="30" t="s">
        <v>7</v>
      </c>
      <c r="G171" s="30" t="s">
        <v>70</v>
      </c>
      <c r="H171" s="18">
        <f>SUMIFS(H172:H1229,$B172:$B1229,$B172,$D172:$D1229,$D172,$E172:$E1229,$E172)/2</f>
        <v>0</v>
      </c>
      <c r="I171" s="18">
        <f>SUMIFS(I172:I1229,$B172:$B1229,$B172,$D172:$D1229,$D172,$E172:$E1229,$E172)/2</f>
        <v>0</v>
      </c>
      <c r="J171" s="18">
        <f>SUMIFS(J172:J1229,$B172:$B1229,$B172,$D172:$D1229,$D172,$E172:$E1229,$E172)/2</f>
        <v>0</v>
      </c>
      <c r="K171" s="18">
        <f>SUMIFS(K172:K1229,$B172:$B1229,$B172,$D172:$D1229,$D172,$E172:$E1229,$E172)/2</f>
        <v>0</v>
      </c>
    </row>
    <row r="172" spans="1:11" s="16" customFormat="1" ht="62.4">
      <c r="A172" s="19">
        <v>2</v>
      </c>
      <c r="B172" s="37">
        <v>955</v>
      </c>
      <c r="C172" s="38" t="s">
        <v>159</v>
      </c>
      <c r="D172" s="39" t="s">
        <v>85</v>
      </c>
      <c r="E172" s="39" t="s">
        <v>83</v>
      </c>
      <c r="F172" s="39" t="s">
        <v>49</v>
      </c>
      <c r="G172" s="39"/>
      <c r="H172" s="40">
        <f>SUMIFS(H173:H1229,$B173:$B1229,$B172,$D173:$D1229,$D173,$E173:$E1229,$E173,$F173:$F1229,$F173)</f>
        <v>0</v>
      </c>
      <c r="I172" s="40">
        <f>SUMIFS(I173:I1229,$B173:$B1229,$B172,$D173:$D1229,$D173,$E173:$E1229,$E173,$F173:$F1229,$F173)</f>
        <v>0</v>
      </c>
      <c r="J172" s="40">
        <f>SUMIFS(J173:J1229,$B173:$B1229,$B172,$D173:$D1229,$D173,$E173:$E1229,$E173,$F173:$F1229,$F173)</f>
        <v>0</v>
      </c>
      <c r="K172" s="40">
        <f>SUMIFS(K173:K1229,$B173:$B1229,$B172,$D173:$D1229,$D173,$E173:$E1229,$E173,$F173:$F1229,$F173)</f>
        <v>0</v>
      </c>
    </row>
    <row r="173" spans="1:11" s="16" customFormat="1" ht="15.6">
      <c r="A173" s="20">
        <v>3</v>
      </c>
      <c r="B173" s="31">
        <v>955</v>
      </c>
      <c r="C173" s="32" t="s">
        <v>46</v>
      </c>
      <c r="D173" s="33" t="s">
        <v>85</v>
      </c>
      <c r="E173" s="33" t="s">
        <v>83</v>
      </c>
      <c r="F173" s="33" t="s">
        <v>49</v>
      </c>
      <c r="G173" s="33" t="s">
        <v>90</v>
      </c>
      <c r="H173" s="24"/>
      <c r="I173" s="24"/>
      <c r="J173" s="24"/>
      <c r="K173" s="24"/>
    </row>
    <row r="174" spans="1:11" s="16" customFormat="1" ht="31.2">
      <c r="A174" s="17">
        <v>1</v>
      </c>
      <c r="B174" s="28">
        <v>955</v>
      </c>
      <c r="C174" s="29" t="s">
        <v>37</v>
      </c>
      <c r="D174" s="30" t="s">
        <v>85</v>
      </c>
      <c r="E174" s="30" t="s">
        <v>86</v>
      </c>
      <c r="F174" s="30"/>
      <c r="G174" s="30"/>
      <c r="H174" s="18">
        <f>SUMIFS(H175:H1232,$B175:$B1232,$B175,$D175:$D1232,$D175,$E175:$E1232,$E175)/2</f>
        <v>28813.600000000002</v>
      </c>
      <c r="I174" s="18">
        <f>SUMIFS(I175:I1232,$B175:$B1232,$B175,$D175:$D1232,$D175,$E175:$E1232,$E175)/2</f>
        <v>0</v>
      </c>
      <c r="J174" s="18">
        <f>SUMIFS(J175:J1232,$B175:$B1232,$B175,$D175:$D1232,$D175,$E175:$E1232,$E175)/2</f>
        <v>28813.600000000002</v>
      </c>
      <c r="K174" s="18">
        <f>SUMIFS(K175:K1232,$B175:$B1232,$B175,$D175:$D1232,$D175,$E175:$E1232,$E175)/2</f>
        <v>0</v>
      </c>
    </row>
    <row r="175" spans="1:11" s="16" customFormat="1" ht="54" customHeight="1">
      <c r="A175" s="19">
        <v>2</v>
      </c>
      <c r="B175" s="37">
        <v>955</v>
      </c>
      <c r="C175" s="38" t="s">
        <v>198</v>
      </c>
      <c r="D175" s="39" t="s">
        <v>85</v>
      </c>
      <c r="E175" s="39" t="s">
        <v>86</v>
      </c>
      <c r="F175" s="39" t="s">
        <v>57</v>
      </c>
      <c r="G175" s="39"/>
      <c r="H175" s="40">
        <f>SUMIFS(H176:H1232,$B176:$B1232,$B175,$D176:$D1232,$D176,$E176:$E1232,$E176,$F176:$F1232,$F176)</f>
        <v>8866.2000000000007</v>
      </c>
      <c r="I175" s="40">
        <f>SUMIFS(I176:I1232,$B176:$B1232,$B175,$D176:$D1232,$D176,$E176:$E1232,$E176,$F176:$F1232,$F176)</f>
        <v>0</v>
      </c>
      <c r="J175" s="40">
        <f>SUMIFS(J176:J1232,$B176:$B1232,$B175,$D176:$D1232,$D176,$E176:$E1232,$E176,$F176:$F1232,$F176)</f>
        <v>8866.2000000000007</v>
      </c>
      <c r="K175" s="40">
        <f>SUMIFS(K176:K1232,$B176:$B1232,$B175,$D176:$D1232,$D176,$E176:$E1232,$E176,$F176:$F1232,$F176)</f>
        <v>0</v>
      </c>
    </row>
    <row r="176" spans="1:11" s="16" customFormat="1" ht="73.8" customHeight="1">
      <c r="A176" s="20">
        <v>3</v>
      </c>
      <c r="B176" s="31">
        <v>955</v>
      </c>
      <c r="C176" s="32" t="s">
        <v>145</v>
      </c>
      <c r="D176" s="33" t="s">
        <v>85</v>
      </c>
      <c r="E176" s="33" t="s">
        <v>86</v>
      </c>
      <c r="F176" s="33" t="s">
        <v>57</v>
      </c>
      <c r="G176" s="33" t="s">
        <v>93</v>
      </c>
      <c r="H176" s="24">
        <v>8866.2000000000007</v>
      </c>
      <c r="I176" s="24"/>
      <c r="J176" s="24">
        <v>8866.2000000000007</v>
      </c>
      <c r="K176" s="24"/>
    </row>
    <row r="177" spans="1:11" s="16" customFormat="1" ht="82.2" customHeight="1">
      <c r="A177" s="19">
        <v>2</v>
      </c>
      <c r="B177" s="37">
        <v>955</v>
      </c>
      <c r="C177" s="42" t="s">
        <v>199</v>
      </c>
      <c r="D177" s="39" t="s">
        <v>85</v>
      </c>
      <c r="E177" s="39" t="s">
        <v>86</v>
      </c>
      <c r="F177" s="39" t="s">
        <v>48</v>
      </c>
      <c r="G177" s="39" t="s">
        <v>70</v>
      </c>
      <c r="H177" s="40">
        <f>SUMIFS(H178:H1232,$B178:$B1232,$B177,$D178:$D1232,$D178,$E178:$E1232,$E178,$F178:$F1232,$F178)</f>
        <v>19897.400000000001</v>
      </c>
      <c r="I177" s="40">
        <f>SUMIFS(I178:I1232,$B178:$B1232,$B177,$D178:$D1232,$D178,$E178:$E1232,$E178,$F178:$F1232,$F178)</f>
        <v>0</v>
      </c>
      <c r="J177" s="40">
        <f>SUMIFS(J178:J1232,$B178:$B1232,$B177,$D178:$D1232,$D178,$E178:$E1232,$E178,$F178:$F1232,$F178)</f>
        <v>19897.400000000001</v>
      </c>
      <c r="K177" s="40">
        <f>SUMIFS(K178:K1232,$B178:$B1232,$B177,$D178:$D1232,$D178,$E178:$E1232,$E178,$F178:$F1232,$F178)</f>
        <v>0</v>
      </c>
    </row>
    <row r="178" spans="1:11" s="16" customFormat="1" ht="15.6">
      <c r="A178" s="20">
        <v>3</v>
      </c>
      <c r="B178" s="31">
        <v>955</v>
      </c>
      <c r="C178" s="32" t="s">
        <v>46</v>
      </c>
      <c r="D178" s="33" t="s">
        <v>85</v>
      </c>
      <c r="E178" s="33" t="s">
        <v>86</v>
      </c>
      <c r="F178" s="33" t="s">
        <v>48</v>
      </c>
      <c r="G178" s="33" t="s">
        <v>90</v>
      </c>
      <c r="H178" s="24">
        <v>19897.400000000001</v>
      </c>
      <c r="I178" s="24"/>
      <c r="J178" s="24">
        <v>19897.400000000001</v>
      </c>
      <c r="K178" s="24"/>
    </row>
    <row r="179" spans="1:11" s="16" customFormat="1" ht="62.4">
      <c r="A179" s="19">
        <v>2</v>
      </c>
      <c r="B179" s="37">
        <v>955</v>
      </c>
      <c r="C179" s="38" t="s">
        <v>159</v>
      </c>
      <c r="D179" s="39" t="s">
        <v>85</v>
      </c>
      <c r="E179" s="39" t="s">
        <v>86</v>
      </c>
      <c r="F179" s="39" t="s">
        <v>49</v>
      </c>
      <c r="G179" s="39"/>
      <c r="H179" s="40">
        <f>SUMIFS(H180:H1227,$B180:$B1227,$B179,$D180:$D1227,$D180,$E180:$E1227,$E180,$F180:$F1227,$F180)</f>
        <v>50</v>
      </c>
      <c r="I179" s="40">
        <f>SUMIFS(I180:I1227,$B180:$B1227,$B179,$D180:$D1227,$D180,$E180:$E1227,$E180,$F180:$F1227,$F180)</f>
        <v>0</v>
      </c>
      <c r="J179" s="40">
        <f>SUMIFS(J180:J1227,$B180:$B1227,$B179,$D180:$D1227,$D180,$E180:$E1227,$E180,$F180:$F1227,$F180)</f>
        <v>50</v>
      </c>
      <c r="K179" s="40">
        <f>SUMIFS(K180:K1227,$B180:$B1227,$B179,$D180:$D1227,$D180,$E180:$E1227,$E180,$F180:$F1227,$F180)</f>
        <v>0</v>
      </c>
    </row>
    <row r="180" spans="1:11" s="16" customFormat="1" ht="15.6">
      <c r="A180" s="20">
        <v>3</v>
      </c>
      <c r="B180" s="31">
        <v>955</v>
      </c>
      <c r="C180" s="32" t="s">
        <v>46</v>
      </c>
      <c r="D180" s="33" t="s">
        <v>85</v>
      </c>
      <c r="E180" s="33" t="s">
        <v>86</v>
      </c>
      <c r="F180" s="33" t="s">
        <v>49</v>
      </c>
      <c r="G180" s="33" t="s">
        <v>90</v>
      </c>
      <c r="H180" s="24">
        <v>50</v>
      </c>
      <c r="I180" s="24"/>
      <c r="J180" s="24">
        <v>50</v>
      </c>
      <c r="K180" s="24"/>
    </row>
    <row r="181" spans="1:11" s="16" customFormat="1" ht="50.4" customHeight="1">
      <c r="A181" s="19">
        <v>2</v>
      </c>
      <c r="B181" s="37">
        <v>955</v>
      </c>
      <c r="C181" s="38" t="s">
        <v>35</v>
      </c>
      <c r="D181" s="39" t="s">
        <v>85</v>
      </c>
      <c r="E181" s="39" t="s">
        <v>86</v>
      </c>
      <c r="F181" s="39" t="s">
        <v>109</v>
      </c>
      <c r="G181" s="39"/>
      <c r="H181" s="40">
        <f>SUMIFS(H182:H1234,$B182:$B1234,$B181,$D182:$D1234,$D182,$E182:$E1234,$E182,$F182:$F1234,$F182)</f>
        <v>0</v>
      </c>
      <c r="I181" s="40">
        <f>SUMIFS(I182:I1234,$B182:$B1234,$B181,$D182:$D1234,$D182,$E182:$E1234,$E182,$F182:$F1234,$F182)</f>
        <v>0</v>
      </c>
      <c r="J181" s="40">
        <f>SUMIFS(J182:J1234,$B182:$B1234,$B181,$D182:$D1234,$D182,$E182:$E1234,$E182,$F182:$F1234,$F182)</f>
        <v>0</v>
      </c>
      <c r="K181" s="40">
        <f>SUMIFS(K182:K1234,$B182:$B1234,$B181,$D182:$D1234,$D182,$E182:$E1234,$E182,$F182:$F1234,$F182)</f>
        <v>0</v>
      </c>
    </row>
    <row r="182" spans="1:11" s="16" customFormat="1" ht="46.8">
      <c r="A182" s="20">
        <v>3</v>
      </c>
      <c r="B182" s="31">
        <v>955</v>
      </c>
      <c r="C182" s="32" t="s">
        <v>12</v>
      </c>
      <c r="D182" s="33" t="s">
        <v>85</v>
      </c>
      <c r="E182" s="33" t="s">
        <v>86</v>
      </c>
      <c r="F182" s="33" t="s">
        <v>109</v>
      </c>
      <c r="G182" s="33" t="s">
        <v>72</v>
      </c>
      <c r="H182" s="24"/>
      <c r="I182" s="24"/>
      <c r="J182" s="24"/>
      <c r="K182" s="24"/>
    </row>
    <row r="183" spans="1:11" s="16" customFormat="1" ht="15.6">
      <c r="A183" s="17">
        <v>1</v>
      </c>
      <c r="B183" s="28">
        <v>955</v>
      </c>
      <c r="C183" s="29" t="s">
        <v>58</v>
      </c>
      <c r="D183" s="30" t="s">
        <v>91</v>
      </c>
      <c r="E183" s="30" t="s">
        <v>68</v>
      </c>
      <c r="F183" s="30"/>
      <c r="G183" s="30"/>
      <c r="H183" s="18">
        <f>SUMIFS(H184:H1237,$B184:$B1237,#REF!,$D184:$D1237,#REF!,$E184:$E1237,#REF!)/2</f>
        <v>0</v>
      </c>
      <c r="I183" s="18">
        <f>SUMIFS(I184:I1237,$B184:$B1237,#REF!,$D184:$D1237,#REF!,$E184:$E1237,#REF!)/2</f>
        <v>0</v>
      </c>
      <c r="J183" s="18">
        <f>SUMIFS(J184:J1237,$B184:$B1237,#REF!,$D184:$D1237,#REF!,$E184:$E1237,#REF!)/2</f>
        <v>0</v>
      </c>
      <c r="K183" s="18">
        <f>SUMIFS(K184:K1237,$B184:$B1237,#REF!,$D184:$D1237,#REF!,$E184:$E1237,#REF!)/2</f>
        <v>0</v>
      </c>
    </row>
    <row r="184" spans="1:11" s="16" customFormat="1" ht="66.599999999999994" customHeight="1">
      <c r="A184" s="19">
        <v>2</v>
      </c>
      <c r="B184" s="37">
        <v>955</v>
      </c>
      <c r="C184" s="38" t="s">
        <v>159</v>
      </c>
      <c r="D184" s="39" t="s">
        <v>91</v>
      </c>
      <c r="E184" s="39" t="s">
        <v>68</v>
      </c>
      <c r="F184" s="39" t="s">
        <v>49</v>
      </c>
      <c r="G184" s="39" t="s">
        <v>70</v>
      </c>
      <c r="H184" s="40">
        <f>SUMIFS(H185:H1239,$B185:$B1239,$B184,$D185:$D1239,$D185,$E185:$E1239,$E185,$F185:$F1239,$F185)</f>
        <v>0</v>
      </c>
      <c r="I184" s="40">
        <f>SUMIFS(I185:I1239,$B185:$B1239,$B184,$D185:$D1239,$D185,$E185:$E1239,$E185,$F185:$F1239,$F185)</f>
        <v>0</v>
      </c>
      <c r="J184" s="40">
        <f>SUMIFS(J185:J1239,$B185:$B1239,$B184,$D185:$D1239,$D185,$E185:$E1239,$E185,$F185:$F1239,$F185)</f>
        <v>0</v>
      </c>
      <c r="K184" s="40">
        <f>SUMIFS(K185:K1239,$B185:$B1239,$B184,$D185:$D1239,$D185,$E185:$E1239,$E185,$F185:$F1239,$F185)</f>
        <v>0</v>
      </c>
    </row>
    <row r="185" spans="1:11" s="16" customFormat="1" ht="15.6">
      <c r="A185" s="20">
        <v>3</v>
      </c>
      <c r="B185" s="31">
        <v>955</v>
      </c>
      <c r="C185" s="32" t="s">
        <v>46</v>
      </c>
      <c r="D185" s="33" t="s">
        <v>91</v>
      </c>
      <c r="E185" s="33" t="s">
        <v>68</v>
      </c>
      <c r="F185" s="33" t="s">
        <v>49</v>
      </c>
      <c r="G185" s="33" t="s">
        <v>90</v>
      </c>
      <c r="H185" s="24"/>
      <c r="I185" s="24"/>
      <c r="J185" s="24"/>
      <c r="K185" s="24"/>
    </row>
    <row r="186" spans="1:11" s="16" customFormat="1" ht="15.6">
      <c r="A186" s="17">
        <v>1</v>
      </c>
      <c r="B186" s="28">
        <v>955</v>
      </c>
      <c r="C186" s="29" t="s">
        <v>113</v>
      </c>
      <c r="D186" s="30" t="s">
        <v>91</v>
      </c>
      <c r="E186" s="30" t="s">
        <v>87</v>
      </c>
      <c r="F186" s="30" t="s">
        <v>7</v>
      </c>
      <c r="G186" s="30" t="s">
        <v>70</v>
      </c>
      <c r="H186" s="18">
        <f>SUMIFS(H187:H1242,$B187:$B1242,$B187,$D187:$D1242,$D187,$E187:$E1242,$E187)/2</f>
        <v>244601.5</v>
      </c>
      <c r="I186" s="18">
        <f>SUMIFS(I187:I1242,$B187:$B1242,$B187,$D187:$D1242,$D187,$E187:$E1242,$E187)/2</f>
        <v>234085.1</v>
      </c>
      <c r="J186" s="18">
        <f>SUMIFS(J187:J1242,$B187:$B1242,$B187,$D187:$D1242,$D187,$E187:$E1242,$E187)/2</f>
        <v>245058.40000000002</v>
      </c>
      <c r="K186" s="18">
        <f>SUMIFS(K187:K1242,$B187:$B1242,$B187,$D187:$D1242,$D187,$E187:$E1242,$E187)/2</f>
        <v>234085.1</v>
      </c>
    </row>
    <row r="187" spans="1:11" s="16" customFormat="1" ht="46.8">
      <c r="A187" s="19">
        <v>2</v>
      </c>
      <c r="B187" s="37">
        <v>955</v>
      </c>
      <c r="C187" s="38" t="s">
        <v>200</v>
      </c>
      <c r="D187" s="39" t="s">
        <v>91</v>
      </c>
      <c r="E187" s="39" t="s">
        <v>87</v>
      </c>
      <c r="F187" s="39" t="s">
        <v>59</v>
      </c>
      <c r="G187" s="39" t="s">
        <v>70</v>
      </c>
      <c r="H187" s="40">
        <f>SUMIFS(H188:H1242,$B188:$B1242,$B187,$D188:$D1242,$D188,$E188:$E1242,$E188,$F188:$F1242,$F188)</f>
        <v>4309.3999999999996</v>
      </c>
      <c r="I187" s="40">
        <f>SUMIFS(I188:I1242,$B188:$B1242,$B187,$D188:$D1242,$D188,$E188:$E1242,$E188,$F188:$F1242,$F188)</f>
        <v>0</v>
      </c>
      <c r="J187" s="40">
        <f>SUMIFS(J188:J1242,$B188:$B1242,$B187,$D188:$D1242,$D188,$E188:$E1242,$E188,$F188:$F1242,$F188)</f>
        <v>4309.3999999999996</v>
      </c>
      <c r="K187" s="40">
        <f>SUMIFS(K188:K1242,$B188:$B1242,$B187,$D188:$D1242,$D188,$E188:$E1242,$E188,$F188:$F1242,$F188)</f>
        <v>0</v>
      </c>
    </row>
    <row r="188" spans="1:11" s="16" customFormat="1" ht="112.2" customHeight="1">
      <c r="A188" s="20">
        <v>3</v>
      </c>
      <c r="B188" s="31">
        <v>955</v>
      </c>
      <c r="C188" s="32" t="s">
        <v>114</v>
      </c>
      <c r="D188" s="33" t="s">
        <v>91</v>
      </c>
      <c r="E188" s="33" t="s">
        <v>87</v>
      </c>
      <c r="F188" s="33" t="s">
        <v>59</v>
      </c>
      <c r="G188" s="33" t="s">
        <v>112</v>
      </c>
      <c r="H188" s="24"/>
      <c r="I188" s="24"/>
      <c r="J188" s="24"/>
      <c r="K188" s="24"/>
    </row>
    <row r="189" spans="1:11" s="16" customFormat="1" ht="24.6" customHeight="1">
      <c r="A189" s="20">
        <v>3</v>
      </c>
      <c r="B189" s="31">
        <v>955</v>
      </c>
      <c r="C189" s="32" t="s">
        <v>46</v>
      </c>
      <c r="D189" s="33" t="s">
        <v>91</v>
      </c>
      <c r="E189" s="33" t="s">
        <v>87</v>
      </c>
      <c r="F189" s="33" t="s">
        <v>59</v>
      </c>
      <c r="G189" s="33" t="s">
        <v>90</v>
      </c>
      <c r="H189" s="24">
        <v>4309.3999999999996</v>
      </c>
      <c r="I189" s="24"/>
      <c r="J189" s="24">
        <v>4309.3999999999996</v>
      </c>
      <c r="K189" s="24"/>
    </row>
    <row r="190" spans="1:11" s="16" customFormat="1" ht="55.2" customHeight="1">
      <c r="A190" s="19">
        <v>2</v>
      </c>
      <c r="B190" s="37">
        <v>955</v>
      </c>
      <c r="C190" s="38" t="s">
        <v>214</v>
      </c>
      <c r="D190" s="39" t="s">
        <v>91</v>
      </c>
      <c r="E190" s="39" t="s">
        <v>87</v>
      </c>
      <c r="F190" s="39" t="s">
        <v>213</v>
      </c>
      <c r="G190" s="39" t="s">
        <v>70</v>
      </c>
      <c r="H190" s="40">
        <f t="shared" ref="H190:I190" si="0">SUMIFS(H191:H1245,$B191:$B1245,$B190,$D191:$D1245,$D191,$E191:$E1245,$E191,$F191:$F1245,$F191)</f>
        <v>240292.1</v>
      </c>
      <c r="I190" s="40">
        <f t="shared" si="0"/>
        <v>234085.1</v>
      </c>
      <c r="J190" s="40">
        <f t="shared" ref="J190:K190" si="1">SUMIFS(J191:J1245,$B191:$B1245,$B190,$D191:$D1245,$D191,$E191:$E1245,$E191,$F191:$F1245,$F191)</f>
        <v>240749</v>
      </c>
      <c r="K190" s="40">
        <f t="shared" si="1"/>
        <v>234085.1</v>
      </c>
    </row>
    <row r="191" spans="1:11" s="16" customFormat="1" ht="112.2" customHeight="1">
      <c r="A191" s="20">
        <v>3</v>
      </c>
      <c r="B191" s="31">
        <v>955</v>
      </c>
      <c r="C191" s="32" t="s">
        <v>114</v>
      </c>
      <c r="D191" s="33" t="s">
        <v>91</v>
      </c>
      <c r="E191" s="33" t="s">
        <v>87</v>
      </c>
      <c r="F191" s="33" t="s">
        <v>213</v>
      </c>
      <c r="G191" s="33" t="s">
        <v>112</v>
      </c>
      <c r="H191" s="24">
        <v>230934.7</v>
      </c>
      <c r="I191" s="24">
        <v>226085.1</v>
      </c>
      <c r="J191" s="24">
        <v>231391.6</v>
      </c>
      <c r="K191" s="24">
        <v>226085.1</v>
      </c>
    </row>
    <row r="192" spans="1:11" s="16" customFormat="1" ht="24.6" customHeight="1">
      <c r="A192" s="20">
        <v>3</v>
      </c>
      <c r="B192" s="31">
        <v>955</v>
      </c>
      <c r="C192" s="32" t="s">
        <v>46</v>
      </c>
      <c r="D192" s="33" t="s">
        <v>91</v>
      </c>
      <c r="E192" s="33" t="s">
        <v>87</v>
      </c>
      <c r="F192" s="33" t="s">
        <v>213</v>
      </c>
      <c r="G192" s="33" t="s">
        <v>90</v>
      </c>
      <c r="H192" s="24">
        <v>9357.4</v>
      </c>
      <c r="I192" s="24">
        <v>8000</v>
      </c>
      <c r="J192" s="24">
        <v>9357.4</v>
      </c>
      <c r="K192" s="24">
        <v>8000</v>
      </c>
    </row>
    <row r="193" spans="1:11" s="16" customFormat="1" ht="62.4">
      <c r="A193" s="19">
        <v>2</v>
      </c>
      <c r="B193" s="37">
        <v>955</v>
      </c>
      <c r="C193" s="38" t="s">
        <v>159</v>
      </c>
      <c r="D193" s="39" t="s">
        <v>91</v>
      </c>
      <c r="E193" s="39" t="s">
        <v>87</v>
      </c>
      <c r="F193" s="39" t="s">
        <v>49</v>
      </c>
      <c r="G193" s="39" t="s">
        <v>70</v>
      </c>
      <c r="H193" s="40">
        <f>SUMIFS(H194:H1247,$B194:$B1247,$B193,$D194:$D1247,$D194,$E194:$E1247,$E194,$F194:$F1247,$F194)</f>
        <v>0</v>
      </c>
      <c r="I193" s="40">
        <f>SUMIFS(I194:I1247,$B194:$B1247,$B193,$D194:$D1247,$D194,$E194:$E1247,$E194,$F194:$F1247,$F194)</f>
        <v>0</v>
      </c>
      <c r="J193" s="40">
        <f>SUMIFS(J194:J1247,$B194:$B1247,$B193,$D194:$D1247,$D194,$E194:$E1247,$E194,$F194:$F1247,$F194)</f>
        <v>0</v>
      </c>
      <c r="K193" s="40">
        <f>SUMIFS(K194:K1247,$B194:$B1247,$B193,$D194:$D1247,$D194,$E194:$E1247,$E194,$F194:$F1247,$F194)</f>
        <v>0</v>
      </c>
    </row>
    <row r="194" spans="1:11" s="16" customFormat="1" ht="18" customHeight="1">
      <c r="A194" s="20">
        <v>3</v>
      </c>
      <c r="B194" s="31">
        <v>955</v>
      </c>
      <c r="C194" s="32" t="s">
        <v>46</v>
      </c>
      <c r="D194" s="33" t="s">
        <v>91</v>
      </c>
      <c r="E194" s="33" t="s">
        <v>87</v>
      </c>
      <c r="F194" s="33" t="s">
        <v>49</v>
      </c>
      <c r="G194" s="33" t="s">
        <v>90</v>
      </c>
      <c r="H194" s="24"/>
      <c r="I194" s="24"/>
      <c r="J194" s="24"/>
      <c r="K194" s="24"/>
    </row>
    <row r="195" spans="1:11" s="16" customFormat="1" ht="15.6">
      <c r="A195" s="17">
        <v>1</v>
      </c>
      <c r="B195" s="28">
        <v>955</v>
      </c>
      <c r="C195" s="29" t="s">
        <v>117</v>
      </c>
      <c r="D195" s="30" t="s">
        <v>91</v>
      </c>
      <c r="E195" s="30" t="s">
        <v>77</v>
      </c>
      <c r="F195" s="30" t="s">
        <v>7</v>
      </c>
      <c r="G195" s="30" t="s">
        <v>70</v>
      </c>
      <c r="H195" s="18">
        <f>SUMIFS(H196:H1250,$B196:$B1250,$B196,$D196:$D1250,$D196,$E196:$E1250,$E196)/2</f>
        <v>44831.299999999996</v>
      </c>
      <c r="I195" s="18">
        <f>SUMIFS(I196:I1250,$B196:$B1250,$B196,$D196:$D1250,$D196,$E196:$E1250,$E196)/2</f>
        <v>39780.199999999997</v>
      </c>
      <c r="J195" s="18">
        <f>SUMIFS(J196:J1250,$B196:$B1250,$B196,$D196:$D1250,$D196,$E196:$E1250,$E196)/2</f>
        <v>44831.299999999996</v>
      </c>
      <c r="K195" s="18">
        <f>SUMIFS(K196:K1250,$B196:$B1250,$B196,$D196:$D1250,$D196,$E196:$E1250,$E196)/2</f>
        <v>39780.199999999997</v>
      </c>
    </row>
    <row r="196" spans="1:11" s="16" customFormat="1" ht="52.8" customHeight="1">
      <c r="A196" s="19">
        <v>2</v>
      </c>
      <c r="B196" s="37">
        <v>955</v>
      </c>
      <c r="C196" s="38" t="s">
        <v>200</v>
      </c>
      <c r="D196" s="39" t="s">
        <v>91</v>
      </c>
      <c r="E196" s="39" t="s">
        <v>77</v>
      </c>
      <c r="F196" s="39" t="s">
        <v>59</v>
      </c>
      <c r="G196" s="39" t="s">
        <v>70</v>
      </c>
      <c r="H196" s="40">
        <f>SUMIFS(H197:H1250,$B197:$B1250,$B196,$D197:$D1250,$D197,$E197:$E1250,$E197,$F197:$F1250,$F197)</f>
        <v>0</v>
      </c>
      <c r="I196" s="40">
        <f>SUMIFS(I197:I1250,$B197:$B1250,$B196,$D197:$D1250,$D197,$E197:$E1250,$E197,$F197:$F1250,$F197)</f>
        <v>0</v>
      </c>
      <c r="J196" s="40">
        <f>SUMIFS(J197:J1250,$B197:$B1250,$B196,$D197:$D1250,$D197,$E197:$E1250,$E197,$F197:$F1250,$F197)</f>
        <v>0</v>
      </c>
      <c r="K196" s="40">
        <f>SUMIFS(K197:K1250,$B197:$B1250,$B196,$D197:$D1250,$D197,$E197:$E1250,$E197,$F197:$F1250,$F197)</f>
        <v>0</v>
      </c>
    </row>
    <row r="197" spans="1:11" s="16" customFormat="1" ht="15.6">
      <c r="A197" s="20">
        <v>3</v>
      </c>
      <c r="B197" s="31">
        <v>955</v>
      </c>
      <c r="C197" s="32" t="s">
        <v>46</v>
      </c>
      <c r="D197" s="33" t="s">
        <v>91</v>
      </c>
      <c r="E197" s="33" t="s">
        <v>77</v>
      </c>
      <c r="F197" s="33" t="s">
        <v>59</v>
      </c>
      <c r="G197" s="33" t="s">
        <v>90</v>
      </c>
      <c r="H197" s="24"/>
      <c r="I197" s="24"/>
      <c r="J197" s="24"/>
      <c r="K197" s="24"/>
    </row>
    <row r="198" spans="1:11" s="16" customFormat="1" ht="54" customHeight="1">
      <c r="A198" s="19">
        <v>2</v>
      </c>
      <c r="B198" s="37">
        <v>955</v>
      </c>
      <c r="C198" s="38" t="s">
        <v>208</v>
      </c>
      <c r="D198" s="39" t="s">
        <v>91</v>
      </c>
      <c r="E198" s="39" t="s">
        <v>77</v>
      </c>
      <c r="F198" s="39" t="s">
        <v>116</v>
      </c>
      <c r="G198" s="39" t="s">
        <v>70</v>
      </c>
      <c r="H198" s="40">
        <f>SUMIFS(H199:H1252,$B199:$B1252,$B198,$D199:$D1252,$D199,$E199:$E1252,$E199,$F199:$F1252,$F199)</f>
        <v>42663.4</v>
      </c>
      <c r="I198" s="40">
        <f>SUMIFS(I199:I1252,$B199:$B1252,$B198,$D199:$D1252,$D199,$E199:$E1252,$E199,$F199:$F1252,$F199)</f>
        <v>39780.199999999997</v>
      </c>
      <c r="J198" s="40">
        <f>SUMIFS(J199:J1252,$B199:$B1252,$B198,$D199:$D1252,$D199,$E199:$E1252,$E199,$F199:$F1252,$F199)</f>
        <v>42663.4</v>
      </c>
      <c r="K198" s="40">
        <f>SUMIFS(K199:K1252,$B199:$B1252,$B198,$D199:$D1252,$D199,$E199:$E1252,$E199,$F199:$F1252,$F199)</f>
        <v>39780.199999999997</v>
      </c>
    </row>
    <row r="199" spans="1:11" s="16" customFormat="1" ht="15.6">
      <c r="A199" s="20">
        <v>3</v>
      </c>
      <c r="B199" s="31">
        <v>955</v>
      </c>
      <c r="C199" s="32" t="s">
        <v>46</v>
      </c>
      <c r="D199" s="33" t="s">
        <v>91</v>
      </c>
      <c r="E199" s="33" t="s">
        <v>77</v>
      </c>
      <c r="F199" s="33" t="s">
        <v>116</v>
      </c>
      <c r="G199" s="33" t="s">
        <v>90</v>
      </c>
      <c r="H199" s="24">
        <v>42663.4</v>
      </c>
      <c r="I199" s="24">
        <v>39780.199999999997</v>
      </c>
      <c r="J199" s="24">
        <v>42663.4</v>
      </c>
      <c r="K199" s="24">
        <v>39780.199999999997</v>
      </c>
    </row>
    <row r="200" spans="1:11" s="16" customFormat="1" ht="52.8" customHeight="1">
      <c r="A200" s="19">
        <v>2</v>
      </c>
      <c r="B200" s="37">
        <v>955</v>
      </c>
      <c r="C200" s="38" t="s">
        <v>201</v>
      </c>
      <c r="D200" s="39" t="s">
        <v>91</v>
      </c>
      <c r="E200" s="39" t="s">
        <v>77</v>
      </c>
      <c r="F200" s="39" t="s">
        <v>173</v>
      </c>
      <c r="G200" s="39" t="s">
        <v>70</v>
      </c>
      <c r="H200" s="40">
        <f>SUMIFS(H201:H1255,$B201:$B1255,$B200,$D201:$D1255,$D201,$E201:$E1255,$E201,$F201:$F1255,$F201)</f>
        <v>2167.9</v>
      </c>
      <c r="I200" s="40">
        <f>SUMIFS(I201:I1255,$B201:$B1255,$B200,$D201:$D1255,$D201,$E201:$E1255,$E201,$F201:$F1255,$F201)</f>
        <v>0</v>
      </c>
      <c r="J200" s="40">
        <f>SUMIFS(J201:J1255,$B201:$B1255,$B200,$D201:$D1255,$D201,$E201:$E1255,$E201,$F201:$F1255,$F201)</f>
        <v>2167.9</v>
      </c>
      <c r="K200" s="40">
        <f>SUMIFS(K201:K1255,$B201:$B1255,$B200,$D201:$D1255,$D201,$E201:$E1255,$E201,$F201:$F1255,$F201)</f>
        <v>0</v>
      </c>
    </row>
    <row r="201" spans="1:11" s="16" customFormat="1" ht="15.6">
      <c r="A201" s="20">
        <v>3</v>
      </c>
      <c r="B201" s="31">
        <v>955</v>
      </c>
      <c r="C201" s="32" t="s">
        <v>46</v>
      </c>
      <c r="D201" s="33" t="s">
        <v>91</v>
      </c>
      <c r="E201" s="33" t="s">
        <v>77</v>
      </c>
      <c r="F201" s="33" t="s">
        <v>173</v>
      </c>
      <c r="G201" s="33" t="s">
        <v>90</v>
      </c>
      <c r="H201" s="24">
        <v>2167.9</v>
      </c>
      <c r="I201" s="24"/>
      <c r="J201" s="24">
        <v>2167.9</v>
      </c>
      <c r="K201" s="24"/>
    </row>
    <row r="202" spans="1:11" s="16" customFormat="1" ht="55.2" customHeight="1">
      <c r="A202" s="19">
        <v>2</v>
      </c>
      <c r="B202" s="37">
        <v>955</v>
      </c>
      <c r="C202" s="38" t="s">
        <v>188</v>
      </c>
      <c r="D202" s="39" t="s">
        <v>91</v>
      </c>
      <c r="E202" s="39" t="s">
        <v>77</v>
      </c>
      <c r="F202" s="39" t="s">
        <v>151</v>
      </c>
      <c r="G202" s="39" t="s">
        <v>70</v>
      </c>
      <c r="H202" s="40">
        <f>SUMIFS(H203:H1254,$B203:$B1254,$B202,$D203:$D1254,$D203,$E203:$E1254,$E203,$F203:$F1254,$F203)</f>
        <v>0</v>
      </c>
      <c r="I202" s="40">
        <f>SUMIFS(I203:I1254,$B203:$B1254,$B202,$D203:$D1254,$D203,$E203:$E1254,$E203,$F203:$F1254,$F203)</f>
        <v>0</v>
      </c>
      <c r="J202" s="40">
        <f>SUMIFS(J203:J1254,$B203:$B1254,$B202,$D203:$D1254,$D203,$E203:$E1254,$E203,$F203:$F1254,$F203)</f>
        <v>0</v>
      </c>
      <c r="K202" s="40">
        <f>SUMIFS(K203:K1254,$B203:$B1254,$B202,$D203:$D1254,$D203,$E203:$E1254,$E203,$F203:$F1254,$F203)</f>
        <v>0</v>
      </c>
    </row>
    <row r="203" spans="1:11" s="16" customFormat="1" ht="15.6">
      <c r="A203" s="20">
        <v>3</v>
      </c>
      <c r="B203" s="31">
        <v>955</v>
      </c>
      <c r="C203" s="32" t="s">
        <v>46</v>
      </c>
      <c r="D203" s="33" t="s">
        <v>91</v>
      </c>
      <c r="E203" s="33" t="s">
        <v>77</v>
      </c>
      <c r="F203" s="33" t="s">
        <v>151</v>
      </c>
      <c r="G203" s="33" t="s">
        <v>90</v>
      </c>
      <c r="H203" s="24"/>
      <c r="I203" s="24"/>
      <c r="J203" s="24"/>
      <c r="K203" s="24"/>
    </row>
    <row r="204" spans="1:11" s="16" customFormat="1" ht="31.2">
      <c r="A204" s="17">
        <v>1</v>
      </c>
      <c r="B204" s="28">
        <v>955</v>
      </c>
      <c r="C204" s="29" t="s">
        <v>170</v>
      </c>
      <c r="D204" s="30" t="s">
        <v>91</v>
      </c>
      <c r="E204" s="30" t="s">
        <v>91</v>
      </c>
      <c r="F204" s="30" t="s">
        <v>70</v>
      </c>
      <c r="G204" s="30" t="s">
        <v>70</v>
      </c>
      <c r="H204" s="18">
        <f>SUMIFS(H205:H1254,$B205:$B1254,$B205,$D205:$D1254,$D205,$E205:$E1254,$E205)/2</f>
        <v>188547.3</v>
      </c>
      <c r="I204" s="18">
        <f>SUMIFS(I205:I1254,$B205:$B1254,$B205,$D205:$D1254,$D205,$E205:$E1254,$E205)/2</f>
        <v>0</v>
      </c>
      <c r="J204" s="18">
        <f>SUMIFS(J205:J1254,$B205:$B1254,$B205,$D205:$D1254,$D205,$E205:$E1254,$E205)/2</f>
        <v>188547.3</v>
      </c>
      <c r="K204" s="18">
        <f>SUMIFS(K205:K1254,$B205:$B1254,$B205,$D205:$D1254,$D205,$E205:$E1254,$E205)/2</f>
        <v>0</v>
      </c>
    </row>
    <row r="205" spans="1:11" s="16" customFormat="1" ht="46.8">
      <c r="A205" s="19">
        <v>2</v>
      </c>
      <c r="B205" s="37">
        <v>955</v>
      </c>
      <c r="C205" s="38" t="s">
        <v>167</v>
      </c>
      <c r="D205" s="39" t="s">
        <v>91</v>
      </c>
      <c r="E205" s="39" t="s">
        <v>91</v>
      </c>
      <c r="F205" s="39" t="s">
        <v>166</v>
      </c>
      <c r="G205" s="39"/>
      <c r="H205" s="40">
        <f>SUMIFS(H206:H1254,$B206:$B1254,$B205,$D206:$D1254,$D206,$E206:$E1254,$E206,$F206:$F1254,$F206)</f>
        <v>188547.3</v>
      </c>
      <c r="I205" s="40">
        <f>SUMIFS(I206:I1254,$B206:$B1254,$B205,$D206:$D1254,$D206,$E206:$E1254,$E206,$F206:$F1254,$F206)</f>
        <v>0</v>
      </c>
      <c r="J205" s="40">
        <f>SUMIFS(J206:J1254,$B206:$B1254,$B205,$D206:$D1254,$D206,$E206:$E1254,$E206,$F206:$F1254,$F206)</f>
        <v>188547.3</v>
      </c>
      <c r="K205" s="40">
        <f>SUMIFS(K206:K1254,$B206:$B1254,$B205,$D206:$D1254,$D206,$E206:$E1254,$E206,$F206:$F1254,$F206)</f>
        <v>0</v>
      </c>
    </row>
    <row r="206" spans="1:11" s="16" customFormat="1" ht="15.6">
      <c r="A206" s="20">
        <v>3</v>
      </c>
      <c r="B206" s="31">
        <v>955</v>
      </c>
      <c r="C206" s="32" t="s">
        <v>46</v>
      </c>
      <c r="D206" s="33" t="s">
        <v>91</v>
      </c>
      <c r="E206" s="33" t="s">
        <v>91</v>
      </c>
      <c r="F206" s="33" t="s">
        <v>166</v>
      </c>
      <c r="G206" s="33" t="s">
        <v>90</v>
      </c>
      <c r="H206" s="24">
        <v>188547.3</v>
      </c>
      <c r="I206" s="24"/>
      <c r="J206" s="24">
        <v>188547.3</v>
      </c>
      <c r="K206" s="24"/>
    </row>
    <row r="207" spans="1:11" s="16" customFormat="1" ht="31.2">
      <c r="A207" s="17">
        <v>1</v>
      </c>
      <c r="B207" s="28">
        <v>955</v>
      </c>
      <c r="C207" s="29" t="s">
        <v>60</v>
      </c>
      <c r="D207" s="30" t="s">
        <v>69</v>
      </c>
      <c r="E207" s="30" t="s">
        <v>91</v>
      </c>
      <c r="F207" s="30" t="s">
        <v>70</v>
      </c>
      <c r="G207" s="30" t="s">
        <v>70</v>
      </c>
      <c r="H207" s="18">
        <f>SUMIFS(H208:H1257,$B208:$B1257,$B208,$D208:$D1257,$D208,$E208:$E1257,$E208)/2</f>
        <v>129021.4</v>
      </c>
      <c r="I207" s="18">
        <f>SUMIFS(I208:I1257,$B208:$B1257,$B208,$D208:$D1257,$D208,$E208:$E1257,$E208)/2</f>
        <v>24169.8</v>
      </c>
      <c r="J207" s="18">
        <f>SUMIFS(J208:J1257,$B208:$B1257,$B208,$D208:$D1257,$D208,$E208:$E1257,$E208)/2</f>
        <v>150958.39999999999</v>
      </c>
      <c r="K207" s="18">
        <f>SUMIFS(K208:K1257,$B208:$B1257,$B208,$D208:$D1257,$D208,$E208:$E1257,$E208)/2</f>
        <v>24169.8</v>
      </c>
    </row>
    <row r="208" spans="1:11" s="16" customFormat="1" ht="46.8">
      <c r="A208" s="19">
        <v>2</v>
      </c>
      <c r="B208" s="37">
        <v>955</v>
      </c>
      <c r="C208" s="38" t="s">
        <v>202</v>
      </c>
      <c r="D208" s="39" t="s">
        <v>69</v>
      </c>
      <c r="E208" s="39" t="s">
        <v>91</v>
      </c>
      <c r="F208" s="39" t="s">
        <v>155</v>
      </c>
      <c r="G208" s="39"/>
      <c r="H208" s="40">
        <f>SUMIFS(H209:H1257,$B209:$B1257,$B208,$D209:$D1257,$D209,$E209:$E1257,$E209,$F209:$F1257,$F209)</f>
        <v>129021.4</v>
      </c>
      <c r="I208" s="40">
        <f>SUMIFS(I209:I1257,$B209:$B1257,$B208,$D209:$D1257,$D209,$E209:$E1257,$E209,$F209:$F1257,$F209)</f>
        <v>24169.8</v>
      </c>
      <c r="J208" s="40">
        <f>SUMIFS(J209:J1257,$B209:$B1257,$B208,$D209:$D1257,$D209,$E209:$E1257,$E209,$F209:$F1257,$F209)</f>
        <v>150958.39999999999</v>
      </c>
      <c r="K208" s="40">
        <f>SUMIFS(K209:K1257,$B209:$B1257,$B208,$D209:$D1257,$D209,$E209:$E1257,$E209,$F209:$F1257,$F209)</f>
        <v>24169.8</v>
      </c>
    </row>
    <row r="209" spans="1:11" s="16" customFormat="1" ht="15.6">
      <c r="A209" s="20">
        <v>3</v>
      </c>
      <c r="B209" s="31">
        <v>955</v>
      </c>
      <c r="C209" s="32" t="s">
        <v>46</v>
      </c>
      <c r="D209" s="33" t="s">
        <v>69</v>
      </c>
      <c r="E209" s="33" t="s">
        <v>91</v>
      </c>
      <c r="F209" s="33" t="s">
        <v>155</v>
      </c>
      <c r="G209" s="33" t="s">
        <v>90</v>
      </c>
      <c r="H209" s="24">
        <v>129021.4</v>
      </c>
      <c r="I209" s="24">
        <v>24169.8</v>
      </c>
      <c r="J209" s="24">
        <v>150958.39999999999</v>
      </c>
      <c r="K209" s="24">
        <v>24169.8</v>
      </c>
    </row>
    <row r="210" spans="1:11" s="16" customFormat="1" ht="15.6">
      <c r="A210" s="17">
        <v>1</v>
      </c>
      <c r="B210" s="28">
        <v>955</v>
      </c>
      <c r="C210" s="29" t="s">
        <v>38</v>
      </c>
      <c r="D210" s="30" t="s">
        <v>80</v>
      </c>
      <c r="E210" s="30" t="s">
        <v>87</v>
      </c>
      <c r="F210" s="30"/>
      <c r="G210" s="30"/>
      <c r="H210" s="18">
        <f>SUMIFS(H211:H1260,$B211:$B1260,$B211,$D211:$D1260,$D211,$E211:$E1260,$E211)/2</f>
        <v>146084.79999999999</v>
      </c>
      <c r="I210" s="18">
        <f>SUMIFS(I211:I1260,$B211:$B1260,$B211,$D211:$D1260,$D211,$E211:$E1260,$E211)/2</f>
        <v>85829.8</v>
      </c>
      <c r="J210" s="18">
        <f>SUMIFS(J211:J1260,$B211:$B1260,$B211,$D211:$D1260,$D211,$E211:$E1260,$E211)/2</f>
        <v>146084.79999999999</v>
      </c>
      <c r="K210" s="18">
        <f>SUMIFS(K211:K1260,$B211:$B1260,$B211,$D211:$D1260,$D211,$E211:$E1260,$E211)/2</f>
        <v>85829.8</v>
      </c>
    </row>
    <row r="211" spans="1:11" s="16" customFormat="1" ht="61.2" customHeight="1">
      <c r="A211" s="19">
        <v>2</v>
      </c>
      <c r="B211" s="37">
        <v>955</v>
      </c>
      <c r="C211" s="38" t="s">
        <v>174</v>
      </c>
      <c r="D211" s="39" t="s">
        <v>80</v>
      </c>
      <c r="E211" s="39" t="s">
        <v>87</v>
      </c>
      <c r="F211" s="39" t="s">
        <v>125</v>
      </c>
      <c r="G211" s="39"/>
      <c r="H211" s="40">
        <f>SUMIFS(H212:H1260,$B212:$B1260,$B211,$D212:$D1260,$D212,$E212:$E1260,$E212,$F212:$F1260,$F212)</f>
        <v>0</v>
      </c>
      <c r="I211" s="40">
        <f>SUMIFS(I212:I1260,$B212:$B1260,$B211,$D212:$D1260,$D212,$E212:$E1260,$E212,$F212:$F1260,$F212)</f>
        <v>0</v>
      </c>
      <c r="J211" s="40">
        <f>SUMIFS(J212:J1260,$B212:$B1260,$B211,$D212:$D1260,$D212,$E212:$E1260,$E212,$F212:$F1260,$F212)</f>
        <v>0</v>
      </c>
      <c r="K211" s="40">
        <f>SUMIFS(K212:K1260,$B212:$B1260,$B211,$D212:$D1260,$D212,$E212:$E1260,$E212,$F212:$F1260,$F212)</f>
        <v>0</v>
      </c>
    </row>
    <row r="212" spans="1:11" s="16" customFormat="1" ht="15.6">
      <c r="A212" s="20">
        <v>3</v>
      </c>
      <c r="B212" s="31">
        <v>955</v>
      </c>
      <c r="C212" s="32" t="s">
        <v>46</v>
      </c>
      <c r="D212" s="33" t="s">
        <v>80</v>
      </c>
      <c r="E212" s="33" t="s">
        <v>87</v>
      </c>
      <c r="F212" s="33" t="s">
        <v>125</v>
      </c>
      <c r="G212" s="33" t="s">
        <v>90</v>
      </c>
      <c r="H212" s="24"/>
      <c r="I212" s="24"/>
      <c r="J212" s="24"/>
      <c r="K212" s="24"/>
    </row>
    <row r="213" spans="1:11" s="16" customFormat="1" ht="62.4">
      <c r="A213" s="19">
        <v>2</v>
      </c>
      <c r="B213" s="37">
        <v>955</v>
      </c>
      <c r="C213" s="41" t="s">
        <v>191</v>
      </c>
      <c r="D213" s="39" t="s">
        <v>80</v>
      </c>
      <c r="E213" s="39" t="s">
        <v>87</v>
      </c>
      <c r="F213" s="39" t="s">
        <v>39</v>
      </c>
      <c r="G213" s="39"/>
      <c r="H213" s="40">
        <f>SUMIFS(H214:H1264,$B214:$B1264,$B213,$D214:$D1264,$D214,$E214:$E1264,$E214,$F214:$F1264,$F214)</f>
        <v>115584.8</v>
      </c>
      <c r="I213" s="40">
        <f>SUMIFS(I214:I1264,$B214:$B1264,$B213,$D214:$D1264,$D214,$E214:$E1264,$E214,$F214:$F1264,$F214)</f>
        <v>85829.8</v>
      </c>
      <c r="J213" s="40">
        <f>SUMIFS(J214:J1264,$B214:$B1264,$B213,$D214:$D1264,$D214,$E214:$E1264,$E214,$F214:$F1264,$F214)</f>
        <v>115584.8</v>
      </c>
      <c r="K213" s="40">
        <f>SUMIFS(K214:K1264,$B214:$B1264,$B213,$D214:$D1264,$D214,$E214:$E1264,$E214,$F214:$F1264,$F214)</f>
        <v>85829.8</v>
      </c>
    </row>
    <row r="214" spans="1:11" s="16" customFormat="1" ht="15.6">
      <c r="A214" s="20">
        <v>3</v>
      </c>
      <c r="B214" s="31">
        <v>955</v>
      </c>
      <c r="C214" s="32" t="s">
        <v>46</v>
      </c>
      <c r="D214" s="33" t="s">
        <v>80</v>
      </c>
      <c r="E214" s="33" t="s">
        <v>87</v>
      </c>
      <c r="F214" s="33" t="s">
        <v>39</v>
      </c>
      <c r="G214" s="33" t="s">
        <v>90</v>
      </c>
      <c r="H214" s="24">
        <v>115584.8</v>
      </c>
      <c r="I214" s="24">
        <v>85829.8</v>
      </c>
      <c r="J214" s="24">
        <v>115584.8</v>
      </c>
      <c r="K214" s="24">
        <v>85829.8</v>
      </c>
    </row>
    <row r="215" spans="1:11" s="16" customFormat="1" ht="52.8" customHeight="1">
      <c r="A215" s="19">
        <v>2</v>
      </c>
      <c r="B215" s="37">
        <v>955</v>
      </c>
      <c r="C215" s="38" t="s">
        <v>200</v>
      </c>
      <c r="D215" s="39" t="s">
        <v>80</v>
      </c>
      <c r="E215" s="39" t="s">
        <v>87</v>
      </c>
      <c r="F215" s="39" t="s">
        <v>59</v>
      </c>
      <c r="G215" s="39" t="s">
        <v>70</v>
      </c>
      <c r="H215" s="40">
        <f>SUMIFS(H216:H1266,$B216:$B1266,$B215,$D216:$D1266,$D216,$E216:$E1266,$E216,$F216:$F1266,$F216)</f>
        <v>20000</v>
      </c>
      <c r="I215" s="40">
        <f>SUMIFS(I216:I1266,$B216:$B1266,$B215,$D216:$D1266,$D216,$E216:$E1266,$E216,$F216:$F1266,$F216)</f>
        <v>0</v>
      </c>
      <c r="J215" s="40">
        <f>SUMIFS(J216:J1266,$B216:$B1266,$B215,$D216:$D1266,$D216,$E216:$E1266,$E216,$F216:$F1266,$F216)</f>
        <v>20000</v>
      </c>
      <c r="K215" s="40">
        <f>SUMIFS(K216:K1266,$B216:$B1266,$B215,$D216:$D1266,$D216,$E216:$E1266,$E216,$F216:$F1266,$F216)</f>
        <v>0</v>
      </c>
    </row>
    <row r="216" spans="1:11" s="16" customFormat="1" ht="15.6">
      <c r="A216" s="20">
        <v>3</v>
      </c>
      <c r="B216" s="31">
        <v>955</v>
      </c>
      <c r="C216" s="32" t="s">
        <v>46</v>
      </c>
      <c r="D216" s="33" t="s">
        <v>80</v>
      </c>
      <c r="E216" s="33" t="s">
        <v>87</v>
      </c>
      <c r="F216" s="33" t="s">
        <v>59</v>
      </c>
      <c r="G216" s="33" t="s">
        <v>90</v>
      </c>
      <c r="H216" s="24">
        <v>20000</v>
      </c>
      <c r="I216" s="24"/>
      <c r="J216" s="24">
        <v>20000</v>
      </c>
      <c r="K216" s="24"/>
    </row>
    <row r="217" spans="1:11" s="16" customFormat="1" ht="85.2" customHeight="1">
      <c r="A217" s="19">
        <v>2</v>
      </c>
      <c r="B217" s="37">
        <v>955</v>
      </c>
      <c r="C217" s="38" t="s">
        <v>160</v>
      </c>
      <c r="D217" s="39" t="s">
        <v>80</v>
      </c>
      <c r="E217" s="39" t="s">
        <v>87</v>
      </c>
      <c r="F217" s="39" t="s">
        <v>45</v>
      </c>
      <c r="G217" s="39"/>
      <c r="H217" s="40">
        <f>SUMIFS(H218:H1268,$B218:$B1268,$B217,$D218:$D1268,$D218,$E218:$E1268,$E218,$F218:$F1268,$F218)</f>
        <v>500</v>
      </c>
      <c r="I217" s="40">
        <f>SUMIFS(I218:I1268,$B218:$B1268,$B217,$D218:$D1268,$D218,$E218:$E1268,$E218,$F218:$F1268,$F218)</f>
        <v>0</v>
      </c>
      <c r="J217" s="40">
        <f>SUMIFS(J218:J1268,$B218:$B1268,$B217,$D218:$D1268,$D218,$E218:$E1268,$E218,$F218:$F1268,$F218)</f>
        <v>500</v>
      </c>
      <c r="K217" s="40">
        <f>SUMIFS(K218:K1268,$B218:$B1268,$B217,$D218:$D1268,$D218,$E218:$E1268,$E218,$F218:$F1268,$F218)</f>
        <v>0</v>
      </c>
    </row>
    <row r="218" spans="1:11" s="16" customFormat="1" ht="15.6">
      <c r="A218" s="20">
        <v>3</v>
      </c>
      <c r="B218" s="31">
        <v>955</v>
      </c>
      <c r="C218" s="32" t="s">
        <v>46</v>
      </c>
      <c r="D218" s="33" t="s">
        <v>80</v>
      </c>
      <c r="E218" s="33" t="s">
        <v>87</v>
      </c>
      <c r="F218" s="33" t="s">
        <v>45</v>
      </c>
      <c r="G218" s="33" t="s">
        <v>90</v>
      </c>
      <c r="H218" s="24">
        <v>500</v>
      </c>
      <c r="I218" s="24"/>
      <c r="J218" s="24">
        <v>500</v>
      </c>
      <c r="K218" s="24"/>
    </row>
    <row r="219" spans="1:11" s="16" customFormat="1" ht="46.8">
      <c r="A219" s="19">
        <v>2</v>
      </c>
      <c r="B219" s="37">
        <v>955</v>
      </c>
      <c r="C219" s="38" t="s">
        <v>188</v>
      </c>
      <c r="D219" s="39" t="s">
        <v>80</v>
      </c>
      <c r="E219" s="39" t="s">
        <v>87</v>
      </c>
      <c r="F219" s="39" t="s">
        <v>151</v>
      </c>
      <c r="G219" s="39"/>
      <c r="H219" s="40">
        <f>SUMIFS(H220:H1270,$B220:$B1270,$B219,$D220:$D1270,$D220,$E220:$E1270,$E220,$F220:$F1270,$F220)</f>
        <v>10000</v>
      </c>
      <c r="I219" s="40">
        <f>SUMIFS(I220:I1270,$B220:$B1270,$B219,$D220:$D1270,$D220,$E220:$E1270,$E220,$F220:$F1270,$F220)</f>
        <v>0</v>
      </c>
      <c r="J219" s="40">
        <f>SUMIFS(J220:J1270,$B220:$B1270,$B219,$D220:$D1270,$D220,$E220:$E1270,$E220,$F220:$F1270,$F220)</f>
        <v>10000</v>
      </c>
      <c r="K219" s="40">
        <f>SUMIFS(K220:K1270,$B220:$B1270,$B219,$D220:$D1270,$D220,$E220:$E1270,$E220,$F220:$F1270,$F220)</f>
        <v>0</v>
      </c>
    </row>
    <row r="220" spans="1:11" s="16" customFormat="1" ht="15.6">
      <c r="A220" s="20">
        <v>3</v>
      </c>
      <c r="B220" s="31">
        <v>955</v>
      </c>
      <c r="C220" s="32" t="s">
        <v>46</v>
      </c>
      <c r="D220" s="33" t="s">
        <v>80</v>
      </c>
      <c r="E220" s="33" t="s">
        <v>87</v>
      </c>
      <c r="F220" s="33" t="s">
        <v>151</v>
      </c>
      <c r="G220" s="33" t="s">
        <v>90</v>
      </c>
      <c r="H220" s="24">
        <v>10000</v>
      </c>
      <c r="I220" s="24"/>
      <c r="J220" s="24">
        <v>10000</v>
      </c>
      <c r="K220" s="24"/>
    </row>
    <row r="221" spans="1:11" s="16" customFormat="1" ht="15.6">
      <c r="A221" s="17">
        <v>1</v>
      </c>
      <c r="B221" s="28">
        <v>955</v>
      </c>
      <c r="C221" s="29" t="s">
        <v>62</v>
      </c>
      <c r="D221" s="30" t="s">
        <v>80</v>
      </c>
      <c r="E221" s="30" t="s">
        <v>77</v>
      </c>
      <c r="F221" s="30"/>
      <c r="G221" s="30"/>
      <c r="H221" s="18">
        <f>SUMIFS(H222:H1273,$B222:$B1273,$B222,$D222:$D1273,$D222,$E222:$E1273,$E222)/2</f>
        <v>15978.7</v>
      </c>
      <c r="I221" s="18">
        <f>SUMIFS(I222:I1273,$B222:$B1273,$B222,$D222:$D1273,$D222,$E222:$E1273,$E222)/2</f>
        <v>0</v>
      </c>
      <c r="J221" s="18">
        <f>SUMIFS(J222:J1273,$B222:$B1273,$B222,$D222:$D1273,$D222,$E222:$E1273,$E222)/2</f>
        <v>15978.7</v>
      </c>
      <c r="K221" s="18">
        <f>SUMIFS(K222:K1273,$B222:$B1273,$B222,$D222:$D1273,$D222,$E222:$E1273,$E222)/2</f>
        <v>0</v>
      </c>
    </row>
    <row r="222" spans="1:11" s="16" customFormat="1" ht="49.8" customHeight="1">
      <c r="A222" s="19">
        <v>2</v>
      </c>
      <c r="B222" s="37">
        <v>955</v>
      </c>
      <c r="C222" s="38" t="s">
        <v>161</v>
      </c>
      <c r="D222" s="39" t="s">
        <v>80</v>
      </c>
      <c r="E222" s="39" t="s">
        <v>77</v>
      </c>
      <c r="F222" s="39" t="s">
        <v>110</v>
      </c>
      <c r="G222" s="39"/>
      <c r="H222" s="40">
        <f>SUMIFS(H223:H1273,$B223:$B1273,$B222,$D223:$D1273,$D223,$E223:$E1273,$E223,$F223:$F1273,$F223)</f>
        <v>15978.7</v>
      </c>
      <c r="I222" s="40">
        <f>SUMIFS(I223:I1273,$B223:$B1273,$B222,$D223:$D1273,$D223,$E223:$E1273,$E223,$F223:$F1273,$F223)</f>
        <v>0</v>
      </c>
      <c r="J222" s="40">
        <f>SUMIFS(J223:J1273,$B223:$B1273,$B222,$D223:$D1273,$D223,$E223:$E1273,$E223,$F223:$F1273,$F223)</f>
        <v>15978.7</v>
      </c>
      <c r="K222" s="40">
        <f>SUMIFS(K223:K1273,$B223:$B1273,$B222,$D223:$D1273,$D223,$E223:$E1273,$E223,$F223:$F1273,$F223)</f>
        <v>0</v>
      </c>
    </row>
    <row r="223" spans="1:11" s="16" customFormat="1" ht="15.6">
      <c r="A223" s="20">
        <v>3</v>
      </c>
      <c r="B223" s="31">
        <v>955</v>
      </c>
      <c r="C223" s="32" t="s">
        <v>46</v>
      </c>
      <c r="D223" s="33" t="s">
        <v>80</v>
      </c>
      <c r="E223" s="33" t="s">
        <v>77</v>
      </c>
      <c r="F223" s="33" t="s">
        <v>110</v>
      </c>
      <c r="G223" s="33" t="s">
        <v>90</v>
      </c>
      <c r="H223" s="24">
        <v>15978.7</v>
      </c>
      <c r="I223" s="24"/>
      <c r="J223" s="24">
        <v>15978.7</v>
      </c>
      <c r="K223" s="24"/>
    </row>
    <row r="224" spans="1:11" s="16" customFormat="1" ht="127.8" customHeight="1">
      <c r="A224" s="20">
        <v>3</v>
      </c>
      <c r="B224" s="31">
        <v>955</v>
      </c>
      <c r="C224" s="32" t="s">
        <v>114</v>
      </c>
      <c r="D224" s="33" t="s">
        <v>80</v>
      </c>
      <c r="E224" s="33" t="s">
        <v>77</v>
      </c>
      <c r="F224" s="33" t="s">
        <v>110</v>
      </c>
      <c r="G224" s="33" t="s">
        <v>112</v>
      </c>
      <c r="H224" s="24"/>
      <c r="I224" s="24"/>
      <c r="J224" s="24"/>
      <c r="K224" s="24"/>
    </row>
    <row r="225" spans="1:11" s="16" customFormat="1" ht="15.6">
      <c r="A225" s="17">
        <v>1</v>
      </c>
      <c r="B225" s="28">
        <v>955</v>
      </c>
      <c r="C225" s="29" t="s">
        <v>130</v>
      </c>
      <c r="D225" s="30" t="s">
        <v>80</v>
      </c>
      <c r="E225" s="30" t="s">
        <v>80</v>
      </c>
      <c r="F225" s="30"/>
      <c r="G225" s="30"/>
      <c r="H225" s="18">
        <f>SUMIFS(H226:H1277,$B226:$B1277,$B226,$D226:$D1277,$D226,$E226:$E1277,$E226)/2</f>
        <v>13449.599999999999</v>
      </c>
      <c r="I225" s="18">
        <f>SUMIFS(I226:I1277,$B226:$B1277,$B226,$D226:$D1277,$D226,$E226:$E1277,$E226)/2</f>
        <v>3799.3</v>
      </c>
      <c r="J225" s="18">
        <f>SUMIFS(J226:J1277,$B226:$B1277,$B226,$D226:$D1277,$D226,$E226:$E1277,$E226)/2</f>
        <v>13449.599999999999</v>
      </c>
      <c r="K225" s="18">
        <f>SUMIFS(K226:K1277,$B226:$B1277,$B226,$D226:$D1277,$D226,$E226:$E1277,$E226)/2</f>
        <v>3799.3</v>
      </c>
    </row>
    <row r="226" spans="1:11" s="16" customFormat="1" ht="31.2">
      <c r="A226" s="19">
        <v>2</v>
      </c>
      <c r="B226" s="37">
        <v>955</v>
      </c>
      <c r="C226" s="38" t="s">
        <v>175</v>
      </c>
      <c r="D226" s="39" t="s">
        <v>80</v>
      </c>
      <c r="E226" s="39" t="s">
        <v>80</v>
      </c>
      <c r="F226" s="39" t="s">
        <v>22</v>
      </c>
      <c r="G226" s="39"/>
      <c r="H226" s="40">
        <f>SUMIFS(H227:H1277,$B227:$B1277,$B226,$D227:$D1277,$D227,$E227:$E1277,$E227,$F227:$F1277,$F227)</f>
        <v>10438.299999999999</v>
      </c>
      <c r="I226" s="40">
        <f>SUMIFS(I227:I1277,$B227:$B1277,$B226,$D227:$D1277,$D227,$E227:$E1277,$E227,$F227:$F1277,$F227)</f>
        <v>788</v>
      </c>
      <c r="J226" s="40">
        <f>SUMIFS(J227:J1277,$B227:$B1277,$B226,$D227:$D1277,$D227,$E227:$E1277,$E227,$F227:$F1277,$F227)</f>
        <v>10438.299999999999</v>
      </c>
      <c r="K226" s="40">
        <f>SUMIFS(K227:K1277,$B227:$B1277,$B226,$D227:$D1277,$D227,$E227:$E1277,$E227,$F227:$F1277,$F227)</f>
        <v>788</v>
      </c>
    </row>
    <row r="227" spans="1:11" s="16" customFormat="1" ht="15.6">
      <c r="A227" s="20">
        <v>3</v>
      </c>
      <c r="B227" s="31">
        <v>955</v>
      </c>
      <c r="C227" s="32" t="s">
        <v>46</v>
      </c>
      <c r="D227" s="33" t="s">
        <v>80</v>
      </c>
      <c r="E227" s="33" t="s">
        <v>80</v>
      </c>
      <c r="F227" s="33" t="s">
        <v>22</v>
      </c>
      <c r="G227" s="33" t="s">
        <v>90</v>
      </c>
      <c r="H227" s="24">
        <v>10438.299999999999</v>
      </c>
      <c r="I227" s="24">
        <v>788</v>
      </c>
      <c r="J227" s="24">
        <v>10438.299999999999</v>
      </c>
      <c r="K227" s="24">
        <v>788</v>
      </c>
    </row>
    <row r="228" spans="1:11" s="16" customFormat="1" ht="31.2">
      <c r="A228" s="19">
        <v>2</v>
      </c>
      <c r="B228" s="37">
        <v>955</v>
      </c>
      <c r="C228" s="38" t="s">
        <v>61</v>
      </c>
      <c r="D228" s="39" t="s">
        <v>80</v>
      </c>
      <c r="E228" s="39" t="s">
        <v>80</v>
      </c>
      <c r="F228" s="39" t="s">
        <v>111</v>
      </c>
      <c r="G228" s="39"/>
      <c r="H228" s="40">
        <f>SUMIFS(H229:H1281,$B229:$B1281,$B228,$D229:$D1281,$D229,$E229:$E1281,$E229,$F229:$F1281,$F229)</f>
        <v>3011.3</v>
      </c>
      <c r="I228" s="40">
        <f>SUMIFS(I229:I1281,$B229:$B1281,$B228,$D229:$D1281,$D229,$E229:$E1281,$E229,$F229:$F1281,$F229)</f>
        <v>3011.3</v>
      </c>
      <c r="J228" s="40">
        <f>SUMIFS(J229:J1281,$B229:$B1281,$B228,$D229:$D1281,$D229,$E229:$E1281,$E229,$F229:$F1281,$F229)</f>
        <v>3011.3</v>
      </c>
      <c r="K228" s="40">
        <f>SUMIFS(K229:K1281,$B229:$B1281,$B228,$D229:$D1281,$D229,$E229:$E1281,$E229,$F229:$F1281,$F229)</f>
        <v>3011.3</v>
      </c>
    </row>
    <row r="229" spans="1:11" s="16" customFormat="1" ht="46.8">
      <c r="A229" s="20">
        <v>3</v>
      </c>
      <c r="B229" s="31">
        <v>955</v>
      </c>
      <c r="C229" s="32" t="s">
        <v>12</v>
      </c>
      <c r="D229" s="33" t="s">
        <v>80</v>
      </c>
      <c r="E229" s="33" t="s">
        <v>80</v>
      </c>
      <c r="F229" s="33" t="s">
        <v>111</v>
      </c>
      <c r="G229" s="33" t="s">
        <v>72</v>
      </c>
      <c r="H229" s="24">
        <v>3011.3</v>
      </c>
      <c r="I229" s="24">
        <v>3011.3</v>
      </c>
      <c r="J229" s="24">
        <v>3011.3</v>
      </c>
      <c r="K229" s="24">
        <v>3011.3</v>
      </c>
    </row>
    <row r="230" spans="1:11" s="16" customFormat="1" ht="15.6">
      <c r="A230" s="17">
        <v>1</v>
      </c>
      <c r="B230" s="28">
        <v>955</v>
      </c>
      <c r="C230" s="29" t="s">
        <v>24</v>
      </c>
      <c r="D230" s="30" t="s">
        <v>82</v>
      </c>
      <c r="E230" s="30" t="s">
        <v>68</v>
      </c>
      <c r="F230" s="30" t="s">
        <v>7</v>
      </c>
      <c r="G230" s="30" t="s">
        <v>70</v>
      </c>
      <c r="H230" s="18">
        <f>SUMIFS(H231:H1284,$B231:$B1284,$B231,$D231:$D1284,$D231,$E231:$E1284,$E231)/2</f>
        <v>66213.599999999991</v>
      </c>
      <c r="I230" s="18">
        <f>SUMIFS(I231:I1284,$B231:$B1284,$B231,$D231:$D1284,$D231,$E231:$E1284,$E231)/2</f>
        <v>0</v>
      </c>
      <c r="J230" s="18">
        <f>SUMIFS(J231:J1284,$B231:$B1284,$B231,$D231:$D1284,$D231,$E231:$E1284,$E231)/2</f>
        <v>66621.3</v>
      </c>
      <c r="K230" s="18">
        <f>SUMIFS(K231:K1284,$B231:$B1284,$B231,$D231:$D1284,$D231,$E231:$E1284,$E231)/2</f>
        <v>0</v>
      </c>
    </row>
    <row r="231" spans="1:11" s="16" customFormat="1" ht="39" customHeight="1">
      <c r="A231" s="19">
        <v>2</v>
      </c>
      <c r="B231" s="37">
        <v>955</v>
      </c>
      <c r="C231" s="38" t="s">
        <v>164</v>
      </c>
      <c r="D231" s="39" t="s">
        <v>82</v>
      </c>
      <c r="E231" s="39" t="s">
        <v>68</v>
      </c>
      <c r="F231" s="39" t="s">
        <v>25</v>
      </c>
      <c r="G231" s="39"/>
      <c r="H231" s="40">
        <f>SUMIFS(H232:H1284,$B232:$B1284,$B231,$D232:$D1284,$D232,$E232:$E1284,$E232,$F232:$F1284,$F232)</f>
        <v>54140.7</v>
      </c>
      <c r="I231" s="40">
        <f>SUMIFS(I232:I1284,$B232:$B1284,$B231,$D232:$D1284,$D232,$E232:$E1284,$E232,$F232:$F1284,$F232)</f>
        <v>0</v>
      </c>
      <c r="J231" s="40">
        <f>SUMIFS(J232:J1284,$B232:$B1284,$B231,$D232:$D1284,$D232,$E232:$E1284,$E232,$F232:$F1284,$F232)</f>
        <v>54454.5</v>
      </c>
      <c r="K231" s="40">
        <f>SUMIFS(K232:K1284,$B232:$B1284,$B231,$D232:$D1284,$D232,$E232:$E1284,$E232,$F232:$F1284,$F232)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68</v>
      </c>
      <c r="F232" s="33" t="s">
        <v>25</v>
      </c>
      <c r="G232" s="33" t="s">
        <v>90</v>
      </c>
      <c r="H232" s="24">
        <v>54140.7</v>
      </c>
      <c r="I232" s="24"/>
      <c r="J232" s="24">
        <v>54454.5</v>
      </c>
      <c r="K232" s="24"/>
    </row>
    <row r="233" spans="1:11" s="16" customFormat="1" ht="46.8">
      <c r="A233" s="19">
        <v>2</v>
      </c>
      <c r="B233" s="37">
        <v>955</v>
      </c>
      <c r="C233" s="38" t="s">
        <v>165</v>
      </c>
      <c r="D233" s="39" t="s">
        <v>82</v>
      </c>
      <c r="E233" s="39" t="s">
        <v>68</v>
      </c>
      <c r="F233" s="39" t="s">
        <v>26</v>
      </c>
      <c r="G233" s="39"/>
      <c r="H233" s="40">
        <f>SUMIFS(H234:H1286,$B234:$B1286,$B233,$D234:$D1286,$D234,$E234:$E1286,$E234,$F234:$F1286,$F234)</f>
        <v>12037.9</v>
      </c>
      <c r="I233" s="40">
        <f>SUMIFS(I234:I1286,$B234:$B1286,$B233,$D234:$D1286,$D234,$E234:$E1286,$E234,$F234:$F1286,$F234)</f>
        <v>0</v>
      </c>
      <c r="J233" s="40">
        <f>SUMIFS(J234:J1286,$B234:$B1286,$B233,$D234:$D1286,$D234,$E234:$E1286,$E234,$F234:$F1286,$F234)</f>
        <v>12131.8</v>
      </c>
      <c r="K233" s="40">
        <f>SUMIFS(K234:K1286,$B234:$B1286,$B233,$D234:$D1286,$D234,$E234:$E1286,$E234,$F234:$F1286,$F234)</f>
        <v>0</v>
      </c>
    </row>
    <row r="234" spans="1:11" s="16" customFormat="1" ht="15.6">
      <c r="A234" s="20">
        <v>3</v>
      </c>
      <c r="B234" s="31">
        <v>955</v>
      </c>
      <c r="C234" s="32" t="s">
        <v>46</v>
      </c>
      <c r="D234" s="33" t="s">
        <v>82</v>
      </c>
      <c r="E234" s="33" t="s">
        <v>68</v>
      </c>
      <c r="F234" s="33" t="s">
        <v>26</v>
      </c>
      <c r="G234" s="33" t="s">
        <v>90</v>
      </c>
      <c r="H234" s="24">
        <v>12037.9</v>
      </c>
      <c r="I234" s="24"/>
      <c r="J234" s="24">
        <v>12131.8</v>
      </c>
      <c r="K234" s="24"/>
    </row>
    <row r="235" spans="1:11" s="16" customFormat="1" ht="54.6" customHeight="1">
      <c r="A235" s="19">
        <v>2</v>
      </c>
      <c r="B235" s="37">
        <v>955</v>
      </c>
      <c r="C235" s="38" t="s">
        <v>197</v>
      </c>
      <c r="D235" s="39" t="s">
        <v>82</v>
      </c>
      <c r="E235" s="39" t="s">
        <v>68</v>
      </c>
      <c r="F235" s="39" t="s">
        <v>122</v>
      </c>
      <c r="G235" s="39"/>
      <c r="H235" s="40">
        <f>SUMIFS(H236:H1292,$B236:$B1292,$B235,$D236:$D1292,$D236,$E236:$E1292,$E236,$F236:$F1292,$F236)</f>
        <v>15</v>
      </c>
      <c r="I235" s="40">
        <f>SUMIFS(I236:I1292,$B236:$B1292,$B235,$D236:$D1292,$D236,$E236:$E1292,$E236,$F236:$F1292,$F236)</f>
        <v>0</v>
      </c>
      <c r="J235" s="40">
        <f>SUMIFS(J236:J1292,$B236:$B1292,$B235,$D236:$D1292,$D236,$E236:$E1292,$E236,$F236:$F1292,$F236)</f>
        <v>15</v>
      </c>
      <c r="K235" s="40">
        <f>SUMIFS(K236:K1292,$B236:$B1292,$B235,$D236:$D1292,$D236,$E236:$E1292,$E236,$F236:$F1292,$F236)</f>
        <v>0</v>
      </c>
    </row>
    <row r="236" spans="1:11" s="16" customFormat="1" ht="15.6">
      <c r="A236" s="20">
        <v>3</v>
      </c>
      <c r="B236" s="31">
        <v>955</v>
      </c>
      <c r="C236" s="32" t="s">
        <v>46</v>
      </c>
      <c r="D236" s="33" t="s">
        <v>82</v>
      </c>
      <c r="E236" s="33" t="s">
        <v>68</v>
      </c>
      <c r="F236" s="33" t="s">
        <v>122</v>
      </c>
      <c r="G236" s="33" t="s">
        <v>90</v>
      </c>
      <c r="H236" s="24">
        <v>15</v>
      </c>
      <c r="I236" s="24"/>
      <c r="J236" s="24">
        <v>15</v>
      </c>
      <c r="K236" s="24"/>
    </row>
    <row r="237" spans="1:11" s="16" customFormat="1" ht="49.8" customHeight="1">
      <c r="A237" s="19">
        <v>2</v>
      </c>
      <c r="B237" s="37">
        <v>955</v>
      </c>
      <c r="C237" s="38" t="s">
        <v>190</v>
      </c>
      <c r="D237" s="39" t="s">
        <v>82</v>
      </c>
      <c r="E237" s="39" t="s">
        <v>68</v>
      </c>
      <c r="F237" s="39" t="s">
        <v>153</v>
      </c>
      <c r="G237" s="39"/>
      <c r="H237" s="40">
        <f>SUMIFS(H238:H1292,$B238:$B1292,$B237,$D238:$D1292,$D238,$E238:$E1292,$E238,$F238:$F1292,$F238)</f>
        <v>20</v>
      </c>
      <c r="I237" s="40">
        <f>SUMIFS(I238:I1292,$B238:$B1292,$B237,$D238:$D1292,$D238,$E238:$E1292,$E238,$F238:$F1292,$F238)</f>
        <v>0</v>
      </c>
      <c r="J237" s="40">
        <f>SUMIFS(J238:J1292,$B238:$B1292,$B237,$D238:$D1292,$D238,$E238:$E1292,$E238,$F238:$F1292,$F238)</f>
        <v>20</v>
      </c>
      <c r="K237" s="40">
        <f>SUMIFS(K238:K1292,$B238:$B1292,$B237,$D238:$D1292,$D238,$E238:$E1292,$E238,$F238:$F1292,$F238)</f>
        <v>0</v>
      </c>
    </row>
    <row r="238" spans="1:11" s="16" customFormat="1" ht="15.6">
      <c r="A238" s="20">
        <v>3</v>
      </c>
      <c r="B238" s="31">
        <v>955</v>
      </c>
      <c r="C238" s="32" t="s">
        <v>46</v>
      </c>
      <c r="D238" s="33" t="s">
        <v>82</v>
      </c>
      <c r="E238" s="33" t="s">
        <v>68</v>
      </c>
      <c r="F238" s="33" t="s">
        <v>153</v>
      </c>
      <c r="G238" s="33" t="s">
        <v>90</v>
      </c>
      <c r="H238" s="24">
        <v>20</v>
      </c>
      <c r="I238" s="24"/>
      <c r="J238" s="24">
        <v>20</v>
      </c>
      <c r="K238" s="24"/>
    </row>
    <row r="239" spans="1:11" s="16" customFormat="1" ht="15.6">
      <c r="A239" s="17">
        <v>1</v>
      </c>
      <c r="B239" s="28">
        <v>955</v>
      </c>
      <c r="C239" s="55" t="s">
        <v>134</v>
      </c>
      <c r="D239" s="30" t="s">
        <v>83</v>
      </c>
      <c r="E239" s="30" t="s">
        <v>68</v>
      </c>
      <c r="F239" s="30" t="s">
        <v>7</v>
      </c>
      <c r="G239" s="30" t="s">
        <v>70</v>
      </c>
      <c r="H239" s="18">
        <f>SUMIFS(H240:H1298,$B240:$B1298,$B240,$D240:$D1298,$D240,$E240:$E1298,$E240)/2</f>
        <v>2015.9</v>
      </c>
      <c r="I239" s="18">
        <f>SUMIFS(I240:I1298,$B240:$B1298,$B240,$D240:$D1298,$D240,$E240:$E1298,$E240)/2</f>
        <v>0</v>
      </c>
      <c r="J239" s="18">
        <f>SUMIFS(J240:J1298,$B240:$B1298,$B240,$D240:$D1298,$D240,$E240:$E1298,$E240)/2</f>
        <v>2015.9</v>
      </c>
      <c r="K239" s="18">
        <f>SUMIFS(K240:K1298,$B240:$B1298,$B240,$D240:$D1298,$D240,$E240:$E1298,$E240)/2</f>
        <v>0</v>
      </c>
    </row>
    <row r="240" spans="1:11" s="16" customFormat="1" ht="31.2">
      <c r="A240" s="19">
        <v>2</v>
      </c>
      <c r="B240" s="37">
        <v>955</v>
      </c>
      <c r="C240" s="52" t="s">
        <v>32</v>
      </c>
      <c r="D240" s="39" t="s">
        <v>83</v>
      </c>
      <c r="E240" s="39" t="s">
        <v>68</v>
      </c>
      <c r="F240" s="53" t="s">
        <v>115</v>
      </c>
      <c r="G240" s="39"/>
      <c r="H240" s="40">
        <f>SUMIFS(H241:H1298,$B241:$B1298,$B240,$D241:$D1298,$D241,$E241:$E1298,$E241,$F241:$F1298,$F241)</f>
        <v>2015.9</v>
      </c>
      <c r="I240" s="40">
        <f>SUMIFS(I241:I1298,$B241:$B1298,$B240,$D241:$D1298,$D241,$E241:$E1298,$E241,$F241:$F1298,$F241)</f>
        <v>0</v>
      </c>
      <c r="J240" s="40">
        <f>SUMIFS(J241:J1298,$B241:$B1298,$B240,$D241:$D1298,$D241,$E241:$E1298,$E241,$F241:$F1298,$F241)</f>
        <v>2015.9</v>
      </c>
      <c r="K240" s="40">
        <f>SUMIFS(K241:K1298,$B241:$B1298,$B240,$D241:$D1298,$D241,$E241:$E1298,$E241,$F241:$F1298,$F241)</f>
        <v>0</v>
      </c>
    </row>
    <row r="241" spans="1:11" s="16" customFormat="1" ht="37.950000000000003" customHeight="1">
      <c r="A241" s="20">
        <v>3</v>
      </c>
      <c r="B241" s="31">
        <v>955</v>
      </c>
      <c r="C241" s="32" t="s">
        <v>179</v>
      </c>
      <c r="D241" s="33" t="s">
        <v>83</v>
      </c>
      <c r="E241" s="33" t="s">
        <v>68</v>
      </c>
      <c r="F241" s="33" t="s">
        <v>115</v>
      </c>
      <c r="G241" s="33" t="s">
        <v>178</v>
      </c>
      <c r="H241" s="24">
        <v>2015.9</v>
      </c>
      <c r="I241" s="24"/>
      <c r="J241" s="24">
        <v>2015.9</v>
      </c>
      <c r="K241" s="24"/>
    </row>
    <row r="242" spans="1:11" s="16" customFormat="1" ht="15.6">
      <c r="A242" s="17">
        <v>1</v>
      </c>
      <c r="B242" s="28">
        <v>955</v>
      </c>
      <c r="C242" s="29" t="s">
        <v>63</v>
      </c>
      <c r="D242" s="30" t="s">
        <v>83</v>
      </c>
      <c r="E242" s="30" t="s">
        <v>77</v>
      </c>
      <c r="F242" s="30" t="s">
        <v>7</v>
      </c>
      <c r="G242" s="30" t="s">
        <v>70</v>
      </c>
      <c r="H242" s="18">
        <f>SUMIFS(H243:H1301,$B243:$B1301,$B243,$D243:$D1301,$D243,$E243:$E1301,$E243)/2</f>
        <v>419</v>
      </c>
      <c r="I242" s="18">
        <f>SUMIFS(I243:I1301,$B243:$B1301,$B243,$D243:$D1301,$D243,$E243:$E1301,$E243)/2</f>
        <v>0</v>
      </c>
      <c r="J242" s="18">
        <f>SUMIFS(J243:J1301,$B243:$B1301,$B243,$D243:$D1301,$D243,$E243:$E1301,$E243)/2</f>
        <v>419</v>
      </c>
      <c r="K242" s="18">
        <f>SUMIFS(K243:K1301,$B243:$B1301,$B243,$D243:$D1301,$D243,$E243:$E1301,$E243)/2</f>
        <v>0</v>
      </c>
    </row>
    <row r="243" spans="1:11" s="16" customFormat="1" ht="46.8">
      <c r="A243" s="19">
        <v>2</v>
      </c>
      <c r="B243" s="37">
        <v>955</v>
      </c>
      <c r="C243" s="38" t="s">
        <v>200</v>
      </c>
      <c r="D243" s="39" t="s">
        <v>83</v>
      </c>
      <c r="E243" s="39" t="s">
        <v>77</v>
      </c>
      <c r="F243" s="39" t="s">
        <v>59</v>
      </c>
      <c r="G243" s="39"/>
      <c r="H243" s="40">
        <f>SUMIFS(H244:H1301,$B244:$B1301,$B243,$D244:$D1301,$D244,$E244:$E1301,$E244,$F244:$F1301,$F244)</f>
        <v>269</v>
      </c>
      <c r="I243" s="40">
        <f>SUMIFS(I244:I1301,$B244:$B1301,$B243,$D244:$D1301,$D244,$E244:$E1301,$E244,$F244:$F1301,$F244)</f>
        <v>0</v>
      </c>
      <c r="J243" s="40">
        <f>SUMIFS(J244:J1301,$B244:$B1301,$B243,$D244:$D1301,$D244,$E244:$E1301,$E244,$F244:$F1301,$F244)</f>
        <v>269</v>
      </c>
      <c r="K243" s="40">
        <f>SUMIFS(K244:K1301,$B244:$B1301,$B243,$D244:$D1301,$D244,$E244:$E1301,$E244,$F244:$F1301,$F244)</f>
        <v>0</v>
      </c>
    </row>
    <row r="244" spans="1:11" s="16" customFormat="1" ht="39.6" customHeight="1">
      <c r="A244" s="20">
        <v>3</v>
      </c>
      <c r="B244" s="31">
        <v>955</v>
      </c>
      <c r="C244" s="32" t="s">
        <v>21</v>
      </c>
      <c r="D244" s="33" t="s">
        <v>83</v>
      </c>
      <c r="E244" s="33" t="s">
        <v>77</v>
      </c>
      <c r="F244" s="33" t="s">
        <v>59</v>
      </c>
      <c r="G244" s="33" t="s">
        <v>79</v>
      </c>
      <c r="H244" s="24">
        <v>269</v>
      </c>
      <c r="I244" s="24"/>
      <c r="J244" s="24">
        <v>269</v>
      </c>
      <c r="K244" s="24"/>
    </row>
    <row r="245" spans="1:11" s="16" customFormat="1" ht="46.8">
      <c r="A245" s="19">
        <v>2</v>
      </c>
      <c r="B245" s="37">
        <v>955</v>
      </c>
      <c r="C245" s="38" t="s">
        <v>203</v>
      </c>
      <c r="D245" s="39" t="s">
        <v>83</v>
      </c>
      <c r="E245" s="39" t="s">
        <v>77</v>
      </c>
      <c r="F245" s="39" t="s">
        <v>121</v>
      </c>
      <c r="G245" s="39"/>
      <c r="H245" s="40">
        <f>SUMIFS(H246:H1303,$B246:$B1303,$B245,$D246:$D1303,$D246,$E246:$E1303,$E246,$F246:$F1303,$F246)</f>
        <v>0</v>
      </c>
      <c r="I245" s="40">
        <f>SUMIFS(I246:I1303,$B246:$B1303,$B245,$D246:$D1303,$D246,$E246:$E1303,$E246,$F246:$F1303,$F246)</f>
        <v>0</v>
      </c>
      <c r="J245" s="40">
        <f>SUMIFS(J246:J1303,$B246:$B1303,$B245,$D246:$D1303,$D246,$E246:$E1303,$E246,$F246:$F1303,$F246)</f>
        <v>0</v>
      </c>
      <c r="K245" s="40">
        <f>SUMIFS(K246:K1303,$B246:$B1303,$B245,$D246:$D1303,$D246,$E246:$E1303,$E246,$F246:$F1303,$F246)</f>
        <v>0</v>
      </c>
    </row>
    <row r="246" spans="1:11" s="16" customFormat="1" ht="37.950000000000003" customHeight="1">
      <c r="A246" s="20">
        <v>3</v>
      </c>
      <c r="B246" s="31">
        <v>955</v>
      </c>
      <c r="C246" s="32" t="s">
        <v>21</v>
      </c>
      <c r="D246" s="33" t="s">
        <v>83</v>
      </c>
      <c r="E246" s="33" t="s">
        <v>77</v>
      </c>
      <c r="F246" s="33" t="s">
        <v>121</v>
      </c>
      <c r="G246" s="33" t="s">
        <v>79</v>
      </c>
      <c r="H246" s="24"/>
      <c r="I246" s="24"/>
      <c r="J246" s="24"/>
      <c r="K246" s="24"/>
    </row>
    <row r="247" spans="1:11" s="16" customFormat="1" ht="15.6">
      <c r="A247" s="20">
        <v>3</v>
      </c>
      <c r="B247" s="31">
        <v>955</v>
      </c>
      <c r="C247" s="32" t="s">
        <v>46</v>
      </c>
      <c r="D247" s="33" t="s">
        <v>83</v>
      </c>
      <c r="E247" s="33" t="s">
        <v>77</v>
      </c>
      <c r="F247" s="33" t="s">
        <v>121</v>
      </c>
      <c r="G247" s="33" t="s">
        <v>90</v>
      </c>
      <c r="H247" s="24"/>
      <c r="I247" s="24"/>
      <c r="J247" s="24"/>
      <c r="K247" s="24"/>
    </row>
    <row r="248" spans="1:11" s="16" customFormat="1" ht="51.6" customHeight="1">
      <c r="A248" s="19">
        <v>2</v>
      </c>
      <c r="B248" s="37">
        <v>955</v>
      </c>
      <c r="C248" s="38" t="s">
        <v>190</v>
      </c>
      <c r="D248" s="39" t="s">
        <v>83</v>
      </c>
      <c r="E248" s="39" t="s">
        <v>77</v>
      </c>
      <c r="F248" s="39" t="s">
        <v>153</v>
      </c>
      <c r="G248" s="39"/>
      <c r="H248" s="40">
        <f>SUMIFS(H249:H1306,$B249:$B1306,$B248,$D249:$D1306,$D249,$E249:$E1306,$E249,$F249:$F1306,$F249)</f>
        <v>150</v>
      </c>
      <c r="I248" s="40">
        <f>SUMIFS(I249:I1306,$B249:$B1306,$B248,$D249:$D1306,$D249,$E249:$E1306,$E249,$F249:$F1306,$F249)</f>
        <v>0</v>
      </c>
      <c r="J248" s="40">
        <f>SUMIFS(J249:J1306,$B249:$B1306,$B248,$D249:$D1306,$D249,$E249:$E1306,$E249,$F249:$F1306,$F249)</f>
        <v>150</v>
      </c>
      <c r="K248" s="40">
        <f>SUMIFS(K249:K1306,$B249:$B1306,$B248,$D249:$D1306,$D249,$E249:$E1306,$E249,$F249:$F1306,$F249)</f>
        <v>0</v>
      </c>
    </row>
    <row r="249" spans="1:11" s="16" customFormat="1" ht="37.799999999999997" customHeight="1">
      <c r="A249" s="20">
        <v>3</v>
      </c>
      <c r="B249" s="31">
        <v>955</v>
      </c>
      <c r="C249" s="32" t="s">
        <v>21</v>
      </c>
      <c r="D249" s="33" t="s">
        <v>83</v>
      </c>
      <c r="E249" s="33" t="s">
        <v>77</v>
      </c>
      <c r="F249" s="33" t="s">
        <v>153</v>
      </c>
      <c r="G249" s="33" t="s">
        <v>79</v>
      </c>
      <c r="H249" s="24">
        <v>150</v>
      </c>
      <c r="I249" s="25"/>
      <c r="J249" s="24">
        <v>150</v>
      </c>
      <c r="K249" s="25"/>
    </row>
    <row r="250" spans="1:11" s="16" customFormat="1" ht="46.8">
      <c r="A250" s="19">
        <v>2</v>
      </c>
      <c r="B250" s="37">
        <v>955</v>
      </c>
      <c r="C250" s="38" t="s">
        <v>35</v>
      </c>
      <c r="D250" s="39" t="s">
        <v>83</v>
      </c>
      <c r="E250" s="39" t="s">
        <v>77</v>
      </c>
      <c r="F250" s="39" t="s">
        <v>109</v>
      </c>
      <c r="G250" s="39"/>
      <c r="H250" s="40">
        <f>SUMIFS(H251:H1309,$B251:$B1309,$B250,$D251:$D1309,$D251,$E251:$E1309,$E251,$F251:$F1309,$F251)</f>
        <v>0</v>
      </c>
      <c r="I250" s="40">
        <f>SUMIFS(I251:I1309,$B251:$B1309,$B250,$D251:$D1309,$D251,$E251:$E1309,$E251,$F251:$F1309,$F251)</f>
        <v>0</v>
      </c>
      <c r="J250" s="40">
        <f>SUMIFS(J251:J1309,$B251:$B1309,$B250,$D251:$D1309,$D251,$E251:$E1309,$E251,$F251:$F1309,$F251)</f>
        <v>0</v>
      </c>
      <c r="K250" s="40">
        <f>SUMIFS(K251:K1309,$B251:$B1309,$B250,$D251:$D1309,$D251,$E251:$E1309,$E251,$F251:$F1309,$F251)</f>
        <v>0</v>
      </c>
    </row>
    <row r="251" spans="1:11" s="16" customFormat="1" ht="27.6" customHeight="1">
      <c r="A251" s="20">
        <v>3</v>
      </c>
      <c r="B251" s="31">
        <v>955</v>
      </c>
      <c r="C251" s="32" t="s">
        <v>154</v>
      </c>
      <c r="D251" s="33" t="s">
        <v>83</v>
      </c>
      <c r="E251" s="33" t="s">
        <v>77</v>
      </c>
      <c r="F251" s="33" t="s">
        <v>109</v>
      </c>
      <c r="G251" s="33" t="s">
        <v>126</v>
      </c>
      <c r="H251" s="24"/>
      <c r="I251" s="24"/>
      <c r="J251" s="24"/>
      <c r="K251" s="24"/>
    </row>
    <row r="252" spans="1:11" s="16" customFormat="1" ht="46.8">
      <c r="A252" s="17">
        <v>1</v>
      </c>
      <c r="B252" s="28">
        <v>955</v>
      </c>
      <c r="C252" s="29" t="s">
        <v>36</v>
      </c>
      <c r="D252" s="30" t="s">
        <v>83</v>
      </c>
      <c r="E252" s="30" t="s">
        <v>85</v>
      </c>
      <c r="F252" s="30"/>
      <c r="G252" s="30"/>
      <c r="H252" s="18">
        <f>SUMIFS(H253:H1311,$B253:$B1311,$B253,$D253:$D1311,$D253,$E253:$E1311,$E253)/2</f>
        <v>9017.9999999999982</v>
      </c>
      <c r="I252" s="18">
        <f>SUMIFS(I253:I1311,$B253:$B1311,$B253,$D253:$D1311,$D253,$E253:$E1311,$E253)/2</f>
        <v>6542</v>
      </c>
      <c r="J252" s="18">
        <f>SUMIFS(J253:J1311,$B253:$B1311,$B253,$D253:$D1311,$D253,$E253:$E1311,$E253)/2</f>
        <v>9017.9999999999982</v>
      </c>
      <c r="K252" s="18">
        <f>SUMIFS(K253:K1311,$B253:$B1311,$B253,$D253:$D1311,$D253,$E253:$E1311,$E253)/2</f>
        <v>6542</v>
      </c>
    </row>
    <row r="253" spans="1:11" s="16" customFormat="1" ht="31.2">
      <c r="A253" s="19">
        <v>2</v>
      </c>
      <c r="B253" s="37">
        <v>955</v>
      </c>
      <c r="C253" s="38" t="s">
        <v>204</v>
      </c>
      <c r="D253" s="39" t="s">
        <v>83</v>
      </c>
      <c r="E253" s="39" t="s">
        <v>85</v>
      </c>
      <c r="F253" s="39" t="s">
        <v>64</v>
      </c>
      <c r="G253" s="39"/>
      <c r="H253" s="40">
        <f>SUMIFS(H254:H1311,$B254:$B1311,$B253,$D254:$D1311,$D254,$E254:$E1311,$E254,$F254:$F1311,$F254)</f>
        <v>8776.4</v>
      </c>
      <c r="I253" s="40">
        <f>SUMIFS(I254:I1311,$B254:$B1311,$B253,$D254:$D1311,$D254,$E254:$E1311,$E254,$F254:$F1311,$F254)</f>
        <v>6300.4</v>
      </c>
      <c r="J253" s="40">
        <f>SUMIFS(J254:J1311,$B254:$B1311,$B253,$D254:$D1311,$D254,$E254:$E1311,$E254,$F254:$F1311,$F254)</f>
        <v>8776.4</v>
      </c>
      <c r="K253" s="40">
        <f>SUMIFS(K254:K1311,$B254:$B1311,$B253,$D254:$D1311,$D254,$E254:$E1311,$E254,$F254:$F1311,$F254)</f>
        <v>6300.4</v>
      </c>
    </row>
    <row r="254" spans="1:11" s="16" customFormat="1" ht="37.200000000000003" customHeight="1">
      <c r="A254" s="20">
        <v>3</v>
      </c>
      <c r="B254" s="31">
        <v>955</v>
      </c>
      <c r="C254" s="32" t="s">
        <v>21</v>
      </c>
      <c r="D254" s="33" t="s">
        <v>83</v>
      </c>
      <c r="E254" s="33" t="s">
        <v>85</v>
      </c>
      <c r="F254" s="33" t="s">
        <v>64</v>
      </c>
      <c r="G254" s="33" t="s">
        <v>79</v>
      </c>
      <c r="H254" s="24">
        <v>8776.4</v>
      </c>
      <c r="I254" s="24">
        <v>6300.4</v>
      </c>
      <c r="J254" s="24">
        <v>8776.4</v>
      </c>
      <c r="K254" s="24">
        <v>6300.4</v>
      </c>
    </row>
    <row r="255" spans="1:11" s="16" customFormat="1" ht="62.4">
      <c r="A255" s="19">
        <v>2</v>
      </c>
      <c r="B255" s="37">
        <v>955</v>
      </c>
      <c r="C255" s="38" t="s">
        <v>189</v>
      </c>
      <c r="D255" s="39" t="s">
        <v>83</v>
      </c>
      <c r="E255" s="39" t="s">
        <v>85</v>
      </c>
      <c r="F255" s="39" t="s">
        <v>10</v>
      </c>
      <c r="G255" s="39"/>
      <c r="H255" s="40">
        <f>SUMIFS(H256:H1318,$B256:$B1318,$B255,$D256:$D1318,$D256,$E256:$E1318,$E256,$F256:$F1318,$F256)</f>
        <v>241.6</v>
      </c>
      <c r="I255" s="40">
        <f>SUMIFS(I256:I1318,$B256:$B1318,$B255,$D256:$D1318,$D256,$E256:$E1318,$E256,$F256:$F1318,$F256)</f>
        <v>241.6</v>
      </c>
      <c r="J255" s="40">
        <f>SUMIFS(J256:J1318,$B256:$B1318,$B255,$D256:$D1318,$D256,$E256:$E1318,$E256,$F256:$F1318,$F256)</f>
        <v>241.6</v>
      </c>
      <c r="K255" s="40">
        <f>SUMIFS(K256:K1318,$B256:$B1318,$B255,$D256:$D1318,$D256,$E256:$E1318,$E256,$F256:$F1318,$F256)</f>
        <v>241.6</v>
      </c>
    </row>
    <row r="256" spans="1:11" s="16" customFormat="1" ht="51" customHeight="1">
      <c r="A256" s="20">
        <v>3</v>
      </c>
      <c r="B256" s="31">
        <v>955</v>
      </c>
      <c r="C256" s="32" t="s">
        <v>12</v>
      </c>
      <c r="D256" s="33" t="s">
        <v>83</v>
      </c>
      <c r="E256" s="33" t="s">
        <v>85</v>
      </c>
      <c r="F256" s="33" t="s">
        <v>10</v>
      </c>
      <c r="G256" s="33" t="s">
        <v>72</v>
      </c>
      <c r="H256" s="24"/>
      <c r="I256" s="24"/>
      <c r="J256" s="24"/>
      <c r="K256" s="24"/>
    </row>
    <row r="257" spans="1:11" s="16" customFormat="1" ht="33.6" customHeight="1">
      <c r="A257" s="20">
        <v>3</v>
      </c>
      <c r="B257" s="31">
        <v>955</v>
      </c>
      <c r="C257" s="32" t="s">
        <v>21</v>
      </c>
      <c r="D257" s="33" t="s">
        <v>83</v>
      </c>
      <c r="E257" s="33" t="s">
        <v>85</v>
      </c>
      <c r="F257" s="33" t="s">
        <v>10</v>
      </c>
      <c r="G257" s="33" t="s">
        <v>79</v>
      </c>
      <c r="H257" s="24">
        <v>241.6</v>
      </c>
      <c r="I257" s="24">
        <v>241.6</v>
      </c>
      <c r="J257" s="24">
        <v>241.6</v>
      </c>
      <c r="K257" s="24">
        <v>241.6</v>
      </c>
    </row>
    <row r="258" spans="1:11" s="16" customFormat="1" ht="15.6">
      <c r="A258" s="17">
        <v>1</v>
      </c>
      <c r="B258" s="28">
        <v>955</v>
      </c>
      <c r="C258" s="29" t="s">
        <v>27</v>
      </c>
      <c r="D258" s="30" t="s">
        <v>83</v>
      </c>
      <c r="E258" s="30" t="s">
        <v>69</v>
      </c>
      <c r="F258" s="30"/>
      <c r="G258" s="30"/>
      <c r="H258" s="18">
        <f>SUMIFS(H259:H1314,$B259:$B1314,$B259,$D259:$D1314,$D259,$E259:$E1314,$E259)/2</f>
        <v>2600.1</v>
      </c>
      <c r="I258" s="18">
        <f>SUMIFS(I259:I1314,$B259:$B1314,$B259,$D259:$D1314,$D259,$E259:$E1314,$E259)/2</f>
        <v>956.10000000000014</v>
      </c>
      <c r="J258" s="18">
        <f>SUMIFS(J259:J1314,$B259:$B1314,$B259,$D259:$D1314,$D259,$E259:$E1314,$E259)/2</f>
        <v>2600.1</v>
      </c>
      <c r="K258" s="18">
        <f>SUMIFS(K259:K1314,$B259:$B1314,$B259,$D259:$D1314,$D259,$E259:$E1314,$E259)/2</f>
        <v>956.10000000000014</v>
      </c>
    </row>
    <row r="259" spans="1:11" s="16" customFormat="1" ht="62.4">
      <c r="A259" s="19">
        <v>2</v>
      </c>
      <c r="B259" s="37">
        <v>955</v>
      </c>
      <c r="C259" s="38" t="s">
        <v>205</v>
      </c>
      <c r="D259" s="39" t="s">
        <v>83</v>
      </c>
      <c r="E259" s="39" t="s">
        <v>69</v>
      </c>
      <c r="F259" s="39" t="s">
        <v>28</v>
      </c>
      <c r="G259" s="39"/>
      <c r="H259" s="40">
        <f>SUMIFS(H260:H1314,$B260:$B1314,$B259,$D260:$D1314,$D260,$E260:$E1314,$E260,$F260:$F1314,$F260)</f>
        <v>965</v>
      </c>
      <c r="I259" s="40">
        <f>SUMIFS(I260:I1314,$B260:$B1314,$B259,$D260:$D1314,$D260,$E260:$E1314,$E260,$F260:$F1314,$F260)</f>
        <v>0</v>
      </c>
      <c r="J259" s="40">
        <f>SUMIFS(J260:J1314,$B260:$B1314,$B259,$D260:$D1314,$D260,$E260:$E1314,$E260,$F260:$F1314,$F260)</f>
        <v>965</v>
      </c>
      <c r="K259" s="40">
        <f>SUMIFS(K260:K1314,$B260:$B1314,$B259,$D260:$D1314,$D260,$E260:$E1314,$E260,$F260:$F1314,$F260)</f>
        <v>0</v>
      </c>
    </row>
    <row r="260" spans="1:11" s="16" customFormat="1" ht="15.6">
      <c r="A260" s="20">
        <v>3</v>
      </c>
      <c r="B260" s="31">
        <v>955</v>
      </c>
      <c r="C260" s="32" t="s">
        <v>46</v>
      </c>
      <c r="D260" s="33" t="s">
        <v>83</v>
      </c>
      <c r="E260" s="33" t="s">
        <v>69</v>
      </c>
      <c r="F260" s="33" t="s">
        <v>28</v>
      </c>
      <c r="G260" s="33" t="s">
        <v>90</v>
      </c>
      <c r="H260" s="24">
        <v>965</v>
      </c>
      <c r="I260" s="24"/>
      <c r="J260" s="24">
        <v>965</v>
      </c>
      <c r="K260" s="24"/>
    </row>
    <row r="261" spans="1:11" s="16" customFormat="1" ht="78">
      <c r="A261" s="19">
        <v>2</v>
      </c>
      <c r="B261" s="37">
        <v>955</v>
      </c>
      <c r="C261" s="38" t="s">
        <v>168</v>
      </c>
      <c r="D261" s="39" t="s">
        <v>83</v>
      </c>
      <c r="E261" s="39" t="s">
        <v>69</v>
      </c>
      <c r="F261" s="39" t="s">
        <v>29</v>
      </c>
      <c r="G261" s="39"/>
      <c r="H261" s="40">
        <f>SUMIFS(H262:H1316,$B262:$B1316,$B261,$D262:$D1316,$D262,$E262:$E1316,$E262,$F262:$F1316,$F262)</f>
        <v>384</v>
      </c>
      <c r="I261" s="40">
        <f>SUMIFS(I262:I1316,$B262:$B1316,$B261,$D262:$D1316,$D262,$E262:$E1316,$E262,$F262:$F1316,$F262)</f>
        <v>0</v>
      </c>
      <c r="J261" s="40">
        <f>SUMIFS(J262:J1316,$B262:$B1316,$B261,$D262:$D1316,$D262,$E262:$E1316,$E262,$F262:$F1316,$F262)</f>
        <v>384</v>
      </c>
      <c r="K261" s="40">
        <f>SUMIFS(K262:K1316,$B262:$B1316,$B261,$D262:$D1316,$D262,$E262:$E1316,$E262,$F262:$F1316,$F262)</f>
        <v>0</v>
      </c>
    </row>
    <row r="262" spans="1:11" s="16" customFormat="1" ht="65.400000000000006" customHeight="1">
      <c r="A262" s="20">
        <v>3</v>
      </c>
      <c r="B262" s="31">
        <v>955</v>
      </c>
      <c r="C262" s="32" t="s">
        <v>145</v>
      </c>
      <c r="D262" s="33" t="s">
        <v>83</v>
      </c>
      <c r="E262" s="33" t="s">
        <v>69</v>
      </c>
      <c r="F262" s="33" t="s">
        <v>29</v>
      </c>
      <c r="G262" s="33" t="s">
        <v>93</v>
      </c>
      <c r="H262" s="24">
        <v>384</v>
      </c>
      <c r="I262" s="24"/>
      <c r="J262" s="24">
        <v>384</v>
      </c>
      <c r="K262" s="24"/>
    </row>
    <row r="263" spans="1:11" s="16" customFormat="1" ht="62.4">
      <c r="A263" s="19">
        <v>2</v>
      </c>
      <c r="B263" s="37">
        <v>955</v>
      </c>
      <c r="C263" s="38" t="s">
        <v>206</v>
      </c>
      <c r="D263" s="39" t="s">
        <v>83</v>
      </c>
      <c r="E263" s="39" t="s">
        <v>69</v>
      </c>
      <c r="F263" s="39" t="s">
        <v>33</v>
      </c>
      <c r="G263" s="39"/>
      <c r="H263" s="40">
        <f>SUMIFS(H264:H1318,$B264:$B1318,$B263,$D264:$D1318,$D264,$E264:$E1318,$E264,$F264:$F1318,$F264)</f>
        <v>1251.1000000000001</v>
      </c>
      <c r="I263" s="40">
        <f>SUMIFS(I264:I1318,$B264:$B1318,$B263,$D264:$D1318,$D264,$E264:$E1318,$E264,$F264:$F1318,$F264)</f>
        <v>956.1</v>
      </c>
      <c r="J263" s="40">
        <f>SUMIFS(J264:J1318,$B264:$B1318,$B263,$D264:$D1318,$D264,$E264:$E1318,$E264,$F264:$F1318,$F264)</f>
        <v>1251.1000000000001</v>
      </c>
      <c r="K263" s="40">
        <f>SUMIFS(K264:K1318,$B264:$B1318,$B263,$D264:$D1318,$D264,$E264:$E1318,$E264,$F264:$F1318,$F264)</f>
        <v>956.1</v>
      </c>
    </row>
    <row r="264" spans="1:11" s="16" customFormat="1" ht="33.6" customHeight="1">
      <c r="A264" s="20">
        <v>3</v>
      </c>
      <c r="B264" s="31">
        <v>955</v>
      </c>
      <c r="C264" s="32" t="s">
        <v>11</v>
      </c>
      <c r="D264" s="33" t="s">
        <v>83</v>
      </c>
      <c r="E264" s="33" t="s">
        <v>69</v>
      </c>
      <c r="F264" s="33" t="s">
        <v>33</v>
      </c>
      <c r="G264" s="33" t="s">
        <v>71</v>
      </c>
      <c r="H264" s="24">
        <v>1157.2</v>
      </c>
      <c r="I264" s="24">
        <v>862.2</v>
      </c>
      <c r="J264" s="24">
        <v>1157.2</v>
      </c>
      <c r="K264" s="24">
        <v>862.2</v>
      </c>
    </row>
    <row r="265" spans="1:11" s="16" customFormat="1" ht="46.8">
      <c r="A265" s="20">
        <v>3</v>
      </c>
      <c r="B265" s="31">
        <v>955</v>
      </c>
      <c r="C265" s="32" t="s">
        <v>12</v>
      </c>
      <c r="D265" s="33" t="s">
        <v>83</v>
      </c>
      <c r="E265" s="33" t="s">
        <v>69</v>
      </c>
      <c r="F265" s="33" t="s">
        <v>33</v>
      </c>
      <c r="G265" s="33" t="s">
        <v>72</v>
      </c>
      <c r="H265" s="24">
        <v>93.9</v>
      </c>
      <c r="I265" s="24">
        <v>93.9</v>
      </c>
      <c r="J265" s="24">
        <v>93.9</v>
      </c>
      <c r="K265" s="24">
        <v>93.9</v>
      </c>
    </row>
    <row r="266" spans="1:11" s="16" customFormat="1" ht="46.8">
      <c r="A266" s="19">
        <v>2</v>
      </c>
      <c r="B266" s="37">
        <v>955</v>
      </c>
      <c r="C266" s="38" t="s">
        <v>188</v>
      </c>
      <c r="D266" s="39" t="s">
        <v>83</v>
      </c>
      <c r="E266" s="39" t="s">
        <v>69</v>
      </c>
      <c r="F266" s="39" t="s">
        <v>151</v>
      </c>
      <c r="G266" s="39"/>
      <c r="H266" s="40">
        <f>SUMIFS(H267:H1321,$B267:$B1321,$B266,$D267:$D1321,$D267,$E267:$E1321,$E267,$F267:$F1321,$F267)</f>
        <v>0</v>
      </c>
      <c r="I266" s="40">
        <f>SUMIFS(I267:I1321,$B267:$B1321,$B266,$D267:$D1321,$D267,$E267:$E1321,$E267,$F267:$F1321,$F267)</f>
        <v>0</v>
      </c>
      <c r="J266" s="40">
        <f>SUMIFS(J267:J1321,$B267:$B1321,$B266,$D267:$D1321,$D267,$E267:$E1321,$E267,$F267:$F1321,$F267)</f>
        <v>0</v>
      </c>
      <c r="K266" s="40">
        <f>SUMIFS(K267:K1321,$B267:$B1321,$B266,$D267:$D1321,$D267,$E267:$E1321,$E267,$F267:$F1321,$F267)</f>
        <v>0</v>
      </c>
    </row>
    <row r="267" spans="1:11" s="16" customFormat="1" ht="15.6">
      <c r="A267" s="20">
        <v>3</v>
      </c>
      <c r="B267" s="31">
        <v>955</v>
      </c>
      <c r="C267" s="32" t="s">
        <v>46</v>
      </c>
      <c r="D267" s="33" t="s">
        <v>83</v>
      </c>
      <c r="E267" s="33" t="s">
        <v>69</v>
      </c>
      <c r="F267" s="33" t="s">
        <v>151</v>
      </c>
      <c r="G267" s="33" t="s">
        <v>90</v>
      </c>
      <c r="H267" s="24"/>
      <c r="I267" s="24"/>
      <c r="J267" s="24"/>
      <c r="K267" s="24"/>
    </row>
    <row r="268" spans="1:11" s="16" customFormat="1" ht="15.6">
      <c r="A268" s="17">
        <v>1</v>
      </c>
      <c r="B268" s="28">
        <v>955</v>
      </c>
      <c r="C268" s="29" t="s">
        <v>30</v>
      </c>
      <c r="D268" s="30" t="s">
        <v>84</v>
      </c>
      <c r="E268" s="30" t="s">
        <v>68</v>
      </c>
      <c r="F268" s="30" t="s">
        <v>7</v>
      </c>
      <c r="G268" s="30" t="s">
        <v>70</v>
      </c>
      <c r="H268" s="18">
        <f>SUMIFS(H269:H1324,$B269:$B1324,$B269,$D269:$D1324,$D269,$E269:$E1324,$E269)/2</f>
        <v>4382.8999999999996</v>
      </c>
      <c r="I268" s="18">
        <f>SUMIFS(I269:I1324,$B269:$B1324,$B269,$D269:$D1324,$D269,$E269:$E1324,$E269)/2</f>
        <v>0</v>
      </c>
      <c r="J268" s="18">
        <f>SUMIFS(J269:J1324,$B269:$B1324,$B269,$D269:$D1324,$D269,$E269:$E1324,$E269)/2</f>
        <v>4382.8999999999996</v>
      </c>
      <c r="K268" s="18">
        <f>SUMIFS(K269:K1324,$B269:$B1324,$B269,$D269:$D1324,$D269,$E269:$E1324,$E269)/2</f>
        <v>0</v>
      </c>
    </row>
    <row r="269" spans="1:11" s="16" customFormat="1" ht="35.4" customHeight="1">
      <c r="A269" s="19">
        <v>2</v>
      </c>
      <c r="B269" s="37">
        <v>955</v>
      </c>
      <c r="C269" s="38" t="s">
        <v>171</v>
      </c>
      <c r="D269" s="39" t="s">
        <v>84</v>
      </c>
      <c r="E269" s="39" t="s">
        <v>68</v>
      </c>
      <c r="F269" s="39" t="s">
        <v>31</v>
      </c>
      <c r="G269" s="39"/>
      <c r="H269" s="40">
        <f>SUMIFS(H270:H1324,$B270:$B1324,$B269,$D270:$D1324,$D270,$E270:$E1324,$E270,$F270:$F1324,$F270)</f>
        <v>4373.8999999999996</v>
      </c>
      <c r="I269" s="40">
        <f>SUMIFS(I270:I1324,$B270:$B1324,$B269,$D270:$D1324,$D270,$E270:$E1324,$E270,$F270:$F1324,$F270)</f>
        <v>0</v>
      </c>
      <c r="J269" s="40">
        <f>SUMIFS(J270:J1324,$B270:$B1324,$B269,$D270:$D1324,$D270,$E270:$E1324,$E270,$F270:$F1324,$F270)</f>
        <v>4373.8999999999996</v>
      </c>
      <c r="K269" s="40">
        <f>SUMIFS(K270:K1324,$B270:$B1324,$B269,$D270:$D1324,$D270,$E270:$E1324,$E270,$F270:$F1324,$F270)</f>
        <v>0</v>
      </c>
    </row>
    <row r="270" spans="1:11" s="16" customFormat="1" ht="15.6">
      <c r="A270" s="20">
        <v>3</v>
      </c>
      <c r="B270" s="31">
        <v>955</v>
      </c>
      <c r="C270" s="32" t="s">
        <v>46</v>
      </c>
      <c r="D270" s="33" t="s">
        <v>84</v>
      </c>
      <c r="E270" s="33" t="s">
        <v>68</v>
      </c>
      <c r="F270" s="33" t="s">
        <v>31</v>
      </c>
      <c r="G270" s="33" t="s">
        <v>90</v>
      </c>
      <c r="H270" s="24">
        <v>4373.8999999999996</v>
      </c>
      <c r="I270" s="25"/>
      <c r="J270" s="24">
        <v>4373.8999999999996</v>
      </c>
      <c r="K270" s="25"/>
    </row>
    <row r="271" spans="1:11" s="16" customFormat="1" ht="46.8">
      <c r="A271" s="19">
        <v>2</v>
      </c>
      <c r="B271" s="37">
        <v>955</v>
      </c>
      <c r="C271" s="38" t="s">
        <v>167</v>
      </c>
      <c r="D271" s="39" t="s">
        <v>84</v>
      </c>
      <c r="E271" s="39" t="s">
        <v>68</v>
      </c>
      <c r="F271" s="39" t="s">
        <v>166</v>
      </c>
      <c r="G271" s="39"/>
      <c r="H271" s="40">
        <f>SUMIFS(H272:H1326,$B272:$B1326,$B271,$D272:$D1326,$D272,$E272:$E1326,$E272,$F272:$F1326,$F272)</f>
        <v>0</v>
      </c>
      <c r="I271" s="40">
        <f>SUMIFS(I272:I1326,$B272:$B1326,$B271,$D272:$D1326,$D272,$E272:$E1326,$E272,$F272:$F1326,$F272)</f>
        <v>0</v>
      </c>
      <c r="J271" s="40">
        <f>SUMIFS(J272:J1326,$B272:$B1326,$B271,$D272:$D1326,$D272,$E272:$E1326,$E272,$F272:$F1326,$F272)</f>
        <v>0</v>
      </c>
      <c r="K271" s="40">
        <f>SUMIFS(K272:K1326,$B272:$B1326,$B271,$D272:$D1326,$D272,$E272:$E1326,$E272,$F272:$F1326,$F272)</f>
        <v>0</v>
      </c>
    </row>
    <row r="272" spans="1:11" s="16" customFormat="1" ht="15.6">
      <c r="A272" s="20">
        <v>3</v>
      </c>
      <c r="B272" s="31">
        <v>955</v>
      </c>
      <c r="C272" s="32" t="s">
        <v>46</v>
      </c>
      <c r="D272" s="33" t="s">
        <v>84</v>
      </c>
      <c r="E272" s="33" t="s">
        <v>68</v>
      </c>
      <c r="F272" s="33" t="s">
        <v>166</v>
      </c>
      <c r="G272" s="33" t="s">
        <v>90</v>
      </c>
      <c r="H272" s="24"/>
      <c r="I272" s="25"/>
      <c r="J272" s="24"/>
      <c r="K272" s="25"/>
    </row>
    <row r="273" spans="1:11" s="16" customFormat="1" ht="46.8">
      <c r="A273" s="19">
        <v>2</v>
      </c>
      <c r="B273" s="37">
        <v>955</v>
      </c>
      <c r="C273" s="38" t="s">
        <v>200</v>
      </c>
      <c r="D273" s="39" t="s">
        <v>84</v>
      </c>
      <c r="E273" s="39" t="s">
        <v>68</v>
      </c>
      <c r="F273" s="39" t="s">
        <v>59</v>
      </c>
      <c r="G273" s="39"/>
      <c r="H273" s="40">
        <f>SUMIFS(H274:H1328,$B274:$B1328,$B273,$D274:$D1328,$D274,$E274:$E1328,$E274,$F274:$F1328,$F274)</f>
        <v>0</v>
      </c>
      <c r="I273" s="40">
        <f>SUMIFS(I274:I1328,$B274:$B1328,$B273,$D274:$D1328,$D274,$E274:$E1328,$E274,$F274:$F1328,$F274)</f>
        <v>0</v>
      </c>
      <c r="J273" s="40">
        <f>SUMIFS(J274:J1328,$B274:$B1328,$B273,$D274:$D1328,$D274,$E274:$E1328,$E274,$F274:$F1328,$F274)</f>
        <v>0</v>
      </c>
      <c r="K273" s="40">
        <f>SUMIFS(K274:K1328,$B274:$B1328,$B273,$D274:$D1328,$D274,$E274:$E1328,$E274,$F274:$F1328,$F274)</f>
        <v>0</v>
      </c>
    </row>
    <row r="274" spans="1:11" s="16" customFormat="1" ht="125.4" customHeight="1">
      <c r="A274" s="20">
        <v>3</v>
      </c>
      <c r="B274" s="31">
        <v>955</v>
      </c>
      <c r="C274" s="32" t="s">
        <v>114</v>
      </c>
      <c r="D274" s="33" t="s">
        <v>84</v>
      </c>
      <c r="E274" s="33" t="s">
        <v>68</v>
      </c>
      <c r="F274" s="33" t="s">
        <v>59</v>
      </c>
      <c r="G274" s="33" t="s">
        <v>112</v>
      </c>
      <c r="H274" s="24"/>
      <c r="I274" s="24"/>
      <c r="J274" s="24"/>
      <c r="K274" s="24"/>
    </row>
    <row r="275" spans="1:11" s="16" customFormat="1" ht="46.8">
      <c r="A275" s="19">
        <v>2</v>
      </c>
      <c r="B275" s="37">
        <v>955</v>
      </c>
      <c r="C275" s="38" t="s">
        <v>207</v>
      </c>
      <c r="D275" s="39" t="s">
        <v>84</v>
      </c>
      <c r="E275" s="39" t="s">
        <v>68</v>
      </c>
      <c r="F275" s="39" t="s">
        <v>144</v>
      </c>
      <c r="G275" s="39"/>
      <c r="H275" s="40">
        <f>SUMIFS(H276:H1330,$B276:$B1330,$B275,$D276:$D1330,$D276,$E276:$E1330,$E276,$F276:$F1330,$F276)</f>
        <v>9</v>
      </c>
      <c r="I275" s="40">
        <f>SUMIFS(I276:I1330,$B276:$B1330,$B275,$D276:$D1330,$D276,$E276:$E1330,$E276,$F276:$F1330,$F276)</f>
        <v>0</v>
      </c>
      <c r="J275" s="40">
        <f>SUMIFS(J276:J1330,$B276:$B1330,$B275,$D276:$D1330,$D276,$E276:$E1330,$E276,$F276:$F1330,$F276)</f>
        <v>9</v>
      </c>
      <c r="K275" s="40">
        <f>SUMIFS(K276:K1330,$B276:$B1330,$B275,$D276:$D1330,$D276,$E276:$E1330,$E276,$F276:$F1330,$F276)</f>
        <v>0</v>
      </c>
    </row>
    <row r="276" spans="1:11" s="16" customFormat="1" ht="15.6">
      <c r="A276" s="20">
        <v>3</v>
      </c>
      <c r="B276" s="31">
        <v>955</v>
      </c>
      <c r="C276" s="32" t="s">
        <v>46</v>
      </c>
      <c r="D276" s="33" t="s">
        <v>84</v>
      </c>
      <c r="E276" s="33" t="s">
        <v>68</v>
      </c>
      <c r="F276" s="33" t="s">
        <v>144</v>
      </c>
      <c r="G276" s="33" t="s">
        <v>90</v>
      </c>
      <c r="H276" s="24">
        <v>9</v>
      </c>
      <c r="I276" s="25"/>
      <c r="J276" s="24">
        <v>9</v>
      </c>
      <c r="K276" s="25"/>
    </row>
    <row r="277" spans="1:11" s="16" customFormat="1" ht="15.6">
      <c r="A277" s="17">
        <v>1</v>
      </c>
      <c r="B277" s="28">
        <v>955</v>
      </c>
      <c r="C277" s="29" t="s">
        <v>65</v>
      </c>
      <c r="D277" s="30" t="s">
        <v>86</v>
      </c>
      <c r="E277" s="30" t="s">
        <v>87</v>
      </c>
      <c r="F277" s="30" t="s">
        <v>7</v>
      </c>
      <c r="G277" s="30" t="s">
        <v>70</v>
      </c>
      <c r="H277" s="18">
        <f>SUMIFS(H278:H1333,$B278:$B1333,$B278,$D278:$D1333,$D278,$E278:$E1333,$E278)/2</f>
        <v>6419.4</v>
      </c>
      <c r="I277" s="18">
        <f>SUMIFS(I278:I1333,$B278:$B1333,$B278,$D278:$D1333,$D278,$E278:$E1333,$E278)/2</f>
        <v>0</v>
      </c>
      <c r="J277" s="18">
        <f>SUMIFS(J278:J1333,$B278:$B1333,$B278,$D278:$D1333,$D278,$E278:$E1333,$E278)/2</f>
        <v>6419.4</v>
      </c>
      <c r="K277" s="18">
        <f>SUMIFS(K278:K1333,$B278:$B1333,$B278,$D278:$D1333,$D278,$E278:$E1333,$E278)/2</f>
        <v>0</v>
      </c>
    </row>
    <row r="278" spans="1:11" s="16" customFormat="1" ht="46.8">
      <c r="A278" s="19">
        <v>2</v>
      </c>
      <c r="B278" s="37">
        <v>955</v>
      </c>
      <c r="C278" s="42" t="s">
        <v>162</v>
      </c>
      <c r="D278" s="39" t="s">
        <v>86</v>
      </c>
      <c r="E278" s="39" t="s">
        <v>87</v>
      </c>
      <c r="F278" s="39" t="s">
        <v>66</v>
      </c>
      <c r="G278" s="39"/>
      <c r="H278" s="40">
        <f>SUMIFS(H279:H1333,$B279:$B1333,$B278,$D279:$D1333,$D279,$E279:$E1333,$E279,$F279:$F1333,$F279)</f>
        <v>4730</v>
      </c>
      <c r="I278" s="40">
        <f>SUMIFS(I279:I1333,$B279:$B1333,$B278,$D279:$D1333,$D279,$E279:$E1333,$E279,$F279:$F1333,$F279)</f>
        <v>0</v>
      </c>
      <c r="J278" s="40">
        <f>SUMIFS(J279:J1333,$B279:$B1333,$B278,$D279:$D1333,$D279,$E279:$E1333,$E279,$F279:$F1333,$F279)</f>
        <v>4730</v>
      </c>
      <c r="K278" s="40">
        <f>SUMIFS(K279:K1333,$B279:$B1333,$B278,$D279:$D1333,$D279,$E279:$E1333,$E279,$F279:$F1333,$F279)</f>
        <v>0</v>
      </c>
    </row>
    <row r="279" spans="1:11" s="16" customFormat="1" ht="15.6">
      <c r="A279" s="20">
        <v>3</v>
      </c>
      <c r="B279" s="31">
        <v>955</v>
      </c>
      <c r="C279" s="32" t="s">
        <v>46</v>
      </c>
      <c r="D279" s="33" t="s">
        <v>86</v>
      </c>
      <c r="E279" s="33" t="s">
        <v>87</v>
      </c>
      <c r="F279" s="33" t="s">
        <v>66</v>
      </c>
      <c r="G279" s="33" t="s">
        <v>90</v>
      </c>
      <c r="H279" s="24">
        <v>4730</v>
      </c>
      <c r="I279" s="25"/>
      <c r="J279" s="24">
        <v>4730</v>
      </c>
      <c r="K279" s="25"/>
    </row>
    <row r="280" spans="1:11" s="16" customFormat="1" ht="93.6">
      <c r="A280" s="19">
        <v>2</v>
      </c>
      <c r="B280" s="37">
        <v>955</v>
      </c>
      <c r="C280" s="42" t="s">
        <v>163</v>
      </c>
      <c r="D280" s="39" t="s">
        <v>86</v>
      </c>
      <c r="E280" s="39" t="s">
        <v>87</v>
      </c>
      <c r="F280" s="39" t="s">
        <v>123</v>
      </c>
      <c r="G280" s="39" t="s">
        <v>70</v>
      </c>
      <c r="H280" s="40">
        <f>SUMIFS(H281:H1335,$B281:$B1335,$B280,$D281:$D1335,$D281,$E281:$E1335,$E281,$F281:$F1335,$F281)</f>
        <v>1659.4</v>
      </c>
      <c r="I280" s="40">
        <f>SUMIFS(I281:I1335,$B281:$B1335,$B280,$D281:$D1335,$D281,$E281:$E1335,$E281,$F281:$F1335,$F281)</f>
        <v>0</v>
      </c>
      <c r="J280" s="40">
        <f>SUMIFS(J281:J1335,$B281:$B1335,$B280,$D281:$D1335,$D281,$E281:$E1335,$E281,$F281:$F1335,$F281)</f>
        <v>1659.4</v>
      </c>
      <c r="K280" s="40">
        <f>SUMIFS(K281:K1335,$B281:$B1335,$B280,$D281:$D1335,$D281,$E281:$E1335,$E281,$F281:$F1335,$F281)</f>
        <v>0</v>
      </c>
    </row>
    <row r="281" spans="1:11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87</v>
      </c>
      <c r="F281" s="33" t="s">
        <v>123</v>
      </c>
      <c r="G281" s="33" t="s">
        <v>90</v>
      </c>
      <c r="H281" s="24">
        <v>1659.4</v>
      </c>
      <c r="I281" s="25"/>
      <c r="J281" s="24">
        <v>1659.4</v>
      </c>
      <c r="K281" s="25"/>
    </row>
    <row r="282" spans="1:11" s="16" customFormat="1" ht="62.4">
      <c r="A282" s="19">
        <v>2</v>
      </c>
      <c r="B282" s="37">
        <v>955</v>
      </c>
      <c r="C282" s="38" t="s">
        <v>197</v>
      </c>
      <c r="D282" s="39" t="s">
        <v>86</v>
      </c>
      <c r="E282" s="39" t="s">
        <v>87</v>
      </c>
      <c r="F282" s="39" t="s">
        <v>122</v>
      </c>
      <c r="G282" s="39"/>
      <c r="H282" s="40">
        <f>SUMIFS(H283:H1337,$B283:$B1337,$B282,$D283:$D1337,$D283,$E283:$E1337,$E283,$F283:$F1337,$F283)</f>
        <v>30</v>
      </c>
      <c r="I282" s="40">
        <f>SUMIFS(I283:I1337,$B283:$B1337,$B282,$D283:$D1337,$D283,$E283:$E1337,$E283,$F283:$F1337,$F283)</f>
        <v>0</v>
      </c>
      <c r="J282" s="40">
        <f>SUMIFS(J283:J1337,$B283:$B1337,$B282,$D283:$D1337,$D283,$E283:$E1337,$E283,$F283:$F1337,$F283)</f>
        <v>30</v>
      </c>
      <c r="K282" s="40">
        <f>SUMIFS(K283:K1337,$B283:$B1337,$B282,$D283:$D1337,$D283,$E283:$E1337,$E283,$F283:$F1337,$F283)</f>
        <v>0</v>
      </c>
    </row>
    <row r="283" spans="1:11" s="16" customFormat="1" ht="15.6">
      <c r="A283" s="20">
        <v>3</v>
      </c>
      <c r="B283" s="31">
        <v>955</v>
      </c>
      <c r="C283" s="32" t="s">
        <v>46</v>
      </c>
      <c r="D283" s="33" t="s">
        <v>86</v>
      </c>
      <c r="E283" s="33" t="s">
        <v>87</v>
      </c>
      <c r="F283" s="33" t="s">
        <v>122</v>
      </c>
      <c r="G283" s="33" t="s">
        <v>90</v>
      </c>
      <c r="H283" s="24">
        <v>30</v>
      </c>
      <c r="I283" s="25"/>
      <c r="J283" s="24">
        <v>30</v>
      </c>
      <c r="K283" s="25"/>
    </row>
    <row r="284" spans="1:11" s="16" customFormat="1" ht="15.6">
      <c r="A284" s="21"/>
      <c r="B284" s="35"/>
      <c r="C284" s="35" t="s">
        <v>67</v>
      </c>
      <c r="D284" s="36"/>
      <c r="E284" s="36"/>
      <c r="F284" s="36" t="s">
        <v>7</v>
      </c>
      <c r="G284" s="36"/>
      <c r="H284" s="22">
        <f>SUMIF($A14:$A284,$A14,H14:H284)</f>
        <v>1316833.0999999996</v>
      </c>
      <c r="I284" s="22">
        <f>SUMIF($A14:$A284,$A14,I14:I284)</f>
        <v>568073.50000000012</v>
      </c>
      <c r="J284" s="22">
        <f>SUMIF($A14:$A284,$A14,J14:J284)</f>
        <v>1344792.5999999992</v>
      </c>
      <c r="K284" s="22">
        <f>SUMIF($A14:$A284,$A14,K14:K284)</f>
        <v>568073.50000000012</v>
      </c>
    </row>
    <row r="288" spans="1:11">
      <c r="H288" s="23"/>
      <c r="J288" s="23"/>
    </row>
  </sheetData>
  <autoFilter ref="A6:I284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103</v>
      </c>
      <c r="C3" s="78" t="s">
        <v>101</v>
      </c>
      <c r="D3" s="81" t="s">
        <v>95</v>
      </c>
      <c r="E3" s="81"/>
      <c r="F3" s="81" t="s">
        <v>96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94</v>
      </c>
      <c r="F7" s="81" t="s">
        <v>6</v>
      </c>
      <c r="G7" s="81" t="s">
        <v>94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98</v>
      </c>
      <c r="D11" s="4">
        <f>SUMIF('Приложение №4'!$A$14:$A1050,0,'Приложение №4'!$H$14:$H1050)</f>
        <v>1316833.0999999996</v>
      </c>
      <c r="E11" s="4">
        <f>SUMIF('Приложение №4'!$A$14:$A1050,0,'Приложение №4'!$I$14:$I1050)</f>
        <v>568073.50000000012</v>
      </c>
      <c r="F11" s="4" t="e">
        <f>SUMIF('Приложение №4'!$A$14:$A1050,0,'Приложение №4'!#REF!)</f>
        <v>#REF!</v>
      </c>
      <c r="G11" s="4" t="e">
        <f>SUMIF('Приложение №4'!$A$14:$A1050,0,'Приложение №4'!#REF!)</f>
        <v>#REF!</v>
      </c>
    </row>
    <row r="12" spans="2:7">
      <c r="B12" s="2">
        <v>1</v>
      </c>
      <c r="C12" s="2" t="s">
        <v>99</v>
      </c>
      <c r="D12" s="6">
        <f>SUMIF('Приложение №4'!$A$14:$A1051,1,'Приложение №4'!$H$14:$H1051)</f>
        <v>1316833.0999999999</v>
      </c>
      <c r="E12" s="6">
        <f>SUMIF('Приложение №4'!$A$14:$A1051,1,'Приложение №4'!$I$14:$I1051)</f>
        <v>568073.5</v>
      </c>
      <c r="F12" s="6" t="e">
        <f>SUMIF('Приложение №4'!$A$14:$A1051,1,'Приложение №4'!#REF!)</f>
        <v>#REF!</v>
      </c>
      <c r="G12" s="6" t="e">
        <f>SUMIF('Приложение №4'!$A$14:$A1051,1,'Приложение №4'!#REF!)</f>
        <v>#REF!</v>
      </c>
    </row>
    <row r="13" spans="2:7">
      <c r="B13" s="3">
        <v>2</v>
      </c>
      <c r="C13" s="3" t="s">
        <v>102</v>
      </c>
      <c r="D13" s="7">
        <f>SUMIF('Приложение №4'!$A$14:$A1052,2,'Приложение №4'!$H$14:$H1052)</f>
        <v>1316833.0999999999</v>
      </c>
      <c r="E13" s="7">
        <f>SUMIF('Приложение №4'!$A$14:$A1052,2,'Приложение №4'!$I$14:$I1052)</f>
        <v>568073.50000000012</v>
      </c>
      <c r="F13" s="7" t="e">
        <f>SUMIF('Приложение №4'!$A$14:$A1052,2,'Приложение №4'!#REF!)</f>
        <v>#REF!</v>
      </c>
      <c r="G13" s="7" t="e">
        <f>SUMIF('Приложение №4'!$A$14:$A1052,2,'Приложение №4'!#REF!)</f>
        <v>#REF!</v>
      </c>
    </row>
    <row r="14" spans="2:7" s="51" customFormat="1" ht="78" customHeight="1">
      <c r="B14" s="49" t="s">
        <v>104</v>
      </c>
      <c r="C14" s="49" t="s">
        <v>100</v>
      </c>
      <c r="D14" s="50">
        <f>SUMIF('Приложение №4'!$A$14:$A1053,3,'Приложение №4'!$H$14:$H1053)</f>
        <v>1316833.0999999996</v>
      </c>
      <c r="E14" s="50">
        <f>SUMIF('Приложение №4'!$A$14:$A1053,3,'Приложение №4'!$I$14:$I1053)</f>
        <v>568073.50000000012</v>
      </c>
      <c r="F14" s="50" t="e">
        <f>SUMIF('Приложение №4'!$A$14:$A1053,3,'Приложение №4'!#REF!)</f>
        <v>#REF!</v>
      </c>
      <c r="G14" s="50" t="e">
        <f>SUMIF('Приложение №4'!$A$14:$A1053,3,'Приложение №4'!#REF!)</f>
        <v>#REF!</v>
      </c>
    </row>
    <row r="15" spans="2:7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2025-05-20T09:09:24Z</dcterms:modified>
</cp:coreProperties>
</file>