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№6'!$A$6:$H$269</definedName>
  </definedNames>
  <calcPr calcId="145621"/>
</workbook>
</file>

<file path=xl/calcChain.xml><?xml version="1.0" encoding="utf-8"?>
<calcChain xmlns="http://schemas.openxmlformats.org/spreadsheetml/2006/main">
  <c r="H267" i="1" l="1"/>
  <c r="G267" i="1"/>
  <c r="H265" i="1"/>
  <c r="G265" i="1"/>
  <c r="H262" i="1"/>
  <c r="H261" i="1" s="1"/>
  <c r="G262" i="1"/>
  <c r="G261" i="1" s="1"/>
  <c r="H258" i="1"/>
  <c r="H257" i="1" s="1"/>
  <c r="H256" i="1" s="1"/>
  <c r="G258" i="1"/>
  <c r="G257" i="1" s="1"/>
  <c r="G256" i="1" s="1"/>
  <c r="H254" i="1"/>
  <c r="G254" i="1"/>
  <c r="H252" i="1"/>
  <c r="G252" i="1"/>
  <c r="H250" i="1"/>
  <c r="G250" i="1"/>
  <c r="H246" i="1"/>
  <c r="G246" i="1"/>
  <c r="H244" i="1"/>
  <c r="G244" i="1"/>
  <c r="H241" i="1"/>
  <c r="G241" i="1"/>
  <c r="H238" i="1"/>
  <c r="G238" i="1"/>
  <c r="H234" i="1"/>
  <c r="G234" i="1"/>
  <c r="H231" i="1"/>
  <c r="G231" i="1"/>
  <c r="H227" i="1"/>
  <c r="G227" i="1"/>
  <c r="H225" i="1"/>
  <c r="G225" i="1"/>
  <c r="H222" i="1"/>
  <c r="G222" i="1"/>
  <c r="H219" i="1"/>
  <c r="G219" i="1"/>
  <c r="H217" i="1"/>
  <c r="G217" i="1"/>
  <c r="H215" i="1"/>
  <c r="G215" i="1"/>
  <c r="H212" i="1"/>
  <c r="G212" i="1"/>
  <c r="H209" i="1"/>
  <c r="G209" i="1"/>
  <c r="H207" i="1"/>
  <c r="G207" i="1"/>
  <c r="H204" i="1"/>
  <c r="H203" i="1" s="1"/>
  <c r="G204" i="1"/>
  <c r="G203" i="1" s="1"/>
  <c r="H200" i="1"/>
  <c r="H199" i="1" s="1"/>
  <c r="H198" i="1" s="1"/>
  <c r="G200" i="1"/>
  <c r="G199" i="1" s="1"/>
  <c r="G198" i="1" s="1"/>
  <c r="H196" i="1"/>
  <c r="G196" i="1"/>
  <c r="H194" i="1"/>
  <c r="G194" i="1"/>
  <c r="H192" i="1"/>
  <c r="G192" i="1"/>
  <c r="H189" i="1"/>
  <c r="G189" i="1"/>
  <c r="H183" i="1"/>
  <c r="G183" i="1"/>
  <c r="H179" i="1"/>
  <c r="G179" i="1"/>
  <c r="H177" i="1"/>
  <c r="G177" i="1"/>
  <c r="H173" i="1"/>
  <c r="G173" i="1"/>
  <c r="H169" i="1"/>
  <c r="H168" i="1" s="1"/>
  <c r="G169" i="1"/>
  <c r="G168" i="1" s="1"/>
  <c r="H165" i="1"/>
  <c r="G165" i="1"/>
  <c r="H163" i="1"/>
  <c r="G163" i="1"/>
  <c r="H161" i="1"/>
  <c r="G161" i="1"/>
  <c r="H158" i="1"/>
  <c r="G158" i="1"/>
  <c r="H154" i="1"/>
  <c r="G154" i="1"/>
  <c r="H152" i="1"/>
  <c r="G152" i="1"/>
  <c r="H150" i="1"/>
  <c r="G150" i="1"/>
  <c r="H146" i="1"/>
  <c r="G146" i="1"/>
  <c r="H144" i="1"/>
  <c r="G144" i="1"/>
  <c r="H142" i="1"/>
  <c r="G142" i="1"/>
  <c r="H139" i="1"/>
  <c r="G139" i="1"/>
  <c r="H137" i="1"/>
  <c r="G137" i="1"/>
  <c r="H135" i="1"/>
  <c r="G135" i="1"/>
  <c r="H132" i="1"/>
  <c r="G132" i="1"/>
  <c r="H129" i="1"/>
  <c r="G129" i="1"/>
  <c r="H126" i="1"/>
  <c r="G126" i="1"/>
  <c r="H123" i="1"/>
  <c r="G123" i="1"/>
  <c r="H121" i="1"/>
  <c r="G121" i="1"/>
  <c r="H117" i="1"/>
  <c r="G117" i="1"/>
  <c r="H115" i="1"/>
  <c r="G115" i="1"/>
  <c r="H113" i="1"/>
  <c r="G113" i="1"/>
  <c r="H110" i="1"/>
  <c r="H109" i="1" s="1"/>
  <c r="G110" i="1"/>
  <c r="G109" i="1" s="1"/>
  <c r="H106" i="1"/>
  <c r="G106" i="1"/>
  <c r="H100" i="1"/>
  <c r="H99" i="1" s="1"/>
  <c r="G100" i="1"/>
  <c r="G99" i="1" s="1"/>
  <c r="H93" i="1"/>
  <c r="G93" i="1"/>
  <c r="H91" i="1"/>
  <c r="G91" i="1"/>
  <c r="H87" i="1"/>
  <c r="G87" i="1"/>
  <c r="H85" i="1"/>
  <c r="G85" i="1"/>
  <c r="H83" i="1"/>
  <c r="G83" i="1"/>
  <c r="H80" i="1"/>
  <c r="G80" i="1"/>
  <c r="H78" i="1"/>
  <c r="G78" i="1"/>
  <c r="H73" i="1"/>
  <c r="H72" i="1" s="1"/>
  <c r="H71" i="1" s="1"/>
  <c r="G73" i="1"/>
  <c r="G72" i="1" s="1"/>
  <c r="G71" i="1" s="1"/>
  <c r="H68" i="1"/>
  <c r="G68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106" i="1"/>
  <c r="I106" i="1"/>
  <c r="J139" i="1"/>
  <c r="I139" i="1"/>
  <c r="J196" i="1"/>
  <c r="I196" i="1"/>
  <c r="J194" i="1"/>
  <c r="I194" i="1"/>
  <c r="J135" i="1"/>
  <c r="I135" i="1"/>
  <c r="J254" i="1"/>
  <c r="I254" i="1"/>
  <c r="G25" i="1" l="1"/>
  <c r="G206" i="1"/>
  <c r="H206" i="1"/>
  <c r="G214" i="1"/>
  <c r="H221" i="1"/>
  <c r="H77" i="1"/>
  <c r="G221" i="1"/>
  <c r="H214" i="1"/>
  <c r="H82" i="1"/>
  <c r="G112" i="1"/>
  <c r="G131" i="1"/>
  <c r="G157" i="1"/>
  <c r="G182" i="1"/>
  <c r="G181" i="1" s="1"/>
  <c r="G82" i="1"/>
  <c r="H141" i="1"/>
  <c r="H25" i="1"/>
  <c r="G141" i="1"/>
  <c r="H264" i="1"/>
  <c r="H260" i="1" s="1"/>
  <c r="H39" i="1"/>
  <c r="H120" i="1"/>
  <c r="G18" i="1"/>
  <c r="G39" i="1"/>
  <c r="G120" i="1"/>
  <c r="G149" i="1"/>
  <c r="G148" i="1" s="1"/>
  <c r="G172" i="1"/>
  <c r="H237" i="1"/>
  <c r="H236" i="1" s="1"/>
  <c r="H249" i="1"/>
  <c r="H248" i="1" s="1"/>
  <c r="G77" i="1"/>
  <c r="H51" i="1"/>
  <c r="H90" i="1"/>
  <c r="H103" i="1"/>
  <c r="H102" i="1" s="1"/>
  <c r="G237" i="1"/>
  <c r="G236" i="1" s="1"/>
  <c r="G249" i="1"/>
  <c r="G248" i="1" s="1"/>
  <c r="H149" i="1"/>
  <c r="H148" i="1" s="1"/>
  <c r="G264" i="1"/>
  <c r="G260" i="1" s="1"/>
  <c r="G51" i="1"/>
  <c r="G90" i="1"/>
  <c r="G103" i="1"/>
  <c r="G102" i="1" s="1"/>
  <c r="H18" i="1"/>
  <c r="H172" i="1"/>
  <c r="H112" i="1"/>
  <c r="H131" i="1"/>
  <c r="H157" i="1"/>
  <c r="H182" i="1"/>
  <c r="H181" i="1" s="1"/>
  <c r="I165" i="1"/>
  <c r="J117" i="1"/>
  <c r="I117" i="1"/>
  <c r="J234" i="1"/>
  <c r="I234" i="1"/>
  <c r="J129" i="1"/>
  <c r="I129" i="1"/>
  <c r="G76" i="1" l="1"/>
  <c r="G156" i="1"/>
  <c r="G119" i="1"/>
  <c r="H202" i="1"/>
  <c r="H76" i="1"/>
  <c r="H89" i="1"/>
  <c r="G14" i="1"/>
  <c r="G202" i="1"/>
  <c r="H156" i="1"/>
  <c r="G89" i="1"/>
  <c r="H14" i="1"/>
  <c r="H119" i="1"/>
  <c r="J87" i="1"/>
  <c r="I87" i="1"/>
  <c r="G269" i="1" l="1"/>
  <c r="H269" i="1"/>
  <c r="J267" i="1"/>
  <c r="I267" i="1"/>
  <c r="J265" i="1"/>
  <c r="I265" i="1"/>
  <c r="J262" i="1"/>
  <c r="J261" i="1" s="1"/>
  <c r="I262" i="1"/>
  <c r="I261" i="1" s="1"/>
  <c r="J258" i="1"/>
  <c r="J257" i="1" s="1"/>
  <c r="J256" i="1" s="1"/>
  <c r="I258" i="1"/>
  <c r="I257" i="1" s="1"/>
  <c r="I256" i="1" s="1"/>
  <c r="J252" i="1"/>
  <c r="I252" i="1"/>
  <c r="J250" i="1"/>
  <c r="I250" i="1"/>
  <c r="J246" i="1"/>
  <c r="I246" i="1"/>
  <c r="J244" i="1"/>
  <c r="I244" i="1"/>
  <c r="J241" i="1"/>
  <c r="I241" i="1"/>
  <c r="J238" i="1"/>
  <c r="I238" i="1"/>
  <c r="J231" i="1"/>
  <c r="I231" i="1"/>
  <c r="J227" i="1"/>
  <c r="I227" i="1"/>
  <c r="J225" i="1"/>
  <c r="I225" i="1"/>
  <c r="J222" i="1"/>
  <c r="I222" i="1"/>
  <c r="J219" i="1"/>
  <c r="I219" i="1"/>
  <c r="J217" i="1"/>
  <c r="I217" i="1"/>
  <c r="J215" i="1"/>
  <c r="I215" i="1"/>
  <c r="J212" i="1"/>
  <c r="I212" i="1"/>
  <c r="J209" i="1"/>
  <c r="I209" i="1"/>
  <c r="J207" i="1"/>
  <c r="I207" i="1"/>
  <c r="J204" i="1"/>
  <c r="J203" i="1" s="1"/>
  <c r="I204" i="1"/>
  <c r="I203" i="1" s="1"/>
  <c r="J200" i="1"/>
  <c r="J199" i="1" s="1"/>
  <c r="J198" i="1" s="1"/>
  <c r="I200" i="1"/>
  <c r="I199" i="1" s="1"/>
  <c r="I198" i="1" s="1"/>
  <c r="J192" i="1"/>
  <c r="I192" i="1"/>
  <c r="J189" i="1"/>
  <c r="I189" i="1"/>
  <c r="J183" i="1"/>
  <c r="I183" i="1"/>
  <c r="J179" i="1"/>
  <c r="I179" i="1"/>
  <c r="J177" i="1"/>
  <c r="I177" i="1"/>
  <c r="J173" i="1"/>
  <c r="I173" i="1"/>
  <c r="J169" i="1"/>
  <c r="J168" i="1" s="1"/>
  <c r="I169" i="1"/>
  <c r="I168" i="1" s="1"/>
  <c r="J165" i="1"/>
  <c r="J163" i="1"/>
  <c r="I163" i="1"/>
  <c r="J161" i="1"/>
  <c r="I161" i="1"/>
  <c r="J158" i="1"/>
  <c r="I158" i="1"/>
  <c r="J154" i="1"/>
  <c r="I154" i="1"/>
  <c r="J152" i="1"/>
  <c r="I152" i="1"/>
  <c r="J150" i="1"/>
  <c r="I150" i="1"/>
  <c r="J146" i="1"/>
  <c r="I146" i="1"/>
  <c r="J144" i="1"/>
  <c r="I144" i="1"/>
  <c r="J142" i="1"/>
  <c r="I142" i="1"/>
  <c r="J137" i="1"/>
  <c r="I137" i="1"/>
  <c r="J132" i="1"/>
  <c r="I132" i="1"/>
  <c r="J126" i="1"/>
  <c r="I126" i="1"/>
  <c r="J123" i="1"/>
  <c r="I123" i="1"/>
  <c r="J121" i="1"/>
  <c r="I121" i="1"/>
  <c r="J115" i="1"/>
  <c r="I115" i="1"/>
  <c r="J113" i="1"/>
  <c r="I113" i="1"/>
  <c r="J110" i="1"/>
  <c r="J109" i="1" s="1"/>
  <c r="I110" i="1"/>
  <c r="I109" i="1" s="1"/>
  <c r="J103" i="1"/>
  <c r="J102" i="1" s="1"/>
  <c r="I103" i="1"/>
  <c r="I102" i="1" s="1"/>
  <c r="J100" i="1"/>
  <c r="J99" i="1" s="1"/>
  <c r="I100" i="1"/>
  <c r="I99" i="1" s="1"/>
  <c r="J93" i="1"/>
  <c r="I93" i="1"/>
  <c r="J91" i="1"/>
  <c r="I91" i="1"/>
  <c r="J85" i="1"/>
  <c r="I85" i="1"/>
  <c r="J83" i="1"/>
  <c r="I83" i="1"/>
  <c r="J80" i="1"/>
  <c r="I80" i="1"/>
  <c r="J78" i="1"/>
  <c r="I78" i="1"/>
  <c r="J73" i="1"/>
  <c r="J72" i="1" s="1"/>
  <c r="J71" i="1" s="1"/>
  <c r="I73" i="1"/>
  <c r="I72" i="1" s="1"/>
  <c r="I71" i="1" s="1"/>
  <c r="J68" i="1"/>
  <c r="I68" i="1"/>
  <c r="J65" i="1"/>
  <c r="I65" i="1"/>
  <c r="J63" i="1"/>
  <c r="I63" i="1"/>
  <c r="J60" i="1"/>
  <c r="I60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182" i="1" l="1"/>
  <c r="J181" i="1" s="1"/>
  <c r="I182" i="1"/>
  <c r="I181" i="1" s="1"/>
  <c r="I131" i="1"/>
  <c r="J214" i="1"/>
  <c r="I77" i="1"/>
  <c r="J25" i="1"/>
  <c r="J90" i="1"/>
  <c r="J82" i="1"/>
  <c r="J39" i="1"/>
  <c r="I120" i="1"/>
  <c r="J172" i="1"/>
  <c r="J77" i="1"/>
  <c r="J237" i="1"/>
  <c r="J236" i="1" s="1"/>
  <c r="I264" i="1"/>
  <c r="I260" i="1" s="1"/>
  <c r="J112" i="1"/>
  <c r="J149" i="1"/>
  <c r="J148" i="1" s="1"/>
  <c r="I206" i="1"/>
  <c r="I112" i="1"/>
  <c r="J18" i="1"/>
  <c r="J120" i="1"/>
  <c r="J157" i="1"/>
  <c r="I157" i="1"/>
  <c r="J249" i="1"/>
  <c r="J248" i="1" s="1"/>
  <c r="J131" i="1"/>
  <c r="J221" i="1"/>
  <c r="J264" i="1"/>
  <c r="J260" i="1" s="1"/>
  <c r="I18" i="1"/>
  <c r="I82" i="1"/>
  <c r="I141" i="1"/>
  <c r="J51" i="1"/>
  <c r="J206" i="1"/>
  <c r="J141" i="1"/>
  <c r="I39" i="1"/>
  <c r="I90" i="1"/>
  <c r="I172" i="1"/>
  <c r="I237" i="1"/>
  <c r="I236" i="1" s="1"/>
  <c r="I249" i="1"/>
  <c r="I248" i="1" s="1"/>
  <c r="I221" i="1"/>
  <c r="I214" i="1"/>
  <c r="I51" i="1"/>
  <c r="I25" i="1"/>
  <c r="I149" i="1"/>
  <c r="I148" i="1" s="1"/>
  <c r="J89" i="1" l="1"/>
  <c r="J202" i="1"/>
  <c r="J156" i="1"/>
  <c r="J119" i="1"/>
  <c r="I89" i="1"/>
  <c r="J76" i="1"/>
  <c r="I156" i="1"/>
  <c r="I76" i="1"/>
  <c r="I14" i="1"/>
  <c r="I119" i="1"/>
  <c r="J14" i="1"/>
  <c r="I202" i="1"/>
  <c r="J269" i="1" l="1"/>
  <c r="I269" i="1"/>
  <c r="G14" i="2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<sst xmlns="http://schemas.openxmlformats.org/spreadsheetml/2006/main" count="1192" uniqueCount="220">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</sst>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9"/>
  <sheetViews>
    <sheetView tabSelected="1" topLeftCell="B253" zoomScale="85" zoomScaleNormal="85" zoomScaleSheetLayoutView="85" zoomScalePageLayoutView="85" workbookViewId="0">
      <selection activeCell="B1" sqref="B1:J269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9.140625" style="21"/>
    <col min="12" max="12" width="15.7109375" style="21" customWidth="1"/>
    <col min="13" max="13" width="13.28515625" style="21" customWidth="1"/>
    <col min="14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121</v>
      </c>
      <c r="J1" s="51"/>
    </row>
    <row r="2" spans="1:10" ht="104.45" customHeight="1" x14ac:dyDescent="0.25">
      <c r="E2" s="50"/>
      <c r="F2" s="50"/>
      <c r="G2" s="61" t="s">
        <v>182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9"/>
      <c r="J3" s="49"/>
    </row>
    <row r="4" spans="1:10" s="20" customFormat="1" ht="65.25" customHeight="1" x14ac:dyDescent="0.2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212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SUMIFS(G15:G1074,$C15:$C1074,$C15)/3</f>
        <v>106670.89999999998</v>
      </c>
      <c r="H14" s="28">
        <f>SUMIFS(H15:H1064,$C15:$C1064,$C15)/3</f>
        <v>2585</v>
      </c>
      <c r="I14" s="28">
        <f>SUMIFS(I15:I1074,$C15:$C1074,$C15)/3</f>
        <v>108633.5</v>
      </c>
      <c r="J14" s="28">
        <f>SUMIFS(J15:J1064,$C15:$C1064,$C15)/3</f>
        <v>2585</v>
      </c>
    </row>
    <row r="15" spans="1:10" s="13" customFormat="1" ht="47.25" x14ac:dyDescent="0.25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SUMIFS(G16:G1064,$C16:$C1064,$C16,$D16:$D1064,$D16)/2</f>
        <v>2480.8000000000002</v>
      </c>
      <c r="H15" s="31">
        <f>SUMIFS(H16:H1064,$C16:$C1064,$C16,$D16:$D1064,$D16)/2</f>
        <v>0</v>
      </c>
      <c r="I15" s="31">
        <f>SUMIFS(I16:I1064,$C16:$C1064,$C16,$D16:$D1064,$D16)/2</f>
        <v>2480.8000000000002</v>
      </c>
      <c r="J15" s="31">
        <f>SUMIFS(J16:J1064,$C16:$C1064,$C16,$D16:$D1064,$D16)/2</f>
        <v>0</v>
      </c>
    </row>
    <row r="16" spans="1:10" s="13" customFormat="1" ht="78.75" x14ac:dyDescent="0.25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SUMIFS(G17:G1061,$C17:$C1061,$C17,$D17:$D1061,$D17,$E17:$E1061,$E17)</f>
        <v>2480.8000000000002</v>
      </c>
      <c r="H16" s="34">
        <f>SUMIFS(H17:H1061,$C17:$C1061,$C17,$D17:$D1061,$D17,$E17:$E1061,$E17)</f>
        <v>0</v>
      </c>
      <c r="I16" s="34">
        <f>SUMIFS(I17:I1061,$C17:$C1061,$C17,$D17:$D1061,$D17,$E17:$E1061,$E17)</f>
        <v>2480.8000000000002</v>
      </c>
      <c r="J16" s="34">
        <f>SUMIFS(J17:J1061,$C17:$C1061,$C17,$D17:$D1061,$D17,$E17:$E1061,$E17)</f>
        <v>0</v>
      </c>
    </row>
    <row r="17" spans="1:10" s="13" customFormat="1" ht="31.5" x14ac:dyDescent="0.25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2480.8000000000002</v>
      </c>
      <c r="H17" s="24"/>
      <c r="I17" s="24">
        <v>2480.8000000000002</v>
      </c>
      <c r="J17" s="24"/>
    </row>
    <row r="18" spans="1:10" s="13" customFormat="1" ht="63" x14ac:dyDescent="0.25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SUMIFS(G19:G1067,$C19:$C1067,$C19,$D19:$D1067,$D19)/2</f>
        <v>692.5</v>
      </c>
      <c r="H18" s="31">
        <f>SUMIFS(H19:H1067,$C19:$C1067,$C19,$D19:$D1067,$D19)/2</f>
        <v>0</v>
      </c>
      <c r="I18" s="31">
        <f>SUMIFS(I19:I1067,$C19:$C1067,$C19,$D19:$D1067,$D19)/2</f>
        <v>692.5</v>
      </c>
      <c r="J18" s="31">
        <f>SUMIFS(J19:J1067,$C19:$C1067,$C19,$D19:$D1067,$D19)/2</f>
        <v>0</v>
      </c>
    </row>
    <row r="19" spans="1:10" s="13" customFormat="1" ht="63" x14ac:dyDescent="0.25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SUMIFS(G20:G1064,$C20:$C1064,$C20,$D20:$D1064,$D20,$E20:$E1064,$E20)</f>
        <v>0</v>
      </c>
      <c r="H19" s="34">
        <f>SUMIFS(H20:H1064,$C20:$C1064,$C20,$D20:$D1064,$D20,$E20:$E1064,$E20)</f>
        <v>0</v>
      </c>
      <c r="I19" s="34">
        <f>SUMIFS(I20:I1064,$C20:$C1064,$C20,$D20:$D1064,$D20,$E20:$E1064,$E20)</f>
        <v>0</v>
      </c>
      <c r="J19" s="34">
        <f>SUMIFS(J20:J1064,$C20:$C1064,$C20,$D20:$D1064,$D20,$E20:$E1064,$E20)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SUMIFS(G22:G1066,$C22:$C1066,$C22,$D22:$D1066,$D22,$E22:$E1066,$E22)</f>
        <v>692.5</v>
      </c>
      <c r="H21" s="34">
        <f>SUMIFS(H22:H1066,$C22:$C1066,$C22,$D22:$D1066,$D22,$E22:$E1066,$E22)</f>
        <v>0</v>
      </c>
      <c r="I21" s="34">
        <f>SUMIFS(I22:I1066,$C22:$C1066,$C22,$D22:$D1066,$D22,$E22:$E1066,$E22)</f>
        <v>692.5</v>
      </c>
      <c r="J21" s="34">
        <f>SUMIFS(J22:J1066,$C22:$C1066,$C22,$D22:$D1066,$D22,$E22:$E1066,$E22)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546.79999999999995</v>
      </c>
      <c r="H22" s="24"/>
      <c r="I22" s="24">
        <v>546.79999999999995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SUMIFS(G26:G1074,$C26:$C1074,$C26,$D26:$D1074,$D26)/2</f>
        <v>29703</v>
      </c>
      <c r="H25" s="31">
        <f>SUMIFS(H26:H1074,$C26:$C1074,$C26,$D26:$D1074,$D26)/2</f>
        <v>2202.1999999999998</v>
      </c>
      <c r="I25" s="31">
        <f>SUMIFS(I26:I1074,$C26:$C1074,$C26,$D26:$D1074,$D26)/2</f>
        <v>29764.5</v>
      </c>
      <c r="J25" s="31">
        <f>SUMIFS(J26:J1074,$C26:$C1074,$C26,$D26:$D1074,$D26)/2</f>
        <v>2202.1999999999998</v>
      </c>
    </row>
    <row r="26" spans="1:10" s="13" customFormat="1" ht="63" x14ac:dyDescent="0.25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SUMIFS(G27:G1071,$C27:$C1071,$C27,$D27:$D1071,$D27,$E27:$E1071,$E27)</f>
        <v>444.3</v>
      </c>
      <c r="H26" s="34">
        <f>SUMIFS(H27:H1071,$C27:$C1071,$C27,$D27:$D1071,$D27,$E27:$E1071,$E27)</f>
        <v>0</v>
      </c>
      <c r="I26" s="34">
        <f>SUMIFS(I27:I1071,$C27:$C1071,$C27,$D27:$D1071,$D27,$E27:$E1071,$E27)</f>
        <v>444.3</v>
      </c>
      <c r="J26" s="34">
        <f>SUMIFS(J27:J1071,$C27:$C1071,$C27,$D27:$D1071,$D27,$E27:$E1071,$E27)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444.3</v>
      </c>
      <c r="H27" s="24"/>
      <c r="I27" s="24">
        <v>444.3</v>
      </c>
      <c r="J27" s="24"/>
    </row>
    <row r="28" spans="1:10" s="13" customFormat="1" ht="63" x14ac:dyDescent="0.25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SUMIFS(G29:G1073,$C29:$C1073,$C29,$D29:$D1073,$D29,$E29:$E1073,$E29)</f>
        <v>100.2</v>
      </c>
      <c r="H28" s="34">
        <f>SUMIFS(H29:H1073,$C29:$C1073,$C29,$D29:$D1073,$D29,$E29:$E1073,$E29)</f>
        <v>0</v>
      </c>
      <c r="I28" s="34">
        <f>SUMIFS(I29:I1073,$C29:$C1073,$C29,$D29:$D1073,$D29,$E29:$E1073,$E29)</f>
        <v>100.2</v>
      </c>
      <c r="J28" s="34">
        <f>SUMIFS(J29:J1073,$C29:$C1073,$C29,$D29:$D1073,$D29,$E29:$E1073,$E29)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100.2</v>
      </c>
      <c r="H29" s="24"/>
      <c r="I29" s="24">
        <v>100.2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SUMIFS(G31:G1075,$C31:$C1075,$C31,$D31:$D1075,$D31,$E31:$E1075,$E31)</f>
        <v>29158.5</v>
      </c>
      <c r="H30" s="34">
        <f>SUMIFS(H31:H1075,$C31:$C1075,$C31,$D31:$D1075,$D31,$E31:$E1075,$E31)</f>
        <v>2202.1999999999998</v>
      </c>
      <c r="I30" s="34">
        <f>SUMIFS(I31:I1075,$C31:$C1075,$C31,$D31:$D1075,$D31,$E31:$E1075,$E31)</f>
        <v>29220</v>
      </c>
      <c r="J30" s="34">
        <f>SUMIFS(J31:J1075,$C31:$C1075,$C31,$D31:$D1075,$D31,$E31:$E1075,$E31)</f>
        <v>2202.1999999999998</v>
      </c>
    </row>
    <row r="31" spans="1:10" s="13" customFormat="1" ht="31.5" x14ac:dyDescent="0.25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26841.599999999999</v>
      </c>
      <c r="H31" s="24">
        <v>1930.3</v>
      </c>
      <c r="I31" s="24">
        <v>26841.599999999999</v>
      </c>
      <c r="J31" s="24">
        <v>1930.3</v>
      </c>
    </row>
    <row r="32" spans="1:10" s="13" customFormat="1" ht="47.25" x14ac:dyDescent="0.25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2255.4</v>
      </c>
      <c r="H32" s="24">
        <v>271.89999999999998</v>
      </c>
      <c r="I32" s="24">
        <v>2316.9</v>
      </c>
      <c r="J32" s="24">
        <v>271.89999999999998</v>
      </c>
    </row>
    <row r="33" spans="1:10" s="13" customFormat="1" ht="31.5" x14ac:dyDescent="0.25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SUMIFS(G37:G1085,$C37:$C1085,$C37,$D37:$D1085,$D37)/2</f>
        <v>11.7</v>
      </c>
      <c r="H36" s="31">
        <f>SUMIFS(H37:H1085,$C37:$C1085,$C37,$D37:$D1085,$D37)/2</f>
        <v>11.7</v>
      </c>
      <c r="I36" s="31">
        <f>SUMIFS(I37:I1085,$C37:$C1085,$C37,$D37:$D1085,$D37)/2</f>
        <v>11.7</v>
      </c>
      <c r="J36" s="31">
        <f>SUMIFS(J37:J1085,$C37:$C1085,$C37,$D37:$D1085,$D37)/2</f>
        <v>11.7</v>
      </c>
    </row>
    <row r="37" spans="1:10" s="13" customFormat="1" ht="31.5" x14ac:dyDescent="0.25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SUMIFS(G38:G1082,$C38:$C1082,$C38,$D38:$D1082,$D38,$E38:$E1082,$E38)</f>
        <v>11.7</v>
      </c>
      <c r="H37" s="34">
        <f>SUMIFS(H38:H1082,$C38:$C1082,$C38,$D38:$D1082,$D38,$E38:$E1082,$E38)</f>
        <v>11.7</v>
      </c>
      <c r="I37" s="34">
        <f>SUMIFS(I38:I1082,$C38:$C1082,$C38,$D38:$D1082,$D38,$E38:$E1082,$E38)</f>
        <v>11.7</v>
      </c>
      <c r="J37" s="34">
        <f>SUMIFS(J38:J1082,$C38:$C1082,$C38,$D38:$D1082,$D38,$E38:$E1082,$E38)</f>
        <v>11.7</v>
      </c>
    </row>
    <row r="38" spans="1:10" s="13" customFormat="1" ht="47.25" x14ac:dyDescent="0.25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>
        <v>11.7</v>
      </c>
      <c r="H38" s="24">
        <v>11.7</v>
      </c>
      <c r="I38" s="24">
        <v>11.7</v>
      </c>
      <c r="J38" s="24">
        <v>11.7</v>
      </c>
    </row>
    <row r="39" spans="1:10" s="13" customFormat="1" ht="47.25" x14ac:dyDescent="0.25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SUMIFS(G40:G1088,$C40:$C1088,$C40,$D40:$D1088,$D40)/2</f>
        <v>13568.700000000003</v>
      </c>
      <c r="H39" s="31">
        <f>SUMIFS(H40:H1088,$C40:$C1088,$C40,$D40:$D1088,$D40)/2</f>
        <v>0</v>
      </c>
      <c r="I39" s="31">
        <f>SUMIFS(I40:I1088,$C40:$C1088,$C40,$D40:$D1088,$D40)/2</f>
        <v>13568.700000000003</v>
      </c>
      <c r="J39" s="31">
        <f>SUMIFS(J40:J1088,$C40:$C1088,$C40,$D40:$D1088,$D40)/2</f>
        <v>0</v>
      </c>
    </row>
    <row r="40" spans="1:10" s="13" customFormat="1" ht="63" x14ac:dyDescent="0.25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SUMIFS(G41:G1085,$C41:$C1085,$C41,$D41:$D1085,$D41,$E41:$E1085,$E41)</f>
        <v>35</v>
      </c>
      <c r="H40" s="34">
        <f>SUMIFS(H41:H1085,$C41:$C1085,$C41,$D41:$D1085,$D41,$E41:$E1085,$E41)</f>
        <v>0</v>
      </c>
      <c r="I40" s="34">
        <f>SUMIFS(I41:I1085,$C41:$C1085,$C41,$D41:$D1085,$D41,$E41:$E1085,$E41)</f>
        <v>35</v>
      </c>
      <c r="J40" s="34">
        <f>SUMIFS(J41:J1085,$C41:$C1085,$C41,$D41:$D1085,$D41,$E41:$E1085,$E41)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>
        <v>35</v>
      </c>
      <c r="H41" s="24"/>
      <c r="I41" s="24">
        <v>35</v>
      </c>
      <c r="J41" s="24"/>
    </row>
    <row r="42" spans="1:10" s="13" customFormat="1" ht="63" x14ac:dyDescent="0.25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SUMIFS(G43:G1087,$C43:$C1087,$C43,$D43:$D1087,$D43,$E43:$E1087,$E43)</f>
        <v>18.8</v>
      </c>
      <c r="H42" s="34">
        <f>SUMIFS(H43:H1087,$C43:$C1087,$C43,$D43:$D1087,$D43,$E43:$E1087,$E43)</f>
        <v>0</v>
      </c>
      <c r="I42" s="34">
        <f>SUMIFS(I43:I1087,$C43:$C1087,$C43,$D43:$D1087,$D43,$E43:$E1087,$E43)</f>
        <v>18.8</v>
      </c>
      <c r="J42" s="34">
        <f>SUMIFS(J43:J1087,$C43:$C1087,$C43,$D43:$D1087,$D43,$E43:$E1087,$E43)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>
        <v>18.8</v>
      </c>
      <c r="H43" s="24"/>
      <c r="I43" s="24">
        <v>18.8</v>
      </c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SUMIFS(G45:G1089,$C45:$C1089,$C45,$D45:$D1089,$D45,$E45:$E1089,$E45)</f>
        <v>13514.900000000001</v>
      </c>
      <c r="H44" s="34">
        <f>SUMIFS(H45:H1089,$C45:$C1089,$C45,$D45:$D1089,$D45,$E45:$E1089,$E45)</f>
        <v>0</v>
      </c>
      <c r="I44" s="34">
        <f>SUMIFS(I45:I1089,$C45:$C1089,$C45,$D45:$D1089,$D45,$E45:$E1089,$E45)</f>
        <v>13514.900000000001</v>
      </c>
      <c r="J44" s="34">
        <f>SUMIFS(J45:J1089,$C45:$C1089,$C45,$D45:$D1089,$D45,$E45:$E1089,$E45)</f>
        <v>0</v>
      </c>
    </row>
    <row r="45" spans="1:10" s="13" customFormat="1" ht="31.5" x14ac:dyDescent="0.25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13070.2</v>
      </c>
      <c r="H45" s="24"/>
      <c r="I45" s="24">
        <v>13070.2</v>
      </c>
      <c r="J45" s="24"/>
    </row>
    <row r="46" spans="1:10" s="13" customFormat="1" ht="47.25" x14ac:dyDescent="0.25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SUMIFS(G49:G1097,$C49:$C1097,$C49,$D49:$D1097,$D49)/2</f>
        <v>2000</v>
      </c>
      <c r="H48" s="31">
        <f>SUMIFS(H49:H1097,$C49:$C1097,$C49,$D49:$D1097,$D49)/2</f>
        <v>0</v>
      </c>
      <c r="I48" s="31">
        <f>SUMIFS(I49:I1097,$C49:$C1097,$C49,$D49:$D1097,$D49)/2</f>
        <v>2000</v>
      </c>
      <c r="J48" s="31">
        <f>SUMIFS(J49:J1097,$C49:$C1097,$C49,$D49:$D1097,$D49)/2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SUMIFS(G50:G1094,$C50:$C1094,$C50,$D50:$D1094,$D50,$E50:$E1094,$E50)</f>
        <v>2000</v>
      </c>
      <c r="H49" s="34">
        <f>SUMIFS(H50:H1094,$C50:$C1094,$C50,$D50:$D1094,$D50,$E50:$E1094,$E50)</f>
        <v>0</v>
      </c>
      <c r="I49" s="34">
        <f>SUMIFS(I50:I1094,$C50:$C1094,$C50,$D50:$D1094,$D50,$E50:$E1094,$E50)</f>
        <v>2000</v>
      </c>
      <c r="J49" s="34">
        <f>SUMIFS(J50:J1094,$C50:$C1094,$C50,$D50:$D1094,$D50,$E50:$E1094,$E50)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2000</v>
      </c>
      <c r="H50" s="24"/>
      <c r="I50" s="24">
        <v>2000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SUMIFS(G52:G1100,$C52:$C1100,$C52,$D52:$D1100,$D52)/2</f>
        <v>58214.200000000004</v>
      </c>
      <c r="H51" s="31">
        <f>SUMIFS(H52:H1100,$C52:$C1100,$C52,$D52:$D1100,$D52)/2</f>
        <v>371.1</v>
      </c>
      <c r="I51" s="31">
        <f>SUMIFS(I52:I1100,$C52:$C1100,$C52,$D52:$D1100,$D52)/2</f>
        <v>60115.299999999996</v>
      </c>
      <c r="J51" s="31">
        <f>SUMIFS(J52:J1100,$C52:$C1100,$C52,$D52:$D1100,$D52)/2</f>
        <v>371.1</v>
      </c>
    </row>
    <row r="52" spans="1:10" s="13" customFormat="1" ht="82.9" customHeight="1" x14ac:dyDescent="0.25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SUMIFS(G53:G1097,$C53:$C1097,$C53,$D53:$D1097,$D53,$E53:$E1097,$E53)</f>
        <v>26866.1</v>
      </c>
      <c r="H52" s="34">
        <f>SUMIFS(H53:H1097,$C53:$C1097,$C53,$D53:$D1097,$D53,$E53:$E1097,$E53)</f>
        <v>0</v>
      </c>
      <c r="I52" s="34">
        <f>SUMIFS(I53:I1097,$C53:$C1097,$C53,$D53:$D1097,$D53,$E53:$E1097,$E53)</f>
        <v>28426.1</v>
      </c>
      <c r="J52" s="34">
        <f>SUMIFS(J53:J1097,$C53:$C1097,$C53,$D53:$D1097,$D53,$E53:$E1097,$E53)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26866.1</v>
      </c>
      <c r="H53" s="24"/>
      <c r="I53" s="24">
        <v>28426.1</v>
      </c>
      <c r="J53" s="24"/>
    </row>
    <row r="54" spans="1:10" s="13" customFormat="1" ht="63" x14ac:dyDescent="0.25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SUMIFS(G55:G1099,$C55:$C1099,$C55,$D55:$D1099,$D55,$E55:$E1099,$E55)</f>
        <v>7798.5</v>
      </c>
      <c r="H54" s="34">
        <f>SUMIFS(H55:H1099,$C55:$C1099,$C55,$D55:$D1099,$D55,$E55:$E1099,$E55)</f>
        <v>0</v>
      </c>
      <c r="I54" s="34">
        <f>SUMIFS(I55:I1099,$C55:$C1099,$C55,$D55:$D1099,$D55,$E55:$E1099,$E55)</f>
        <v>7798.5</v>
      </c>
      <c r="J54" s="34">
        <f>SUMIFS(J55:J1099,$C55:$C1099,$C55,$D55:$D1099,$D55,$E55:$E1099,$E55)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7798.5</v>
      </c>
      <c r="H55" s="24"/>
      <c r="I55" s="24">
        <v>7798.5</v>
      </c>
      <c r="J55" s="24"/>
    </row>
    <row r="56" spans="1:10" s="13" customFormat="1" ht="78.75" x14ac:dyDescent="0.25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SUMIFS(G57:G1101,$C57:$C1101,$C57,$D57:$D1101,$D57,$E57:$E1101,$E57)</f>
        <v>2621</v>
      </c>
      <c r="H56" s="34">
        <f>SUMIFS(H57:H1101,$C57:$C1101,$C57,$D57:$D1101,$D57,$E57:$E1101,$E57)</f>
        <v>0</v>
      </c>
      <c r="I56" s="34">
        <f>SUMIFS(I57:I1101,$C57:$C1101,$C57,$D57:$D1101,$D57,$E57:$E1101,$E57)</f>
        <v>2621</v>
      </c>
      <c r="J56" s="34">
        <f>SUMIFS(J57:J1101,$C57:$C1101,$C57,$D57:$D1101,$D57,$E57:$E1101,$E57)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2621</v>
      </c>
      <c r="H57" s="24"/>
      <c r="I57" s="24">
        <v>2621</v>
      </c>
      <c r="J57" s="24"/>
    </row>
    <row r="58" spans="1:10" s="13" customFormat="1" ht="78.75" x14ac:dyDescent="0.25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SUMIFS(G59:G1103,$C59:$C1103,$C59,$D59:$D1103,$D59,$E59:$E1103,$E59)</f>
        <v>10079.9</v>
      </c>
      <c r="H58" s="34">
        <f>SUMIFS(H59:H1103,$C59:$C1103,$C59,$D59:$D1103,$D59,$E59:$E1103,$E59)</f>
        <v>0</v>
      </c>
      <c r="I58" s="34">
        <f>SUMIFS(I59:I1103,$C59:$C1103,$C59,$D59:$D1103,$D59,$E59:$E1103,$E59)</f>
        <v>10079.9</v>
      </c>
      <c r="J58" s="34">
        <f>SUMIFS(J59:J1103,$C59:$C1103,$C59,$D59:$D1103,$D59,$E59:$E1103,$E59)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10079.9</v>
      </c>
      <c r="H59" s="24"/>
      <c r="I59" s="24">
        <v>10079.9</v>
      </c>
      <c r="J59" s="24"/>
    </row>
    <row r="60" spans="1:10" s="13" customFormat="1" ht="78.75" x14ac:dyDescent="0.25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SUMIFS(G61:G1105,$C61:$C1105,$C61,$D61:$D1105,$D61,$E61:$E1105,$E61)</f>
        <v>3183.1</v>
      </c>
      <c r="H60" s="34">
        <f>SUMIFS(H61:H1105,$C61:$C1105,$C61,$D61:$D1105,$D61,$E61:$E1105,$E61)</f>
        <v>0</v>
      </c>
      <c r="I60" s="34">
        <f>SUMIFS(I61:I1105,$C61:$C1105,$C61,$D61:$D1105,$D61,$E61:$E1105,$E61)</f>
        <v>3524.2</v>
      </c>
      <c r="J60" s="34">
        <f>SUMIFS(J61:J1105,$C61:$C1105,$C61,$D61:$D1105,$D61,$E61:$E1105,$E61)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660</v>
      </c>
      <c r="H61" s="24"/>
      <c r="I61" s="24">
        <v>660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>
        <v>2523.1</v>
      </c>
      <c r="H62" s="24"/>
      <c r="I62" s="24">
        <v>2864.2</v>
      </c>
      <c r="J62" s="24"/>
    </row>
    <row r="63" spans="1:10" s="13" customFormat="1" ht="47.25" x14ac:dyDescent="0.25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SUMIFS(G64:G1109,$C64:$C1109,$C64,$D64:$D1109,$D64,$E64:$E1109,$E64)</f>
        <v>0</v>
      </c>
      <c r="H63" s="34">
        <f>SUMIFS(H64:H1109,$C64:$C1109,$C64,$D64:$D1109,$D64,$E64:$E1109,$E64)</f>
        <v>0</v>
      </c>
      <c r="I63" s="34">
        <f>SUMIFS(I64:I1109,$C64:$C1109,$C64,$D64:$D1109,$D64,$E64:$E1109,$E64)</f>
        <v>0</v>
      </c>
      <c r="J63" s="34">
        <f>SUMIFS(J64:J1109,$C64:$C1109,$C64,$D64:$D1109,$D64,$E64:$E1109,$E64)</f>
        <v>0</v>
      </c>
    </row>
    <row r="64" spans="1:10" s="13" customFormat="1" ht="15.75" x14ac:dyDescent="0.25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7.25" x14ac:dyDescent="0.25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SUMIFS(G66:G1111,$C66:$C1111,$C66,$D66:$D1111,$D66,$E66:$E1111,$E66)</f>
        <v>7665.6</v>
      </c>
      <c r="H65" s="34">
        <f>SUMIFS(H66:H1111,$C66:$C1111,$C66,$D66:$D1111,$D66,$E66:$E1111,$E66)</f>
        <v>371.1</v>
      </c>
      <c r="I65" s="34">
        <f>SUMIFS(I66:I1111,$C66:$C1111,$C66,$D66:$D1111,$D66,$E66:$E1111,$E66)</f>
        <v>7665.6</v>
      </c>
      <c r="J65" s="34">
        <f>SUMIFS(J66:J1111,$C66:$C1111,$C66,$D66:$D1111,$D66,$E66:$E1111,$E66)</f>
        <v>371.1</v>
      </c>
    </row>
    <row r="66" spans="1:10" s="13" customFormat="1" ht="31.5" x14ac:dyDescent="0.25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7173.6</v>
      </c>
      <c r="H66" s="24">
        <v>371.1</v>
      </c>
      <c r="I66" s="24">
        <v>7173.6</v>
      </c>
      <c r="J66" s="24">
        <v>371.1</v>
      </c>
    </row>
    <row r="67" spans="1:10" s="13" customFormat="1" ht="47.25" x14ac:dyDescent="0.25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492</v>
      </c>
      <c r="H67" s="24">
        <v>0</v>
      </c>
      <c r="I67" s="24">
        <v>492</v>
      </c>
      <c r="J67" s="24">
        <v>0</v>
      </c>
    </row>
    <row r="68" spans="1:10" s="13" customFormat="1" ht="47.25" x14ac:dyDescent="0.25">
      <c r="A68" s="16">
        <v>2</v>
      </c>
      <c r="B68" s="41" t="s">
        <v>35</v>
      </c>
      <c r="C68" s="33" t="s">
        <v>74</v>
      </c>
      <c r="D68" s="33" t="s">
        <v>80</v>
      </c>
      <c r="E68" s="33" t="s">
        <v>128</v>
      </c>
      <c r="F68" s="33"/>
      <c r="G68" s="34">
        <f>SUMIFS(G70:G1113,$C70:$C1113,$C70,$D70:$D1113,$D70,$E70:$E1113,$E70)</f>
        <v>0</v>
      </c>
      <c r="H68" s="34">
        <f>SUMIFS(H70:H1113,$C70:$C1113,$C70,$D70:$D1113,$D70,$E70:$E1113,$E70)</f>
        <v>0</v>
      </c>
      <c r="I68" s="34">
        <f>SUMIFS(I70:I1113,$C70:$C1113,$C70,$D70:$D1113,$D70,$E70:$E1113,$E70)</f>
        <v>0</v>
      </c>
      <c r="J68" s="34">
        <f>SUMIFS(J70:J1113,$C70:$C1113,$C70,$D70:$D1113,$D70,$E70:$E1113,$E70)</f>
        <v>0</v>
      </c>
    </row>
    <row r="69" spans="1:10" s="13" customFormat="1" ht="47.25" x14ac:dyDescent="0.25">
      <c r="A69" s="17">
        <v>3</v>
      </c>
      <c r="B69" s="22" t="s">
        <v>11</v>
      </c>
      <c r="C69" s="23" t="s">
        <v>74</v>
      </c>
      <c r="D69" s="23" t="s">
        <v>80</v>
      </c>
      <c r="E69" s="23" t="s">
        <v>45</v>
      </c>
      <c r="F69" s="23" t="s">
        <v>78</v>
      </c>
      <c r="G69" s="24"/>
      <c r="H69" s="24"/>
      <c r="I69" s="24"/>
      <c r="J69" s="24"/>
    </row>
    <row r="70" spans="1:10" s="13" customFormat="1" ht="15.75" x14ac:dyDescent="0.25">
      <c r="A70" s="17">
        <v>3</v>
      </c>
      <c r="B70" s="22" t="s">
        <v>154</v>
      </c>
      <c r="C70" s="23" t="s">
        <v>74</v>
      </c>
      <c r="D70" s="23" t="s">
        <v>80</v>
      </c>
      <c r="E70" s="23" t="s">
        <v>128</v>
      </c>
      <c r="F70" s="23" t="s">
        <v>153</v>
      </c>
      <c r="G70" s="24"/>
      <c r="H70" s="24"/>
      <c r="I70" s="24"/>
      <c r="J70" s="24"/>
    </row>
    <row r="71" spans="1:10" s="13" customFormat="1" ht="15.75" x14ac:dyDescent="0.25">
      <c r="A71" s="14">
        <v>0</v>
      </c>
      <c r="B71" s="26" t="s">
        <v>110</v>
      </c>
      <c r="C71" s="27" t="s">
        <v>93</v>
      </c>
      <c r="D71" s="27" t="s">
        <v>119</v>
      </c>
      <c r="E71" s="27"/>
      <c r="F71" s="27"/>
      <c r="G71" s="28">
        <f>SUMIFS(G72:G1123,$C72:$C1123,$C72)/3</f>
        <v>356.90000000000003</v>
      </c>
      <c r="H71" s="28">
        <f>SUMIFS(H72:H1113,$C72:$C1113,$C72)/3</f>
        <v>0</v>
      </c>
      <c r="I71" s="28">
        <f>SUMIFS(I72:I1123,$C72:$C1123,$C72)/3</f>
        <v>374.20000000000005</v>
      </c>
      <c r="J71" s="28">
        <f>SUMIFS(J72:J1113,$C72:$C1113,$C72)/3</f>
        <v>0</v>
      </c>
    </row>
    <row r="72" spans="1:10" s="13" customFormat="1" ht="15.75" x14ac:dyDescent="0.25">
      <c r="A72" s="15">
        <v>1</v>
      </c>
      <c r="B72" s="29" t="s">
        <v>51</v>
      </c>
      <c r="C72" s="30" t="s">
        <v>93</v>
      </c>
      <c r="D72" s="30" t="s">
        <v>91</v>
      </c>
      <c r="E72" s="30" t="s">
        <v>6</v>
      </c>
      <c r="F72" s="30" t="s">
        <v>76</v>
      </c>
      <c r="G72" s="31">
        <f>SUMIFS(G73:G1113,$C73:$C1113,$C73,$D73:$D1113,$D73)/2</f>
        <v>356.9</v>
      </c>
      <c r="H72" s="31">
        <f>SUMIFS(H73:H1113,$C73:$C1113,$C73,$D73:$D1113,$D73)/2</f>
        <v>0</v>
      </c>
      <c r="I72" s="31">
        <f>SUMIFS(I73:I1113,$C73:$C1113,$C73,$D73:$D1113,$D73)/2</f>
        <v>374.2</v>
      </c>
      <c r="J72" s="31">
        <f>SUMIFS(J73:J1113,$C73:$C1113,$C73,$D73:$D1113,$D73)/2</f>
        <v>0</v>
      </c>
    </row>
    <row r="73" spans="1:10" s="13" customFormat="1" ht="48.75" customHeight="1" x14ac:dyDescent="0.25">
      <c r="A73" s="16">
        <v>2</v>
      </c>
      <c r="B73" s="32" t="s">
        <v>190</v>
      </c>
      <c r="C73" s="33" t="s">
        <v>93</v>
      </c>
      <c r="D73" s="33" t="s">
        <v>91</v>
      </c>
      <c r="E73" s="33" t="s">
        <v>122</v>
      </c>
      <c r="F73" s="33" t="s">
        <v>76</v>
      </c>
      <c r="G73" s="34">
        <f>SUMIFS(G74:G1110,$C74:$C1110,$C74,$D74:$D1110,$D74,$E74:$E1110,$E74)</f>
        <v>356.9</v>
      </c>
      <c r="H73" s="34">
        <f>SUMIFS(H74:H1110,$C74:$C1110,$C74,$D74:$D1110,$D74,$E74:$E1110,$E74)</f>
        <v>0</v>
      </c>
      <c r="I73" s="34">
        <f>SUMIFS(I74:I1110,$C74:$C1110,$C74,$D74:$D1110,$D74,$E74:$E1110,$E74)</f>
        <v>374.20000000000005</v>
      </c>
      <c r="J73" s="34">
        <f>SUMIFS(J74:J1110,$C74:$C1110,$C74,$D74:$D1110,$D74,$E74:$E1110,$E74)</f>
        <v>0</v>
      </c>
    </row>
    <row r="74" spans="1:10" s="13" customFormat="1" ht="47.25" x14ac:dyDescent="0.25">
      <c r="A74" s="17">
        <v>3</v>
      </c>
      <c r="B74" s="22" t="s">
        <v>11</v>
      </c>
      <c r="C74" s="23" t="s">
        <v>93</v>
      </c>
      <c r="D74" s="23" t="s">
        <v>91</v>
      </c>
      <c r="E74" s="23" t="s">
        <v>122</v>
      </c>
      <c r="F74" s="23" t="s">
        <v>78</v>
      </c>
      <c r="G74" s="24">
        <v>195</v>
      </c>
      <c r="H74" s="24"/>
      <c r="I74" s="24">
        <v>212.3</v>
      </c>
      <c r="J74" s="24"/>
    </row>
    <row r="75" spans="1:10" s="13" customFormat="1" ht="15.75" x14ac:dyDescent="0.25">
      <c r="A75" s="17">
        <v>3</v>
      </c>
      <c r="B75" s="22" t="s">
        <v>46</v>
      </c>
      <c r="C75" s="23" t="s">
        <v>93</v>
      </c>
      <c r="D75" s="23" t="s">
        <v>91</v>
      </c>
      <c r="E75" s="23" t="s">
        <v>122</v>
      </c>
      <c r="F75" s="23" t="s">
        <v>96</v>
      </c>
      <c r="G75" s="24">
        <v>161.9</v>
      </c>
      <c r="H75" s="24"/>
      <c r="I75" s="24">
        <v>161.9</v>
      </c>
      <c r="J75" s="24"/>
    </row>
    <row r="76" spans="1:10" s="13" customFormat="1" ht="31.5" x14ac:dyDescent="0.25">
      <c r="A76" s="14">
        <v>0</v>
      </c>
      <c r="B76" s="26" t="s">
        <v>111</v>
      </c>
      <c r="C76" s="27" t="s">
        <v>83</v>
      </c>
      <c r="D76" s="27" t="s">
        <v>119</v>
      </c>
      <c r="E76" s="27"/>
      <c r="F76" s="27"/>
      <c r="G76" s="28">
        <f>SUMIFS(G77:G1127,$C77:$C1127,$C77)/3</f>
        <v>3108</v>
      </c>
      <c r="H76" s="28">
        <f>SUMIFS(H77:H1117,$C77:$C1117,$C77)/3</f>
        <v>0</v>
      </c>
      <c r="I76" s="28">
        <f>SUMIFS(I77:I1127,$C77:$C1127,$C77)/3</f>
        <v>3108</v>
      </c>
      <c r="J76" s="28">
        <f>SUMIFS(J77:J1117,$C77:$C1117,$C77)/3</f>
        <v>0</v>
      </c>
    </row>
    <row r="77" spans="1:10" s="13" customFormat="1" ht="47.25" x14ac:dyDescent="0.25">
      <c r="A77" s="15">
        <v>1</v>
      </c>
      <c r="B77" s="29" t="s">
        <v>52</v>
      </c>
      <c r="C77" s="30" t="s">
        <v>83</v>
      </c>
      <c r="D77" s="30" t="s">
        <v>94</v>
      </c>
      <c r="E77" s="30" t="s">
        <v>6</v>
      </c>
      <c r="F77" s="30" t="s">
        <v>76</v>
      </c>
      <c r="G77" s="31">
        <f>SUMIFS(G78:G1117,$C78:$C1117,$C78,$D78:$D1117,$D78)/2</f>
        <v>1600</v>
      </c>
      <c r="H77" s="31">
        <f>SUMIFS(H78:H1117,$C78:$C1117,$C78,$D78:$D1117,$D78)/2</f>
        <v>0</v>
      </c>
      <c r="I77" s="31">
        <f>SUMIFS(I78:I1117,$C78:$C1117,$C78,$D78:$D1117,$D78)/2</f>
        <v>1600</v>
      </c>
      <c r="J77" s="31">
        <f>SUMIFS(J78:J1117,$C78:$C1117,$C78,$D78:$D1117,$D78)/2</f>
        <v>0</v>
      </c>
    </row>
    <row r="78" spans="1:10" s="13" customFormat="1" ht="94.5" x14ac:dyDescent="0.25">
      <c r="A78" s="16">
        <v>2</v>
      </c>
      <c r="B78" s="32" t="s">
        <v>185</v>
      </c>
      <c r="C78" s="33" t="s">
        <v>83</v>
      </c>
      <c r="D78" s="33" t="s">
        <v>94</v>
      </c>
      <c r="E78" s="33" t="s">
        <v>45</v>
      </c>
      <c r="F78" s="33"/>
      <c r="G78" s="34">
        <f>SUMIFS(G79:G1114,$C79:$C1114,$C79,$D79:$D1114,$D79,$E79:$E1114,$E79)</f>
        <v>1524</v>
      </c>
      <c r="H78" s="34">
        <f>SUMIFS(H79:H1114,$C79:$C1114,$C79,$D79:$D1114,$D79,$E79:$E1114,$E79)</f>
        <v>0</v>
      </c>
      <c r="I78" s="34">
        <f>SUMIFS(I79:I1114,$C79:$C1114,$C79,$D79:$D1114,$D79,$E79:$E1114,$E79)</f>
        <v>1524</v>
      </c>
      <c r="J78" s="34">
        <f>SUMIFS(J79:J1114,$C79:$C1114,$C79,$D79:$D1114,$D79,$E79:$E1114,$E79)</f>
        <v>0</v>
      </c>
    </row>
    <row r="79" spans="1:10" s="13" customFormat="1" ht="15.75" x14ac:dyDescent="0.25">
      <c r="A79" s="17">
        <v>3</v>
      </c>
      <c r="B79" s="22" t="s">
        <v>46</v>
      </c>
      <c r="C79" s="23" t="s">
        <v>83</v>
      </c>
      <c r="D79" s="23" t="s">
        <v>94</v>
      </c>
      <c r="E79" s="23" t="s">
        <v>45</v>
      </c>
      <c r="F79" s="23" t="s">
        <v>96</v>
      </c>
      <c r="G79" s="24">
        <v>1524</v>
      </c>
      <c r="H79" s="24"/>
      <c r="I79" s="24">
        <v>1524</v>
      </c>
      <c r="J79" s="24"/>
    </row>
    <row r="80" spans="1:10" s="13" customFormat="1" ht="87" customHeight="1" x14ac:dyDescent="0.25">
      <c r="A80" s="16">
        <v>2</v>
      </c>
      <c r="B80" s="32" t="s">
        <v>191</v>
      </c>
      <c r="C80" s="33" t="s">
        <v>83</v>
      </c>
      <c r="D80" s="33" t="s">
        <v>94</v>
      </c>
      <c r="E80" s="33" t="s">
        <v>123</v>
      </c>
      <c r="F80" s="33" t="s">
        <v>76</v>
      </c>
      <c r="G80" s="34">
        <f>SUMIFS(G81:G1116,$C81:$C1116,$C81,$D81:$D1116,$D81,$E81:$E1116,$E81)</f>
        <v>76</v>
      </c>
      <c r="H80" s="34">
        <f>SUMIFS(H81:H1116,$C81:$C1116,$C81,$D81:$D1116,$D81,$E81:$E1116,$E81)</f>
        <v>0</v>
      </c>
      <c r="I80" s="34">
        <f>SUMIFS(I81:I1116,$C81:$C1116,$C81,$D81:$D1116,$D81,$E81:$E1116,$E81)</f>
        <v>76</v>
      </c>
      <c r="J80" s="34">
        <f>SUMIFS(J81:J1116,$C81:$C1116,$C81,$D81:$D1116,$D81,$E81:$E1116,$E81)</f>
        <v>0</v>
      </c>
    </row>
    <row r="81" spans="1:10" s="13" customFormat="1" ht="47.25" x14ac:dyDescent="0.25">
      <c r="A81" s="17">
        <v>3</v>
      </c>
      <c r="B81" s="22" t="s">
        <v>11</v>
      </c>
      <c r="C81" s="23" t="s">
        <v>83</v>
      </c>
      <c r="D81" s="23" t="s">
        <v>94</v>
      </c>
      <c r="E81" s="23" t="s">
        <v>123</v>
      </c>
      <c r="F81" s="23" t="s">
        <v>78</v>
      </c>
      <c r="G81" s="24">
        <v>76</v>
      </c>
      <c r="H81" s="24"/>
      <c r="I81" s="24">
        <v>76</v>
      </c>
      <c r="J81" s="24"/>
    </row>
    <row r="82" spans="1:10" s="13" customFormat="1" ht="47.25" x14ac:dyDescent="0.25">
      <c r="A82" s="15">
        <v>1</v>
      </c>
      <c r="B82" s="29" t="s">
        <v>36</v>
      </c>
      <c r="C82" s="30" t="s">
        <v>83</v>
      </c>
      <c r="D82" s="30" t="s">
        <v>81</v>
      </c>
      <c r="E82" s="30"/>
      <c r="F82" s="30"/>
      <c r="G82" s="31">
        <f>SUMIFS(G83:G1122,$C83:$C1122,$C83,$D83:$D1122,$D83)/2</f>
        <v>1508</v>
      </c>
      <c r="H82" s="31">
        <f>SUMIFS(H83:H1122,$C83:$C1122,$C83,$D83:$D1122,$D83)/2</f>
        <v>0</v>
      </c>
      <c r="I82" s="31">
        <f>SUMIFS(I83:I1122,$C83:$C1122,$C83,$D83:$D1122,$D83)/2</f>
        <v>1508</v>
      </c>
      <c r="J82" s="31">
        <f>SUMIFS(J83:J1122,$C83:$C1122,$C83,$D83:$D1122,$D83)/2</f>
        <v>0</v>
      </c>
    </row>
    <row r="83" spans="1:10" s="13" customFormat="1" ht="82.15" customHeight="1" x14ac:dyDescent="0.25">
      <c r="A83" s="16">
        <v>2</v>
      </c>
      <c r="B83" s="32" t="s">
        <v>192</v>
      </c>
      <c r="C83" s="33" t="s">
        <v>83</v>
      </c>
      <c r="D83" s="33" t="s">
        <v>81</v>
      </c>
      <c r="E83" s="33" t="s">
        <v>53</v>
      </c>
      <c r="F83" s="33"/>
      <c r="G83" s="34">
        <f>SUMIFS(G84:G1119,$C84:$C1119,$C84,$D84:$D1119,$D84,$E84:$E1119,$E84)</f>
        <v>503.5</v>
      </c>
      <c r="H83" s="34">
        <f>SUMIFS(H84:H1119,$C84:$C1119,$C84,$D84:$D1119,$D84,$E84:$E1119,$E84)</f>
        <v>0</v>
      </c>
      <c r="I83" s="34">
        <f>SUMIFS(I84:I1119,$C84:$C1119,$C84,$D84:$D1119,$D84,$E84:$E1119,$E84)</f>
        <v>503.5</v>
      </c>
      <c r="J83" s="34">
        <f>SUMIFS(J84:J1119,$C84:$C1119,$C84,$D84:$D1119,$D84,$E84:$E1119,$E84)</f>
        <v>0</v>
      </c>
    </row>
    <row r="84" spans="1:10" s="13" customFormat="1" ht="15.75" x14ac:dyDescent="0.25">
      <c r="A84" s="17">
        <v>3</v>
      </c>
      <c r="B84" s="22" t="s">
        <v>46</v>
      </c>
      <c r="C84" s="23" t="s">
        <v>83</v>
      </c>
      <c r="D84" s="23" t="s">
        <v>81</v>
      </c>
      <c r="E84" s="23" t="s">
        <v>53</v>
      </c>
      <c r="F84" s="23" t="s">
        <v>96</v>
      </c>
      <c r="G84" s="24">
        <v>503.5</v>
      </c>
      <c r="H84" s="24"/>
      <c r="I84" s="24">
        <v>503.5</v>
      </c>
      <c r="J84" s="24"/>
    </row>
    <row r="85" spans="1:10" s="13" customFormat="1" ht="63" x14ac:dyDescent="0.25">
      <c r="A85" s="16">
        <v>2</v>
      </c>
      <c r="B85" s="32" t="s">
        <v>193</v>
      </c>
      <c r="C85" s="33" t="s">
        <v>83</v>
      </c>
      <c r="D85" s="33" t="s">
        <v>81</v>
      </c>
      <c r="E85" s="33" t="s">
        <v>37</v>
      </c>
      <c r="F85" s="33"/>
      <c r="G85" s="34">
        <f>SUMIFS(G86:G1121,$C86:$C1121,$C86,$D86:$D1121,$D86,$E86:$E1121,$E86)</f>
        <v>383</v>
      </c>
      <c r="H85" s="34">
        <f>SUMIFS(H86:H1121,$C86:$C1121,$C86,$D86:$D1121,$D86,$E86:$E1121,$E86)</f>
        <v>0</v>
      </c>
      <c r="I85" s="34">
        <f>SUMIFS(I86:I1121,$C86:$C1121,$C86,$D86:$D1121,$D86,$E86:$E1121,$E86)</f>
        <v>383</v>
      </c>
      <c r="J85" s="34">
        <f>SUMIFS(J86:J1121,$C86:$C1121,$C86,$D86:$D1121,$D86,$E86:$E1121,$E86)</f>
        <v>0</v>
      </c>
    </row>
    <row r="86" spans="1:10" s="13" customFormat="1" ht="47.25" x14ac:dyDescent="0.25">
      <c r="A86" s="17">
        <v>3</v>
      </c>
      <c r="B86" s="22" t="s">
        <v>11</v>
      </c>
      <c r="C86" s="23" t="s">
        <v>83</v>
      </c>
      <c r="D86" s="23" t="s">
        <v>81</v>
      </c>
      <c r="E86" s="23" t="s">
        <v>37</v>
      </c>
      <c r="F86" s="23" t="s">
        <v>78</v>
      </c>
      <c r="G86" s="24">
        <v>383</v>
      </c>
      <c r="H86" s="24"/>
      <c r="I86" s="24">
        <v>383</v>
      </c>
      <c r="J86" s="24"/>
    </row>
    <row r="87" spans="1:10" s="13" customFormat="1" ht="69.599999999999994" customHeight="1" x14ac:dyDescent="0.25">
      <c r="A87" s="16">
        <v>2</v>
      </c>
      <c r="B87" s="41" t="s">
        <v>215</v>
      </c>
      <c r="C87" s="33" t="s">
        <v>83</v>
      </c>
      <c r="D87" s="33" t="s">
        <v>81</v>
      </c>
      <c r="E87" s="33" t="s">
        <v>214</v>
      </c>
      <c r="F87" s="33"/>
      <c r="G87" s="34">
        <f>SUMIFS(G88:G1124,$C88:$C1124,$C88,$D88:$D1124,$D88,$E88:$E1124,$E88)</f>
        <v>621.5</v>
      </c>
      <c r="H87" s="34">
        <f>SUMIFS(H88:H1124,$C88:$C1124,$C88,$D88:$D1124,$D88,$E88:$E1124,$E88)</f>
        <v>0</v>
      </c>
      <c r="I87" s="34">
        <f>SUMIFS(I88:I1124,$C88:$C1124,$C88,$D88:$D1124,$D88,$E88:$E1124,$E88)</f>
        <v>621.5</v>
      </c>
      <c r="J87" s="34">
        <f>SUMIFS(J88:J1124,$C88:$C1124,$C88,$D88:$D1124,$D88,$E88:$E1124,$E88)</f>
        <v>0</v>
      </c>
    </row>
    <row r="88" spans="1:10" s="13" customFormat="1" ht="78.75" x14ac:dyDescent="0.25">
      <c r="A88" s="17">
        <v>3</v>
      </c>
      <c r="B88" s="22" t="s">
        <v>175</v>
      </c>
      <c r="C88" s="23" t="s">
        <v>83</v>
      </c>
      <c r="D88" s="23" t="s">
        <v>81</v>
      </c>
      <c r="E88" s="23" t="s">
        <v>214</v>
      </c>
      <c r="F88" s="23" t="s">
        <v>99</v>
      </c>
      <c r="G88" s="24">
        <v>621.5</v>
      </c>
      <c r="H88" s="24"/>
      <c r="I88" s="24">
        <v>621.5</v>
      </c>
      <c r="J88" s="24"/>
    </row>
    <row r="89" spans="1:10" s="13" customFormat="1" ht="15.75" x14ac:dyDescent="0.25">
      <c r="A89" s="14">
        <v>0</v>
      </c>
      <c r="B89" s="26" t="s">
        <v>112</v>
      </c>
      <c r="C89" s="27" t="s">
        <v>91</v>
      </c>
      <c r="D89" s="27" t="s">
        <v>119</v>
      </c>
      <c r="E89" s="27"/>
      <c r="F89" s="27"/>
      <c r="G89" s="28">
        <f>SUMIFS(G90:G1138,$C90:$C1138,$C90)/3</f>
        <v>124865.69999999997</v>
      </c>
      <c r="H89" s="28">
        <f>SUMIFS(H90:H1128,$C90:$C1128,$C90)/3</f>
        <v>110897.79999999997</v>
      </c>
      <c r="I89" s="28">
        <f>SUMIFS(I90:I1138,$C90:$C1138,$C90)/3</f>
        <v>128495.49999999996</v>
      </c>
      <c r="J89" s="28">
        <f>SUMIFS(J90:J1128,$C90:$C1128,$C90)/3</f>
        <v>110897.79999999997</v>
      </c>
    </row>
    <row r="90" spans="1:10" s="13" customFormat="1" ht="15.75" x14ac:dyDescent="0.25">
      <c r="A90" s="15">
        <v>1</v>
      </c>
      <c r="B90" s="29" t="s">
        <v>54</v>
      </c>
      <c r="C90" s="30" t="s">
        <v>91</v>
      </c>
      <c r="D90" s="30" t="s">
        <v>97</v>
      </c>
      <c r="E90" s="30"/>
      <c r="F90" s="30"/>
      <c r="G90" s="31">
        <f>SUMIFS(G91:G1128,$C91:$C1128,$C91,$D91:$D1128,$D91)/2</f>
        <v>28048.2</v>
      </c>
      <c r="H90" s="31">
        <f>SUMIFS(H91:H1128,$C91:$C1128,$C91,$D91:$D1128,$D91)/2</f>
        <v>26083.599999999999</v>
      </c>
      <c r="I90" s="31">
        <f>SUMIFS(I91:I1128,$C91:$C1128,$C91,$D91:$D1128,$D91)/2</f>
        <v>31428</v>
      </c>
      <c r="J90" s="31">
        <f>SUMIFS(J91:J1128,$C91:$C1128,$C91,$D91:$D1128,$D91)/2</f>
        <v>26083.599999999999</v>
      </c>
    </row>
    <row r="91" spans="1:10" s="13" customFormat="1" ht="63" x14ac:dyDescent="0.25">
      <c r="A91" s="16">
        <v>2</v>
      </c>
      <c r="B91" s="39" t="s">
        <v>140</v>
      </c>
      <c r="C91" s="33" t="s">
        <v>91</v>
      </c>
      <c r="D91" s="33" t="s">
        <v>97</v>
      </c>
      <c r="E91" s="33" t="s">
        <v>14</v>
      </c>
      <c r="F91" s="33"/>
      <c r="G91" s="34">
        <f>SUMIFS(G92:G1125,$C92:$C1125,$C92,$D92:$D1125,$D92,$E92:$E1125,$E92)</f>
        <v>0</v>
      </c>
      <c r="H91" s="34">
        <f>SUMIFS(H92:H1125,$C92:$C1125,$C92,$D92:$D1125,$D92,$E92:$E1125,$E92)</f>
        <v>0</v>
      </c>
      <c r="I91" s="34">
        <f>SUMIFS(I92:I1125,$C92:$C1125,$C92,$D92:$D1125,$D92,$E92:$E1125,$E92)</f>
        <v>0</v>
      </c>
      <c r="J91" s="34">
        <f>SUMIFS(J92:J1125,$C92:$C1125,$C92,$D92:$D1125,$D92,$E92:$E1125,$E92)</f>
        <v>0</v>
      </c>
    </row>
    <row r="92" spans="1:10" s="13" customFormat="1" ht="47.25" x14ac:dyDescent="0.25">
      <c r="A92" s="17">
        <v>3</v>
      </c>
      <c r="B92" s="22" t="s">
        <v>11</v>
      </c>
      <c r="C92" s="23" t="s">
        <v>91</v>
      </c>
      <c r="D92" s="23" t="s">
        <v>97</v>
      </c>
      <c r="E92" s="23" t="s">
        <v>14</v>
      </c>
      <c r="F92" s="23" t="s">
        <v>78</v>
      </c>
      <c r="G92" s="24"/>
      <c r="H92" s="24"/>
      <c r="I92" s="24"/>
      <c r="J92" s="24"/>
    </row>
    <row r="93" spans="1:10" s="13" customFormat="1" ht="78.75" x14ac:dyDescent="0.25">
      <c r="A93" s="16">
        <v>2</v>
      </c>
      <c r="B93" s="32" t="s">
        <v>194</v>
      </c>
      <c r="C93" s="33" t="s">
        <v>91</v>
      </c>
      <c r="D93" s="33" t="s">
        <v>97</v>
      </c>
      <c r="E93" s="33" t="s">
        <v>55</v>
      </c>
      <c r="F93" s="33"/>
      <c r="G93" s="34">
        <f>SUMIFS(G94:G1127,$C94:$C1127,$C94,$D94:$D1127,$D94,$E94:$E1127,$E94)</f>
        <v>28048.2</v>
      </c>
      <c r="H93" s="34">
        <f>SUMIFS(H94:H1127,$C94:$C1127,$C94,$D94:$D1127,$D94,$E94:$E1127,$E94)</f>
        <v>26083.599999999999</v>
      </c>
      <c r="I93" s="34">
        <f>SUMIFS(I94:I1127,$C94:$C1127,$C94,$D94:$D1127,$D94,$E94:$E1127,$E94)</f>
        <v>31428</v>
      </c>
      <c r="J93" s="34">
        <f>SUMIFS(J94:J1127,$C94:$C1127,$C94,$D94:$D1127,$D94,$E94:$E1127,$E94)</f>
        <v>26083.599999999999</v>
      </c>
    </row>
    <row r="94" spans="1:10" s="13" customFormat="1" ht="31.5" x14ac:dyDescent="0.25">
      <c r="A94" s="17">
        <v>3</v>
      </c>
      <c r="B94" s="22" t="s">
        <v>23</v>
      </c>
      <c r="C94" s="23" t="s">
        <v>91</v>
      </c>
      <c r="D94" s="23" t="s">
        <v>97</v>
      </c>
      <c r="E94" s="23" t="s">
        <v>55</v>
      </c>
      <c r="F94" s="23" t="s">
        <v>87</v>
      </c>
      <c r="G94" s="24">
        <v>4667</v>
      </c>
      <c r="H94" s="24">
        <v>3725.3</v>
      </c>
      <c r="I94" s="24">
        <v>4881.5</v>
      </c>
      <c r="J94" s="24">
        <v>3725.3</v>
      </c>
    </row>
    <row r="95" spans="1:10" s="13" customFormat="1" ht="47.25" x14ac:dyDescent="0.25">
      <c r="A95" s="17">
        <v>3</v>
      </c>
      <c r="B95" s="22" t="s">
        <v>11</v>
      </c>
      <c r="C95" s="23" t="s">
        <v>91</v>
      </c>
      <c r="D95" s="23" t="s">
        <v>97</v>
      </c>
      <c r="E95" s="23" t="s">
        <v>55</v>
      </c>
      <c r="F95" s="23" t="s">
        <v>78</v>
      </c>
      <c r="G95" s="24">
        <v>1891.4</v>
      </c>
      <c r="H95" s="24">
        <v>1671.3</v>
      </c>
      <c r="I95" s="24">
        <v>2507.4</v>
      </c>
      <c r="J95" s="24">
        <v>1671.3</v>
      </c>
    </row>
    <row r="96" spans="1:10" s="13" customFormat="1" ht="15.75" x14ac:dyDescent="0.25">
      <c r="A96" s="17">
        <v>3</v>
      </c>
      <c r="B96" s="22" t="s">
        <v>46</v>
      </c>
      <c r="C96" s="23" t="s">
        <v>91</v>
      </c>
      <c r="D96" s="23" t="s">
        <v>97</v>
      </c>
      <c r="E96" s="23" t="s">
        <v>55</v>
      </c>
      <c r="F96" s="23" t="s">
        <v>96</v>
      </c>
      <c r="G96" s="24">
        <v>802.8</v>
      </c>
      <c r="H96" s="24"/>
      <c r="I96" s="24">
        <v>802.8</v>
      </c>
      <c r="J96" s="24"/>
    </row>
    <row r="97" spans="1:10" s="13" customFormat="1" ht="78.75" x14ac:dyDescent="0.25">
      <c r="A97" s="17">
        <v>3</v>
      </c>
      <c r="B97" s="22" t="s">
        <v>162</v>
      </c>
      <c r="C97" s="23" t="s">
        <v>91</v>
      </c>
      <c r="D97" s="23" t="s">
        <v>97</v>
      </c>
      <c r="E97" s="23" t="s">
        <v>55</v>
      </c>
      <c r="F97" s="23" t="s">
        <v>98</v>
      </c>
      <c r="G97" s="24">
        <v>20687</v>
      </c>
      <c r="H97" s="24">
        <v>20687</v>
      </c>
      <c r="I97" s="24">
        <v>23236.3</v>
      </c>
      <c r="J97" s="24">
        <v>20687</v>
      </c>
    </row>
    <row r="98" spans="1:10" s="13" customFormat="1" ht="15.75" x14ac:dyDescent="0.25">
      <c r="A98" s="17">
        <v>3</v>
      </c>
      <c r="B98" s="22" t="s">
        <v>12</v>
      </c>
      <c r="C98" s="23" t="s">
        <v>91</v>
      </c>
      <c r="D98" s="23" t="s">
        <v>97</v>
      </c>
      <c r="E98" s="23" t="s">
        <v>55</v>
      </c>
      <c r="F98" s="23" t="s">
        <v>79</v>
      </c>
      <c r="G98" s="24"/>
      <c r="H98" s="24"/>
      <c r="I98" s="24"/>
      <c r="J98" s="24"/>
    </row>
    <row r="99" spans="1:10" s="13" customFormat="1" ht="15.75" x14ac:dyDescent="0.25">
      <c r="A99" s="15">
        <v>1</v>
      </c>
      <c r="B99" s="29" t="s">
        <v>56</v>
      </c>
      <c r="C99" s="30" t="s">
        <v>91</v>
      </c>
      <c r="D99" s="30" t="s">
        <v>88</v>
      </c>
      <c r="E99" s="30" t="s">
        <v>6</v>
      </c>
      <c r="F99" s="30" t="s">
        <v>76</v>
      </c>
      <c r="G99" s="31">
        <f>SUMIFS(G100:G1137,$C100:$C1137,$C100,$D100:$D1137,$D100)/2</f>
        <v>1974</v>
      </c>
      <c r="H99" s="31">
        <f>SUMIFS(H100:H1137,$C100:$C1137,$C100,$D100:$D1137,$D100)/2</f>
        <v>0</v>
      </c>
      <c r="I99" s="31">
        <f>SUMIFS(I100:I1137,$C100:$C1137,$C100,$D100:$D1137,$D100)/2</f>
        <v>1974</v>
      </c>
      <c r="J99" s="31">
        <f>SUMIFS(J100:J1137,$C100:$C1137,$C100,$D100:$D1137,$D100)/2</f>
        <v>0</v>
      </c>
    </row>
    <row r="100" spans="1:10" s="13" customFormat="1" ht="63" x14ac:dyDescent="0.25">
      <c r="A100" s="16">
        <v>2</v>
      </c>
      <c r="B100" s="41" t="s">
        <v>139</v>
      </c>
      <c r="C100" s="42" t="s">
        <v>91</v>
      </c>
      <c r="D100" s="42" t="s">
        <v>88</v>
      </c>
      <c r="E100" s="42" t="s">
        <v>143</v>
      </c>
      <c r="F100" s="33"/>
      <c r="G100" s="34">
        <f>SUMIFS(G101:G1134,$C101:$C1134,$C101,$D101:$D1134,$D101,$E101:$E1134,$E101)</f>
        <v>1974</v>
      </c>
      <c r="H100" s="34">
        <f>SUMIFS(H101:H1134,$C101:$C1134,$C101,$D101:$D1134,$D101,$E101:$E1134,$E101)</f>
        <v>0</v>
      </c>
      <c r="I100" s="34">
        <f>SUMIFS(I101:I1134,$C101:$C1134,$C101,$D101:$D1134,$D101,$E101:$E1134,$E101)</f>
        <v>1974</v>
      </c>
      <c r="J100" s="34">
        <f>SUMIFS(J101:J1134,$C101:$C1134,$C101,$D101:$D1134,$D101,$E101:$E1134,$E101)</f>
        <v>0</v>
      </c>
    </row>
    <row r="101" spans="1:10" s="13" customFormat="1" ht="78.75" x14ac:dyDescent="0.25">
      <c r="A101" s="17">
        <v>3</v>
      </c>
      <c r="B101" s="22" t="s">
        <v>162</v>
      </c>
      <c r="C101" s="23" t="s">
        <v>91</v>
      </c>
      <c r="D101" s="23" t="s">
        <v>88</v>
      </c>
      <c r="E101" s="23" t="s">
        <v>143</v>
      </c>
      <c r="F101" s="23" t="s">
        <v>98</v>
      </c>
      <c r="G101" s="24">
        <v>1974</v>
      </c>
      <c r="H101" s="24"/>
      <c r="I101" s="24">
        <v>1974</v>
      </c>
      <c r="J101" s="24"/>
    </row>
    <row r="102" spans="1:10" s="13" customFormat="1" ht="15.75" x14ac:dyDescent="0.25">
      <c r="A102" s="15">
        <v>1</v>
      </c>
      <c r="B102" s="40" t="s">
        <v>157</v>
      </c>
      <c r="C102" s="30" t="s">
        <v>91</v>
      </c>
      <c r="D102" s="30" t="s">
        <v>94</v>
      </c>
      <c r="E102" s="30"/>
      <c r="F102" s="30"/>
      <c r="G102" s="31">
        <f>SUMIFS(G103:G1140,$C103:$C1140,$C103,$D103:$D1140,$D103)/2</f>
        <v>89895.3</v>
      </c>
      <c r="H102" s="31">
        <f>SUMIFS(H103:H1140,$C103:$C1140,$C103,$D103:$D1140,$D103)/2</f>
        <v>84299.1</v>
      </c>
      <c r="I102" s="31">
        <f>SUMIFS(I103:I1140,$C103:$C1140,$C103,$D103:$D1140,$D103)/2</f>
        <v>90145.3</v>
      </c>
      <c r="J102" s="31">
        <f>SUMIFS(J103:J1140,$C103:$C1140,$C103,$D103:$D1140,$D103)/2</f>
        <v>84299.1</v>
      </c>
    </row>
    <row r="103" spans="1:10" s="13" customFormat="1" ht="63" x14ac:dyDescent="0.25">
      <c r="A103" s="16">
        <v>2</v>
      </c>
      <c r="B103" s="32" t="s">
        <v>195</v>
      </c>
      <c r="C103" s="33" t="s">
        <v>91</v>
      </c>
      <c r="D103" s="33" t="s">
        <v>94</v>
      </c>
      <c r="E103" s="33" t="s">
        <v>57</v>
      </c>
      <c r="F103" s="33"/>
      <c r="G103" s="34">
        <f>SUMIFS(G104:G1137,$C104:$C1137,$C104,$D104:$D1137,$D104,$E104:$E1137,$E104)</f>
        <v>43506.7</v>
      </c>
      <c r="H103" s="34">
        <f>SUMIFS(H104:H1137,$C104:$C1137,$C104,$D104:$D1137,$D104,$E104:$E1137,$E104)</f>
        <v>41000</v>
      </c>
      <c r="I103" s="34">
        <f>SUMIFS(I104:I1137,$C104:$C1137,$C104,$D104:$D1137,$D104,$E104:$E1137,$E104)</f>
        <v>43506.7</v>
      </c>
      <c r="J103" s="34">
        <f>SUMIFS(J104:J1137,$C104:$C1137,$C104,$D104:$D1137,$D104,$E104:$E1137,$E104)</f>
        <v>41000</v>
      </c>
    </row>
    <row r="104" spans="1:10" s="13" customFormat="1" ht="15.75" x14ac:dyDescent="0.25">
      <c r="A104" s="17">
        <v>3</v>
      </c>
      <c r="B104" s="22" t="s">
        <v>46</v>
      </c>
      <c r="C104" s="23" t="s">
        <v>91</v>
      </c>
      <c r="D104" s="23" t="s">
        <v>94</v>
      </c>
      <c r="E104" s="23" t="s">
        <v>57</v>
      </c>
      <c r="F104" s="23" t="s">
        <v>96</v>
      </c>
      <c r="G104" s="24">
        <v>43506.7</v>
      </c>
      <c r="H104" s="24">
        <v>41000</v>
      </c>
      <c r="I104" s="24">
        <v>43506.7</v>
      </c>
      <c r="J104" s="24">
        <v>41000</v>
      </c>
    </row>
    <row r="105" spans="1:10" s="13" customFormat="1" ht="141.75" x14ac:dyDescent="0.25">
      <c r="A105" s="17">
        <v>3</v>
      </c>
      <c r="B105" s="22" t="s">
        <v>125</v>
      </c>
      <c r="C105" s="23" t="s">
        <v>91</v>
      </c>
      <c r="D105" s="23" t="s">
        <v>94</v>
      </c>
      <c r="E105" s="23" t="s">
        <v>57</v>
      </c>
      <c r="F105" s="23" t="s">
        <v>126</v>
      </c>
      <c r="G105" s="24"/>
      <c r="H105" s="24"/>
      <c r="I105" s="24"/>
      <c r="J105" s="24"/>
    </row>
    <row r="106" spans="1:10" s="13" customFormat="1" ht="47.25" x14ac:dyDescent="0.25">
      <c r="A106" s="16">
        <v>2</v>
      </c>
      <c r="B106" s="41" t="s">
        <v>166</v>
      </c>
      <c r="C106" s="33" t="s">
        <v>91</v>
      </c>
      <c r="D106" s="33" t="s">
        <v>94</v>
      </c>
      <c r="E106" s="33" t="s">
        <v>60</v>
      </c>
      <c r="F106" s="33"/>
      <c r="G106" s="34">
        <f>SUMIFS(G107:G1141,$C107:$C1141,$C107,$D107:$D1141,$D107,$E107:$E1141,$E107)</f>
        <v>46388.6</v>
      </c>
      <c r="H106" s="34">
        <f>SUMIFS(H107:H1141,$C107:$C1141,$C107,$D107:$D1141,$D107,$E107:$E1141,$E107)</f>
        <v>43299.1</v>
      </c>
      <c r="I106" s="34">
        <f>SUMIFS(I107:I1141,$C107:$C1141,$C107,$D107:$D1141,$D107,$E107:$E1141,$E107)</f>
        <v>46638.6</v>
      </c>
      <c r="J106" s="34">
        <f>SUMIFS(J107:J1141,$C107:$C1141,$C107,$D107:$D1141,$D107,$E107:$E1141,$E107)</f>
        <v>43299.1</v>
      </c>
    </row>
    <row r="107" spans="1:10" s="13" customFormat="1" ht="141.75" x14ac:dyDescent="0.25">
      <c r="A107" s="17">
        <v>3</v>
      </c>
      <c r="B107" s="22" t="s">
        <v>125</v>
      </c>
      <c r="C107" s="23" t="s">
        <v>91</v>
      </c>
      <c r="D107" s="23" t="s">
        <v>94</v>
      </c>
      <c r="E107" s="23" t="s">
        <v>60</v>
      </c>
      <c r="F107" s="23" t="s">
        <v>126</v>
      </c>
      <c r="G107" s="24">
        <v>46388.6</v>
      </c>
      <c r="H107" s="24">
        <v>43299.1</v>
      </c>
      <c r="I107" s="24">
        <v>46388.6</v>
      </c>
      <c r="J107" s="24">
        <v>43299.1</v>
      </c>
    </row>
    <row r="108" spans="1:10" s="13" customFormat="1" ht="15.75" x14ac:dyDescent="0.25">
      <c r="A108" s="17">
        <v>3</v>
      </c>
      <c r="B108" s="22" t="s">
        <v>46</v>
      </c>
      <c r="C108" s="23" t="s">
        <v>91</v>
      </c>
      <c r="D108" s="23" t="s">
        <v>94</v>
      </c>
      <c r="E108" s="23" t="s">
        <v>60</v>
      </c>
      <c r="F108" s="23" t="s">
        <v>96</v>
      </c>
      <c r="G108" s="24"/>
      <c r="H108" s="24"/>
      <c r="I108" s="24">
        <v>250</v>
      </c>
      <c r="J108" s="24"/>
    </row>
    <row r="109" spans="1:10" s="13" customFormat="1" ht="15.75" x14ac:dyDescent="0.25">
      <c r="A109" s="15">
        <v>1</v>
      </c>
      <c r="B109" s="29" t="s">
        <v>147</v>
      </c>
      <c r="C109" s="30" t="s">
        <v>91</v>
      </c>
      <c r="D109" s="30" t="s">
        <v>89</v>
      </c>
      <c r="E109" s="30" t="s">
        <v>6</v>
      </c>
      <c r="F109" s="30" t="s">
        <v>76</v>
      </c>
      <c r="G109" s="31">
        <f>SUMIFS(G110:G1143,$C110:$C1143,$C110,$D110:$D1143,$D110)/2</f>
        <v>0</v>
      </c>
      <c r="H109" s="31">
        <f>SUMIFS(H110:H1143,$C110:$C1143,$C110,$D110:$D1143,$D110)/2</f>
        <v>0</v>
      </c>
      <c r="I109" s="31">
        <f>SUMIFS(I110:I1143,$C110:$C1143,$C110,$D110:$D1143,$D110)/2</f>
        <v>0</v>
      </c>
      <c r="J109" s="31">
        <f>SUMIFS(J110:J1143,$C110:$C1143,$C110,$D110:$D1143,$D110)/2</f>
        <v>0</v>
      </c>
    </row>
    <row r="110" spans="1:10" s="13" customFormat="1" ht="78.75" x14ac:dyDescent="0.25">
      <c r="A110" s="16">
        <v>2</v>
      </c>
      <c r="B110" s="41" t="s">
        <v>189</v>
      </c>
      <c r="C110" s="33" t="s">
        <v>91</v>
      </c>
      <c r="D110" s="33" t="s">
        <v>89</v>
      </c>
      <c r="E110" s="33" t="s">
        <v>50</v>
      </c>
      <c r="F110" s="33"/>
      <c r="G110" s="34">
        <f>SUMIFS(G111:G1140,$C111:$C1140,$C111,$D111:$D1140,$D111,$E111:$E1140,$E111)</f>
        <v>0</v>
      </c>
      <c r="H110" s="34">
        <f>SUMIFS(H111:H1140,$C111:$C1140,$C111,$D111:$D1140,$D111,$E111:$E1140,$E111)</f>
        <v>0</v>
      </c>
      <c r="I110" s="34">
        <f>SUMIFS(I111:I1140,$C111:$C1140,$C111,$D111:$D1140,$D111,$E111:$E1140,$E111)</f>
        <v>0</v>
      </c>
      <c r="J110" s="34">
        <f>SUMIFS(J111:J1140,$C111:$C1140,$C111,$D111:$D1140,$D111,$E111:$E1140,$E111)</f>
        <v>0</v>
      </c>
    </row>
    <row r="111" spans="1:10" s="13" customFormat="1" ht="15.75" x14ac:dyDescent="0.25">
      <c r="A111" s="17">
        <v>3</v>
      </c>
      <c r="B111" s="22" t="s">
        <v>46</v>
      </c>
      <c r="C111" s="23" t="s">
        <v>91</v>
      </c>
      <c r="D111" s="23" t="s">
        <v>89</v>
      </c>
      <c r="E111" s="23" t="s">
        <v>50</v>
      </c>
      <c r="F111" s="23" t="s">
        <v>96</v>
      </c>
      <c r="G111" s="24"/>
      <c r="H111" s="24"/>
      <c r="I111" s="24"/>
      <c r="J111" s="24"/>
    </row>
    <row r="112" spans="1:10" s="13" customFormat="1" ht="31.5" x14ac:dyDescent="0.25">
      <c r="A112" s="15">
        <v>1</v>
      </c>
      <c r="B112" s="29" t="s">
        <v>38</v>
      </c>
      <c r="C112" s="30" t="s">
        <v>91</v>
      </c>
      <c r="D112" s="30" t="s">
        <v>92</v>
      </c>
      <c r="E112" s="30"/>
      <c r="F112" s="30"/>
      <c r="G112" s="31">
        <f>SUMIFS(G113:G1148,$C113:$C1148,$C113,$D113:$D1148,$D113)/2</f>
        <v>4948.2000000000007</v>
      </c>
      <c r="H112" s="31">
        <f>SUMIFS(H113:H1148,$C113:$C1148,$C113,$D113:$D1148,$D113)/2</f>
        <v>515.1</v>
      </c>
      <c r="I112" s="31">
        <f>SUMIFS(I113:I1148,$C113:$C1148,$C113,$D113:$D1148,$D113)/2</f>
        <v>4948.2000000000007</v>
      </c>
      <c r="J112" s="31">
        <f>SUMIFS(J113:J1148,$C113:$C1148,$C113,$D113:$D1148,$D113)/2</f>
        <v>515.1</v>
      </c>
    </row>
    <row r="113" spans="1:10" s="13" customFormat="1" ht="51" customHeight="1" x14ac:dyDescent="0.25">
      <c r="A113" s="16">
        <v>2</v>
      </c>
      <c r="B113" s="41" t="s">
        <v>209</v>
      </c>
      <c r="C113" s="33" t="s">
        <v>91</v>
      </c>
      <c r="D113" s="33" t="s">
        <v>92</v>
      </c>
      <c r="E113" s="33" t="s">
        <v>58</v>
      </c>
      <c r="F113" s="33"/>
      <c r="G113" s="34">
        <f>SUMIFS(G114:G1145,$C114:$C1145,$C114,$D114:$D1145,$D114,$E114:$E1145,$E114)</f>
        <v>4433.1000000000004</v>
      </c>
      <c r="H113" s="34">
        <f>SUMIFS(H114:H1145,$C114:$C1145,$C114,$D114:$D1145,$D114,$E114:$E1145,$E114)</f>
        <v>0</v>
      </c>
      <c r="I113" s="34">
        <f>SUMIFS(I114:I1145,$C114:$C1145,$C114,$D114:$D1145,$D114,$E114:$E1145,$E114)</f>
        <v>4433.1000000000004</v>
      </c>
      <c r="J113" s="34">
        <f>SUMIFS(J114:J1145,$C114:$C1145,$C114,$D114:$D1145,$D114,$E114:$E1145,$E114)</f>
        <v>0</v>
      </c>
    </row>
    <row r="114" spans="1:10" s="13" customFormat="1" ht="78.75" x14ac:dyDescent="0.25">
      <c r="A114" s="17">
        <v>3</v>
      </c>
      <c r="B114" s="22" t="s">
        <v>175</v>
      </c>
      <c r="C114" s="23" t="s">
        <v>91</v>
      </c>
      <c r="D114" s="23" t="s">
        <v>92</v>
      </c>
      <c r="E114" s="23" t="s">
        <v>58</v>
      </c>
      <c r="F114" s="23" t="s">
        <v>99</v>
      </c>
      <c r="G114" s="24">
        <v>4433.1000000000004</v>
      </c>
      <c r="H114" s="24"/>
      <c r="I114" s="24">
        <v>4433.1000000000004</v>
      </c>
      <c r="J114" s="24"/>
    </row>
    <row r="115" spans="1:10" s="13" customFormat="1" ht="78.75" x14ac:dyDescent="0.25">
      <c r="A115" s="16">
        <v>2</v>
      </c>
      <c r="B115" s="41" t="s">
        <v>189</v>
      </c>
      <c r="C115" s="33" t="s">
        <v>91</v>
      </c>
      <c r="D115" s="33" t="s">
        <v>92</v>
      </c>
      <c r="E115" s="33" t="s">
        <v>50</v>
      </c>
      <c r="F115" s="33"/>
      <c r="G115" s="34">
        <f>SUMIFS(G116:G1147,$C116:$C1147,$C116,$D116:$D1147,$D116,$E116:$E1147,$E116)</f>
        <v>0</v>
      </c>
      <c r="H115" s="34">
        <f>SUMIFS(H116:H1147,$C116:$C1147,$C116,$D116:$D1147,$D116,$E116:$E1147,$E116)</f>
        <v>0</v>
      </c>
      <c r="I115" s="34">
        <f>SUMIFS(I116:I1147,$C116:$C1147,$C116,$D116:$D1147,$D116,$E116:$E1147,$E116)</f>
        <v>0</v>
      </c>
      <c r="J115" s="34">
        <f>SUMIFS(J116:J1147,$C116:$C1147,$C116,$D116:$D1147,$D116,$E116:$E1147,$E116)</f>
        <v>0</v>
      </c>
    </row>
    <row r="116" spans="1:10" s="13" customFormat="1" ht="47.25" x14ac:dyDescent="0.25">
      <c r="A116" s="17">
        <v>3</v>
      </c>
      <c r="B116" s="22" t="s">
        <v>11</v>
      </c>
      <c r="C116" s="23" t="s">
        <v>91</v>
      </c>
      <c r="D116" s="23" t="s">
        <v>92</v>
      </c>
      <c r="E116" s="23" t="s">
        <v>50</v>
      </c>
      <c r="F116" s="23" t="s">
        <v>78</v>
      </c>
      <c r="G116" s="24"/>
      <c r="H116" s="24"/>
      <c r="I116" s="24"/>
      <c r="J116" s="24"/>
    </row>
    <row r="117" spans="1:10" s="13" customFormat="1" ht="51" customHeight="1" x14ac:dyDescent="0.25">
      <c r="A117" s="16">
        <v>2</v>
      </c>
      <c r="B117" s="41" t="s">
        <v>35</v>
      </c>
      <c r="C117" s="33" t="s">
        <v>91</v>
      </c>
      <c r="D117" s="33" t="s">
        <v>92</v>
      </c>
      <c r="E117" s="33" t="s">
        <v>128</v>
      </c>
      <c r="F117" s="33"/>
      <c r="G117" s="34">
        <f>SUMIFS(G118:G1150,$C118:$C1150,$C118,$D118:$D1150,$D118,$E118:$E1150,$E118)</f>
        <v>515.1</v>
      </c>
      <c r="H117" s="34">
        <f>SUMIFS(H118:H1150,$C118:$C1150,$C118,$D118:$D1150,$D118,$E118:$E1150,$E118)</f>
        <v>515.1</v>
      </c>
      <c r="I117" s="34">
        <f>SUMIFS(I118:I1150,$C118:$C1150,$C118,$D118:$D1150,$D118,$E118:$E1150,$E118)</f>
        <v>515.1</v>
      </c>
      <c r="J117" s="34">
        <f>SUMIFS(J118:J1150,$C118:$C1150,$C118,$D118:$D1150,$D118,$E118:$E1150,$E118)</f>
        <v>515.1</v>
      </c>
    </row>
    <row r="118" spans="1:10" s="13" customFormat="1" ht="47.25" x14ac:dyDescent="0.25">
      <c r="A118" s="17">
        <v>3</v>
      </c>
      <c r="B118" s="22" t="s">
        <v>11</v>
      </c>
      <c r="C118" s="23" t="s">
        <v>91</v>
      </c>
      <c r="D118" s="23" t="s">
        <v>92</v>
      </c>
      <c r="E118" s="23" t="s">
        <v>128</v>
      </c>
      <c r="F118" s="23" t="s">
        <v>78</v>
      </c>
      <c r="G118" s="24">
        <v>515.1</v>
      </c>
      <c r="H118" s="24">
        <v>515.1</v>
      </c>
      <c r="I118" s="24">
        <v>515.1</v>
      </c>
      <c r="J118" s="24">
        <v>515.1</v>
      </c>
    </row>
    <row r="119" spans="1:10" s="13" customFormat="1" ht="15.75" x14ac:dyDescent="0.25">
      <c r="A119" s="14">
        <v>0</v>
      </c>
      <c r="B119" s="26" t="s">
        <v>113</v>
      </c>
      <c r="C119" s="27" t="s">
        <v>97</v>
      </c>
      <c r="D119" s="27" t="s">
        <v>119</v>
      </c>
      <c r="E119" s="27"/>
      <c r="F119" s="27"/>
      <c r="G119" s="28">
        <f>SUMIFS(G120:G1164,$C120:$C1164,$C120)/3</f>
        <v>63556.4</v>
      </c>
      <c r="H119" s="28">
        <f>SUMIFS(H120:H1154,$C120:$C1154,$C120)/3</f>
        <v>45962.9</v>
      </c>
      <c r="I119" s="28">
        <f>SUMIFS(I120:I1164,$C120:$C1164,$C120)/3</f>
        <v>62147</v>
      </c>
      <c r="J119" s="28">
        <f>SUMIFS(J120:J1154,$C120:$C1154,$C120)/3</f>
        <v>43522.5</v>
      </c>
    </row>
    <row r="120" spans="1:10" s="13" customFormat="1" ht="15.75" x14ac:dyDescent="0.25">
      <c r="A120" s="15">
        <v>1</v>
      </c>
      <c r="B120" s="29" t="s">
        <v>59</v>
      </c>
      <c r="C120" s="30" t="s">
        <v>97</v>
      </c>
      <c r="D120" s="30" t="s">
        <v>74</v>
      </c>
      <c r="E120" s="30"/>
      <c r="F120" s="30"/>
      <c r="G120" s="31">
        <f>SUMIFS(G121:G1154,$C121:$C1154,$C121,$D121:$D1154,$D121)/2</f>
        <v>24195.399999999998</v>
      </c>
      <c r="H120" s="31">
        <f>SUMIFS(H121:H1154,$C121:$C1154,$C121,$D121:$D1154,$D121)/2</f>
        <v>19451.400000000001</v>
      </c>
      <c r="I120" s="31">
        <f>SUMIFS(I121:I1154,$C121:$C1154,$C121,$D121:$D1154,$D121)/2</f>
        <v>21626.6</v>
      </c>
      <c r="J120" s="31">
        <f>SUMIFS(J121:J1154,$C121:$C1154,$C121,$D121:$D1154,$D121)/2</f>
        <v>17011</v>
      </c>
    </row>
    <row r="121" spans="1:10" s="13" customFormat="1" ht="78.75" x14ac:dyDescent="0.25">
      <c r="A121" s="16">
        <v>2</v>
      </c>
      <c r="B121" s="35" t="s">
        <v>188</v>
      </c>
      <c r="C121" s="33" t="s">
        <v>97</v>
      </c>
      <c r="D121" s="33" t="s">
        <v>74</v>
      </c>
      <c r="E121" s="33" t="s">
        <v>49</v>
      </c>
      <c r="F121" s="33" t="s">
        <v>76</v>
      </c>
      <c r="G121" s="34">
        <f>SUMIFS(G122:G1151,$C122:$C1151,$C122,$D122:$D1151,$D122,$E122:$E1151,$E122)</f>
        <v>3130.3</v>
      </c>
      <c r="H121" s="34">
        <f>SUMIFS(H122:H1151,$C122:$C1151,$C122,$D122:$D1151,$D122,$E122:$E1151,$E122)</f>
        <v>0</v>
      </c>
      <c r="I121" s="34">
        <f>SUMIFS(I122:I1151,$C122:$C1151,$C122,$D122:$D1151,$D122,$E122:$E1151,$E122)</f>
        <v>3130.3</v>
      </c>
      <c r="J121" s="34">
        <f>SUMIFS(J122:J1151,$C122:$C1151,$C122,$D122:$D1151,$D122,$E122:$E1151,$E122)</f>
        <v>0</v>
      </c>
    </row>
    <row r="122" spans="1:10" s="13" customFormat="1" ht="15.75" x14ac:dyDescent="0.25">
      <c r="A122" s="17">
        <v>3</v>
      </c>
      <c r="B122" s="22" t="s">
        <v>46</v>
      </c>
      <c r="C122" s="23" t="s">
        <v>97</v>
      </c>
      <c r="D122" s="23" t="s">
        <v>74</v>
      </c>
      <c r="E122" s="23" t="s">
        <v>49</v>
      </c>
      <c r="F122" s="23" t="s">
        <v>96</v>
      </c>
      <c r="G122" s="24">
        <v>3130.3</v>
      </c>
      <c r="H122" s="24"/>
      <c r="I122" s="24">
        <v>3130.3</v>
      </c>
      <c r="J122" s="24"/>
    </row>
    <row r="123" spans="1:10" s="13" customFormat="1" ht="78.75" x14ac:dyDescent="0.25">
      <c r="A123" s="16">
        <v>2</v>
      </c>
      <c r="B123" s="41" t="s">
        <v>189</v>
      </c>
      <c r="C123" s="33" t="s">
        <v>97</v>
      </c>
      <c r="D123" s="33" t="s">
        <v>74</v>
      </c>
      <c r="E123" s="33" t="s">
        <v>50</v>
      </c>
      <c r="F123" s="33"/>
      <c r="G123" s="34">
        <f>SUMIFS(G124:G1154,$C124:$C1154,$C124,$D124:$D1154,$D124,$E124:$E1154,$E124)</f>
        <v>560</v>
      </c>
      <c r="H123" s="34">
        <f>SUMIFS(H124:H1154,$C124:$C1154,$C124,$D124:$D1154,$D124,$E124:$E1154,$E124)</f>
        <v>0</v>
      </c>
      <c r="I123" s="34">
        <f>SUMIFS(I124:I1154,$C124:$C1154,$C124,$D124:$D1154,$D124,$E124:$E1154,$E124)</f>
        <v>560</v>
      </c>
      <c r="J123" s="34">
        <f>SUMIFS(J124:J1154,$C124:$C1154,$C124,$D124:$D1154,$D124,$E124:$E1154,$E124)</f>
        <v>0</v>
      </c>
    </row>
    <row r="124" spans="1:10" s="13" customFormat="1" ht="47.25" x14ac:dyDescent="0.25">
      <c r="A124" s="17">
        <v>3</v>
      </c>
      <c r="B124" s="22" t="s">
        <v>11</v>
      </c>
      <c r="C124" s="23" t="s">
        <v>97</v>
      </c>
      <c r="D124" s="23" t="s">
        <v>74</v>
      </c>
      <c r="E124" s="23" t="s">
        <v>50</v>
      </c>
      <c r="F124" s="23" t="s">
        <v>78</v>
      </c>
      <c r="G124" s="24">
        <v>560</v>
      </c>
      <c r="H124" s="24"/>
      <c r="I124" s="24">
        <v>560</v>
      </c>
      <c r="J124" s="24"/>
    </row>
    <row r="125" spans="1:10" s="13" customFormat="1" ht="15.75" x14ac:dyDescent="0.25">
      <c r="A125" s="17">
        <v>3</v>
      </c>
      <c r="B125" s="22" t="s">
        <v>46</v>
      </c>
      <c r="C125" s="23" t="s">
        <v>97</v>
      </c>
      <c r="D125" s="23" t="s">
        <v>74</v>
      </c>
      <c r="E125" s="23" t="s">
        <v>50</v>
      </c>
      <c r="F125" s="23" t="s">
        <v>96</v>
      </c>
      <c r="G125" s="24"/>
      <c r="H125" s="24"/>
      <c r="I125" s="24"/>
      <c r="J125" s="24"/>
    </row>
    <row r="126" spans="1:10" s="13" customFormat="1" ht="63" x14ac:dyDescent="0.25">
      <c r="A126" s="16">
        <v>2</v>
      </c>
      <c r="B126" s="45" t="s">
        <v>149</v>
      </c>
      <c r="C126" s="33" t="s">
        <v>97</v>
      </c>
      <c r="D126" s="33" t="s">
        <v>74</v>
      </c>
      <c r="E126" s="33" t="s">
        <v>148</v>
      </c>
      <c r="F126" s="33" t="s">
        <v>76</v>
      </c>
      <c r="G126" s="34">
        <f>SUMIFS(G127:G1151,$C127:$C1151,$C127,$D127:$D1151,$D127,$E127:$E1151,$E127)</f>
        <v>20475.099999999999</v>
      </c>
      <c r="H126" s="34">
        <f>SUMIFS(H127:H1151,$C127:$C1151,$C127,$D127:$D1151,$D127,$E127:$E1151,$E127)</f>
        <v>19451.400000000001</v>
      </c>
      <c r="I126" s="34">
        <f>SUMIFS(I127:I1151,$C127:$C1151,$C127,$D127:$D1151,$D127,$E127:$E1151,$E127)</f>
        <v>17906.3</v>
      </c>
      <c r="J126" s="34">
        <f>SUMIFS(J127:J1151,$C127:$C1151,$C127,$D127:$D1151,$D127,$E127:$E1151,$E127)</f>
        <v>17011</v>
      </c>
    </row>
    <row r="127" spans="1:10" s="13" customFormat="1" ht="15.75" x14ac:dyDescent="0.25">
      <c r="A127" s="17">
        <v>3</v>
      </c>
      <c r="B127" s="22" t="s">
        <v>151</v>
      </c>
      <c r="C127" s="23" t="s">
        <v>97</v>
      </c>
      <c r="D127" s="23" t="s">
        <v>74</v>
      </c>
      <c r="E127" s="23" t="s">
        <v>148</v>
      </c>
      <c r="F127" s="23" t="s">
        <v>150</v>
      </c>
      <c r="G127" s="24">
        <v>2568.8000000000002</v>
      </c>
      <c r="H127" s="24">
        <v>2440.4</v>
      </c>
      <c r="I127" s="24">
        <v>2568.8000000000002</v>
      </c>
      <c r="J127" s="24">
        <v>2440.4</v>
      </c>
    </row>
    <row r="128" spans="1:10" s="13" customFormat="1" ht="15.75" x14ac:dyDescent="0.25">
      <c r="A128" s="17">
        <v>3</v>
      </c>
      <c r="B128" s="22" t="s">
        <v>135</v>
      </c>
      <c r="C128" s="23" t="s">
        <v>97</v>
      </c>
      <c r="D128" s="23" t="s">
        <v>74</v>
      </c>
      <c r="E128" s="23" t="s">
        <v>148</v>
      </c>
      <c r="F128" s="23" t="s">
        <v>134</v>
      </c>
      <c r="G128" s="24">
        <v>17906.3</v>
      </c>
      <c r="H128" s="24">
        <v>17011</v>
      </c>
      <c r="I128" s="24">
        <v>15337.5</v>
      </c>
      <c r="J128" s="24">
        <v>14570.6</v>
      </c>
    </row>
    <row r="129" spans="1:10" s="13" customFormat="1" ht="63" x14ac:dyDescent="0.25">
      <c r="A129" s="16">
        <v>2</v>
      </c>
      <c r="B129" s="41" t="s">
        <v>217</v>
      </c>
      <c r="C129" s="33" t="s">
        <v>97</v>
      </c>
      <c r="D129" s="33" t="s">
        <v>74</v>
      </c>
      <c r="E129" s="33" t="s">
        <v>216</v>
      </c>
      <c r="F129" s="33" t="s">
        <v>76</v>
      </c>
      <c r="G129" s="34">
        <f>SUMIFS(G130:G1160,$C130:$C1160,$C130,$D130:$D1160,$D130,$E130:$E1160,$E130)</f>
        <v>30</v>
      </c>
      <c r="H129" s="34">
        <f>SUMIFS(H130:H1160,$C130:$C1160,$C130,$D130:$D1160,$D130,$E130:$E1160,$E130)</f>
        <v>0</v>
      </c>
      <c r="I129" s="34">
        <f>SUMIFS(I130:I1160,$C130:$C1160,$C130,$D130:$D1160,$D130,$E130:$E1160,$E130)</f>
        <v>30</v>
      </c>
      <c r="J129" s="34">
        <f>SUMIFS(J130:J1160,$C130:$C1160,$C130,$D130:$D1160,$D130,$E130:$E1160,$E130)</f>
        <v>0</v>
      </c>
    </row>
    <row r="130" spans="1:10" s="13" customFormat="1" ht="47.25" x14ac:dyDescent="0.25">
      <c r="A130" s="17">
        <v>3</v>
      </c>
      <c r="B130" s="22" t="s">
        <v>11</v>
      </c>
      <c r="C130" s="23" t="s">
        <v>97</v>
      </c>
      <c r="D130" s="23" t="s">
        <v>74</v>
      </c>
      <c r="E130" s="23" t="s">
        <v>216</v>
      </c>
      <c r="F130" s="23" t="s">
        <v>78</v>
      </c>
      <c r="G130" s="24">
        <v>30</v>
      </c>
      <c r="H130" s="24"/>
      <c r="I130" s="24">
        <v>30</v>
      </c>
      <c r="J130" s="24"/>
    </row>
    <row r="131" spans="1:10" s="13" customFormat="1" ht="15.75" x14ac:dyDescent="0.25">
      <c r="A131" s="15">
        <v>1</v>
      </c>
      <c r="B131" s="40" t="s">
        <v>124</v>
      </c>
      <c r="C131" s="30" t="s">
        <v>97</v>
      </c>
      <c r="D131" s="30" t="s">
        <v>93</v>
      </c>
      <c r="E131" s="30"/>
      <c r="F131" s="30"/>
      <c r="G131" s="31">
        <f>SUMIFS(G132:G1159,$C132:$C1159,$C132,$D132:$D1159,$D132)/2</f>
        <v>3874.2</v>
      </c>
      <c r="H131" s="31">
        <f>SUMIFS(H132:H1159,$C132:$C1159,$C132,$D132:$D1159,$D132)/2</f>
        <v>0</v>
      </c>
      <c r="I131" s="31">
        <f>SUMIFS(I132:I1159,$C132:$C1159,$C132,$D132:$D1159,$D132)/2</f>
        <v>3874.2</v>
      </c>
      <c r="J131" s="31">
        <f>SUMIFS(J132:J1159,$C132:$C1159,$C132,$D132:$D1159,$D132)/2</f>
        <v>0</v>
      </c>
    </row>
    <row r="132" spans="1:10" s="13" customFormat="1" ht="47.25" x14ac:dyDescent="0.25">
      <c r="A132" s="16">
        <v>2</v>
      </c>
      <c r="B132" s="41" t="s">
        <v>166</v>
      </c>
      <c r="C132" s="33" t="s">
        <v>97</v>
      </c>
      <c r="D132" s="33" t="s">
        <v>93</v>
      </c>
      <c r="E132" s="42" t="s">
        <v>60</v>
      </c>
      <c r="F132" s="42" t="s">
        <v>76</v>
      </c>
      <c r="G132" s="34">
        <f>SUMIFS(G133:G1156,$C133:$C1156,$C133,$D133:$D1156,$D133,$E133:$E1156,$E133)</f>
        <v>0</v>
      </c>
      <c r="H132" s="34">
        <f>SUMIFS(H133:H1156,$C133:$C1156,$C133,$D133:$D1156,$D133,$E133:$E1156,$E133)</f>
        <v>0</v>
      </c>
      <c r="I132" s="34">
        <f>SUMIFS(I133:I1156,$C133:$C1156,$C133,$D133:$D1156,$D133,$E133:$E1156,$E133)</f>
        <v>0</v>
      </c>
      <c r="J132" s="34">
        <f>SUMIFS(J133:J1156,$C133:$C1156,$C133,$D133:$D1156,$D133,$E133:$E1156,$E133)</f>
        <v>0</v>
      </c>
    </row>
    <row r="133" spans="1:10" s="13" customFormat="1" ht="141.75" x14ac:dyDescent="0.25">
      <c r="A133" s="17">
        <v>3</v>
      </c>
      <c r="B133" s="22" t="s">
        <v>125</v>
      </c>
      <c r="C133" s="23" t="s">
        <v>97</v>
      </c>
      <c r="D133" s="23" t="s">
        <v>93</v>
      </c>
      <c r="E133" s="23" t="s">
        <v>60</v>
      </c>
      <c r="F133" s="23" t="s">
        <v>126</v>
      </c>
      <c r="G133" s="24"/>
      <c r="H133" s="24"/>
      <c r="I133" s="24"/>
      <c r="J133" s="24"/>
    </row>
    <row r="134" spans="1:10" s="13" customFormat="1" ht="15.75" x14ac:dyDescent="0.25">
      <c r="A134" s="17">
        <v>3</v>
      </c>
      <c r="B134" s="22" t="s">
        <v>46</v>
      </c>
      <c r="C134" s="23" t="s">
        <v>97</v>
      </c>
      <c r="D134" s="23" t="s">
        <v>93</v>
      </c>
      <c r="E134" s="23" t="s">
        <v>60</v>
      </c>
      <c r="F134" s="23" t="s">
        <v>96</v>
      </c>
      <c r="G134" s="24">
        <v>0</v>
      </c>
      <c r="H134" s="24"/>
      <c r="I134" s="24">
        <v>0</v>
      </c>
      <c r="J134" s="24"/>
    </row>
    <row r="135" spans="1:10" s="13" customFormat="1" ht="94.5" x14ac:dyDescent="0.25">
      <c r="A135" s="16">
        <v>2</v>
      </c>
      <c r="B135" s="41" t="s">
        <v>185</v>
      </c>
      <c r="C135" s="33" t="s">
        <v>97</v>
      </c>
      <c r="D135" s="33" t="s">
        <v>93</v>
      </c>
      <c r="E135" s="42" t="s">
        <v>45</v>
      </c>
      <c r="F135" s="42" t="s">
        <v>76</v>
      </c>
      <c r="G135" s="34">
        <f>SUMIFS(G136:G1160,$C136:$C1160,$C136,$D136:$D1160,$D136,$E136:$E1160,$E136)</f>
        <v>3596.2</v>
      </c>
      <c r="H135" s="34">
        <f>SUMIFS(H136:H1160,$C136:$C1160,$C136,$D136:$D1160,$D136,$E136:$E1160,$E136)</f>
        <v>0</v>
      </c>
      <c r="I135" s="34">
        <f>SUMIFS(I136:I1160,$C136:$C1160,$C136,$D136:$D1160,$D136,$E136:$E1160,$E136)</f>
        <v>3596.2</v>
      </c>
      <c r="J135" s="34">
        <f>SUMIFS(J136:J1160,$C136:$C1160,$C136,$D136:$D1160,$D136,$E136:$E1160,$E136)</f>
        <v>0</v>
      </c>
    </row>
    <row r="136" spans="1:10" s="13" customFormat="1" ht="78.75" x14ac:dyDescent="0.25">
      <c r="A136" s="17">
        <v>3</v>
      </c>
      <c r="B136" s="22" t="s">
        <v>162</v>
      </c>
      <c r="C136" s="23" t="s">
        <v>97</v>
      </c>
      <c r="D136" s="23" t="s">
        <v>93</v>
      </c>
      <c r="E136" s="23" t="s">
        <v>45</v>
      </c>
      <c r="F136" s="23" t="s">
        <v>98</v>
      </c>
      <c r="G136" s="24">
        <v>3596.2</v>
      </c>
      <c r="H136" s="24"/>
      <c r="I136" s="24">
        <v>3596.2</v>
      </c>
      <c r="J136" s="24"/>
    </row>
    <row r="137" spans="1:10" s="13" customFormat="1" ht="78.75" x14ac:dyDescent="0.25">
      <c r="A137" s="16">
        <v>2</v>
      </c>
      <c r="B137" s="41" t="s">
        <v>191</v>
      </c>
      <c r="C137" s="33" t="s">
        <v>97</v>
      </c>
      <c r="D137" s="33" t="s">
        <v>93</v>
      </c>
      <c r="E137" s="42" t="s">
        <v>123</v>
      </c>
      <c r="F137" s="42" t="s">
        <v>76</v>
      </c>
      <c r="G137" s="34">
        <f>SUMIFS(G138:G1163,$C138:$C1163,$C138,$D138:$D1163,$D138,$E138:$E1163,$E138)</f>
        <v>0</v>
      </c>
      <c r="H137" s="34">
        <f>SUMIFS(H138:H1163,$C138:$C1163,$C138,$D138:$D1163,$D138,$E138:$E1163,$E138)</f>
        <v>0</v>
      </c>
      <c r="I137" s="34">
        <f>SUMIFS(I138:I1163,$C138:$C1163,$C138,$D138:$D1163,$D138,$E138:$E1163,$E138)</f>
        <v>0</v>
      </c>
      <c r="J137" s="34">
        <f>SUMIFS(J138:J1163,$C138:$C1163,$C138,$D138:$D1163,$D138,$E138:$E1163,$E138)</f>
        <v>0</v>
      </c>
    </row>
    <row r="138" spans="1:10" s="13" customFormat="1" ht="15.75" x14ac:dyDescent="0.25">
      <c r="A138" s="17">
        <v>3</v>
      </c>
      <c r="B138" s="22" t="s">
        <v>46</v>
      </c>
      <c r="C138" s="23" t="s">
        <v>97</v>
      </c>
      <c r="D138" s="23" t="s">
        <v>93</v>
      </c>
      <c r="E138" s="23" t="s">
        <v>123</v>
      </c>
      <c r="F138" s="23" t="s">
        <v>96</v>
      </c>
      <c r="G138" s="24"/>
      <c r="H138" s="24"/>
      <c r="I138" s="24"/>
      <c r="J138" s="24"/>
    </row>
    <row r="139" spans="1:10" s="13" customFormat="1" ht="78.75" x14ac:dyDescent="0.25">
      <c r="A139" s="16">
        <v>2</v>
      </c>
      <c r="B139" s="41" t="s">
        <v>189</v>
      </c>
      <c r="C139" s="33" t="s">
        <v>97</v>
      </c>
      <c r="D139" s="33" t="s">
        <v>93</v>
      </c>
      <c r="E139" s="42" t="s">
        <v>50</v>
      </c>
      <c r="F139" s="42" t="s">
        <v>76</v>
      </c>
      <c r="G139" s="34">
        <f>SUMIFS(G140:G1164,$C140:$C1164,$C140,$D140:$D1164,$D140,$E140:$E1164,$E140)</f>
        <v>278</v>
      </c>
      <c r="H139" s="34">
        <f>SUMIFS(H140:H1164,$C140:$C1164,$C140,$D140:$D1164,$D140,$E140:$E1164,$E140)</f>
        <v>0</v>
      </c>
      <c r="I139" s="34">
        <f>SUMIFS(I140:I1164,$C140:$C1164,$C140,$D140:$D1164,$D140,$E140:$E1164,$E140)</f>
        <v>278</v>
      </c>
      <c r="J139" s="34">
        <f>SUMIFS(J140:J1164,$C140:$C1164,$C140,$D140:$D1164,$D140,$E140:$E1164,$E140)</f>
        <v>0</v>
      </c>
    </row>
    <row r="140" spans="1:10" s="13" customFormat="1" ht="15.75" x14ac:dyDescent="0.25">
      <c r="A140" s="17">
        <v>3</v>
      </c>
      <c r="B140" s="22" t="s">
        <v>46</v>
      </c>
      <c r="C140" s="23" t="s">
        <v>97</v>
      </c>
      <c r="D140" s="23" t="s">
        <v>93</v>
      </c>
      <c r="E140" s="23" t="s">
        <v>50</v>
      </c>
      <c r="F140" s="23" t="s">
        <v>96</v>
      </c>
      <c r="G140" s="24">
        <v>278</v>
      </c>
      <c r="H140" s="24"/>
      <c r="I140" s="24">
        <v>278</v>
      </c>
      <c r="J140" s="24"/>
    </row>
    <row r="141" spans="1:10" s="13" customFormat="1" ht="15.75" x14ac:dyDescent="0.25">
      <c r="A141" s="15">
        <v>1</v>
      </c>
      <c r="B141" s="40" t="s">
        <v>133</v>
      </c>
      <c r="C141" s="44" t="s">
        <v>97</v>
      </c>
      <c r="D141" s="44" t="s">
        <v>83</v>
      </c>
      <c r="E141" s="44" t="s">
        <v>6</v>
      </c>
      <c r="F141" s="44" t="s">
        <v>76</v>
      </c>
      <c r="G141" s="31">
        <f>SUMIFS(G142:G1169,$C142:$C1169,$C142,$D142:$D1169,$D142)/2</f>
        <v>35486.800000000003</v>
      </c>
      <c r="H141" s="31">
        <f>SUMIFS(H142:H1169,$C142:$C1169,$C142,$D142:$D1169,$D142)/2</f>
        <v>26511.5</v>
      </c>
      <c r="I141" s="31">
        <f>SUMIFS(I142:I1169,$C142:$C1169,$C142,$D142:$D1169,$D142)/2</f>
        <v>36646.199999999997</v>
      </c>
      <c r="J141" s="31">
        <f>SUMIFS(J142:J1169,$C142:$C1169,$C142,$D142:$D1169,$D142)/2</f>
        <v>26511.5</v>
      </c>
    </row>
    <row r="142" spans="1:10" s="13" customFormat="1" ht="47.25" x14ac:dyDescent="0.25">
      <c r="A142" s="16">
        <v>2</v>
      </c>
      <c r="B142" s="41" t="s">
        <v>166</v>
      </c>
      <c r="C142" s="33" t="s">
        <v>97</v>
      </c>
      <c r="D142" s="33" t="s">
        <v>83</v>
      </c>
      <c r="E142" s="42" t="s">
        <v>60</v>
      </c>
      <c r="F142" s="42" t="s">
        <v>76</v>
      </c>
      <c r="G142" s="34">
        <f>SUMIFS(G143:G1166,$C143:$C1166,$C143,$D143:$D1166,$D143,$E143:$E1166,$E143)</f>
        <v>18669.7</v>
      </c>
      <c r="H142" s="34">
        <f>SUMIFS(H143:H1166,$C143:$C1166,$C143,$D143:$D1166,$D143,$E143:$E1166,$E143)</f>
        <v>13029.3</v>
      </c>
      <c r="I142" s="34">
        <f>SUMIFS(I143:I1166,$C143:$C1166,$C143,$D143:$D1166,$D143,$E143:$E1166,$E143)</f>
        <v>19130.5</v>
      </c>
      <c r="J142" s="34">
        <f>SUMIFS(J143:J1166,$C143:$C1166,$C143,$D143:$D1166,$D143,$E143:$E1166,$E143)</f>
        <v>13029.3</v>
      </c>
    </row>
    <row r="143" spans="1:10" s="13" customFormat="1" ht="15.75" x14ac:dyDescent="0.25">
      <c r="A143" s="17">
        <v>3</v>
      </c>
      <c r="B143" s="22" t="s">
        <v>46</v>
      </c>
      <c r="C143" s="23" t="s">
        <v>97</v>
      </c>
      <c r="D143" s="23" t="s">
        <v>83</v>
      </c>
      <c r="E143" s="23" t="s">
        <v>60</v>
      </c>
      <c r="F143" s="23" t="s">
        <v>96</v>
      </c>
      <c r="G143" s="24">
        <v>18669.7</v>
      </c>
      <c r="H143" s="24">
        <v>13029.3</v>
      </c>
      <c r="I143" s="24">
        <v>19130.5</v>
      </c>
      <c r="J143" s="24">
        <v>13029.3</v>
      </c>
    </row>
    <row r="144" spans="1:10" s="13" customFormat="1" ht="63" x14ac:dyDescent="0.25">
      <c r="A144" s="16">
        <v>2</v>
      </c>
      <c r="B144" s="41" t="s">
        <v>169</v>
      </c>
      <c r="C144" s="42" t="s">
        <v>97</v>
      </c>
      <c r="D144" s="42" t="s">
        <v>83</v>
      </c>
      <c r="E144" s="42" t="s">
        <v>132</v>
      </c>
      <c r="F144" s="42" t="s">
        <v>76</v>
      </c>
      <c r="G144" s="34">
        <f>SUMIFS(G145:G1168,$C145:$C1168,$C145,$D145:$D1168,$D145,$E145:$E1168,$E145)</f>
        <v>14805.1</v>
      </c>
      <c r="H144" s="34">
        <f>SUMIFS(H145:H1168,$C145:$C1168,$C145,$D145:$D1168,$D145,$E145:$E1168,$E145)</f>
        <v>13482.2</v>
      </c>
      <c r="I144" s="34">
        <f>SUMIFS(I145:I1168,$C145:$C1168,$C145,$D145:$D1168,$D145,$E145:$E1168,$E145)</f>
        <v>15503.7</v>
      </c>
      <c r="J144" s="34">
        <f>SUMIFS(J145:J1168,$C145:$C1168,$C145,$D145:$D1168,$D145,$E145:$E1168,$E145)</f>
        <v>13482.2</v>
      </c>
    </row>
    <row r="145" spans="1:10" s="13" customFormat="1" ht="15.75" x14ac:dyDescent="0.25">
      <c r="A145" s="17">
        <v>3</v>
      </c>
      <c r="B145" s="22" t="s">
        <v>46</v>
      </c>
      <c r="C145" s="23" t="s">
        <v>97</v>
      </c>
      <c r="D145" s="23" t="s">
        <v>83</v>
      </c>
      <c r="E145" s="23" t="s">
        <v>132</v>
      </c>
      <c r="F145" s="23" t="s">
        <v>96</v>
      </c>
      <c r="G145" s="24">
        <v>14805.1</v>
      </c>
      <c r="H145" s="24">
        <v>13482.2</v>
      </c>
      <c r="I145" s="24">
        <v>15503.7</v>
      </c>
      <c r="J145" s="24">
        <v>13482.2</v>
      </c>
    </row>
    <row r="146" spans="1:10" s="13" customFormat="1" ht="47.25" x14ac:dyDescent="0.25">
      <c r="A146" s="16">
        <v>2</v>
      </c>
      <c r="B146" s="41" t="s">
        <v>210</v>
      </c>
      <c r="C146" s="42" t="s">
        <v>97</v>
      </c>
      <c r="D146" s="42" t="s">
        <v>83</v>
      </c>
      <c r="E146" s="42" t="s">
        <v>184</v>
      </c>
      <c r="F146" s="42" t="s">
        <v>76</v>
      </c>
      <c r="G146" s="34">
        <f>SUMIFS(G147:G1170,$C147:$C1170,$C147,$D147:$D1170,$D147,$E147:$E1170,$E147)</f>
        <v>2012</v>
      </c>
      <c r="H146" s="34">
        <f>SUMIFS(H147:H1170,$C147:$C1170,$C147,$D147:$D1170,$D147,$E147:$E1170,$E147)</f>
        <v>0</v>
      </c>
      <c r="I146" s="34">
        <f>SUMIFS(I147:I1170,$C147:$C1170,$C147,$D147:$D1170,$D147,$E147:$E1170,$E147)</f>
        <v>2012</v>
      </c>
      <c r="J146" s="34">
        <f>SUMIFS(J147:J1170,$C147:$C1170,$C147,$D147:$D1170,$D147,$E147:$E1170,$E147)</f>
        <v>0</v>
      </c>
    </row>
    <row r="147" spans="1:10" s="13" customFormat="1" ht="15.75" x14ac:dyDescent="0.25">
      <c r="A147" s="17">
        <v>3</v>
      </c>
      <c r="B147" s="22" t="s">
        <v>46</v>
      </c>
      <c r="C147" s="23" t="s">
        <v>97</v>
      </c>
      <c r="D147" s="23" t="s">
        <v>83</v>
      </c>
      <c r="E147" s="23" t="s">
        <v>184</v>
      </c>
      <c r="F147" s="23" t="s">
        <v>96</v>
      </c>
      <c r="G147" s="24">
        <v>2012</v>
      </c>
      <c r="H147" s="24"/>
      <c r="I147" s="24">
        <v>2012</v>
      </c>
      <c r="J147" s="24"/>
    </row>
    <row r="148" spans="1:10" s="13" customFormat="1" ht="15.75" x14ac:dyDescent="0.25">
      <c r="A148" s="14">
        <v>0</v>
      </c>
      <c r="B148" s="26" t="s">
        <v>114</v>
      </c>
      <c r="C148" s="27" t="s">
        <v>75</v>
      </c>
      <c r="D148" s="27" t="s">
        <v>119</v>
      </c>
      <c r="E148" s="27"/>
      <c r="F148" s="27"/>
      <c r="G148" s="28">
        <f>SUMIFS(G149:G1187,$C149:$C1187,$C149)/3</f>
        <v>6862.7</v>
      </c>
      <c r="H148" s="28">
        <f>SUMIFS(H149:H1177,$C149:$C1177,$C149)/3</f>
        <v>215.30000000000004</v>
      </c>
      <c r="I148" s="28">
        <f>SUMIFS(I149:I1187,$C149:$C1187,$C149)/3</f>
        <v>6862.7</v>
      </c>
      <c r="J148" s="28">
        <f>SUMIFS(J149:J1177,$C149:$C1177,$C149)/3</f>
        <v>215.30000000000004</v>
      </c>
    </row>
    <row r="149" spans="1:10" s="13" customFormat="1" ht="31.5" x14ac:dyDescent="0.25">
      <c r="A149" s="15">
        <v>1</v>
      </c>
      <c r="B149" s="29" t="s">
        <v>61</v>
      </c>
      <c r="C149" s="30" t="s">
        <v>75</v>
      </c>
      <c r="D149" s="30" t="s">
        <v>97</v>
      </c>
      <c r="E149" s="30" t="s">
        <v>76</v>
      </c>
      <c r="F149" s="30" t="s">
        <v>76</v>
      </c>
      <c r="G149" s="31">
        <f>SUMIFS(G150:G1177,$C150:$C1177,$C150,$D150:$D1177,$D150)/2</f>
        <v>6862.7000000000007</v>
      </c>
      <c r="H149" s="31">
        <f>SUMIFS(H150:H1177,$C150:$C1177,$C150,$D150:$D1177,$D150)/2</f>
        <v>215.3</v>
      </c>
      <c r="I149" s="31">
        <f>SUMIFS(I150:I1177,$C150:$C1177,$C150,$D150:$D1177,$D150)/2</f>
        <v>6862.7000000000007</v>
      </c>
      <c r="J149" s="31">
        <f>SUMIFS(J150:J1177,$C150:$C1177,$C150,$D150:$D1177,$D150)/2</f>
        <v>215.3</v>
      </c>
    </row>
    <row r="150" spans="1:10" s="13" customFormat="1" ht="31.5" x14ac:dyDescent="0.25">
      <c r="A150" s="16">
        <v>2</v>
      </c>
      <c r="B150" s="32" t="s">
        <v>213</v>
      </c>
      <c r="C150" s="33" t="s">
        <v>75</v>
      </c>
      <c r="D150" s="33" t="s">
        <v>97</v>
      </c>
      <c r="E150" s="33" t="s">
        <v>62</v>
      </c>
      <c r="F150" s="33"/>
      <c r="G150" s="34">
        <f>SUMIFS(G151:G1174,$C151:$C1174,$C151,$D151:$D1174,$D151,$E151:$E1174,$E151)</f>
        <v>968.9</v>
      </c>
      <c r="H150" s="34">
        <f>SUMIFS(H151:H1174,$C151:$C1174,$C151,$D151:$D1174,$D151,$E151:$E1174,$E151)</f>
        <v>215.3</v>
      </c>
      <c r="I150" s="34">
        <f>SUMIFS(I151:I1174,$C151:$C1174,$C151,$D151:$D1174,$D151,$E151:$E1174,$E151)</f>
        <v>968.9</v>
      </c>
      <c r="J150" s="34">
        <f>SUMIFS(J151:J1174,$C151:$C1174,$C151,$D151:$D1174,$D151,$E151:$E1174,$E151)</f>
        <v>215.3</v>
      </c>
    </row>
    <row r="151" spans="1:10" s="13" customFormat="1" ht="15.75" x14ac:dyDescent="0.25">
      <c r="A151" s="17">
        <v>3</v>
      </c>
      <c r="B151" s="22" t="s">
        <v>46</v>
      </c>
      <c r="C151" s="23" t="s">
        <v>75</v>
      </c>
      <c r="D151" s="23" t="s">
        <v>97</v>
      </c>
      <c r="E151" s="23" t="s">
        <v>62</v>
      </c>
      <c r="F151" s="23" t="s">
        <v>96</v>
      </c>
      <c r="G151" s="24">
        <v>968.9</v>
      </c>
      <c r="H151" s="24">
        <v>215.3</v>
      </c>
      <c r="I151" s="24">
        <v>968.9</v>
      </c>
      <c r="J151" s="24">
        <v>215.3</v>
      </c>
    </row>
    <row r="152" spans="1:10" s="13" customFormat="1" ht="63" x14ac:dyDescent="0.25">
      <c r="A152" s="16">
        <v>2</v>
      </c>
      <c r="B152" s="32" t="s">
        <v>196</v>
      </c>
      <c r="C152" s="33" t="s">
        <v>75</v>
      </c>
      <c r="D152" s="33" t="s">
        <v>97</v>
      </c>
      <c r="E152" s="33" t="s">
        <v>63</v>
      </c>
      <c r="F152" s="33"/>
      <c r="G152" s="34">
        <f>SUMIFS(G153:G1176,$C153:$C1176,$C153,$D153:$D1176,$D153,$E153:$E1176,$E153)</f>
        <v>3237.7</v>
      </c>
      <c r="H152" s="34">
        <f>SUMIFS(H153:H1176,$C153:$C1176,$C153,$D153:$D1176,$D153,$E153:$E1176,$E153)</f>
        <v>0</v>
      </c>
      <c r="I152" s="34">
        <f>SUMIFS(I153:I1176,$C153:$C1176,$C153,$D153:$D1176,$D153,$E153:$E1176,$E153)</f>
        <v>3237.7</v>
      </c>
      <c r="J152" s="34">
        <f>SUMIFS(J153:J1176,$C153:$C1176,$C153,$D153:$D1176,$D153,$E153:$E1176,$E153)</f>
        <v>0</v>
      </c>
    </row>
    <row r="153" spans="1:10" s="13" customFormat="1" ht="15.75" x14ac:dyDescent="0.25">
      <c r="A153" s="17">
        <v>3</v>
      </c>
      <c r="B153" s="22" t="s">
        <v>46</v>
      </c>
      <c r="C153" s="23" t="s">
        <v>75</v>
      </c>
      <c r="D153" s="23" t="s">
        <v>97</v>
      </c>
      <c r="E153" s="23" t="s">
        <v>63</v>
      </c>
      <c r="F153" s="23" t="s">
        <v>96</v>
      </c>
      <c r="G153" s="24">
        <v>3237.7</v>
      </c>
      <c r="H153" s="24"/>
      <c r="I153" s="24">
        <v>3237.7</v>
      </c>
      <c r="J153" s="24"/>
    </row>
    <row r="154" spans="1:10" s="13" customFormat="1" ht="63" x14ac:dyDescent="0.25">
      <c r="A154" s="16">
        <v>2</v>
      </c>
      <c r="B154" s="35" t="s">
        <v>197</v>
      </c>
      <c r="C154" s="33" t="s">
        <v>75</v>
      </c>
      <c r="D154" s="33" t="s">
        <v>97</v>
      </c>
      <c r="E154" s="33" t="s">
        <v>64</v>
      </c>
      <c r="F154" s="33"/>
      <c r="G154" s="34">
        <f>SUMIFS(G155:G1178,$C155:$C1178,$C155,$D155:$D1178,$D155,$E155:$E1178,$E155)</f>
        <v>2656.1</v>
      </c>
      <c r="H154" s="34">
        <f>SUMIFS(H155:H1178,$C155:$C1178,$C155,$D155:$D1178,$D155,$E155:$E1178,$E155)</f>
        <v>0</v>
      </c>
      <c r="I154" s="34">
        <f>SUMIFS(I155:I1178,$C155:$C1178,$C155,$D155:$D1178,$D155,$E155:$E1178,$E155)</f>
        <v>2656.1</v>
      </c>
      <c r="J154" s="34">
        <f>SUMIFS(J155:J1178,$C155:$C1178,$C155,$D155:$D1178,$D155,$E155:$E1178,$E155)</f>
        <v>0</v>
      </c>
    </row>
    <row r="155" spans="1:10" s="13" customFormat="1" ht="15.75" x14ac:dyDescent="0.25">
      <c r="A155" s="17">
        <v>3</v>
      </c>
      <c r="B155" s="22" t="s">
        <v>46</v>
      </c>
      <c r="C155" s="23" t="s">
        <v>75</v>
      </c>
      <c r="D155" s="23" t="s">
        <v>97</v>
      </c>
      <c r="E155" s="23" t="s">
        <v>64</v>
      </c>
      <c r="F155" s="23" t="s">
        <v>96</v>
      </c>
      <c r="G155" s="24">
        <v>2656.1</v>
      </c>
      <c r="H155" s="24"/>
      <c r="I155" s="24">
        <v>2656.1</v>
      </c>
      <c r="J155" s="24"/>
    </row>
    <row r="156" spans="1:10" s="13" customFormat="1" ht="15.75" x14ac:dyDescent="0.25">
      <c r="A156" s="14">
        <v>0</v>
      </c>
      <c r="B156" s="26" t="s">
        <v>115</v>
      </c>
      <c r="C156" s="27" t="s">
        <v>86</v>
      </c>
      <c r="D156" s="27" t="s">
        <v>119</v>
      </c>
      <c r="E156" s="27"/>
      <c r="F156" s="27"/>
      <c r="G156" s="28">
        <f>SUMIFS(G157:G1185,$C157:$C1185,$C157)/3</f>
        <v>114778.50000000001</v>
      </c>
      <c r="H156" s="28">
        <f>SUMIFS(H157:H1185,$C157:$C1185,$C157)/3</f>
        <v>14149.1</v>
      </c>
      <c r="I156" s="28">
        <f>SUMIFS(I157:I1185,$C157:$C1185,$C157)/3</f>
        <v>118638.70000000003</v>
      </c>
      <c r="J156" s="28">
        <f>SUMIFS(J157:J1185,$C157:$C1185,$C157)/3</f>
        <v>14149.1</v>
      </c>
    </row>
    <row r="157" spans="1:10" s="13" customFormat="1" ht="15.75" x14ac:dyDescent="0.25">
      <c r="A157" s="15">
        <v>1</v>
      </c>
      <c r="B157" s="29" t="s">
        <v>39</v>
      </c>
      <c r="C157" s="30" t="s">
        <v>86</v>
      </c>
      <c r="D157" s="30" t="s">
        <v>93</v>
      </c>
      <c r="E157" s="30"/>
      <c r="F157" s="30"/>
      <c r="G157" s="31">
        <f>SUMIFS(G158:G1185,$C158:$C1185,$C158,$D158:$D1185,$D158)/2</f>
        <v>97073.1</v>
      </c>
      <c r="H157" s="31">
        <f>SUMIFS(H158:H1185,$C158:$C1185,$C158,$D158:$D1185,$D158)/2</f>
        <v>12123.1</v>
      </c>
      <c r="I157" s="31">
        <f>SUMIFS(I158:I1185,$C158:$C1185,$C158,$D158:$D1185,$D158)/2</f>
        <v>100823.5</v>
      </c>
      <c r="J157" s="31">
        <f>SUMIFS(J158:J1185,$C158:$C1185,$C158,$D158:$D1185,$D158)/2</f>
        <v>12123.1</v>
      </c>
    </row>
    <row r="158" spans="1:10" s="13" customFormat="1" ht="63" x14ac:dyDescent="0.25">
      <c r="A158" s="16">
        <v>2</v>
      </c>
      <c r="B158" s="48" t="s">
        <v>167</v>
      </c>
      <c r="C158" s="33" t="s">
        <v>86</v>
      </c>
      <c r="D158" s="33" t="s">
        <v>93</v>
      </c>
      <c r="E158" s="33" t="s">
        <v>40</v>
      </c>
      <c r="F158" s="33"/>
      <c r="G158" s="34">
        <f>SUMIFS(G159:G1182,$C159:$C1182,$C159,$D159:$D1182,$D159,$E159:$E1182,$E159)</f>
        <v>31285.399999999998</v>
      </c>
      <c r="H158" s="34">
        <f>SUMIFS(H159:H1182,$C159:$C1182,$C159,$D159:$D1182,$D159,$E159:$E1182,$E159)</f>
        <v>12123.1</v>
      </c>
      <c r="I158" s="34">
        <f>SUMIFS(I159:I1182,$C159:$C1182,$C159,$D159:$D1182,$D159,$E159:$E1182,$E159)</f>
        <v>31385.399999999998</v>
      </c>
      <c r="J158" s="34">
        <f>SUMIFS(J159:J1182,$C159:$C1182,$C159,$D159:$D1182,$D159,$E159:$E1182,$E159)</f>
        <v>12123.1</v>
      </c>
    </row>
    <row r="159" spans="1:10" s="13" customFormat="1" ht="47.25" x14ac:dyDescent="0.25">
      <c r="A159" s="17">
        <v>3</v>
      </c>
      <c r="B159" s="22" t="s">
        <v>11</v>
      </c>
      <c r="C159" s="23" t="s">
        <v>86</v>
      </c>
      <c r="D159" s="23" t="s">
        <v>93</v>
      </c>
      <c r="E159" s="23" t="s">
        <v>40</v>
      </c>
      <c r="F159" s="23" t="s">
        <v>78</v>
      </c>
      <c r="G159" s="24">
        <v>1751.8</v>
      </c>
      <c r="H159" s="24"/>
      <c r="I159" s="24">
        <v>1751.8</v>
      </c>
      <c r="J159" s="24"/>
    </row>
    <row r="160" spans="1:10" s="13" customFormat="1" ht="15.75" x14ac:dyDescent="0.25">
      <c r="A160" s="17">
        <v>3</v>
      </c>
      <c r="B160" s="22" t="s">
        <v>46</v>
      </c>
      <c r="C160" s="23" t="s">
        <v>86</v>
      </c>
      <c r="D160" s="23" t="s">
        <v>93</v>
      </c>
      <c r="E160" s="23" t="s">
        <v>40</v>
      </c>
      <c r="F160" s="23" t="s">
        <v>96</v>
      </c>
      <c r="G160" s="24">
        <v>29533.599999999999</v>
      </c>
      <c r="H160" s="24">
        <v>12123.1</v>
      </c>
      <c r="I160" s="24">
        <v>29633.599999999999</v>
      </c>
      <c r="J160" s="24">
        <v>12123.1</v>
      </c>
    </row>
    <row r="161" spans="1:10" s="13" customFormat="1" ht="94.5" x14ac:dyDescent="0.25">
      <c r="A161" s="16">
        <v>2</v>
      </c>
      <c r="B161" s="32" t="s">
        <v>185</v>
      </c>
      <c r="C161" s="33" t="s">
        <v>86</v>
      </c>
      <c r="D161" s="33" t="s">
        <v>93</v>
      </c>
      <c r="E161" s="33" t="s">
        <v>45</v>
      </c>
      <c r="F161" s="33"/>
      <c r="G161" s="34">
        <f>SUMIFS(G162:G1185,$C162:$C1185,$C162,$D162:$D1185,$D162,$E162:$E1185,$E162)</f>
        <v>41757.199999999997</v>
      </c>
      <c r="H161" s="34">
        <f>SUMIFS(H162:H1185,$C162:$C1185,$C162,$D162:$D1185,$D162,$E162:$E1185,$E162)</f>
        <v>0</v>
      </c>
      <c r="I161" s="34">
        <f>SUMIFS(I162:I1185,$C162:$C1185,$C162,$D162:$D1185,$D162,$E162:$E1185,$E162)</f>
        <v>44657.2</v>
      </c>
      <c r="J161" s="34">
        <f>SUMIFS(J162:J1185,$C162:$C1185,$C162,$D162:$D1185,$D162,$E162:$E1185,$E162)</f>
        <v>0</v>
      </c>
    </row>
    <row r="162" spans="1:10" s="13" customFormat="1" ht="15.75" x14ac:dyDescent="0.25">
      <c r="A162" s="17">
        <v>3</v>
      </c>
      <c r="B162" s="22" t="s">
        <v>46</v>
      </c>
      <c r="C162" s="23" t="s">
        <v>86</v>
      </c>
      <c r="D162" s="23" t="s">
        <v>93</v>
      </c>
      <c r="E162" s="23" t="s">
        <v>45</v>
      </c>
      <c r="F162" s="23" t="s">
        <v>96</v>
      </c>
      <c r="G162" s="24">
        <v>41757.199999999997</v>
      </c>
      <c r="H162" s="24"/>
      <c r="I162" s="24">
        <v>44657.2</v>
      </c>
      <c r="J162" s="24"/>
    </row>
    <row r="163" spans="1:10" s="13" customFormat="1" ht="78.75" x14ac:dyDescent="0.25">
      <c r="A163" s="16">
        <v>2</v>
      </c>
      <c r="B163" s="41" t="s">
        <v>189</v>
      </c>
      <c r="C163" s="33" t="s">
        <v>86</v>
      </c>
      <c r="D163" s="33" t="s">
        <v>93</v>
      </c>
      <c r="E163" s="33" t="s">
        <v>50</v>
      </c>
      <c r="F163" s="33"/>
      <c r="G163" s="34">
        <f>SUMIFS(G164:G1187,$C164:$C1187,$C164,$D164:$D1187,$D164,$E164:$E1187,$E164)</f>
        <v>23182.5</v>
      </c>
      <c r="H163" s="34">
        <f>SUMIFS(H164:H1187,$C164:$C1187,$C164,$D164:$D1187,$D164,$E164:$E1187,$E164)</f>
        <v>0</v>
      </c>
      <c r="I163" s="34">
        <f>SUMIFS(I164:I1187,$C164:$C1187,$C164,$D164:$D1187,$D164,$E164:$E1187,$E164)</f>
        <v>23932.9</v>
      </c>
      <c r="J163" s="34">
        <f>SUMIFS(J164:J1187,$C164:$C1187,$C164,$D164:$D1187,$D164,$E164:$E1187,$E164)</f>
        <v>0</v>
      </c>
    </row>
    <row r="164" spans="1:10" s="13" customFormat="1" ht="47.25" x14ac:dyDescent="0.25">
      <c r="A164" s="17">
        <v>3</v>
      </c>
      <c r="B164" s="22" t="s">
        <v>11</v>
      </c>
      <c r="C164" s="23" t="s">
        <v>86</v>
      </c>
      <c r="D164" s="23" t="s">
        <v>93</v>
      </c>
      <c r="E164" s="23" t="s">
        <v>50</v>
      </c>
      <c r="F164" s="23" t="s">
        <v>78</v>
      </c>
      <c r="G164" s="24">
        <v>23182.5</v>
      </c>
      <c r="H164" s="24"/>
      <c r="I164" s="24">
        <v>23932.9</v>
      </c>
      <c r="J164" s="24"/>
    </row>
    <row r="165" spans="1:10" s="13" customFormat="1" ht="47.25" x14ac:dyDescent="0.25">
      <c r="A165" s="16">
        <v>2</v>
      </c>
      <c r="B165" s="41" t="s">
        <v>210</v>
      </c>
      <c r="C165" s="33" t="s">
        <v>86</v>
      </c>
      <c r="D165" s="33" t="s">
        <v>93</v>
      </c>
      <c r="E165" s="33" t="s">
        <v>184</v>
      </c>
      <c r="F165" s="33"/>
      <c r="G165" s="34">
        <f>SUMIFS(G166:G1189,$C166:$C1189,$C166,$D166:$D1189,$D166,$E166:$E1189,$E166)</f>
        <v>848</v>
      </c>
      <c r="H165" s="34">
        <f>SUMIFS(H167:H1192,$C167:$C1192,$C167,$D167:$D1192,$D167,$E167:$E1192,$E167)</f>
        <v>0</v>
      </c>
      <c r="I165" s="34">
        <f>SUMIFS(I166:I1189,$C166:$C1189,$C166,$D166:$D1189,$D166,$E166:$E1189,$E166)</f>
        <v>848</v>
      </c>
      <c r="J165" s="34">
        <f>SUMIFS(J167:J1192,$C167:$C1192,$C167,$D167:$D1192,$D167,$E167:$E1192,$E167)</f>
        <v>0</v>
      </c>
    </row>
    <row r="166" spans="1:10" s="13" customFormat="1" ht="47.25" x14ac:dyDescent="0.25">
      <c r="A166" s="17">
        <v>3</v>
      </c>
      <c r="B166" s="22" t="s">
        <v>11</v>
      </c>
      <c r="C166" s="23" t="s">
        <v>86</v>
      </c>
      <c r="D166" s="23" t="s">
        <v>93</v>
      </c>
      <c r="E166" s="23" t="s">
        <v>184</v>
      </c>
      <c r="F166" s="23" t="s">
        <v>78</v>
      </c>
      <c r="G166" s="24">
        <v>848</v>
      </c>
      <c r="H166" s="24"/>
      <c r="I166" s="24">
        <v>848</v>
      </c>
      <c r="J166" s="24"/>
    </row>
    <row r="167" spans="1:10" s="13" customFormat="1" ht="15.75" x14ac:dyDescent="0.25">
      <c r="A167" s="17">
        <v>3</v>
      </c>
      <c r="B167" s="22" t="s">
        <v>46</v>
      </c>
      <c r="C167" s="23" t="s">
        <v>86</v>
      </c>
      <c r="D167" s="23" t="s">
        <v>93</v>
      </c>
      <c r="E167" s="23" t="s">
        <v>184</v>
      </c>
      <c r="F167" s="23" t="s">
        <v>96</v>
      </c>
      <c r="G167" s="24">
        <v>0</v>
      </c>
      <c r="H167" s="24"/>
      <c r="I167" s="24">
        <v>0</v>
      </c>
      <c r="J167" s="24"/>
    </row>
    <row r="168" spans="1:10" s="13" customFormat="1" ht="15.75" x14ac:dyDescent="0.25">
      <c r="A168" s="15">
        <v>1</v>
      </c>
      <c r="B168" s="29" t="s">
        <v>66</v>
      </c>
      <c r="C168" s="30" t="s">
        <v>86</v>
      </c>
      <c r="D168" s="30" t="s">
        <v>83</v>
      </c>
      <c r="E168" s="30"/>
      <c r="F168" s="30"/>
      <c r="G168" s="31">
        <f>SUMIFS(G169:G1193,$C169:$C1193,$C169,$D169:$D1193,$D169)/2</f>
        <v>8978</v>
      </c>
      <c r="H168" s="31">
        <f>SUMIFS(H169:H1193,$C169:$C1193,$C169,$D169:$D1193,$D169)/2</f>
        <v>0</v>
      </c>
      <c r="I168" s="31">
        <f>SUMIFS(I169:I1193,$C169:$C1193,$C169,$D169:$D1193,$D169)/2</f>
        <v>8978</v>
      </c>
      <c r="J168" s="31">
        <f>SUMIFS(J169:J1193,$C169:$C1193,$C169,$D169:$D1193,$D169)/2</f>
        <v>0</v>
      </c>
    </row>
    <row r="169" spans="1:10" s="13" customFormat="1" ht="47.25" x14ac:dyDescent="0.25">
      <c r="A169" s="16">
        <v>2</v>
      </c>
      <c r="B169" s="41" t="s">
        <v>198</v>
      </c>
      <c r="C169" s="33" t="s">
        <v>86</v>
      </c>
      <c r="D169" s="33" t="s">
        <v>83</v>
      </c>
      <c r="E169" s="33" t="s">
        <v>17</v>
      </c>
      <c r="F169" s="33"/>
      <c r="G169" s="34">
        <f>SUMIFS(G170:G1190,$C170:$C1190,$C170,$D170:$D1190,$D170,$E170:$E1190,$E170)</f>
        <v>8978</v>
      </c>
      <c r="H169" s="34">
        <f>SUMIFS(H170:H1190,$C170:$C1190,$C170,$D170:$D1190,$D170,$E170:$E1190,$E170)</f>
        <v>0</v>
      </c>
      <c r="I169" s="34">
        <f>SUMIFS(I170:I1190,$C170:$C1190,$C170,$D170:$D1190,$D170,$E170:$E1190,$E170)</f>
        <v>8978</v>
      </c>
      <c r="J169" s="34">
        <f>SUMIFS(J170:J1190,$C170:$C1190,$C170,$D170:$D1190,$D170,$E170:$E1190,$E170)</f>
        <v>0</v>
      </c>
    </row>
    <row r="170" spans="1:10" s="13" customFormat="1" ht="15.75" x14ac:dyDescent="0.25">
      <c r="A170" s="17">
        <v>3</v>
      </c>
      <c r="B170" s="22" t="s">
        <v>46</v>
      </c>
      <c r="C170" s="23" t="s">
        <v>86</v>
      </c>
      <c r="D170" s="23" t="s">
        <v>83</v>
      </c>
      <c r="E170" s="23" t="s">
        <v>17</v>
      </c>
      <c r="F170" s="23" t="s">
        <v>96</v>
      </c>
      <c r="G170" s="24">
        <v>8978</v>
      </c>
      <c r="H170" s="24"/>
      <c r="I170" s="24">
        <v>8978</v>
      </c>
      <c r="J170" s="24"/>
    </row>
    <row r="171" spans="1:10" s="13" customFormat="1" ht="141.75" x14ac:dyDescent="0.25">
      <c r="A171" s="17">
        <v>3</v>
      </c>
      <c r="B171" s="22" t="s">
        <v>125</v>
      </c>
      <c r="C171" s="23" t="s">
        <v>86</v>
      </c>
      <c r="D171" s="23" t="s">
        <v>83</v>
      </c>
      <c r="E171" s="23" t="s">
        <v>17</v>
      </c>
      <c r="F171" s="23" t="s">
        <v>126</v>
      </c>
      <c r="G171" s="24"/>
      <c r="H171" s="24"/>
      <c r="I171" s="24"/>
      <c r="J171" s="24"/>
    </row>
    <row r="172" spans="1:10" s="13" customFormat="1" ht="15.75" x14ac:dyDescent="0.25">
      <c r="A172" s="15">
        <v>1</v>
      </c>
      <c r="B172" s="29" t="s">
        <v>158</v>
      </c>
      <c r="C172" s="30" t="s">
        <v>86</v>
      </c>
      <c r="D172" s="30" t="s">
        <v>86</v>
      </c>
      <c r="E172" s="30"/>
      <c r="F172" s="30"/>
      <c r="G172" s="31">
        <f>SUMIFS(G173:G1197,$C173:$C1197,$C173,$D173:$D1197,$D173)/2</f>
        <v>8727.4</v>
      </c>
      <c r="H172" s="31">
        <f>SUMIFS(H173:H1197,$C173:$C1197,$C173,$D173:$D1197,$D173)/2</f>
        <v>2026</v>
      </c>
      <c r="I172" s="31">
        <f>SUMIFS(I173:I1197,$C173:$C1197,$C173,$D173:$D1197,$D173)/2</f>
        <v>8837.2000000000007</v>
      </c>
      <c r="J172" s="31">
        <f>SUMIFS(J173:J1197,$C173:$C1197,$C173,$D173:$D1197,$D173)/2</f>
        <v>2026</v>
      </c>
    </row>
    <row r="173" spans="1:10" s="13" customFormat="1" ht="31.5" x14ac:dyDescent="0.25">
      <c r="A173" s="16">
        <v>2</v>
      </c>
      <c r="B173" s="32" t="s">
        <v>199</v>
      </c>
      <c r="C173" s="33" t="s">
        <v>86</v>
      </c>
      <c r="D173" s="33" t="s">
        <v>86</v>
      </c>
      <c r="E173" s="33" t="s">
        <v>22</v>
      </c>
      <c r="F173" s="33"/>
      <c r="G173" s="34">
        <f>SUMIFS(G174:G1194,$C174:$C1194,$C174,$D174:$D1194,$D174,$E174:$E1194,$E174)</f>
        <v>5489</v>
      </c>
      <c r="H173" s="34">
        <f>SUMIFS(H174:H1194,$C174:$C1194,$C174,$D174:$D1194,$D174,$E174:$E1194,$E174)</f>
        <v>247</v>
      </c>
      <c r="I173" s="34">
        <f>SUMIFS(I174:I1194,$C174:$C1194,$C174,$D174:$D1194,$D174,$E174:$E1194,$E174)</f>
        <v>5598.8</v>
      </c>
      <c r="J173" s="34">
        <f>SUMIFS(J174:J1194,$C174:$C1194,$C174,$D174:$D1194,$D174,$E174:$E1194,$E174)</f>
        <v>247</v>
      </c>
    </row>
    <row r="174" spans="1:10" s="13" customFormat="1" ht="31.5" x14ac:dyDescent="0.25">
      <c r="A174" s="17">
        <v>3</v>
      </c>
      <c r="B174" s="22" t="s">
        <v>23</v>
      </c>
      <c r="C174" s="23" t="s">
        <v>86</v>
      </c>
      <c r="D174" s="23" t="s">
        <v>86</v>
      </c>
      <c r="E174" s="23" t="s">
        <v>22</v>
      </c>
      <c r="F174" s="23" t="s">
        <v>87</v>
      </c>
      <c r="G174" s="24"/>
      <c r="H174" s="24"/>
      <c r="I174" s="24"/>
      <c r="J174" s="24"/>
    </row>
    <row r="175" spans="1:10" s="13" customFormat="1" ht="47.25" x14ac:dyDescent="0.25">
      <c r="A175" s="17">
        <v>3</v>
      </c>
      <c r="B175" s="22" t="s">
        <v>11</v>
      </c>
      <c r="C175" s="23" t="s">
        <v>86</v>
      </c>
      <c r="D175" s="23" t="s">
        <v>86</v>
      </c>
      <c r="E175" s="23" t="s">
        <v>22</v>
      </c>
      <c r="F175" s="23" t="s">
        <v>78</v>
      </c>
      <c r="G175" s="24"/>
      <c r="H175" s="24"/>
      <c r="I175" s="24"/>
      <c r="J175" s="24"/>
    </row>
    <row r="176" spans="1:10" s="13" customFormat="1" ht="15.75" x14ac:dyDescent="0.25">
      <c r="A176" s="17">
        <v>3</v>
      </c>
      <c r="B176" s="22" t="s">
        <v>46</v>
      </c>
      <c r="C176" s="23" t="s">
        <v>86</v>
      </c>
      <c r="D176" s="23" t="s">
        <v>86</v>
      </c>
      <c r="E176" s="23" t="s">
        <v>22</v>
      </c>
      <c r="F176" s="23" t="s">
        <v>96</v>
      </c>
      <c r="G176" s="24">
        <v>5489</v>
      </c>
      <c r="H176" s="24">
        <v>247</v>
      </c>
      <c r="I176" s="24">
        <v>5598.8</v>
      </c>
      <c r="J176" s="24">
        <v>247</v>
      </c>
    </row>
    <row r="177" spans="1:10" s="13" customFormat="1" ht="47.25" x14ac:dyDescent="0.25">
      <c r="A177" s="16">
        <v>2</v>
      </c>
      <c r="B177" s="35" t="s">
        <v>200</v>
      </c>
      <c r="C177" s="33" t="s">
        <v>86</v>
      </c>
      <c r="D177" s="33" t="s">
        <v>86</v>
      </c>
      <c r="E177" s="33" t="s">
        <v>67</v>
      </c>
      <c r="F177" s="33"/>
      <c r="G177" s="34">
        <f>SUMIFS(G178:G1198,$C178:$C1198,$C178,$D178:$D1198,$D178,$E178:$E1198,$E178)</f>
        <v>1459.4</v>
      </c>
      <c r="H177" s="34">
        <f>SUMIFS(H178:H1198,$C178:$C1198,$C178,$D178:$D1198,$D178,$E178:$E1198,$E178)</f>
        <v>0</v>
      </c>
      <c r="I177" s="34">
        <f>SUMIFS(I178:I1198,$C178:$C1198,$C178,$D178:$D1198,$D178,$E178:$E1198,$E178)</f>
        <v>1459.4</v>
      </c>
      <c r="J177" s="34">
        <f>SUMIFS(J178:J1198,$C178:$C1198,$C178,$D178:$D1198,$D178,$E178:$E1198,$E178)</f>
        <v>0</v>
      </c>
    </row>
    <row r="178" spans="1:10" s="13" customFormat="1" ht="15.75" x14ac:dyDescent="0.25">
      <c r="A178" s="17">
        <v>3</v>
      </c>
      <c r="B178" s="22" t="s">
        <v>46</v>
      </c>
      <c r="C178" s="23" t="s">
        <v>86</v>
      </c>
      <c r="D178" s="23" t="s">
        <v>86</v>
      </c>
      <c r="E178" s="23" t="s">
        <v>67</v>
      </c>
      <c r="F178" s="23" t="s">
        <v>96</v>
      </c>
      <c r="G178" s="24">
        <v>1459.4</v>
      </c>
      <c r="H178" s="24"/>
      <c r="I178" s="24">
        <v>1459.4</v>
      </c>
      <c r="J178" s="24"/>
    </row>
    <row r="179" spans="1:10" s="13" customFormat="1" ht="31.5" x14ac:dyDescent="0.25">
      <c r="A179" s="16">
        <v>2</v>
      </c>
      <c r="B179" s="32" t="s">
        <v>65</v>
      </c>
      <c r="C179" s="33" t="s">
        <v>86</v>
      </c>
      <c r="D179" s="33" t="s">
        <v>86</v>
      </c>
      <c r="E179" s="33" t="s">
        <v>129</v>
      </c>
      <c r="F179" s="33"/>
      <c r="G179" s="34">
        <f>SUMIFS(G180:G1200,$C180:$C1200,$C180,$D180:$D1200,$D180,$E180:$E1200,$E180)</f>
        <v>1779</v>
      </c>
      <c r="H179" s="34">
        <f>SUMIFS(H180:H1200,$C180:$C1200,$C180,$D180:$D1200,$D180,$E180:$E1200,$E180)</f>
        <v>1779</v>
      </c>
      <c r="I179" s="34">
        <f>SUMIFS(I180:I1200,$C180:$C1200,$C180,$D180:$D1200,$D180,$E180:$E1200,$E180)</f>
        <v>1779</v>
      </c>
      <c r="J179" s="34">
        <f>SUMIFS(J180:J1200,$C180:$C1200,$C180,$D180:$D1200,$D180,$E180:$E1200,$E180)</f>
        <v>1779</v>
      </c>
    </row>
    <row r="180" spans="1:10" s="13" customFormat="1" ht="47.25" x14ac:dyDescent="0.25">
      <c r="A180" s="17">
        <v>3</v>
      </c>
      <c r="B180" s="22" t="s">
        <v>11</v>
      </c>
      <c r="C180" s="23" t="s">
        <v>86</v>
      </c>
      <c r="D180" s="23" t="s">
        <v>86</v>
      </c>
      <c r="E180" s="23" t="s">
        <v>129</v>
      </c>
      <c r="F180" s="23" t="s">
        <v>78</v>
      </c>
      <c r="G180" s="24">
        <v>1779</v>
      </c>
      <c r="H180" s="24">
        <v>1779</v>
      </c>
      <c r="I180" s="24">
        <v>1779</v>
      </c>
      <c r="J180" s="24">
        <v>1779</v>
      </c>
    </row>
    <row r="181" spans="1:10" s="13" customFormat="1" ht="15.75" x14ac:dyDescent="0.25">
      <c r="A181" s="14">
        <v>0</v>
      </c>
      <c r="B181" s="26" t="s">
        <v>161</v>
      </c>
      <c r="C181" s="27" t="s">
        <v>88</v>
      </c>
      <c r="D181" s="27" t="s">
        <v>119</v>
      </c>
      <c r="E181" s="27"/>
      <c r="F181" s="27"/>
      <c r="G181" s="28">
        <f>SUMIFS(G182:G1217,$C182:$C1217,$C182)/3</f>
        <v>39018.700000000004</v>
      </c>
      <c r="H181" s="28">
        <f>SUMIFS(H182:H1207,$C182:$C1207,$C182)/3</f>
        <v>100</v>
      </c>
      <c r="I181" s="28">
        <f>SUMIFS(I182:I1217,$C182:$C1217,$C182)/3</f>
        <v>39787.200000000004</v>
      </c>
      <c r="J181" s="28">
        <f>SUMIFS(J182:J1207,$C182:$C1207,$C182)/3</f>
        <v>100</v>
      </c>
    </row>
    <row r="182" spans="1:10" s="13" customFormat="1" ht="15.75" x14ac:dyDescent="0.25">
      <c r="A182" s="15">
        <v>1</v>
      </c>
      <c r="B182" s="29" t="s">
        <v>24</v>
      </c>
      <c r="C182" s="30" t="s">
        <v>88</v>
      </c>
      <c r="D182" s="30" t="s">
        <v>74</v>
      </c>
      <c r="E182" s="30" t="s">
        <v>6</v>
      </c>
      <c r="F182" s="30" t="s">
        <v>76</v>
      </c>
      <c r="G182" s="31">
        <f>SUMIFS(G183:G1207,$C183:$C1207,$C183,$D183:$D1207,$D183)/2</f>
        <v>39018.700000000004</v>
      </c>
      <c r="H182" s="31">
        <f>SUMIFS(H183:H1207,$C183:$C1207,$C183,$D183:$D1207,$D183)/2</f>
        <v>100</v>
      </c>
      <c r="I182" s="31">
        <f>SUMIFS(I183:I1207,$C183:$C1207,$C183,$D183:$D1207,$D183)/2</f>
        <v>39787.200000000004</v>
      </c>
      <c r="J182" s="31">
        <f>SUMIFS(J183:J1207,$C183:$C1207,$C183,$D183:$D1207,$D183)/2</f>
        <v>100</v>
      </c>
    </row>
    <row r="183" spans="1:10" s="13" customFormat="1" ht="31.5" x14ac:dyDescent="0.25">
      <c r="A183" s="16">
        <v>2</v>
      </c>
      <c r="B183" s="32" t="s">
        <v>201</v>
      </c>
      <c r="C183" s="33" t="s">
        <v>88</v>
      </c>
      <c r="D183" s="33" t="s">
        <v>74</v>
      </c>
      <c r="E183" s="33" t="s">
        <v>25</v>
      </c>
      <c r="F183" s="33"/>
      <c r="G183" s="34">
        <f>SUMIFS(G184:G1204,$C184:$C1204,$C184,$D184:$D1204,$D184,$E184:$E1204,$E184)</f>
        <v>25492.399999999998</v>
      </c>
      <c r="H183" s="34">
        <f>SUMIFS(H184:H1204,$C184:$C1204,$C184,$D184:$D1204,$D184,$E184:$E1204,$E184)</f>
        <v>100</v>
      </c>
      <c r="I183" s="34">
        <f>SUMIFS(I184:I1204,$C184:$C1204,$C184,$D184:$D1204,$D184,$E184:$E1204,$E184)</f>
        <v>26260.899999999998</v>
      </c>
      <c r="J183" s="34">
        <f>SUMIFS(J184:J1204,$C184:$C1204,$C184,$D184:$D1204,$D184,$E184:$E1204,$E184)</f>
        <v>100</v>
      </c>
    </row>
    <row r="184" spans="1:10" s="13" customFormat="1" ht="31.5" x14ac:dyDescent="0.25">
      <c r="A184" s="17">
        <v>3</v>
      </c>
      <c r="B184" s="22" t="s">
        <v>23</v>
      </c>
      <c r="C184" s="23" t="s">
        <v>88</v>
      </c>
      <c r="D184" s="23" t="s">
        <v>74</v>
      </c>
      <c r="E184" s="23" t="s">
        <v>25</v>
      </c>
      <c r="F184" s="23" t="s">
        <v>87</v>
      </c>
      <c r="G184" s="24">
        <v>21891.1</v>
      </c>
      <c r="H184" s="24">
        <v>100</v>
      </c>
      <c r="I184" s="24">
        <v>21791.1</v>
      </c>
      <c r="J184" s="24">
        <v>0</v>
      </c>
    </row>
    <row r="185" spans="1:10" s="13" customFormat="1" ht="47.25" x14ac:dyDescent="0.25">
      <c r="A185" s="17">
        <v>3</v>
      </c>
      <c r="B185" s="22" t="s">
        <v>11</v>
      </c>
      <c r="C185" s="23" t="s">
        <v>88</v>
      </c>
      <c r="D185" s="23" t="s">
        <v>74</v>
      </c>
      <c r="E185" s="23" t="s">
        <v>25</v>
      </c>
      <c r="F185" s="23" t="s">
        <v>78</v>
      </c>
      <c r="G185" s="24">
        <v>3581</v>
      </c>
      <c r="H185" s="24"/>
      <c r="I185" s="24">
        <v>3979.5</v>
      </c>
      <c r="J185" s="24"/>
    </row>
    <row r="186" spans="1:10" s="13" customFormat="1" ht="15.75" x14ac:dyDescent="0.25">
      <c r="A186" s="17">
        <v>3</v>
      </c>
      <c r="B186" s="22" t="s">
        <v>219</v>
      </c>
      <c r="C186" s="23" t="s">
        <v>88</v>
      </c>
      <c r="D186" s="23" t="s">
        <v>74</v>
      </c>
      <c r="E186" s="23" t="s">
        <v>25</v>
      </c>
      <c r="F186" s="23" t="s">
        <v>218</v>
      </c>
      <c r="G186" s="24"/>
      <c r="H186" s="24"/>
      <c r="I186" s="24">
        <v>100</v>
      </c>
      <c r="J186" s="24">
        <v>100</v>
      </c>
    </row>
    <row r="187" spans="1:10" s="13" customFormat="1" ht="15.75" x14ac:dyDescent="0.25">
      <c r="A187" s="17">
        <v>3</v>
      </c>
      <c r="B187" s="22" t="s">
        <v>46</v>
      </c>
      <c r="C187" s="23" t="s">
        <v>88</v>
      </c>
      <c r="D187" s="23" t="s">
        <v>74</v>
      </c>
      <c r="E187" s="23" t="s">
        <v>25</v>
      </c>
      <c r="F187" s="23" t="s">
        <v>96</v>
      </c>
      <c r="G187" s="24"/>
      <c r="H187" s="24"/>
      <c r="I187" s="24">
        <v>370</v>
      </c>
      <c r="J187" s="24"/>
    </row>
    <row r="188" spans="1:10" s="13" customFormat="1" ht="15.75" x14ac:dyDescent="0.25">
      <c r="A188" s="17">
        <v>3</v>
      </c>
      <c r="B188" s="22" t="s">
        <v>12</v>
      </c>
      <c r="C188" s="23" t="s">
        <v>88</v>
      </c>
      <c r="D188" s="23" t="s">
        <v>74</v>
      </c>
      <c r="E188" s="23" t="s">
        <v>25</v>
      </c>
      <c r="F188" s="23" t="s">
        <v>79</v>
      </c>
      <c r="G188" s="24">
        <v>20.3</v>
      </c>
      <c r="H188" s="24"/>
      <c r="I188" s="24">
        <v>20.3</v>
      </c>
      <c r="J188" s="24"/>
    </row>
    <row r="189" spans="1:10" s="13" customFormat="1" ht="47.25" x14ac:dyDescent="0.25">
      <c r="A189" s="16">
        <v>2</v>
      </c>
      <c r="B189" s="32" t="s">
        <v>202</v>
      </c>
      <c r="C189" s="33" t="s">
        <v>88</v>
      </c>
      <c r="D189" s="33" t="s">
        <v>74</v>
      </c>
      <c r="E189" s="33" t="s">
        <v>26</v>
      </c>
      <c r="F189" s="33"/>
      <c r="G189" s="34">
        <f>SUMIFS(G190:G1209,$C190:$C1209,$C190,$D190:$D1209,$D190,$E190:$E1209,$E190)</f>
        <v>6157</v>
      </c>
      <c r="H189" s="34">
        <f>SUMIFS(H190:H1209,$C190:$C1209,$C190,$D190:$D1209,$D190,$E190:$E1209,$E190)</f>
        <v>0</v>
      </c>
      <c r="I189" s="34">
        <f>SUMIFS(I190:I1209,$C190:$C1209,$C190,$D190:$D1209,$D190,$E190:$E1209,$E190)</f>
        <v>6157</v>
      </c>
      <c r="J189" s="34">
        <f>SUMIFS(J190:J1209,$C190:$C1209,$C190,$D190:$D1209,$D190,$E190:$E1209,$E190)</f>
        <v>0</v>
      </c>
    </row>
    <row r="190" spans="1:10" s="13" customFormat="1" ht="31.5" x14ac:dyDescent="0.25">
      <c r="A190" s="17">
        <v>3</v>
      </c>
      <c r="B190" s="22" t="s">
        <v>23</v>
      </c>
      <c r="C190" s="23" t="s">
        <v>88</v>
      </c>
      <c r="D190" s="23" t="s">
        <v>74</v>
      </c>
      <c r="E190" s="23" t="s">
        <v>26</v>
      </c>
      <c r="F190" s="23" t="s">
        <v>87</v>
      </c>
      <c r="G190" s="24">
        <v>5571.6</v>
      </c>
      <c r="H190" s="24"/>
      <c r="I190" s="24">
        <v>5571.6</v>
      </c>
      <c r="J190" s="24"/>
    </row>
    <row r="191" spans="1:10" s="13" customFormat="1" ht="47.25" x14ac:dyDescent="0.25">
      <c r="A191" s="17">
        <v>3</v>
      </c>
      <c r="B191" s="22" t="s">
        <v>11</v>
      </c>
      <c r="C191" s="23" t="s">
        <v>88</v>
      </c>
      <c r="D191" s="23" t="s">
        <v>74</v>
      </c>
      <c r="E191" s="23" t="s">
        <v>26</v>
      </c>
      <c r="F191" s="23" t="s">
        <v>78</v>
      </c>
      <c r="G191" s="24">
        <v>585.4</v>
      </c>
      <c r="H191" s="24"/>
      <c r="I191" s="24">
        <v>585.4</v>
      </c>
      <c r="J191" s="24"/>
    </row>
    <row r="192" spans="1:10" s="13" customFormat="1" ht="81.599999999999994" customHeight="1" x14ac:dyDescent="0.25">
      <c r="A192" s="16">
        <v>2</v>
      </c>
      <c r="B192" s="32" t="s">
        <v>185</v>
      </c>
      <c r="C192" s="33" t="s">
        <v>88</v>
      </c>
      <c r="D192" s="33" t="s">
        <v>74</v>
      </c>
      <c r="E192" s="33" t="s">
        <v>45</v>
      </c>
      <c r="F192" s="33"/>
      <c r="G192" s="34">
        <f>SUMIFS(G193:G1212,$C193:$C1212,$C193,$D193:$D1212,$D193,$E193:$E1212,$E193)</f>
        <v>7289.3</v>
      </c>
      <c r="H192" s="34">
        <f>SUMIFS(H193:H1212,$C193:$C1212,$C193,$D193:$D1212,$D193,$E193:$E1212,$E193)</f>
        <v>0</v>
      </c>
      <c r="I192" s="34">
        <f>SUMIFS(I193:I1212,$C193:$C1212,$C193,$D193:$D1212,$D193,$E193:$E1212,$E193)</f>
        <v>7289.3</v>
      </c>
      <c r="J192" s="34">
        <f>SUMIFS(J193:J1212,$C193:$C1212,$C193,$D193:$D1212,$D193,$E193:$E1212,$E193)</f>
        <v>0</v>
      </c>
    </row>
    <row r="193" spans="1:10" s="13" customFormat="1" ht="15.75" x14ac:dyDescent="0.25">
      <c r="A193" s="17">
        <v>3</v>
      </c>
      <c r="B193" s="22" t="s">
        <v>46</v>
      </c>
      <c r="C193" s="23" t="s">
        <v>88</v>
      </c>
      <c r="D193" s="23" t="s">
        <v>74</v>
      </c>
      <c r="E193" s="23" t="s">
        <v>45</v>
      </c>
      <c r="F193" s="23" t="s">
        <v>96</v>
      </c>
      <c r="G193" s="24">
        <v>7289.3</v>
      </c>
      <c r="H193" s="24"/>
      <c r="I193" s="24">
        <v>7289.3</v>
      </c>
      <c r="J193" s="24"/>
    </row>
    <row r="194" spans="1:10" s="13" customFormat="1" ht="53.45" customHeight="1" x14ac:dyDescent="0.25">
      <c r="A194" s="16">
        <v>2</v>
      </c>
      <c r="B194" s="41" t="s">
        <v>139</v>
      </c>
      <c r="C194" s="33" t="s">
        <v>88</v>
      </c>
      <c r="D194" s="33" t="s">
        <v>74</v>
      </c>
      <c r="E194" s="33" t="s">
        <v>143</v>
      </c>
      <c r="F194" s="33"/>
      <c r="G194" s="34">
        <f>SUMIFS(G195:G1225,$C195:$C1225,$C195,$D195:$D1225,$D195,$E195:$E1225,$E195)</f>
        <v>50</v>
      </c>
      <c r="H194" s="34">
        <f>SUMIFS(H195:H1225,$C195:$C1225,$C195,$D195:$D1225,$D195,$E195:$E1225,$E195)</f>
        <v>0</v>
      </c>
      <c r="I194" s="34">
        <f>SUMIFS(I195:I1225,$C195:$C1225,$C195,$D195:$D1225,$D195,$E195:$E1225,$E195)</f>
        <v>50</v>
      </c>
      <c r="J194" s="34">
        <f>SUMIFS(J195:J1225,$C195:$C1225,$C195,$D195:$D1225,$D195,$E195:$E1225,$E195)</f>
        <v>0</v>
      </c>
    </row>
    <row r="195" spans="1:10" s="13" customFormat="1" ht="47.25" x14ac:dyDescent="0.25">
      <c r="A195" s="17">
        <v>3</v>
      </c>
      <c r="B195" s="22" t="s">
        <v>11</v>
      </c>
      <c r="C195" s="23" t="s">
        <v>88</v>
      </c>
      <c r="D195" s="23" t="s">
        <v>74</v>
      </c>
      <c r="E195" s="23" t="s">
        <v>143</v>
      </c>
      <c r="F195" s="23" t="s">
        <v>78</v>
      </c>
      <c r="G195" s="24">
        <v>50</v>
      </c>
      <c r="H195" s="24"/>
      <c r="I195" s="24">
        <v>50</v>
      </c>
      <c r="J195" s="24"/>
    </row>
    <row r="196" spans="1:10" s="13" customFormat="1" ht="63" x14ac:dyDescent="0.25">
      <c r="A196" s="16">
        <v>2</v>
      </c>
      <c r="B196" s="41" t="s">
        <v>217</v>
      </c>
      <c r="C196" s="33" t="s">
        <v>88</v>
      </c>
      <c r="D196" s="33" t="s">
        <v>74</v>
      </c>
      <c r="E196" s="33" t="s">
        <v>216</v>
      </c>
      <c r="F196" s="33"/>
      <c r="G196" s="34">
        <f>SUMIFS(G197:G1225,$C197:$C1225,$C197,$D197:$D1225,$D197,$E197:$E1225,$E197)</f>
        <v>30</v>
      </c>
      <c r="H196" s="34">
        <f>SUMIFS(H197:H1225,$C197:$C1225,$C197,$D197:$D1225,$D197,$E197:$E1225,$E197)</f>
        <v>0</v>
      </c>
      <c r="I196" s="34">
        <f>SUMIFS(I197:I1225,$C197:$C1225,$C197,$D197:$D1225,$D197,$E197:$E1225,$E197)</f>
        <v>30</v>
      </c>
      <c r="J196" s="34">
        <f>SUMIFS(J197:J1225,$C197:$C1225,$C197,$D197:$D1225,$D197,$E197:$E1225,$E197)</f>
        <v>0</v>
      </c>
    </row>
    <row r="197" spans="1:10" s="13" customFormat="1" ht="47.25" x14ac:dyDescent="0.25">
      <c r="A197" s="17">
        <v>3</v>
      </c>
      <c r="B197" s="22" t="s">
        <v>11</v>
      </c>
      <c r="C197" s="23" t="s">
        <v>88</v>
      </c>
      <c r="D197" s="23" t="s">
        <v>74</v>
      </c>
      <c r="E197" s="23" t="s">
        <v>216</v>
      </c>
      <c r="F197" s="23" t="s">
        <v>78</v>
      </c>
      <c r="G197" s="24">
        <v>30</v>
      </c>
      <c r="H197" s="24"/>
      <c r="I197" s="24">
        <v>30</v>
      </c>
      <c r="J197" s="24"/>
    </row>
    <row r="198" spans="1:10" s="13" customFormat="1" ht="15.75" x14ac:dyDescent="0.25">
      <c r="A198" s="14">
        <v>0</v>
      </c>
      <c r="B198" s="26" t="s">
        <v>145</v>
      </c>
      <c r="C198" s="27" t="s">
        <v>94</v>
      </c>
      <c r="D198" s="27" t="s">
        <v>119</v>
      </c>
      <c r="E198" s="27"/>
      <c r="F198" s="27"/>
      <c r="G198" s="28">
        <f>SUMIFS(G199:G1229,$C199:$C1229,$C199)/3</f>
        <v>0</v>
      </c>
      <c r="H198" s="28">
        <f>SUMIFS(H199:H1219,$C199:$C1219,$C199)/3</f>
        <v>0</v>
      </c>
      <c r="I198" s="28">
        <f>SUMIFS(I199:I1229,$C199:$C1229,$C199)/3</f>
        <v>130</v>
      </c>
      <c r="J198" s="28">
        <f>SUMIFS(J199:J1219,$C199:$C1219,$C199)/3</f>
        <v>0</v>
      </c>
    </row>
    <row r="199" spans="1:10" s="13" customFormat="1" ht="15.75" x14ac:dyDescent="0.25">
      <c r="A199" s="15">
        <v>1</v>
      </c>
      <c r="B199" s="40" t="s">
        <v>146</v>
      </c>
      <c r="C199" s="44" t="s">
        <v>94</v>
      </c>
      <c r="D199" s="44" t="s">
        <v>93</v>
      </c>
      <c r="E199" s="44"/>
      <c r="F199" s="44"/>
      <c r="G199" s="31">
        <f>SUMIFS(G200:G1219,$C200:$C1219,$C200,$D200:$D1219,$D200)/2</f>
        <v>0</v>
      </c>
      <c r="H199" s="31">
        <f>SUMIFS(H200:H1219,$C200:$C1219,$C200,$D200:$D1219,$D200)/2</f>
        <v>0</v>
      </c>
      <c r="I199" s="31">
        <f>SUMIFS(I200:I1219,$C200:$C1219,$C200,$D200:$D1219,$D200)/2</f>
        <v>130</v>
      </c>
      <c r="J199" s="31">
        <f>SUMIFS(J200:J1219,$C200:$C1219,$C200,$D200:$D1219,$D200)/2</f>
        <v>0</v>
      </c>
    </row>
    <row r="200" spans="1:10" s="13" customFormat="1" ht="54" customHeight="1" x14ac:dyDescent="0.25">
      <c r="A200" s="16">
        <v>2</v>
      </c>
      <c r="B200" s="32" t="s">
        <v>166</v>
      </c>
      <c r="C200" s="42" t="s">
        <v>94</v>
      </c>
      <c r="D200" s="42" t="s">
        <v>93</v>
      </c>
      <c r="E200" s="42" t="s">
        <v>60</v>
      </c>
      <c r="F200" s="42"/>
      <c r="G200" s="34">
        <f>SUMIFS(G201:G1216,$C201:$C1216,$C201,$D201:$D1216,$D201,$E201:$E1216,$E201)</f>
        <v>0</v>
      </c>
      <c r="H200" s="34">
        <f>SUMIFS(H201:H1216,$C201:$C1216,$C201,$D201:$D1216,$D201,$E201:$E1216,$E201)</f>
        <v>0</v>
      </c>
      <c r="I200" s="34">
        <f>SUMIFS(I201:I1216,$C201:$C1216,$C201,$D201:$D1216,$D201,$E201:$E1216,$E201)</f>
        <v>130</v>
      </c>
      <c r="J200" s="34">
        <f>SUMIFS(J201:J1216,$C201:$C1216,$C201,$D201:$D1216,$D201,$E201:$E1216,$E201)</f>
        <v>0</v>
      </c>
    </row>
    <row r="201" spans="1:10" s="13" customFormat="1" ht="15.75" x14ac:dyDescent="0.25">
      <c r="A201" s="17">
        <v>3</v>
      </c>
      <c r="B201" s="22" t="s">
        <v>46</v>
      </c>
      <c r="C201" s="23" t="s">
        <v>94</v>
      </c>
      <c r="D201" s="23" t="s">
        <v>93</v>
      </c>
      <c r="E201" s="23" t="s">
        <v>60</v>
      </c>
      <c r="F201" s="23" t="s">
        <v>96</v>
      </c>
      <c r="G201" s="24"/>
      <c r="H201" s="25"/>
      <c r="I201" s="24">
        <v>130</v>
      </c>
      <c r="J201" s="25"/>
    </row>
    <row r="202" spans="1:10" s="13" customFormat="1" ht="15.75" x14ac:dyDescent="0.25">
      <c r="A202" s="14">
        <v>0</v>
      </c>
      <c r="B202" s="26" t="s">
        <v>116</v>
      </c>
      <c r="C202" s="27" t="s">
        <v>89</v>
      </c>
      <c r="D202" s="27" t="s">
        <v>119</v>
      </c>
      <c r="E202" s="27"/>
      <c r="F202" s="27"/>
      <c r="G202" s="28">
        <f>SUMIFS(G203:G1233,$C203:$C1233,$C203)/3</f>
        <v>32954.700000000012</v>
      </c>
      <c r="H202" s="28">
        <f>SUMIFS(H203:H1223,$C203:$C1223,$C203)/3</f>
        <v>27114.100000000009</v>
      </c>
      <c r="I202" s="28">
        <f>SUMIFS(I203:I1233,$C203:$C1233,$C203)/3</f>
        <v>33008.500000000007</v>
      </c>
      <c r="J202" s="28">
        <f>SUMIFS(J203:J1223,$C203:$C1223,$C203)/3</f>
        <v>27114.100000000009</v>
      </c>
    </row>
    <row r="203" spans="1:10" s="13" customFormat="1" ht="15.75" x14ac:dyDescent="0.25">
      <c r="A203" s="15">
        <v>1</v>
      </c>
      <c r="B203" s="29" t="s">
        <v>68</v>
      </c>
      <c r="C203" s="30" t="s">
        <v>89</v>
      </c>
      <c r="D203" s="30" t="s">
        <v>74</v>
      </c>
      <c r="E203" s="30" t="s">
        <v>6</v>
      </c>
      <c r="F203" s="30" t="s">
        <v>76</v>
      </c>
      <c r="G203" s="31">
        <f>SUMIFS(G204:G1223,$C204:$C1223,$C204,$D204:$D1223,$D204)/2</f>
        <v>1560.8</v>
      </c>
      <c r="H203" s="31">
        <f>SUMIFS(H204:H1223,$C204:$C1223,$C204,$D204:$D1223,$D204)/2</f>
        <v>0</v>
      </c>
      <c r="I203" s="31">
        <f>SUMIFS(I204:I1223,$C204:$C1223,$C204,$D204:$D1223,$D204)/2</f>
        <v>1560.8</v>
      </c>
      <c r="J203" s="31">
        <f>SUMIFS(J204:J1223,$C204:$C1223,$C204,$D204:$D1223,$D204)/2</f>
        <v>0</v>
      </c>
    </row>
    <row r="204" spans="1:10" s="13" customFormat="1" ht="47.25" x14ac:dyDescent="0.25">
      <c r="A204" s="16">
        <v>2</v>
      </c>
      <c r="B204" s="32" t="s">
        <v>32</v>
      </c>
      <c r="C204" s="33" t="s">
        <v>89</v>
      </c>
      <c r="D204" s="33" t="s">
        <v>74</v>
      </c>
      <c r="E204" s="33" t="s">
        <v>130</v>
      </c>
      <c r="F204" s="33"/>
      <c r="G204" s="34">
        <f>SUMIFS(G205:G1220,$C205:$C1220,$C205,$D205:$D1220,$D205,$E205:$E1220,$E205)</f>
        <v>1560.8</v>
      </c>
      <c r="H204" s="34">
        <f>SUMIFS(H205:H1220,$C205:$C1220,$C205,$D205:$D1220,$D205,$E205:$E1220,$E205)</f>
        <v>0</v>
      </c>
      <c r="I204" s="34">
        <f>SUMIFS(I205:I1220,$C205:$C1220,$C205,$D205:$D1220,$D205,$E205:$E1220,$E205)</f>
        <v>1560.8</v>
      </c>
      <c r="J204" s="34">
        <f>SUMIFS(J205:J1220,$C205:$C1220,$C205,$D205:$D1220,$D205,$E205:$E1220,$E205)</f>
        <v>0</v>
      </c>
    </row>
    <row r="205" spans="1:10" s="13" customFormat="1" ht="31.5" x14ac:dyDescent="0.25">
      <c r="A205" s="17">
        <v>3</v>
      </c>
      <c r="B205" s="22" t="s">
        <v>21</v>
      </c>
      <c r="C205" s="23" t="s">
        <v>89</v>
      </c>
      <c r="D205" s="23" t="s">
        <v>74</v>
      </c>
      <c r="E205" s="23" t="s">
        <v>130</v>
      </c>
      <c r="F205" s="23" t="s">
        <v>85</v>
      </c>
      <c r="G205" s="24">
        <v>1560.8</v>
      </c>
      <c r="H205" s="25"/>
      <c r="I205" s="24">
        <v>1560.8</v>
      </c>
      <c r="J205" s="25"/>
    </row>
    <row r="206" spans="1:10" s="13" customFormat="1" ht="15.75" x14ac:dyDescent="0.25">
      <c r="A206" s="15">
        <v>1</v>
      </c>
      <c r="B206" s="29" t="s">
        <v>69</v>
      </c>
      <c r="C206" s="30" t="s">
        <v>89</v>
      </c>
      <c r="D206" s="30" t="s">
        <v>83</v>
      </c>
      <c r="E206" s="30" t="s">
        <v>6</v>
      </c>
      <c r="F206" s="30" t="s">
        <v>76</v>
      </c>
      <c r="G206" s="31">
        <f>SUMIFS(G207:G1226,$C207:$C1226,$C207,$D207:$D1226,$D207)/2</f>
        <v>2299</v>
      </c>
      <c r="H206" s="31">
        <f>SUMIFS(H207:H1226,$C207:$C1226,$C207,$D207:$D1226,$D207)/2</f>
        <v>1799</v>
      </c>
      <c r="I206" s="31">
        <f>SUMIFS(I207:I1226,$C207:$C1226,$C207,$D207:$D1226,$D207)/2</f>
        <v>2299</v>
      </c>
      <c r="J206" s="31">
        <f>SUMIFS(J207:J1226,$C207:$C1226,$C207,$D207:$D1226,$D207)/2</f>
        <v>1799</v>
      </c>
    </row>
    <row r="207" spans="1:10" s="13" customFormat="1" ht="51" customHeight="1" x14ac:dyDescent="0.25">
      <c r="A207" s="16">
        <v>2</v>
      </c>
      <c r="B207" s="32" t="s">
        <v>166</v>
      </c>
      <c r="C207" s="33" t="s">
        <v>89</v>
      </c>
      <c r="D207" s="33" t="s">
        <v>83</v>
      </c>
      <c r="E207" s="33" t="s">
        <v>60</v>
      </c>
      <c r="F207" s="33"/>
      <c r="G207" s="34">
        <f>SUMIFS(G208:G1223,$C208:$C1223,$C208,$D208:$D1223,$D208,$E208:$E1223,$E208)</f>
        <v>2299</v>
      </c>
      <c r="H207" s="34">
        <f>SUMIFS(H208:H1223,$C208:$C1223,$C208,$D208:$D1223,$D208,$E208:$E1223,$E208)</f>
        <v>1799</v>
      </c>
      <c r="I207" s="34">
        <f>SUMIFS(I208:I1223,$C208:$C1223,$C208,$D208:$D1223,$D208,$E208:$E1223,$E208)</f>
        <v>2299</v>
      </c>
      <c r="J207" s="34">
        <f>SUMIFS(J208:J1223,$C208:$C1223,$C208,$D208:$D1223,$D208,$E208:$E1223,$E208)</f>
        <v>1799</v>
      </c>
    </row>
    <row r="208" spans="1:10" s="13" customFormat="1" ht="31.5" x14ac:dyDescent="0.25">
      <c r="A208" s="17">
        <v>3</v>
      </c>
      <c r="B208" s="22" t="s">
        <v>21</v>
      </c>
      <c r="C208" s="23" t="s">
        <v>89</v>
      </c>
      <c r="D208" s="23" t="s">
        <v>83</v>
      </c>
      <c r="E208" s="23" t="s">
        <v>60</v>
      </c>
      <c r="F208" s="23" t="s">
        <v>85</v>
      </c>
      <c r="G208" s="24">
        <v>2299</v>
      </c>
      <c r="H208" s="24">
        <v>1799</v>
      </c>
      <c r="I208" s="24">
        <v>2299</v>
      </c>
      <c r="J208" s="24">
        <v>1799</v>
      </c>
    </row>
    <row r="209" spans="1:10" s="13" customFormat="1" ht="56.25" customHeight="1" x14ac:dyDescent="0.25">
      <c r="A209" s="16">
        <v>2</v>
      </c>
      <c r="B209" s="41" t="s">
        <v>138</v>
      </c>
      <c r="C209" s="33" t="s">
        <v>89</v>
      </c>
      <c r="D209" s="33" t="s">
        <v>83</v>
      </c>
      <c r="E209" s="33" t="s">
        <v>137</v>
      </c>
      <c r="F209" s="33"/>
      <c r="G209" s="34">
        <f>SUMIFS(G210:G1225,$C210:$C1225,$C210,$D210:$D1225,$D210,$E210:$E1225,$E210)</f>
        <v>0</v>
      </c>
      <c r="H209" s="34">
        <f>SUMIFS(H210:H1225,$C210:$C1225,$C210,$D210:$D1225,$D210,$E210:$E1225,$E210)</f>
        <v>0</v>
      </c>
      <c r="I209" s="34">
        <f>SUMIFS(I210:I1225,$C210:$C1225,$C210,$D210:$D1225,$D210,$E210:$E1225,$E210)</f>
        <v>0</v>
      </c>
      <c r="J209" s="34">
        <f>SUMIFS(J210:J1225,$C210:$C1225,$C210,$D210:$D1225,$D210,$E210:$E1225,$E210)</f>
        <v>0</v>
      </c>
    </row>
    <row r="210" spans="1:10" s="13" customFormat="1" ht="31.5" x14ac:dyDescent="0.25">
      <c r="A210" s="17">
        <v>3</v>
      </c>
      <c r="B210" s="22" t="s">
        <v>21</v>
      </c>
      <c r="C210" s="23" t="s">
        <v>89</v>
      </c>
      <c r="D210" s="23" t="s">
        <v>83</v>
      </c>
      <c r="E210" s="23" t="s">
        <v>137</v>
      </c>
      <c r="F210" s="23" t="s">
        <v>85</v>
      </c>
      <c r="G210" s="24"/>
      <c r="H210" s="24"/>
      <c r="I210" s="24"/>
      <c r="J210" s="24"/>
    </row>
    <row r="211" spans="1:10" s="13" customFormat="1" ht="15.75" x14ac:dyDescent="0.25">
      <c r="A211" s="17">
        <v>3</v>
      </c>
      <c r="B211" s="22" t="s">
        <v>46</v>
      </c>
      <c r="C211" s="23" t="s">
        <v>89</v>
      </c>
      <c r="D211" s="23" t="s">
        <v>83</v>
      </c>
      <c r="E211" s="23" t="s">
        <v>137</v>
      </c>
      <c r="F211" s="23" t="s">
        <v>96</v>
      </c>
      <c r="G211" s="24"/>
      <c r="H211" s="24"/>
      <c r="I211" s="24"/>
      <c r="J211" s="24"/>
    </row>
    <row r="212" spans="1:10" s="13" customFormat="1" ht="63" x14ac:dyDescent="0.25">
      <c r="A212" s="16">
        <v>2</v>
      </c>
      <c r="B212" s="41" t="s">
        <v>139</v>
      </c>
      <c r="C212" s="42" t="s">
        <v>89</v>
      </c>
      <c r="D212" s="42" t="s">
        <v>83</v>
      </c>
      <c r="E212" s="42" t="s">
        <v>143</v>
      </c>
      <c r="F212" s="33"/>
      <c r="G212" s="34">
        <f>SUMIFS(G213:G1231,$C213:$C1231,$C213,$D213:$D1231,$D213,$E213:$E1231,$E213)</f>
        <v>0</v>
      </c>
      <c r="H212" s="34">
        <f>SUMIFS(H213:H1231,$C213:$C1231,$C213,$D213:$D1231,$D213,$E213:$E1231,$E213)</f>
        <v>0</v>
      </c>
      <c r="I212" s="34">
        <f>SUMIFS(I213:I1231,$C213:$C1231,$C213,$D213:$D1231,$D213,$E213:$E1231,$E213)</f>
        <v>0</v>
      </c>
      <c r="J212" s="34">
        <f>SUMIFS(J213:J1231,$C213:$C1231,$C213,$D213:$D1231,$D213,$E213:$E1231,$E213)</f>
        <v>0</v>
      </c>
    </row>
    <row r="213" spans="1:10" s="13" customFormat="1" ht="78.75" x14ac:dyDescent="0.25">
      <c r="A213" s="17">
        <v>3</v>
      </c>
      <c r="B213" s="22" t="s">
        <v>162</v>
      </c>
      <c r="C213" s="23" t="s">
        <v>89</v>
      </c>
      <c r="D213" s="23" t="s">
        <v>83</v>
      </c>
      <c r="E213" s="23" t="s">
        <v>143</v>
      </c>
      <c r="F213" s="23" t="s">
        <v>98</v>
      </c>
      <c r="G213" s="24"/>
      <c r="H213" s="24"/>
      <c r="I213" s="24"/>
      <c r="J213" s="24"/>
    </row>
    <row r="214" spans="1:10" s="13" customFormat="1" ht="15.75" x14ac:dyDescent="0.25">
      <c r="A214" s="15">
        <v>1</v>
      </c>
      <c r="B214" s="29" t="s">
        <v>159</v>
      </c>
      <c r="C214" s="30" t="s">
        <v>89</v>
      </c>
      <c r="D214" s="30" t="s">
        <v>91</v>
      </c>
      <c r="E214" s="30" t="s">
        <v>6</v>
      </c>
      <c r="F214" s="30" t="s">
        <v>76</v>
      </c>
      <c r="G214" s="31">
        <f>SUMIFS(G215:G1232,$C215:$C1232,$C215,$D215:$D1232,$D215)/2</f>
        <v>24162.1</v>
      </c>
      <c r="H214" s="31">
        <f>SUMIFS(H215:H1232,$C215:$C1232,$C215,$D215:$D1232,$D215)/2</f>
        <v>22038.400000000001</v>
      </c>
      <c r="I214" s="31">
        <f>SUMIFS(I215:I1232,$C215:$C1232,$C215,$D215:$D1232,$D215)/2</f>
        <v>24162.1</v>
      </c>
      <c r="J214" s="31">
        <f>SUMIFS(J215:J1232,$C215:$C1232,$C215,$D215:$D1232,$D215)/2</f>
        <v>22038.400000000001</v>
      </c>
    </row>
    <row r="215" spans="1:10" s="13" customFormat="1" ht="31.5" x14ac:dyDescent="0.25">
      <c r="A215" s="16">
        <v>2</v>
      </c>
      <c r="B215" s="32" t="s">
        <v>208</v>
      </c>
      <c r="C215" s="33" t="s">
        <v>89</v>
      </c>
      <c r="D215" s="33" t="s">
        <v>91</v>
      </c>
      <c r="E215" s="33" t="s">
        <v>70</v>
      </c>
      <c r="F215" s="33"/>
      <c r="G215" s="34">
        <f>SUMIFS(G216:G1229,$C216:$C1229,$C216,$D216:$D1229,$D216,$E216:$E1229,$E216)</f>
        <v>5785.1</v>
      </c>
      <c r="H215" s="34">
        <f>SUMIFS(H216:H1229,$C216:$C1229,$C216,$D216:$D1229,$D216,$E216:$E1229,$E216)</f>
        <v>3661.4</v>
      </c>
      <c r="I215" s="34">
        <f>SUMIFS(I216:I1229,$C216:$C1229,$C216,$D216:$D1229,$D216,$E216:$E1229,$E216)</f>
        <v>5785.1</v>
      </c>
      <c r="J215" s="34">
        <f>SUMIFS(J216:J1229,$C216:$C1229,$C216,$D216:$D1229,$D216,$E216:$E1229,$E216)</f>
        <v>3661.4</v>
      </c>
    </row>
    <row r="216" spans="1:10" s="13" customFormat="1" ht="31.5" x14ac:dyDescent="0.25">
      <c r="A216" s="17">
        <v>3</v>
      </c>
      <c r="B216" s="22" t="s">
        <v>21</v>
      </c>
      <c r="C216" s="23" t="s">
        <v>89</v>
      </c>
      <c r="D216" s="23" t="s">
        <v>91</v>
      </c>
      <c r="E216" s="23" t="s">
        <v>70</v>
      </c>
      <c r="F216" s="23" t="s">
        <v>85</v>
      </c>
      <c r="G216" s="24">
        <v>5785.1</v>
      </c>
      <c r="H216" s="24">
        <v>3661.4</v>
      </c>
      <c r="I216" s="24">
        <v>5785.1</v>
      </c>
      <c r="J216" s="24">
        <v>3661.4</v>
      </c>
    </row>
    <row r="217" spans="1:10" s="13" customFormat="1" ht="63" x14ac:dyDescent="0.25">
      <c r="A217" s="16">
        <v>2</v>
      </c>
      <c r="B217" s="41" t="s">
        <v>203</v>
      </c>
      <c r="C217" s="33" t="s">
        <v>89</v>
      </c>
      <c r="D217" s="33" t="s">
        <v>91</v>
      </c>
      <c r="E217" s="33" t="s">
        <v>9</v>
      </c>
      <c r="F217" s="33"/>
      <c r="G217" s="34">
        <f>SUMIFS(G218:G1231,$C218:$C1231,$C218,$D218:$D1231,$D218,$E218:$E1231,$E218)</f>
        <v>6427</v>
      </c>
      <c r="H217" s="34">
        <f>SUMIFS(H218:H1231,$C218:$C1231,$C218,$D218:$D1231,$D218,$E218:$E1231,$E218)</f>
        <v>6427</v>
      </c>
      <c r="I217" s="34">
        <f>SUMIFS(I218:I1231,$C218:$C1231,$C218,$D218:$D1231,$D218,$E218:$E1231,$E218)</f>
        <v>6427</v>
      </c>
      <c r="J217" s="34">
        <f>SUMIFS(J218:J1231,$C218:$C1231,$C218,$D218:$D1231,$D218,$E218:$E1231,$E218)</f>
        <v>6427</v>
      </c>
    </row>
    <row r="218" spans="1:10" s="13" customFormat="1" ht="31.5" x14ac:dyDescent="0.25">
      <c r="A218" s="17">
        <v>3</v>
      </c>
      <c r="B218" s="22" t="s">
        <v>21</v>
      </c>
      <c r="C218" s="23" t="s">
        <v>89</v>
      </c>
      <c r="D218" s="23" t="s">
        <v>91</v>
      </c>
      <c r="E218" s="23" t="s">
        <v>9</v>
      </c>
      <c r="F218" s="23" t="s">
        <v>85</v>
      </c>
      <c r="G218" s="24">
        <v>6427</v>
      </c>
      <c r="H218" s="24">
        <v>6427</v>
      </c>
      <c r="I218" s="24">
        <v>6427</v>
      </c>
      <c r="J218" s="24">
        <v>6427</v>
      </c>
    </row>
    <row r="219" spans="1:10" s="13" customFormat="1" ht="94.5" x14ac:dyDescent="0.25">
      <c r="A219" s="16">
        <v>2</v>
      </c>
      <c r="B219" s="41" t="s">
        <v>211</v>
      </c>
      <c r="C219" s="33" t="s">
        <v>89</v>
      </c>
      <c r="D219" s="33" t="s">
        <v>91</v>
      </c>
      <c r="E219" s="33" t="s">
        <v>136</v>
      </c>
      <c r="F219" s="33"/>
      <c r="G219" s="34">
        <f>SUMIFS(G220:G1233,$C220:$C1233,$C220,$D220:$D1233,$D220,$E220:$E1233,$E220)</f>
        <v>11950</v>
      </c>
      <c r="H219" s="34">
        <f>SUMIFS(H220:H1233,$C220:$C1233,$C220,$D220:$D1233,$D220,$E220:$E1233,$E220)</f>
        <v>11950</v>
      </c>
      <c r="I219" s="34">
        <f>SUMIFS(I220:I1233,$C220:$C1233,$C220,$D220:$D1233,$D220,$E220:$E1233,$E220)</f>
        <v>11950</v>
      </c>
      <c r="J219" s="34">
        <f>SUMIFS(J220:J1233,$C220:$C1233,$C220,$D220:$D1233,$D220,$E220:$E1233,$E220)</f>
        <v>11950</v>
      </c>
    </row>
    <row r="220" spans="1:10" s="13" customFormat="1" ht="15.75" x14ac:dyDescent="0.25">
      <c r="A220" s="17">
        <v>3</v>
      </c>
      <c r="B220" s="22" t="s">
        <v>135</v>
      </c>
      <c r="C220" s="23" t="s">
        <v>89</v>
      </c>
      <c r="D220" s="23" t="s">
        <v>91</v>
      </c>
      <c r="E220" s="23" t="s">
        <v>136</v>
      </c>
      <c r="F220" s="23" t="s">
        <v>134</v>
      </c>
      <c r="G220" s="24">
        <v>11950</v>
      </c>
      <c r="H220" s="24">
        <v>11950</v>
      </c>
      <c r="I220" s="24">
        <v>11950</v>
      </c>
      <c r="J220" s="24">
        <v>11950</v>
      </c>
    </row>
    <row r="221" spans="1:10" s="13" customFormat="1" ht="31.5" x14ac:dyDescent="0.25">
      <c r="A221" s="15">
        <v>1</v>
      </c>
      <c r="B221" s="29" t="s">
        <v>27</v>
      </c>
      <c r="C221" s="30" t="s">
        <v>89</v>
      </c>
      <c r="D221" s="30" t="s">
        <v>75</v>
      </c>
      <c r="E221" s="30" t="s">
        <v>6</v>
      </c>
      <c r="F221" s="30" t="s">
        <v>76</v>
      </c>
      <c r="G221" s="31">
        <f>SUMIFS(G222:G1239,$C222:$C1239,$C222,$D222:$D1239,$D222)/2</f>
        <v>4932.7999999999993</v>
      </c>
      <c r="H221" s="31">
        <f>SUMIFS(H222:H1239,$C222:$C1239,$C222,$D222:$D1239,$D222)/2</f>
        <v>3276.7000000000007</v>
      </c>
      <c r="I221" s="31">
        <f>SUMIFS(I222:I1239,$C222:$C1239,$C222,$D222:$D1239,$D222)/2</f>
        <v>4986.5999999999995</v>
      </c>
      <c r="J221" s="31">
        <f>SUMIFS(J222:J1239,$C222:$C1239,$C222,$D222:$D1239,$D222)/2</f>
        <v>3276.7000000000007</v>
      </c>
    </row>
    <row r="222" spans="1:10" s="13" customFormat="1" ht="63" x14ac:dyDescent="0.25">
      <c r="A222" s="16">
        <v>2</v>
      </c>
      <c r="B222" s="32" t="s">
        <v>142</v>
      </c>
      <c r="C222" s="33" t="s">
        <v>89</v>
      </c>
      <c r="D222" s="33" t="s">
        <v>75</v>
      </c>
      <c r="E222" s="33" t="s">
        <v>28</v>
      </c>
      <c r="F222" s="33"/>
      <c r="G222" s="34">
        <f>SUMIFS(G223:G1236,$C223:$C1236,$C223,$D223:$D1236,$D223,$E223:$E1236,$E223)</f>
        <v>1048.5999999999999</v>
      </c>
      <c r="H222" s="34">
        <f>SUMIFS(H223:H1236,$C223:$C1236,$C223,$D223:$D1236,$D223,$E223:$E1236,$E223)</f>
        <v>0</v>
      </c>
      <c r="I222" s="34">
        <f>SUMIFS(I223:I1236,$C223:$C1236,$C223,$D223:$D1236,$D223,$E223:$E1236,$E223)</f>
        <v>1048.5999999999999</v>
      </c>
      <c r="J222" s="34">
        <f>SUMIFS(J223:J1236,$C223:$C1236,$C223,$D223:$D1236,$D223,$E223:$E1236,$E223)</f>
        <v>0</v>
      </c>
    </row>
    <row r="223" spans="1:10" s="13" customFormat="1" ht="47.25" x14ac:dyDescent="0.25">
      <c r="A223" s="17">
        <v>3</v>
      </c>
      <c r="B223" s="22" t="s">
        <v>11</v>
      </c>
      <c r="C223" s="23" t="s">
        <v>89</v>
      </c>
      <c r="D223" s="23" t="s">
        <v>75</v>
      </c>
      <c r="E223" s="23" t="s">
        <v>28</v>
      </c>
      <c r="F223" s="23" t="s">
        <v>78</v>
      </c>
      <c r="G223" s="24">
        <v>60</v>
      </c>
      <c r="H223" s="24"/>
      <c r="I223" s="24">
        <v>60</v>
      </c>
      <c r="J223" s="24"/>
    </row>
    <row r="224" spans="1:10" s="13" customFormat="1" ht="15.75" x14ac:dyDescent="0.25">
      <c r="A224" s="17">
        <v>3</v>
      </c>
      <c r="B224" s="22" t="s">
        <v>46</v>
      </c>
      <c r="C224" s="23" t="s">
        <v>89</v>
      </c>
      <c r="D224" s="23" t="s">
        <v>75</v>
      </c>
      <c r="E224" s="23" t="s">
        <v>28</v>
      </c>
      <c r="F224" s="23" t="s">
        <v>96</v>
      </c>
      <c r="G224" s="24">
        <v>988.6</v>
      </c>
      <c r="H224" s="24"/>
      <c r="I224" s="24">
        <v>988.6</v>
      </c>
      <c r="J224" s="24"/>
    </row>
    <row r="225" spans="1:10" s="13" customFormat="1" ht="84.6" customHeight="1" x14ac:dyDescent="0.25">
      <c r="A225" s="16">
        <v>2</v>
      </c>
      <c r="B225" s="32" t="s">
        <v>156</v>
      </c>
      <c r="C225" s="33" t="s">
        <v>89</v>
      </c>
      <c r="D225" s="33" t="s">
        <v>75</v>
      </c>
      <c r="E225" s="33" t="s">
        <v>29</v>
      </c>
      <c r="F225" s="33"/>
      <c r="G225" s="34">
        <f>SUMIFS(G226:G1239,$C226:$C1239,$C226,$D226:$D1239,$D226,$E226:$E1239,$E226)</f>
        <v>955.1</v>
      </c>
      <c r="H225" s="34">
        <f>SUMIFS(H226:H1239,$C226:$C1239,$C226,$D226:$D1239,$D226,$E226:$E1239,$E226)</f>
        <v>571.1</v>
      </c>
      <c r="I225" s="34">
        <f>SUMIFS(I226:I1239,$C226:$C1239,$C226,$D226:$D1239,$D226,$E226:$E1239,$E226)</f>
        <v>955.1</v>
      </c>
      <c r="J225" s="34">
        <f>SUMIFS(J226:J1239,$C226:$C1239,$C226,$D226:$D1239,$D226,$E226:$E1239,$E226)</f>
        <v>571.1</v>
      </c>
    </row>
    <row r="226" spans="1:10" s="13" customFormat="1" ht="66.599999999999994" customHeight="1" x14ac:dyDescent="0.25">
      <c r="A226" s="17">
        <v>3</v>
      </c>
      <c r="B226" s="22" t="s">
        <v>175</v>
      </c>
      <c r="C226" s="23" t="s">
        <v>89</v>
      </c>
      <c r="D226" s="23" t="s">
        <v>75</v>
      </c>
      <c r="E226" s="23" t="s">
        <v>29</v>
      </c>
      <c r="F226" s="23" t="s">
        <v>99</v>
      </c>
      <c r="G226" s="24">
        <v>955.1</v>
      </c>
      <c r="H226" s="24">
        <v>571.1</v>
      </c>
      <c r="I226" s="24">
        <v>955.1</v>
      </c>
      <c r="J226" s="24">
        <v>571.1</v>
      </c>
    </row>
    <row r="227" spans="1:10" s="13" customFormat="1" ht="63" x14ac:dyDescent="0.25">
      <c r="A227" s="16">
        <v>2</v>
      </c>
      <c r="B227" s="41" t="s">
        <v>203</v>
      </c>
      <c r="C227" s="33" t="s">
        <v>89</v>
      </c>
      <c r="D227" s="33" t="s">
        <v>75</v>
      </c>
      <c r="E227" s="33" t="s">
        <v>9</v>
      </c>
      <c r="F227" s="33"/>
      <c r="G227" s="34">
        <f>SUMIFS(G228:G1241,$C228:$C1241,$C228,$D228:$D1241,$D228,$E228:$E1241,$E228)</f>
        <v>2188.5</v>
      </c>
      <c r="H227" s="34">
        <f>SUMIFS(H228:H1241,$C228:$C1241,$C228,$D228:$D1241,$D228,$E228:$E1241,$E228)</f>
        <v>2188.5</v>
      </c>
      <c r="I227" s="34">
        <f>SUMIFS(I228:I1241,$C228:$C1241,$C228,$D228:$D1241,$D228,$E228:$E1241,$E228)</f>
        <v>2188.5</v>
      </c>
      <c r="J227" s="34">
        <f>SUMIFS(J228:J1241,$C228:$C1241,$C228,$D228:$D1241,$D228,$E228:$E1241,$E228)</f>
        <v>2188.5</v>
      </c>
    </row>
    <row r="228" spans="1:10" s="13" customFormat="1" ht="31.5" x14ac:dyDescent="0.25">
      <c r="A228" s="17">
        <v>3</v>
      </c>
      <c r="B228" s="22" t="s">
        <v>23</v>
      </c>
      <c r="C228" s="23" t="s">
        <v>89</v>
      </c>
      <c r="D228" s="23" t="s">
        <v>75</v>
      </c>
      <c r="E228" s="23" t="s">
        <v>9</v>
      </c>
      <c r="F228" s="23" t="s">
        <v>87</v>
      </c>
      <c r="G228" s="24">
        <v>1917.9</v>
      </c>
      <c r="H228" s="24">
        <v>1917.9</v>
      </c>
      <c r="I228" s="24">
        <v>1917.9</v>
      </c>
      <c r="J228" s="24">
        <v>1917.9</v>
      </c>
    </row>
    <row r="229" spans="1:10" s="13" customFormat="1" ht="47.25" x14ac:dyDescent="0.25">
      <c r="A229" s="17">
        <v>3</v>
      </c>
      <c r="B229" s="22" t="s">
        <v>11</v>
      </c>
      <c r="C229" s="23" t="s">
        <v>89</v>
      </c>
      <c r="D229" s="23" t="s">
        <v>75</v>
      </c>
      <c r="E229" s="23" t="s">
        <v>9</v>
      </c>
      <c r="F229" s="23" t="s">
        <v>78</v>
      </c>
      <c r="G229" s="24">
        <v>270.60000000000002</v>
      </c>
      <c r="H229" s="24">
        <v>270.60000000000002</v>
      </c>
      <c r="I229" s="24">
        <v>270.60000000000002</v>
      </c>
      <c r="J229" s="24">
        <v>270.60000000000002</v>
      </c>
    </row>
    <row r="230" spans="1:10" s="13" customFormat="1" ht="15.75" x14ac:dyDescent="0.25">
      <c r="A230" s="17">
        <v>3</v>
      </c>
      <c r="B230" s="22" t="s">
        <v>12</v>
      </c>
      <c r="C230" s="23" t="s">
        <v>89</v>
      </c>
      <c r="D230" s="23" t="s">
        <v>75</v>
      </c>
      <c r="E230" s="23" t="s">
        <v>9</v>
      </c>
      <c r="F230" s="23" t="s">
        <v>79</v>
      </c>
      <c r="G230" s="24"/>
      <c r="H230" s="24"/>
      <c r="I230" s="24"/>
      <c r="J230" s="24"/>
    </row>
    <row r="231" spans="1:10" s="13" customFormat="1" ht="63" x14ac:dyDescent="0.25">
      <c r="A231" s="16">
        <v>2</v>
      </c>
      <c r="B231" s="41" t="s">
        <v>204</v>
      </c>
      <c r="C231" s="33" t="s">
        <v>89</v>
      </c>
      <c r="D231" s="33" t="s">
        <v>75</v>
      </c>
      <c r="E231" s="33" t="s">
        <v>33</v>
      </c>
      <c r="F231" s="33"/>
      <c r="G231" s="34">
        <f>SUMIFS(G232:G1245,$C232:$C1245,$C232,$D232:$D1245,$D232,$E232:$E1245,$E232)</f>
        <v>517.1</v>
      </c>
      <c r="H231" s="34">
        <f>SUMIFS(H232:H1245,$C232:$C1245,$C232,$D232:$D1245,$D232,$E232:$E1245,$E232)</f>
        <v>517.1</v>
      </c>
      <c r="I231" s="34">
        <f>SUMIFS(I232:I1245,$C232:$C1245,$C232,$D232:$D1245,$D232,$E232:$E1245,$E232)</f>
        <v>570.9</v>
      </c>
      <c r="J231" s="34">
        <f>SUMIFS(J232:J1245,$C232:$C1245,$C232,$D232:$D1245,$D232,$E232:$E1245,$E232)</f>
        <v>517.1</v>
      </c>
    </row>
    <row r="232" spans="1:10" s="13" customFormat="1" ht="31.5" x14ac:dyDescent="0.25">
      <c r="A232" s="17">
        <v>3</v>
      </c>
      <c r="B232" s="22" t="s">
        <v>10</v>
      </c>
      <c r="C232" s="23" t="s">
        <v>89</v>
      </c>
      <c r="D232" s="23" t="s">
        <v>75</v>
      </c>
      <c r="E232" s="23" t="s">
        <v>33</v>
      </c>
      <c r="F232" s="23" t="s">
        <v>77</v>
      </c>
      <c r="G232" s="24">
        <v>457.8</v>
      </c>
      <c r="H232" s="24">
        <v>457.8</v>
      </c>
      <c r="I232" s="24">
        <v>511.6</v>
      </c>
      <c r="J232" s="24">
        <v>457.8</v>
      </c>
    </row>
    <row r="233" spans="1:10" s="13" customFormat="1" ht="47.25" x14ac:dyDescent="0.25">
      <c r="A233" s="17">
        <v>3</v>
      </c>
      <c r="B233" s="22" t="s">
        <v>11</v>
      </c>
      <c r="C233" s="23" t="s">
        <v>89</v>
      </c>
      <c r="D233" s="23" t="s">
        <v>75</v>
      </c>
      <c r="E233" s="23" t="s">
        <v>33</v>
      </c>
      <c r="F233" s="23" t="s">
        <v>78</v>
      </c>
      <c r="G233" s="24">
        <v>59.3</v>
      </c>
      <c r="H233" s="24">
        <v>59.3</v>
      </c>
      <c r="I233" s="24">
        <v>59.3</v>
      </c>
      <c r="J233" s="24">
        <v>59.3</v>
      </c>
    </row>
    <row r="234" spans="1:10" s="13" customFormat="1" ht="47.25" x14ac:dyDescent="0.25">
      <c r="A234" s="16">
        <v>2</v>
      </c>
      <c r="B234" s="41" t="s">
        <v>210</v>
      </c>
      <c r="C234" s="33" t="s">
        <v>89</v>
      </c>
      <c r="D234" s="33" t="s">
        <v>75</v>
      </c>
      <c r="E234" s="33" t="s">
        <v>184</v>
      </c>
      <c r="F234" s="33"/>
      <c r="G234" s="34">
        <f>SUMIFS(G235:G1249,$C235:$C1249,$C235,$D235:$D1249,$D235,$E235:$E1249,$E235)</f>
        <v>223.5</v>
      </c>
      <c r="H234" s="34">
        <f>SUMIFS(H235:H1249,$C235:$C1249,$C235,$D235:$D1249,$D235,$E235:$E1249,$E235)</f>
        <v>0</v>
      </c>
      <c r="I234" s="34">
        <f>SUMIFS(I235:I1249,$C235:$C1249,$C235,$D235:$D1249,$D235,$E235:$E1249,$E235)</f>
        <v>223.5</v>
      </c>
      <c r="J234" s="34">
        <f>SUMIFS(J235:J1249,$C235:$C1249,$C235,$D235:$D1249,$D235,$E235:$E1249,$E235)</f>
        <v>0</v>
      </c>
    </row>
    <row r="235" spans="1:10" s="13" customFormat="1" ht="15.75" x14ac:dyDescent="0.25">
      <c r="A235" s="17">
        <v>3</v>
      </c>
      <c r="B235" s="43" t="s">
        <v>46</v>
      </c>
      <c r="C235" s="23" t="s">
        <v>89</v>
      </c>
      <c r="D235" s="23" t="s">
        <v>75</v>
      </c>
      <c r="E235" s="23" t="s">
        <v>184</v>
      </c>
      <c r="F235" s="23" t="s">
        <v>96</v>
      </c>
      <c r="G235" s="24">
        <v>223.5</v>
      </c>
      <c r="H235" s="24"/>
      <c r="I235" s="24">
        <v>223.5</v>
      </c>
      <c r="J235" s="24"/>
    </row>
    <row r="236" spans="1:10" s="13" customFormat="1" ht="15.75" x14ac:dyDescent="0.25">
      <c r="A236" s="14">
        <v>0</v>
      </c>
      <c r="B236" s="26" t="s">
        <v>117</v>
      </c>
      <c r="C236" s="27" t="s">
        <v>90</v>
      </c>
      <c r="D236" s="27" t="s">
        <v>119</v>
      </c>
      <c r="E236" s="27"/>
      <c r="F236" s="27"/>
      <c r="G236" s="28">
        <f>SUMIFS(G237:G1263,$C237:$C1263,$C237)/3</f>
        <v>6608.3999999999987</v>
      </c>
      <c r="H236" s="28">
        <f>SUMIFS(H237:H1253,$C237:$C1253,$C237)/3</f>
        <v>0</v>
      </c>
      <c r="I236" s="28">
        <f>SUMIFS(I237:I1263,$C237:$C1263,$C237)/3</f>
        <v>6608.3999999999987</v>
      </c>
      <c r="J236" s="28">
        <f>SUMIFS(J237:J1253,$C237:$C1253,$C237)/3</f>
        <v>0</v>
      </c>
    </row>
    <row r="237" spans="1:10" s="13" customFormat="1" ht="15.75" x14ac:dyDescent="0.25">
      <c r="A237" s="15">
        <v>1</v>
      </c>
      <c r="B237" s="29" t="s">
        <v>30</v>
      </c>
      <c r="C237" s="30" t="s">
        <v>90</v>
      </c>
      <c r="D237" s="30" t="s">
        <v>74</v>
      </c>
      <c r="E237" s="30" t="s">
        <v>6</v>
      </c>
      <c r="F237" s="30" t="s">
        <v>76</v>
      </c>
      <c r="G237" s="31">
        <f>SUMIFS(G238:G1253,$C238:$C1253,$C238,$D238:$D1253,$D238)/2</f>
        <v>6608.4000000000005</v>
      </c>
      <c r="H237" s="31">
        <f>SUMIFS(H238:H1253,$C238:$C1253,$C238,$D238:$D1253,$D238)/2</f>
        <v>0</v>
      </c>
      <c r="I237" s="31">
        <f>SUMIFS(I238:I1253,$C238:$C1253,$C238,$D238:$D1253,$D238)/2</f>
        <v>6608.4000000000005</v>
      </c>
      <c r="J237" s="31">
        <f>SUMIFS(J238:J1253,$C238:$C1253,$C238,$D238:$D1253,$D238)/2</f>
        <v>0</v>
      </c>
    </row>
    <row r="238" spans="1:10" s="13" customFormat="1" ht="47.25" x14ac:dyDescent="0.25">
      <c r="A238" s="16">
        <v>2</v>
      </c>
      <c r="B238" s="32" t="s">
        <v>205</v>
      </c>
      <c r="C238" s="33" t="s">
        <v>90</v>
      </c>
      <c r="D238" s="33" t="s">
        <v>74</v>
      </c>
      <c r="E238" s="33" t="s">
        <v>31</v>
      </c>
      <c r="F238" s="33"/>
      <c r="G238" s="34">
        <f>SUMIFS(G239:G1250,$C239:$C1250,$C239,$D239:$D1250,$D239,$E239:$E1250,$E239)</f>
        <v>3475.8</v>
      </c>
      <c r="H238" s="34">
        <f>SUMIFS(H239:H1250,$C239:$C1250,$C239,$D239:$D1250,$D239,$E239:$E1250,$E239)</f>
        <v>0</v>
      </c>
      <c r="I238" s="34">
        <f>SUMIFS(I239:I1250,$C239:$C1250,$C239,$D239:$D1250,$D239,$E239:$E1250,$E239)</f>
        <v>3475.8</v>
      </c>
      <c r="J238" s="34">
        <f>SUMIFS(J239:J1250,$C239:$C1250,$C239,$D239:$D1250,$D239,$E239:$E1250,$E239)</f>
        <v>0</v>
      </c>
    </row>
    <row r="239" spans="1:10" s="13" customFormat="1" ht="31.5" x14ac:dyDescent="0.25">
      <c r="A239" s="17">
        <v>3</v>
      </c>
      <c r="B239" s="22" t="s">
        <v>23</v>
      </c>
      <c r="C239" s="23" t="s">
        <v>90</v>
      </c>
      <c r="D239" s="23" t="s">
        <v>74</v>
      </c>
      <c r="E239" s="23" t="s">
        <v>31</v>
      </c>
      <c r="F239" s="23" t="s">
        <v>87</v>
      </c>
      <c r="G239" s="24"/>
      <c r="H239" s="24"/>
      <c r="I239" s="24"/>
      <c r="J239" s="24"/>
    </row>
    <row r="240" spans="1:10" s="13" customFormat="1" ht="15.75" x14ac:dyDescent="0.25">
      <c r="A240" s="17">
        <v>3</v>
      </c>
      <c r="B240" s="43" t="s">
        <v>46</v>
      </c>
      <c r="C240" s="23" t="s">
        <v>90</v>
      </c>
      <c r="D240" s="23" t="s">
        <v>74</v>
      </c>
      <c r="E240" s="23" t="s">
        <v>31</v>
      </c>
      <c r="F240" s="23" t="s">
        <v>96</v>
      </c>
      <c r="G240" s="24">
        <v>3475.8</v>
      </c>
      <c r="H240" s="25"/>
      <c r="I240" s="24">
        <v>3475.8</v>
      </c>
      <c r="J240" s="25"/>
    </row>
    <row r="241" spans="1:10" s="13" customFormat="1" ht="50.45" customHeight="1" x14ac:dyDescent="0.25">
      <c r="A241" s="16">
        <v>2</v>
      </c>
      <c r="B241" s="32" t="s">
        <v>166</v>
      </c>
      <c r="C241" s="33" t="s">
        <v>90</v>
      </c>
      <c r="D241" s="33" t="s">
        <v>74</v>
      </c>
      <c r="E241" s="33" t="s">
        <v>60</v>
      </c>
      <c r="F241" s="33"/>
      <c r="G241" s="34">
        <f>SUMIFS(G242:G1253,$C242:$C1253,$C242,$D242:$D1253,$D242,$E242:$E1253,$E242)</f>
        <v>0</v>
      </c>
      <c r="H241" s="34">
        <f>SUMIFS(H242:H1253,$C242:$C1253,$C242,$D242:$D1253,$D242,$E242:$E1253,$E242)</f>
        <v>0</v>
      </c>
      <c r="I241" s="34">
        <f>SUMIFS(I242:I1253,$C242:$C1253,$C242,$D242:$D1253,$D242,$E242:$E1253,$E242)</f>
        <v>0</v>
      </c>
      <c r="J241" s="34">
        <f>SUMIFS(J242:J1253,$C242:$C1253,$C242,$D242:$D1253,$D242,$E242:$E1253,$E242)</f>
        <v>0</v>
      </c>
    </row>
    <row r="242" spans="1:10" s="13" customFormat="1" ht="128.44999999999999" customHeight="1" x14ac:dyDescent="0.25">
      <c r="A242" s="17">
        <v>3</v>
      </c>
      <c r="B242" s="22" t="s">
        <v>125</v>
      </c>
      <c r="C242" s="23" t="s">
        <v>90</v>
      </c>
      <c r="D242" s="23" t="s">
        <v>74</v>
      </c>
      <c r="E242" s="23" t="s">
        <v>60</v>
      </c>
      <c r="F242" s="23" t="s">
        <v>126</v>
      </c>
      <c r="G242" s="24"/>
      <c r="H242" s="24"/>
      <c r="I242" s="24"/>
      <c r="J242" s="24"/>
    </row>
    <row r="243" spans="1:10" s="13" customFormat="1" ht="15.75" x14ac:dyDescent="0.25">
      <c r="A243" s="17">
        <v>3</v>
      </c>
      <c r="B243" s="43" t="s">
        <v>46</v>
      </c>
      <c r="C243" s="23" t="s">
        <v>90</v>
      </c>
      <c r="D243" s="23" t="s">
        <v>74</v>
      </c>
      <c r="E243" s="23" t="s">
        <v>60</v>
      </c>
      <c r="F243" s="23" t="s">
        <v>96</v>
      </c>
      <c r="G243" s="24"/>
      <c r="H243" s="25"/>
      <c r="I243" s="24"/>
      <c r="J243" s="25"/>
    </row>
    <row r="244" spans="1:10" s="13" customFormat="1" ht="81.599999999999994" customHeight="1" x14ac:dyDescent="0.25">
      <c r="A244" s="16">
        <v>2</v>
      </c>
      <c r="B244" s="32" t="s">
        <v>185</v>
      </c>
      <c r="C244" s="33" t="s">
        <v>90</v>
      </c>
      <c r="D244" s="33" t="s">
        <v>74</v>
      </c>
      <c r="E244" s="33" t="s">
        <v>45</v>
      </c>
      <c r="F244" s="33"/>
      <c r="G244" s="34">
        <f>SUMIFS(G245:G1255,$C245:$C1255,$C245,$D245:$D1255,$D245,$E245:$E1255,$E245)</f>
        <v>3122.6</v>
      </c>
      <c r="H244" s="34">
        <f>SUMIFS(H245:H1255,$C245:$C1255,$C245,$D245:$D1255,$D245,$E245:$E1255,$E245)</f>
        <v>0</v>
      </c>
      <c r="I244" s="34">
        <f>SUMIFS(I245:I1255,$C245:$C1255,$C245,$D245:$D1255,$D245,$E245:$E1255,$E245)</f>
        <v>3122.6</v>
      </c>
      <c r="J244" s="34">
        <f>SUMIFS(J245:J1255,$C245:$C1255,$C245,$D245:$D1255,$D245,$E245:$E1255,$E245)</f>
        <v>0</v>
      </c>
    </row>
    <row r="245" spans="1:10" s="13" customFormat="1" ht="15.75" x14ac:dyDescent="0.25">
      <c r="A245" s="17">
        <v>3</v>
      </c>
      <c r="B245" s="22" t="s">
        <v>46</v>
      </c>
      <c r="C245" s="23" t="s">
        <v>90</v>
      </c>
      <c r="D245" s="23" t="s">
        <v>74</v>
      </c>
      <c r="E245" s="23" t="s">
        <v>45</v>
      </c>
      <c r="F245" s="23" t="s">
        <v>96</v>
      </c>
      <c r="G245" s="24">
        <v>3122.6</v>
      </c>
      <c r="H245" s="25"/>
      <c r="I245" s="24">
        <v>3122.6</v>
      </c>
      <c r="J245" s="25"/>
    </row>
    <row r="246" spans="1:10" s="13" customFormat="1" ht="47.25" x14ac:dyDescent="0.25">
      <c r="A246" s="16">
        <v>2</v>
      </c>
      <c r="B246" s="41" t="s">
        <v>174</v>
      </c>
      <c r="C246" s="33" t="s">
        <v>90</v>
      </c>
      <c r="D246" s="33" t="s">
        <v>74</v>
      </c>
      <c r="E246" s="33" t="s">
        <v>173</v>
      </c>
      <c r="F246" s="33"/>
      <c r="G246" s="34">
        <f>SUMIFS(G247:G1258,$C247:$C1258,$C247,$D247:$D1258,$D247,$E247:$E1258,$E247)</f>
        <v>10</v>
      </c>
      <c r="H246" s="34">
        <f>SUMIFS(H247:H1258,$C247:$C1258,$C247,$D247:$D1258,$D247,$E247:$E1258,$E247)</f>
        <v>0</v>
      </c>
      <c r="I246" s="34">
        <f>SUMIFS(I247:I1258,$C247:$C1258,$C247,$D247:$D1258,$D247,$E247:$E1258,$E247)</f>
        <v>10</v>
      </c>
      <c r="J246" s="34">
        <f>SUMIFS(J247:J1258,$C247:$C1258,$C247,$D247:$D1258,$D247,$E247:$E1258,$E247)</f>
        <v>0</v>
      </c>
    </row>
    <row r="247" spans="1:10" s="13" customFormat="1" ht="15.75" x14ac:dyDescent="0.25">
      <c r="A247" s="17">
        <v>3</v>
      </c>
      <c r="B247" s="22" t="s">
        <v>46</v>
      </c>
      <c r="C247" s="23" t="s">
        <v>90</v>
      </c>
      <c r="D247" s="23" t="s">
        <v>74</v>
      </c>
      <c r="E247" s="23" t="s">
        <v>173</v>
      </c>
      <c r="F247" s="23" t="s">
        <v>96</v>
      </c>
      <c r="G247" s="24">
        <v>10</v>
      </c>
      <c r="H247" s="24"/>
      <c r="I247" s="24">
        <v>10</v>
      </c>
      <c r="J247" s="24"/>
    </row>
    <row r="248" spans="1:10" s="13" customFormat="1" ht="15.75" x14ac:dyDescent="0.25">
      <c r="A248" s="14">
        <v>0</v>
      </c>
      <c r="B248" s="26" t="s">
        <v>118</v>
      </c>
      <c r="C248" s="27" t="s">
        <v>92</v>
      </c>
      <c r="D248" s="27" t="s">
        <v>119</v>
      </c>
      <c r="E248" s="27"/>
      <c r="F248" s="27"/>
      <c r="G248" s="28">
        <f>SUMIFS(G249:G1272,$C249:$C1272,$C249)/3</f>
        <v>4388.7</v>
      </c>
      <c r="H248" s="28">
        <f>SUMIFS(H249:H1262,$C249:$C1262,$C249)/3</f>
        <v>0</v>
      </c>
      <c r="I248" s="28">
        <f>SUMIFS(I249:I1272,$C249:$C1272,$C249)/3</f>
        <v>4404.6000000000004</v>
      </c>
      <c r="J248" s="28">
        <f>SUMIFS(J249:J1262,$C249:$C1262,$C249)/3</f>
        <v>0</v>
      </c>
    </row>
    <row r="249" spans="1:10" s="13" customFormat="1" ht="15.75" x14ac:dyDescent="0.25">
      <c r="A249" s="15">
        <v>1</v>
      </c>
      <c r="B249" s="29" t="s">
        <v>71</v>
      </c>
      <c r="C249" s="30" t="s">
        <v>92</v>
      </c>
      <c r="D249" s="30" t="s">
        <v>93</v>
      </c>
      <c r="E249" s="30" t="s">
        <v>6</v>
      </c>
      <c r="F249" s="30" t="s">
        <v>76</v>
      </c>
      <c r="G249" s="31">
        <f>SUMIFS(G250:G1262,$C250:$C1262,$C250,$D250:$D1262,$D250)/2</f>
        <v>4388.7</v>
      </c>
      <c r="H249" s="31">
        <f>SUMIFS(H250:H1262,$C250:$C1262,$C250,$D250:$D1262,$D250)/2</f>
        <v>0</v>
      </c>
      <c r="I249" s="31">
        <f>SUMIFS(I250:I1262,$C250:$C1262,$C250,$D250:$D1262,$D250)/2</f>
        <v>4404.6000000000004</v>
      </c>
      <c r="J249" s="31">
        <f>SUMIFS(J250:J1262,$C250:$C1262,$C250,$D250:$D1262,$D250)/2</f>
        <v>0</v>
      </c>
    </row>
    <row r="250" spans="1:10" s="13" customFormat="1" ht="47.25" x14ac:dyDescent="0.25">
      <c r="A250" s="16">
        <v>2</v>
      </c>
      <c r="B250" s="35" t="s">
        <v>206</v>
      </c>
      <c r="C250" s="33" t="s">
        <v>92</v>
      </c>
      <c r="D250" s="33" t="s">
        <v>93</v>
      </c>
      <c r="E250" s="33" t="s">
        <v>72</v>
      </c>
      <c r="F250" s="33"/>
      <c r="G250" s="34">
        <f>SUMIFS(G251:G1259,$C251:$C1259,$C251,$D251:$D1259,$D251,$E251:$E1259,$E251)</f>
        <v>3207.6</v>
      </c>
      <c r="H250" s="34">
        <f>SUMIFS(H251:H1259,$C251:$C1259,$C251,$D251:$D1259,$D251,$E251:$E1259,$E251)</f>
        <v>0</v>
      </c>
      <c r="I250" s="34">
        <f>SUMIFS(I251:I1259,$C251:$C1259,$C251,$D251:$D1259,$D251,$E251:$E1259,$E251)</f>
        <v>3223.5</v>
      </c>
      <c r="J250" s="34">
        <f>SUMIFS(J251:J1259,$C251:$C1259,$C251,$D251:$D1259,$D251,$E251:$E1259,$E251)</f>
        <v>0</v>
      </c>
    </row>
    <row r="251" spans="1:10" s="13" customFormat="1" ht="15.75" x14ac:dyDescent="0.25">
      <c r="A251" s="17">
        <v>3</v>
      </c>
      <c r="B251" s="22" t="s">
        <v>46</v>
      </c>
      <c r="C251" s="23" t="s">
        <v>92</v>
      </c>
      <c r="D251" s="23" t="s">
        <v>93</v>
      </c>
      <c r="E251" s="23" t="s">
        <v>72</v>
      </c>
      <c r="F251" s="23" t="s">
        <v>96</v>
      </c>
      <c r="G251" s="24">
        <v>3207.6</v>
      </c>
      <c r="H251" s="25"/>
      <c r="I251" s="24">
        <v>3223.5</v>
      </c>
      <c r="J251" s="25"/>
    </row>
    <row r="252" spans="1:10" s="13" customFormat="1" ht="94.5" x14ac:dyDescent="0.25">
      <c r="A252" s="16">
        <v>2</v>
      </c>
      <c r="B252" s="45" t="s">
        <v>207</v>
      </c>
      <c r="C252" s="33" t="s">
        <v>92</v>
      </c>
      <c r="D252" s="33" t="s">
        <v>93</v>
      </c>
      <c r="E252" s="33" t="s">
        <v>144</v>
      </c>
      <c r="F252" s="33"/>
      <c r="G252" s="34">
        <f>SUMIFS(G253:G1261,$C253:$C1261,$C253,$D253:$D1261,$D253,$E253:$E1261,$E253)</f>
        <v>1106.0999999999999</v>
      </c>
      <c r="H252" s="34">
        <f>SUMIFS(H253:H1261,$C253:$C1261,$C253,$D253:$D1261,$D253,$E253:$E1261,$E253)</f>
        <v>0</v>
      </c>
      <c r="I252" s="34">
        <f>SUMIFS(I253:I1261,$C253:$C1261,$C253,$D253:$D1261,$D253,$E253:$E1261,$E253)</f>
        <v>1106.0999999999999</v>
      </c>
      <c r="J252" s="34">
        <f>SUMIFS(J253:J1261,$C253:$C1261,$C253,$D253:$D1261,$D253,$E253:$E1261,$E253)</f>
        <v>0</v>
      </c>
    </row>
    <row r="253" spans="1:10" s="13" customFormat="1" ht="15.75" x14ac:dyDescent="0.25">
      <c r="A253" s="17">
        <v>3</v>
      </c>
      <c r="B253" s="22" t="s">
        <v>46</v>
      </c>
      <c r="C253" s="23" t="s">
        <v>92</v>
      </c>
      <c r="D253" s="23" t="s">
        <v>93</v>
      </c>
      <c r="E253" s="23" t="s">
        <v>144</v>
      </c>
      <c r="F253" s="23" t="s">
        <v>96</v>
      </c>
      <c r="G253" s="24">
        <v>1106.0999999999999</v>
      </c>
      <c r="H253" s="25"/>
      <c r="I253" s="24">
        <v>1106.0999999999999</v>
      </c>
      <c r="J253" s="25"/>
    </row>
    <row r="254" spans="1:10" s="13" customFormat="1" ht="55.9" customHeight="1" x14ac:dyDescent="0.25">
      <c r="A254" s="16">
        <v>2</v>
      </c>
      <c r="B254" s="41" t="s">
        <v>139</v>
      </c>
      <c r="C254" s="33" t="s">
        <v>92</v>
      </c>
      <c r="D254" s="33" t="s">
        <v>93</v>
      </c>
      <c r="E254" s="33" t="s">
        <v>143</v>
      </c>
      <c r="F254" s="33"/>
      <c r="G254" s="34">
        <f>SUMIFS(G255:G1264,$C255:$C1264,$C255,$D255:$D1264,$D255,$E255:$E1264,$E255)</f>
        <v>75</v>
      </c>
      <c r="H254" s="34">
        <f>SUMIFS(H255:H1264,$C255:$C1264,$C255,$D255:$D1264,$D255,$E255:$E1264,$E255)</f>
        <v>0</v>
      </c>
      <c r="I254" s="34">
        <f>SUMIFS(I255:I1264,$C255:$C1264,$C255,$D255:$D1264,$D255,$E255:$E1264,$E255)</f>
        <v>75</v>
      </c>
      <c r="J254" s="34">
        <f>SUMIFS(J255:J1264,$C255:$C1264,$C255,$D255:$D1264,$D255,$E255:$E1264,$E255)</f>
        <v>0</v>
      </c>
    </row>
    <row r="255" spans="1:10" s="13" customFormat="1" ht="15.75" x14ac:dyDescent="0.25">
      <c r="A255" s="17">
        <v>3</v>
      </c>
      <c r="B255" s="22" t="s">
        <v>46</v>
      </c>
      <c r="C255" s="23" t="s">
        <v>92</v>
      </c>
      <c r="D255" s="23" t="s">
        <v>93</v>
      </c>
      <c r="E255" s="23" t="s">
        <v>143</v>
      </c>
      <c r="F255" s="23" t="s">
        <v>96</v>
      </c>
      <c r="G255" s="24">
        <v>75</v>
      </c>
      <c r="H255" s="25"/>
      <c r="I255" s="24">
        <v>75</v>
      </c>
      <c r="J255" s="25"/>
    </row>
    <row r="256" spans="1:10" s="13" customFormat="1" ht="34.15" customHeight="1" x14ac:dyDescent="0.25">
      <c r="A256" s="14">
        <v>0</v>
      </c>
      <c r="B256" s="26" t="s">
        <v>181</v>
      </c>
      <c r="C256" s="27" t="s">
        <v>80</v>
      </c>
      <c r="D256" s="27" t="s">
        <v>119</v>
      </c>
      <c r="E256" s="27"/>
      <c r="F256" s="27"/>
      <c r="G256" s="28">
        <f>SUMIFS(G257:G1274,$C257:$C1274,$C257)/3</f>
        <v>45</v>
      </c>
      <c r="H256" s="28">
        <f>SUMIFS(H257:H1264,$C257:$C1264,$C257)/3</f>
        <v>0</v>
      </c>
      <c r="I256" s="28">
        <f>SUMIFS(I257:I1274,$C257:$C1274,$C257)/3</f>
        <v>45</v>
      </c>
      <c r="J256" s="28">
        <f>SUMIFS(J257:J1264,$C257:$C1264,$C257)/3</f>
        <v>0</v>
      </c>
    </row>
    <row r="257" spans="1:10" s="13" customFormat="1" ht="31.15" customHeight="1" x14ac:dyDescent="0.25">
      <c r="A257" s="15">
        <v>1</v>
      </c>
      <c r="B257" s="40" t="s">
        <v>176</v>
      </c>
      <c r="C257" s="44" t="s">
        <v>80</v>
      </c>
      <c r="D257" s="44" t="s">
        <v>74</v>
      </c>
      <c r="E257" s="44"/>
      <c r="F257" s="44"/>
      <c r="G257" s="31">
        <f>SUMIFS(G258:G1267,$C258:$C1267,$C258,$D258:$D1267,$D258)/2</f>
        <v>45</v>
      </c>
      <c r="H257" s="31">
        <f>SUMIFS(H258:H1267,$C258:$C1267,$C258,$D258:$D1267,$D258)/2</f>
        <v>0</v>
      </c>
      <c r="I257" s="31">
        <f>SUMIFS(I258:I1267,$C258:$C1267,$C258,$D258:$D1267,$D258)/2</f>
        <v>45</v>
      </c>
      <c r="J257" s="31">
        <f>SUMIFS(J258:J1267,$C258:$C1267,$C258,$D258:$D1267,$D258)/2</f>
        <v>0</v>
      </c>
    </row>
    <row r="258" spans="1:10" s="13" customFormat="1" ht="63" x14ac:dyDescent="0.25">
      <c r="A258" s="16">
        <v>2</v>
      </c>
      <c r="B258" s="41" t="s">
        <v>177</v>
      </c>
      <c r="C258" s="42" t="s">
        <v>80</v>
      </c>
      <c r="D258" s="42" t="s">
        <v>74</v>
      </c>
      <c r="E258" s="42" t="s">
        <v>178</v>
      </c>
      <c r="F258" s="42" t="s">
        <v>76</v>
      </c>
      <c r="G258" s="34">
        <f>SUMIFS(G259:G1264,$C259:$C1264,$C259,$D259:$D1264,$D259,$E259:$E1264,$E259)</f>
        <v>45</v>
      </c>
      <c r="H258" s="34">
        <f>SUMIFS(H259:H1264,$C259:$C1264,$C259,$D259:$D1264,$D259,$E259:$E1264,$E259)</f>
        <v>0</v>
      </c>
      <c r="I258" s="34">
        <f>SUMIFS(I259:I1264,$C259:$C1264,$C259,$D259:$D1264,$D259,$E259:$E1264,$E259)</f>
        <v>45</v>
      </c>
      <c r="J258" s="34">
        <f>SUMIFS(J259:J1264,$C259:$C1264,$C259,$D259:$D1264,$D259,$E259:$E1264,$E259)</f>
        <v>0</v>
      </c>
    </row>
    <row r="259" spans="1:10" s="13" customFormat="1" ht="31.5" x14ac:dyDescent="0.25">
      <c r="A259" s="17">
        <v>3</v>
      </c>
      <c r="B259" s="22" t="s">
        <v>179</v>
      </c>
      <c r="C259" s="23" t="s">
        <v>80</v>
      </c>
      <c r="D259" s="23" t="s">
        <v>74</v>
      </c>
      <c r="E259" s="23" t="s">
        <v>178</v>
      </c>
      <c r="F259" s="23" t="s">
        <v>180</v>
      </c>
      <c r="G259" s="24">
        <v>45</v>
      </c>
      <c r="H259" s="25"/>
      <c r="I259" s="24">
        <v>45</v>
      </c>
      <c r="J259" s="25"/>
    </row>
    <row r="260" spans="1:10" s="13" customFormat="1" ht="47.25" x14ac:dyDescent="0.25">
      <c r="A260" s="14">
        <v>0</v>
      </c>
      <c r="B260" s="26" t="s">
        <v>168</v>
      </c>
      <c r="C260" s="27" t="s">
        <v>81</v>
      </c>
      <c r="D260" s="27" t="s">
        <v>119</v>
      </c>
      <c r="E260" s="27"/>
      <c r="F260" s="27"/>
      <c r="G260" s="28">
        <f>SUMIFS(G261:G1278,$C261:$C1278,$C261)/3</f>
        <v>82921.7</v>
      </c>
      <c r="H260" s="28">
        <f>SUMIFS(H261:H1268,$C261:$C1268,$C261)/3</f>
        <v>868</v>
      </c>
      <c r="I260" s="28">
        <f>SUMIFS(I261:I1278,$C261:$C1278,$C261)/3</f>
        <v>84383.2</v>
      </c>
      <c r="J260" s="28">
        <f>SUMIFS(J261:J1268,$C261:$C1268,$C261)/3</f>
        <v>868</v>
      </c>
    </row>
    <row r="261" spans="1:10" s="13" customFormat="1" ht="47.25" x14ac:dyDescent="0.25">
      <c r="A261" s="15">
        <v>1</v>
      </c>
      <c r="B261" s="29" t="s">
        <v>15</v>
      </c>
      <c r="C261" s="30" t="s">
        <v>81</v>
      </c>
      <c r="D261" s="30" t="s">
        <v>74</v>
      </c>
      <c r="E261" s="30" t="s">
        <v>6</v>
      </c>
      <c r="F261" s="30" t="s">
        <v>76</v>
      </c>
      <c r="G261" s="31">
        <f>SUMIFS(G262:G1268,$C262:$C1268,$C262,$D262:$D1268,$D262)/2</f>
        <v>21900</v>
      </c>
      <c r="H261" s="31">
        <f>SUMIFS(H262:H1268,$C262:$C1268,$C262,$D262:$D1268,$D262)/2</f>
        <v>868</v>
      </c>
      <c r="I261" s="31">
        <f>SUMIFS(I262:I1268,$C262:$C1268,$C262,$D262:$D1268,$D262)/2</f>
        <v>21900</v>
      </c>
      <c r="J261" s="31">
        <f>SUMIFS(J262:J1268,$C262:$C1268,$C262,$D262:$D1268,$D262)/2</f>
        <v>868</v>
      </c>
    </row>
    <row r="262" spans="1:10" s="13" customFormat="1" ht="31.5" x14ac:dyDescent="0.25">
      <c r="A262" s="16">
        <v>2</v>
      </c>
      <c r="B262" s="32" t="s">
        <v>16</v>
      </c>
      <c r="C262" s="33" t="s">
        <v>81</v>
      </c>
      <c r="D262" s="33" t="s">
        <v>74</v>
      </c>
      <c r="E262" s="33" t="s">
        <v>131</v>
      </c>
      <c r="F262" s="33" t="s">
        <v>76</v>
      </c>
      <c r="G262" s="34">
        <f>SUMIFS(G263:G1265,$C263:$C1265,$C263,$D263:$D1265,$D263,$E263:$E1265,$E263)</f>
        <v>21900</v>
      </c>
      <c r="H262" s="34">
        <f>SUMIFS(H263:H1265,$C263:$C1265,$C263,$D263:$D1265,$D263,$E263:$E1265,$E263)</f>
        <v>868</v>
      </c>
      <c r="I262" s="34">
        <f>SUMIFS(I263:I1265,$C263:$C1265,$C263,$D263:$D1265,$D263,$E263:$E1265,$E263)</f>
        <v>21900</v>
      </c>
      <c r="J262" s="34">
        <f>SUMIFS(J263:J1265,$C263:$C1265,$C263,$D263:$D1265,$D263,$E263:$E1265,$E263)</f>
        <v>868</v>
      </c>
    </row>
    <row r="263" spans="1:10" s="13" customFormat="1" ht="15.75" x14ac:dyDescent="0.25">
      <c r="A263" s="17">
        <v>3</v>
      </c>
      <c r="B263" s="22" t="s">
        <v>18</v>
      </c>
      <c r="C263" s="23" t="s">
        <v>81</v>
      </c>
      <c r="D263" s="23" t="s">
        <v>74</v>
      </c>
      <c r="E263" s="23" t="s">
        <v>131</v>
      </c>
      <c r="F263" s="23" t="s">
        <v>82</v>
      </c>
      <c r="G263" s="24">
        <v>21900</v>
      </c>
      <c r="H263" s="24">
        <v>868</v>
      </c>
      <c r="I263" s="24">
        <v>21900</v>
      </c>
      <c r="J263" s="24">
        <v>868</v>
      </c>
    </row>
    <row r="264" spans="1:10" s="13" customFormat="1" ht="31.5" x14ac:dyDescent="0.25">
      <c r="A264" s="15">
        <v>1</v>
      </c>
      <c r="B264" s="29" t="s">
        <v>160</v>
      </c>
      <c r="C264" s="30" t="s">
        <v>81</v>
      </c>
      <c r="D264" s="30" t="s">
        <v>83</v>
      </c>
      <c r="E264" s="30"/>
      <c r="F264" s="30"/>
      <c r="G264" s="31">
        <f>SUMIFS(G265:G1271,$C265:$C1271,$C265,$D265:$D1271,$D265)/2</f>
        <v>61021.700000000004</v>
      </c>
      <c r="H264" s="31">
        <f>SUMIFS(H265:H1271,$C265:$C1271,$C265,$D265:$D1271,$D265)/2</f>
        <v>0</v>
      </c>
      <c r="I264" s="31">
        <f>SUMIFS(I265:I1271,$C265:$C1271,$C265,$D265:$D1271,$D265)/2</f>
        <v>62483.200000000004</v>
      </c>
      <c r="J264" s="31">
        <f>SUMIFS(J265:J1271,$C265:$C1271,$C265,$D265:$D1271,$D265)/2</f>
        <v>0</v>
      </c>
    </row>
    <row r="265" spans="1:10" s="13" customFormat="1" ht="47.25" x14ac:dyDescent="0.25">
      <c r="A265" s="16">
        <v>2</v>
      </c>
      <c r="B265" s="41" t="s">
        <v>210</v>
      </c>
      <c r="C265" s="33" t="s">
        <v>81</v>
      </c>
      <c r="D265" s="33" t="s">
        <v>83</v>
      </c>
      <c r="E265" s="33" t="s">
        <v>184</v>
      </c>
      <c r="F265" s="33" t="s">
        <v>76</v>
      </c>
      <c r="G265" s="34">
        <f>SUMIFS(G266:G1269,$C266:$C1269,$C266,$D266:$D1269,$D266,$E266:$E1269,$E266)</f>
        <v>14082.4</v>
      </c>
      <c r="H265" s="34">
        <f>SUMIFS(H266:H1269,$C266:$C1269,$C266,$D266:$D1269,$D266,$E266:$E1269,$E266)</f>
        <v>0</v>
      </c>
      <c r="I265" s="34">
        <f>SUMIFS(I266:I1269,$C266:$C1269,$C266,$D266:$D1269,$D266,$E266:$E1269,$E266)</f>
        <v>14082.4</v>
      </c>
      <c r="J265" s="34">
        <f>SUMIFS(J266:J1269,$C266:$C1269,$C266,$D266:$D1269,$D266,$E266:$E1269,$E266)</f>
        <v>0</v>
      </c>
    </row>
    <row r="266" spans="1:10" s="13" customFormat="1" ht="15.75" x14ac:dyDescent="0.25">
      <c r="A266" s="17">
        <v>3</v>
      </c>
      <c r="B266" s="22" t="s">
        <v>19</v>
      </c>
      <c r="C266" s="23" t="s">
        <v>81</v>
      </c>
      <c r="D266" s="23" t="s">
        <v>83</v>
      </c>
      <c r="E266" s="23" t="s">
        <v>184</v>
      </c>
      <c r="F266" s="23" t="s">
        <v>84</v>
      </c>
      <c r="G266" s="24">
        <v>14082.4</v>
      </c>
      <c r="H266" s="24"/>
      <c r="I266" s="24">
        <v>14082.4</v>
      </c>
      <c r="J266" s="24"/>
    </row>
    <row r="267" spans="1:10" s="13" customFormat="1" ht="31.5" x14ac:dyDescent="0.25">
      <c r="A267" s="16">
        <v>2</v>
      </c>
      <c r="B267" s="32" t="s">
        <v>16</v>
      </c>
      <c r="C267" s="33" t="s">
        <v>81</v>
      </c>
      <c r="D267" s="33" t="s">
        <v>83</v>
      </c>
      <c r="E267" s="33" t="s">
        <v>131</v>
      </c>
      <c r="F267" s="33"/>
      <c r="G267" s="34">
        <f>SUMIFS(G268:G1271,$C268:$C1271,$C268,$D268:$D1271,$D268,$E268:$E1271,$E268)</f>
        <v>46939.3</v>
      </c>
      <c r="H267" s="34">
        <f>SUMIFS(H268:H1271,$C268:$C1271,$C268,$D268:$D1271,$D268,$E268:$E1271,$E268)</f>
        <v>0</v>
      </c>
      <c r="I267" s="34">
        <f>SUMIFS(I268:I1271,$C268:$C1271,$C268,$D268:$D1271,$D268,$E268:$E1271,$E268)</f>
        <v>48400.800000000003</v>
      </c>
      <c r="J267" s="34">
        <f>SUMIFS(J268:J1271,$C268:$C1271,$C268,$D268:$D1271,$D268,$E268:$E1271,$E268)</f>
        <v>0</v>
      </c>
    </row>
    <row r="268" spans="1:10" s="13" customFormat="1" ht="15.75" x14ac:dyDescent="0.25">
      <c r="A268" s="17">
        <v>3</v>
      </c>
      <c r="B268" s="22" t="s">
        <v>19</v>
      </c>
      <c r="C268" s="23" t="s">
        <v>81</v>
      </c>
      <c r="D268" s="23" t="s">
        <v>83</v>
      </c>
      <c r="E268" s="23" t="s">
        <v>131</v>
      </c>
      <c r="F268" s="23" t="s">
        <v>84</v>
      </c>
      <c r="G268" s="24">
        <v>46939.3</v>
      </c>
      <c r="H268" s="24"/>
      <c r="I268" s="24">
        <v>48400.800000000003</v>
      </c>
      <c r="J268" s="24"/>
    </row>
    <row r="269" spans="1:10" s="13" customFormat="1" ht="15.75" x14ac:dyDescent="0.25">
      <c r="A269" s="12"/>
      <c r="B269" s="36" t="s">
        <v>73</v>
      </c>
      <c r="C269" s="37"/>
      <c r="D269" s="37"/>
      <c r="E269" s="37" t="s">
        <v>6</v>
      </c>
      <c r="F269" s="37"/>
      <c r="G269" s="38">
        <f>SUMIF($A14:$A268,$A14,G14:G268)</f>
        <v>586136.30000000005</v>
      </c>
      <c r="H269" s="38">
        <f>SUMIF($A14:$A268,$A14,H14:H268)</f>
        <v>201892.19999999998</v>
      </c>
      <c r="I269" s="38">
        <f>SUMIF($A14:$A268,$A14,I14:I268)</f>
        <v>596626.5</v>
      </c>
      <c r="J269" s="38">
        <f>SUMIF($A14:$A268,$A14,J14:J268)</f>
        <v>199451.8</v>
      </c>
    </row>
  </sheetData>
  <autoFilter ref="A6:H269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103</v>
      </c>
      <c r="D11" s="5">
        <f>SUMIF('Приложение №6'!$A$14:$A1031,0,'Приложение №6'!$G$14:$G1031)</f>
        <v>586136.30000000005</v>
      </c>
      <c r="E11" s="5">
        <f>SUMIF('Приложение №6'!$A$14:$A1031,0,'Приложение №6'!$H$14:$H1031)</f>
        <v>201892.19999999998</v>
      </c>
      <c r="F11" s="5" t="e">
        <f>SUMIF('Приложение №6'!$A$14:$A1031,0,'Приложение №6'!#REF!)</f>
        <v>#REF!</v>
      </c>
      <c r="G11" s="5" t="e">
        <f>SUMIF('Приложение №6'!$A$14:$A1031,0,'Приложение №6'!#REF!)</f>
        <v>#REF!</v>
      </c>
    </row>
    <row r="12" spans="2:7" x14ac:dyDescent="0.25">
      <c r="B12" s="2">
        <v>1</v>
      </c>
      <c r="C12" s="2" t="s">
        <v>104</v>
      </c>
      <c r="D12" s="7">
        <f>SUMIF('Приложение №6'!$A$14:$A1032,1,'Приложение №6'!$G$14:$G1032)</f>
        <v>586136.29999999993</v>
      </c>
      <c r="E12" s="7">
        <f>SUMIF('Приложение №6'!$A$14:$A1032,1,'Приложение №6'!$H$14:$H1032)</f>
        <v>201892.2</v>
      </c>
      <c r="F12" s="7" t="e">
        <f>SUMIF('Приложение №6'!$A$14:$A1032,1,'Приложение №6'!#REF!)</f>
        <v>#REF!</v>
      </c>
      <c r="G12" s="7" t="e">
        <f>SUMIF('Приложение №6'!$A$14:$A1032,1,'Приложение №6'!#REF!)</f>
        <v>#REF!</v>
      </c>
    </row>
    <row r="13" spans="2:7" x14ac:dyDescent="0.25">
      <c r="B13" s="3">
        <v>2</v>
      </c>
      <c r="C13" s="3" t="s">
        <v>107</v>
      </c>
      <c r="D13" s="8">
        <f>SUMIF('Приложение №6'!$A$14:$A1033,2,'Приложение №6'!$G$14:$G1033)</f>
        <v>586136.29999999993</v>
      </c>
      <c r="E13" s="8">
        <f>SUMIF('Приложение №6'!$A$14:$A1033,2,'Приложение №6'!$H$14:$H1033)</f>
        <v>201892.2</v>
      </c>
      <c r="F13" s="8" t="e">
        <f>SUMIF('Приложение №6'!$A$14:$A1033,2,'Приложение №6'!#REF!)</f>
        <v>#REF!</v>
      </c>
      <c r="G13" s="8" t="e">
        <f>SUMIF('Приложение №6'!$A$14:$A1033,2,'Приложение №6'!#REF!)</f>
        <v>#REF!</v>
      </c>
    </row>
    <row r="14" spans="2:7" x14ac:dyDescent="0.25">
      <c r="B14" s="4" t="s">
        <v>120</v>
      </c>
      <c r="C14" s="4" t="s">
        <v>105</v>
      </c>
      <c r="D14" s="9">
        <f>SUMIF('Приложение №6'!$A$14:$A1034,3,'Приложение №6'!$G$14:$G1034)</f>
        <v>586136.29999999981</v>
      </c>
      <c r="E14" s="9">
        <f>SUMIF('Приложение №6'!$A$14:$A1034,3,'Приложение №6'!$H$14:$H1034)</f>
        <v>201892.19999999998</v>
      </c>
      <c r="F14" s="9" t="e">
        <f>SUMIF('Приложение №6'!$A$14:$A1034,3,'Приложение №6'!#REF!)</f>
        <v>#REF!</v>
      </c>
      <c r="G14" s="9" t="e">
        <f>SUMIF('Приложение №6'!$A$14:$A1034,3,'Приложение №6'!#REF!)</f>
        <v>#REF!</v>
      </c>
    </row>
    <row r="15" spans="2:7" x14ac:dyDescent="0.25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2021-08-18T12:57:26Z</cp:lastPrinted>
  <dcterms:created xsi:type="dcterms:W3CDTF">2017-09-27T09:31:38Z</dcterms:created>
  <dcterms:modified xsi:type="dcterms:W3CDTF">2021-08-18T12:57:50Z</dcterms:modified>
</cp:coreProperties>
</file>