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020" windowHeight="10125"/>
  </bookViews>
  <sheets>
    <sheet name="Приложение №4" sheetId="1" r:id="rId1"/>
    <sheet name="КС" sheetId="2" r:id="rId2"/>
  </sheets>
  <definedNames>
    <definedName name="_xlnm._FilterDatabase" localSheetId="0" hidden="1">'Приложение №4'!$A$6:$I$279</definedName>
  </definedNames>
  <calcPr calcId="145621"/>
</workbook>
</file>

<file path=xl/calcChain.xml><?xml version="1.0" encoding="utf-8"?>
<calcChain xmlns="http://schemas.openxmlformats.org/spreadsheetml/2006/main">
  <c r="K277" i="1" l="1"/>
  <c r="K274" i="1" s="1"/>
  <c r="J277" i="1"/>
  <c r="K275" i="1"/>
  <c r="J275" i="1"/>
  <c r="K272" i="1"/>
  <c r="J272" i="1"/>
  <c r="K270" i="1"/>
  <c r="J270" i="1"/>
  <c r="K268" i="1"/>
  <c r="J268" i="1"/>
  <c r="K264" i="1"/>
  <c r="J264" i="1"/>
  <c r="K262" i="1"/>
  <c r="J262" i="1"/>
  <c r="K259" i="1"/>
  <c r="J259" i="1"/>
  <c r="K257" i="1"/>
  <c r="K256" i="1" s="1"/>
  <c r="J257" i="1"/>
  <c r="K254" i="1"/>
  <c r="J254" i="1"/>
  <c r="K251" i="1"/>
  <c r="J251" i="1"/>
  <c r="K249" i="1"/>
  <c r="J249" i="1"/>
  <c r="K246" i="1"/>
  <c r="K245" i="1" s="1"/>
  <c r="J246" i="1"/>
  <c r="J245" i="1" s="1"/>
  <c r="K243" i="1"/>
  <c r="K242" i="1" s="1"/>
  <c r="J243" i="1"/>
  <c r="J242" i="1" s="1"/>
  <c r="K240" i="1"/>
  <c r="J240" i="1"/>
  <c r="K238" i="1"/>
  <c r="J238" i="1"/>
  <c r="K235" i="1"/>
  <c r="K234" i="1" s="1"/>
  <c r="J235" i="1"/>
  <c r="J234" i="1" s="1"/>
  <c r="K231" i="1"/>
  <c r="K230" i="1" s="1"/>
  <c r="J231" i="1"/>
  <c r="J230" i="1" s="1"/>
  <c r="K228" i="1"/>
  <c r="J228" i="1"/>
  <c r="K226" i="1"/>
  <c r="J226" i="1"/>
  <c r="K224" i="1"/>
  <c r="J224" i="1"/>
  <c r="K221" i="1"/>
  <c r="J221" i="1"/>
  <c r="K219" i="1"/>
  <c r="J219" i="1"/>
  <c r="K217" i="1"/>
  <c r="J217" i="1"/>
  <c r="K214" i="1"/>
  <c r="J214" i="1"/>
  <c r="K212" i="1"/>
  <c r="J212" i="1"/>
  <c r="K210" i="1"/>
  <c r="J210" i="1"/>
  <c r="K207" i="1"/>
  <c r="J207" i="1"/>
  <c r="K204" i="1"/>
  <c r="J204" i="1"/>
  <c r="K201" i="1"/>
  <c r="J201" i="1"/>
  <c r="K198" i="1"/>
  <c r="J198" i="1"/>
  <c r="K196" i="1"/>
  <c r="J196" i="1"/>
  <c r="K194" i="1"/>
  <c r="J194" i="1"/>
  <c r="K191" i="1"/>
  <c r="K190" i="1" s="1"/>
  <c r="J191" i="1"/>
  <c r="J190" i="1" s="1"/>
  <c r="K188" i="1"/>
  <c r="K187" i="1" s="1"/>
  <c r="J188" i="1"/>
  <c r="J187" i="1" s="1"/>
  <c r="K185" i="1"/>
  <c r="K184" i="1" s="1"/>
  <c r="J185" i="1"/>
  <c r="J184" i="1" s="1"/>
  <c r="K182" i="1"/>
  <c r="K181" i="1" s="1"/>
  <c r="J182" i="1"/>
  <c r="J181" i="1" s="1"/>
  <c r="K175" i="1"/>
  <c r="J175" i="1"/>
  <c r="K173" i="1"/>
  <c r="K172" i="1" s="1"/>
  <c r="J173" i="1"/>
  <c r="K170" i="1"/>
  <c r="J170" i="1"/>
  <c r="K168" i="1"/>
  <c r="J168" i="1"/>
  <c r="K165" i="1"/>
  <c r="J165" i="1"/>
  <c r="J164" i="1" s="1"/>
  <c r="K164" i="1"/>
  <c r="K161" i="1"/>
  <c r="J161" i="1"/>
  <c r="K159" i="1"/>
  <c r="J159" i="1"/>
  <c r="K157" i="1"/>
  <c r="J157" i="1"/>
  <c r="K155" i="1"/>
  <c r="J155" i="1"/>
  <c r="K153" i="1"/>
  <c r="J153" i="1"/>
  <c r="K151" i="1"/>
  <c r="J151" i="1"/>
  <c r="K149" i="1"/>
  <c r="J149" i="1"/>
  <c r="K146" i="1"/>
  <c r="K145" i="1" s="1"/>
  <c r="J146" i="1"/>
  <c r="J145" i="1" s="1"/>
  <c r="K143" i="1"/>
  <c r="K142" i="1" s="1"/>
  <c r="J143" i="1"/>
  <c r="J142" i="1" s="1"/>
  <c r="K137" i="1"/>
  <c r="J137" i="1"/>
  <c r="K135" i="1"/>
  <c r="J135" i="1"/>
  <c r="K133" i="1"/>
  <c r="J133" i="1"/>
  <c r="K130" i="1"/>
  <c r="K129" i="1" s="1"/>
  <c r="J130" i="1"/>
  <c r="J129" i="1" s="1"/>
  <c r="K126" i="1"/>
  <c r="K125" i="1" s="1"/>
  <c r="J126" i="1"/>
  <c r="J125" i="1" s="1"/>
  <c r="K123" i="1"/>
  <c r="J123" i="1"/>
  <c r="K121" i="1"/>
  <c r="J121" i="1"/>
  <c r="J120" i="1" s="1"/>
  <c r="K117" i="1"/>
  <c r="J117" i="1"/>
  <c r="K115" i="1"/>
  <c r="J115" i="1"/>
  <c r="K112" i="1"/>
  <c r="K111" i="1" s="1"/>
  <c r="J112" i="1"/>
  <c r="J111" i="1" s="1"/>
  <c r="K109" i="1"/>
  <c r="K108" i="1" s="1"/>
  <c r="J109" i="1"/>
  <c r="J108" i="1" s="1"/>
  <c r="K106" i="1"/>
  <c r="K105" i="1" s="1"/>
  <c r="J106" i="1"/>
  <c r="J105" i="1" s="1"/>
  <c r="K99" i="1"/>
  <c r="J99" i="1"/>
  <c r="K97" i="1"/>
  <c r="J97" i="1"/>
  <c r="K95" i="1"/>
  <c r="J95" i="1"/>
  <c r="K89" i="1"/>
  <c r="K88" i="1" s="1"/>
  <c r="J89" i="1"/>
  <c r="J88" i="1" s="1"/>
  <c r="K86" i="1"/>
  <c r="K85" i="1" s="1"/>
  <c r="J86" i="1"/>
  <c r="J85" i="1" s="1"/>
  <c r="K82" i="1"/>
  <c r="J82" i="1"/>
  <c r="K79" i="1"/>
  <c r="J79" i="1"/>
  <c r="K76" i="1"/>
  <c r="J76" i="1"/>
  <c r="K73" i="1"/>
  <c r="J73" i="1"/>
  <c r="K69" i="1"/>
  <c r="J69" i="1"/>
  <c r="K64" i="1"/>
  <c r="J64" i="1"/>
  <c r="J63" i="1" s="1"/>
  <c r="K61" i="1"/>
  <c r="J61" i="1"/>
  <c r="K57" i="1"/>
  <c r="J57" i="1"/>
  <c r="K54" i="1"/>
  <c r="K53" i="1" s="1"/>
  <c r="J54" i="1"/>
  <c r="J53" i="1" s="1"/>
  <c r="K49" i="1"/>
  <c r="J49" i="1"/>
  <c r="K47" i="1"/>
  <c r="J47" i="1"/>
  <c r="K45" i="1"/>
  <c r="J45" i="1"/>
  <c r="K40" i="1"/>
  <c r="J40" i="1"/>
  <c r="K38" i="1"/>
  <c r="J38" i="1"/>
  <c r="K34" i="1"/>
  <c r="J34" i="1"/>
  <c r="K32" i="1"/>
  <c r="J32" i="1"/>
  <c r="K29" i="1"/>
  <c r="K28" i="1" s="1"/>
  <c r="J29" i="1"/>
  <c r="J28" i="1" s="1"/>
  <c r="K26" i="1"/>
  <c r="K25" i="1" s="1"/>
  <c r="J26" i="1"/>
  <c r="J25" i="1" s="1"/>
  <c r="K23" i="1"/>
  <c r="K22" i="1" s="1"/>
  <c r="J23" i="1"/>
  <c r="J22" i="1" s="1"/>
  <c r="K18" i="1"/>
  <c r="J18" i="1"/>
  <c r="K16" i="1"/>
  <c r="J16" i="1"/>
  <c r="I32" i="1"/>
  <c r="H32" i="1"/>
  <c r="J237" i="1" l="1"/>
  <c r="J274" i="1"/>
  <c r="K120" i="1"/>
  <c r="K261" i="1"/>
  <c r="K167" i="1"/>
  <c r="K216" i="1"/>
  <c r="J15" i="1"/>
  <c r="J132" i="1"/>
  <c r="J209" i="1"/>
  <c r="J114" i="1"/>
  <c r="K31" i="1"/>
  <c r="K44" i="1"/>
  <c r="K56" i="1"/>
  <c r="K72" i="1"/>
  <c r="K114" i="1"/>
  <c r="K193" i="1"/>
  <c r="K223" i="1"/>
  <c r="K15" i="1"/>
  <c r="K200" i="1"/>
  <c r="K267" i="1"/>
  <c r="K209" i="1"/>
  <c r="K237" i="1"/>
  <c r="K132" i="1"/>
  <c r="K148" i="1"/>
  <c r="J216" i="1"/>
  <c r="J256" i="1"/>
  <c r="J193" i="1"/>
  <c r="J223" i="1"/>
  <c r="J72" i="1"/>
  <c r="J200" i="1"/>
  <c r="J94" i="1"/>
  <c r="J78" i="1"/>
  <c r="K37" i="1"/>
  <c r="J248" i="1"/>
  <c r="J84" i="1"/>
  <c r="J31" i="1"/>
  <c r="K94" i="1"/>
  <c r="K78" i="1"/>
  <c r="J37" i="1"/>
  <c r="J167" i="1"/>
  <c r="J44" i="1"/>
  <c r="J148" i="1"/>
  <c r="J56" i="1"/>
  <c r="K84" i="1"/>
  <c r="J172" i="1"/>
  <c r="J267" i="1"/>
  <c r="K63" i="1"/>
  <c r="J261" i="1"/>
  <c r="K248" i="1"/>
  <c r="I228" i="1"/>
  <c r="H228" i="1"/>
  <c r="K14" i="1" l="1"/>
  <c r="J93" i="1"/>
  <c r="K93" i="1"/>
  <c r="K36" i="1"/>
  <c r="J14" i="1"/>
  <c r="K52" i="1"/>
  <c r="K128" i="1"/>
  <c r="J128" i="1"/>
  <c r="J52" i="1"/>
  <c r="J36" i="1"/>
  <c r="I196" i="1"/>
  <c r="H196" i="1"/>
  <c r="K279" i="1" l="1"/>
  <c r="J279" i="1"/>
  <c r="I277" i="1"/>
  <c r="H277" i="1"/>
  <c r="I275" i="1"/>
  <c r="H275" i="1"/>
  <c r="I272" i="1"/>
  <c r="H272" i="1"/>
  <c r="I270" i="1"/>
  <c r="H270" i="1"/>
  <c r="I268" i="1"/>
  <c r="H268" i="1"/>
  <c r="I264" i="1"/>
  <c r="H264" i="1"/>
  <c r="I262" i="1"/>
  <c r="H262" i="1"/>
  <c r="I259" i="1"/>
  <c r="H259" i="1"/>
  <c r="I257" i="1"/>
  <c r="H257" i="1"/>
  <c r="I254" i="1"/>
  <c r="H254" i="1"/>
  <c r="I251" i="1"/>
  <c r="H251" i="1"/>
  <c r="I249" i="1"/>
  <c r="H249" i="1"/>
  <c r="I246" i="1"/>
  <c r="I245" i="1" s="1"/>
  <c r="H246" i="1"/>
  <c r="H245" i="1" s="1"/>
  <c r="I243" i="1"/>
  <c r="I242" i="1" s="1"/>
  <c r="H243" i="1"/>
  <c r="H242" i="1" s="1"/>
  <c r="I240" i="1"/>
  <c r="H240" i="1"/>
  <c r="I238" i="1"/>
  <c r="H238" i="1"/>
  <c r="I235" i="1"/>
  <c r="I234" i="1" s="1"/>
  <c r="H235" i="1"/>
  <c r="H234" i="1" s="1"/>
  <c r="I231" i="1"/>
  <c r="I230" i="1" s="1"/>
  <c r="H231" i="1"/>
  <c r="H230" i="1" s="1"/>
  <c r="I226" i="1"/>
  <c r="H226" i="1"/>
  <c r="I224" i="1"/>
  <c r="H224" i="1"/>
  <c r="I221" i="1"/>
  <c r="H221" i="1"/>
  <c r="I219" i="1"/>
  <c r="H219" i="1"/>
  <c r="I217" i="1"/>
  <c r="H217" i="1"/>
  <c r="I214" i="1"/>
  <c r="H214" i="1"/>
  <c r="I212" i="1"/>
  <c r="H212" i="1"/>
  <c r="I210" i="1"/>
  <c r="H210" i="1"/>
  <c r="I207" i="1"/>
  <c r="H207" i="1"/>
  <c r="I204" i="1"/>
  <c r="H204" i="1"/>
  <c r="I201" i="1"/>
  <c r="H201" i="1"/>
  <c r="I198" i="1"/>
  <c r="H198" i="1"/>
  <c r="I194" i="1"/>
  <c r="H194" i="1"/>
  <c r="I191" i="1"/>
  <c r="I190" i="1" s="1"/>
  <c r="H191" i="1"/>
  <c r="H190" i="1" s="1"/>
  <c r="I188" i="1"/>
  <c r="H188" i="1"/>
  <c r="I185" i="1"/>
  <c r="I184" i="1" s="1"/>
  <c r="H185" i="1"/>
  <c r="H184" i="1" s="1"/>
  <c r="I182" i="1"/>
  <c r="I181" i="1" s="1"/>
  <c r="H182" i="1"/>
  <c r="H181" i="1" s="1"/>
  <c r="I175" i="1"/>
  <c r="H175" i="1"/>
  <c r="I173" i="1"/>
  <c r="H173" i="1"/>
  <c r="I170" i="1"/>
  <c r="H170" i="1"/>
  <c r="I168" i="1"/>
  <c r="H168" i="1"/>
  <c r="I165" i="1"/>
  <c r="H165" i="1"/>
  <c r="I161" i="1"/>
  <c r="H161" i="1"/>
  <c r="I159" i="1"/>
  <c r="H159" i="1"/>
  <c r="I157" i="1"/>
  <c r="H157" i="1"/>
  <c r="I155" i="1"/>
  <c r="H155" i="1"/>
  <c r="I153" i="1"/>
  <c r="H153" i="1"/>
  <c r="I151" i="1"/>
  <c r="H151" i="1"/>
  <c r="I149" i="1"/>
  <c r="H149" i="1"/>
  <c r="I146" i="1"/>
  <c r="I145" i="1" s="1"/>
  <c r="H146" i="1"/>
  <c r="H145" i="1" s="1"/>
  <c r="I143" i="1"/>
  <c r="I142" i="1" s="1"/>
  <c r="H143" i="1"/>
  <c r="H142" i="1" s="1"/>
  <c r="I137" i="1"/>
  <c r="H137" i="1"/>
  <c r="I135" i="1"/>
  <c r="H135" i="1"/>
  <c r="I133" i="1"/>
  <c r="H133" i="1"/>
  <c r="I130" i="1"/>
  <c r="I129" i="1" s="1"/>
  <c r="H130" i="1"/>
  <c r="H129" i="1" s="1"/>
  <c r="I126" i="1"/>
  <c r="I125" i="1" s="1"/>
  <c r="H126" i="1"/>
  <c r="H125" i="1" s="1"/>
  <c r="I123" i="1"/>
  <c r="H123" i="1"/>
  <c r="I121" i="1"/>
  <c r="H121" i="1"/>
  <c r="I117" i="1"/>
  <c r="H117" i="1"/>
  <c r="I115" i="1"/>
  <c r="H115" i="1"/>
  <c r="I112" i="1"/>
  <c r="I111" i="1" s="1"/>
  <c r="H112" i="1"/>
  <c r="H111" i="1" s="1"/>
  <c r="I109" i="1"/>
  <c r="I108" i="1" s="1"/>
  <c r="H109" i="1"/>
  <c r="H108" i="1" s="1"/>
  <c r="I106" i="1"/>
  <c r="I105" i="1" s="1"/>
  <c r="H106" i="1"/>
  <c r="H105" i="1" s="1"/>
  <c r="I99" i="1"/>
  <c r="H99" i="1"/>
  <c r="I97" i="1"/>
  <c r="H97" i="1"/>
  <c r="I95" i="1"/>
  <c r="H95" i="1"/>
  <c r="I89" i="1"/>
  <c r="I88" i="1" s="1"/>
  <c r="H89" i="1"/>
  <c r="H88" i="1" s="1"/>
  <c r="I86" i="1"/>
  <c r="I85" i="1" s="1"/>
  <c r="H86" i="1"/>
  <c r="H85" i="1" s="1"/>
  <c r="I82" i="1"/>
  <c r="H82" i="1"/>
  <c r="I79" i="1"/>
  <c r="H79" i="1"/>
  <c r="I76" i="1"/>
  <c r="H76" i="1"/>
  <c r="I73" i="1"/>
  <c r="H73" i="1"/>
  <c r="I69" i="1"/>
  <c r="H69" i="1"/>
  <c r="I64" i="1"/>
  <c r="H64" i="1"/>
  <c r="I61" i="1"/>
  <c r="H61" i="1"/>
  <c r="I57" i="1"/>
  <c r="H57" i="1"/>
  <c r="I54" i="1"/>
  <c r="I53" i="1" s="1"/>
  <c r="H54" i="1"/>
  <c r="H53" i="1" s="1"/>
  <c r="I49" i="1"/>
  <c r="H49" i="1"/>
  <c r="I47" i="1"/>
  <c r="H47" i="1"/>
  <c r="I45" i="1"/>
  <c r="H45" i="1"/>
  <c r="I40" i="1"/>
  <c r="H40" i="1"/>
  <c r="I38" i="1"/>
  <c r="H38" i="1"/>
  <c r="I34" i="1"/>
  <c r="I31" i="1" s="1"/>
  <c r="H34" i="1"/>
  <c r="H31" i="1" s="1"/>
  <c r="I29" i="1"/>
  <c r="I28" i="1" s="1"/>
  <c r="H29" i="1"/>
  <c r="H28" i="1" s="1"/>
  <c r="I26" i="1"/>
  <c r="I25" i="1" s="1"/>
  <c r="H26" i="1"/>
  <c r="H25" i="1" s="1"/>
  <c r="I23" i="1"/>
  <c r="I22" i="1" s="1"/>
  <c r="H23" i="1"/>
  <c r="H22" i="1" s="1"/>
  <c r="I18" i="1"/>
  <c r="H18" i="1"/>
  <c r="I16" i="1"/>
  <c r="H16" i="1"/>
  <c r="I37" i="1" l="1"/>
  <c r="I164" i="1"/>
  <c r="H164" i="1"/>
  <c r="H200" i="1"/>
  <c r="H256" i="1"/>
  <c r="H267" i="1"/>
  <c r="I274" i="1"/>
  <c r="H261" i="1"/>
  <c r="H72" i="1"/>
  <c r="I72" i="1"/>
  <c r="I167" i="1"/>
  <c r="I15" i="1"/>
  <c r="I14" i="1" s="1"/>
  <c r="H237" i="1"/>
  <c r="I256" i="1"/>
  <c r="H15" i="1"/>
  <c r="H14" i="1" s="1"/>
  <c r="H114" i="1"/>
  <c r="H193" i="1"/>
  <c r="H248" i="1"/>
  <c r="H56" i="1"/>
  <c r="H167" i="1"/>
  <c r="I209" i="1"/>
  <c r="I63" i="1"/>
  <c r="I94" i="1"/>
  <c r="H120" i="1"/>
  <c r="I187" i="1"/>
  <c r="H37" i="1"/>
  <c r="H63" i="1"/>
  <c r="H94" i="1"/>
  <c r="I114" i="1"/>
  <c r="H187" i="1"/>
  <c r="I216" i="1"/>
  <c r="I237" i="1"/>
  <c r="I56" i="1"/>
  <c r="I193" i="1"/>
  <c r="I148" i="1"/>
  <c r="I261" i="1"/>
  <c r="H148" i="1"/>
  <c r="I172" i="1"/>
  <c r="H209" i="1"/>
  <c r="H274" i="1"/>
  <c r="I44" i="1"/>
  <c r="I36" i="1" s="1"/>
  <c r="I78" i="1"/>
  <c r="H132" i="1"/>
  <c r="H172" i="1"/>
  <c r="I223" i="1"/>
  <c r="H216" i="1"/>
  <c r="H44" i="1"/>
  <c r="H78" i="1"/>
  <c r="I120" i="1"/>
  <c r="H223" i="1"/>
  <c r="I248" i="1"/>
  <c r="I132" i="1"/>
  <c r="I200" i="1"/>
  <c r="I267" i="1"/>
  <c r="I84" i="1"/>
  <c r="H84" i="1"/>
  <c r="I128" i="1" l="1"/>
  <c r="H36" i="1"/>
  <c r="H93" i="1"/>
  <c r="I52" i="1"/>
  <c r="H128" i="1"/>
  <c r="H52" i="1"/>
  <c r="I93" i="1"/>
  <c r="H279" i="1" l="1"/>
  <c r="I279" i="1"/>
  <c r="G14" i="2" l="1"/>
  <c r="F14" i="2"/>
  <c r="F13" i="2" l="1"/>
  <c r="F17" i="2" s="1"/>
  <c r="G13" i="2"/>
  <c r="G17" i="2" s="1"/>
  <c r="F11" i="2" l="1"/>
  <c r="F15" i="2" s="1"/>
  <c r="F12" i="2"/>
  <c r="F16" i="2" s="1"/>
  <c r="G11" i="2"/>
  <c r="G15" i="2" s="1"/>
  <c r="G12" i="2"/>
  <c r="G16" i="2" s="1"/>
  <c r="E14" i="2" l="1"/>
  <c r="D14" i="2"/>
  <c r="E13" i="2" l="1"/>
  <c r="E17" i="2" s="1"/>
  <c r="D13" i="2"/>
  <c r="D17" i="2" s="1"/>
  <c r="E12" i="2" l="1"/>
  <c r="E16" i="2" s="1"/>
  <c r="D12" i="2"/>
  <c r="D16" i="2" s="1"/>
  <c r="D11" i="2"/>
  <c r="D15" i="2" s="1"/>
  <c r="E11" i="2" l="1"/>
  <c r="E15" i="2" s="1"/>
</calcChain>
</file>

<file path=xl/sharedStrings.xml><?xml version="1.0" encoding="utf-8"?>
<sst xmlns="http://schemas.openxmlformats.org/spreadsheetml/2006/main" count="1250" uniqueCount="209">
  <si>
    <t>Код глав-ного рас-поря-дителя бюджетных средств</t>
  </si>
  <si>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</si>
  <si>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</si>
  <si>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</si>
  <si>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</si>
  <si>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</si>
  <si>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</si>
  <si>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</si>
  <si>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</si>
  <si>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</si>
  <si>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</si>
  <si>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</si>
  <si>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</si>
  <si>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</si>
  <si>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</si>
  <si>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</si>
  <si>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</si>
  <si>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</si>
  <si>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</si>
  <si>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</si>
  <si>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</si>
  <si>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</si>
  <si>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</si>
  <si>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</si>
  <si>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</si>
  <si>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</si>
  <si>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</si>
  <si>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</si>
  <si>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</si>
  <si>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</si>
  <si>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</si>
  <si>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</si>
  <si>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</si>
  <si>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</si>
  <si>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</si>
  <si>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</si>
  <si>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</si>
  <si>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Другие вопросы в области национальной экономики</t>
  </si>
  <si>
    <t>Общее образование</t>
  </si>
  <si>
    <t>14 0 00 00000</t>
  </si>
  <si>
    <t>Администрация муниципального района Кинельский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</si>
  <si>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</si>
  <si>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</si>
  <si>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</si>
  <si>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</si>
  <si>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</si>
  <si>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</si>
  <si>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</si>
  <si>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22 0 00 00000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</si>
  <si>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</si>
  <si>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</si>
  <si>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</si>
  <si>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</si>
  <si>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</si>
  <si>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</si>
  <si>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</si>
  <si>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</si>
  <si>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</si>
  <si>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</si>
  <si>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</si>
  <si>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</si>
  <si>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</si>
  <si>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13 0 00 00000</t>
  </si>
  <si>
    <t>18 0 00 00000</t>
  </si>
  <si>
    <t>24 0 00 00000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</si>
  <si>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</si>
  <si>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</si>
  <si>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26 0 00 00000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</si>
  <si>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</si>
  <si>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</si>
  <si>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</si>
  <si>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</si>
  <si>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</si>
  <si>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</si>
  <si>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</si>
  <si>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</si>
  <si>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</si>
  <si>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</si>
  <si>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</si>
  <si>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</si>
  <si>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</si>
  <si>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</si>
  <si>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</si>
  <si>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</si>
  <si>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</si>
  <si>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</si>
  <si>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</si>
  <si>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</si>
  <si>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</si>
  <si>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</si>
  <si>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</si>
  <si>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</si>
  <si>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</si>
  <si>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</si>
  <si>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</si>
  <si>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</si>
  <si>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</si>
  <si>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</si>
  <si>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</si>
  <si>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</si>
  <si>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</si>
  <si>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</si>
  <si>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 xml:space="preserve">    </t>
  </si>
  <si>
    <t>КВСР</t>
  </si>
  <si>
    <t>ФКР</t>
  </si>
  <si>
    <t>КВР</t>
  </si>
  <si>
    <t>КБК</t>
  </si>
  <si>
    <t>КЦСР</t>
  </si>
  <si>
    <t>Уровень
бюджета</t>
  </si>
  <si>
    <t>3 = ИТОГ</t>
  </si>
  <si>
    <t>Приложение 4</t>
  </si>
  <si>
    <t>19 0 00 00000</t>
  </si>
  <si>
    <t>23 0 00 00000</t>
  </si>
  <si>
    <t>51 0 00 00000</t>
  </si>
  <si>
    <t>54 0 00 00000</t>
  </si>
  <si>
    <t>57 0 00 00000</t>
  </si>
  <si>
    <t>34 0 00 00000</t>
  </si>
  <si>
    <t>62 0 00 00000</t>
  </si>
  <si>
    <t>460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</si>
  <si>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</si>
  <si>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</si>
  <si>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55 0 00 00000</t>
  </si>
  <si>
    <t>29 0 00 00000</t>
  </si>
  <si>
    <t>Благоустройство</t>
  </si>
  <si>
    <t>Бюджетные инвестиции</t>
  </si>
  <si>
    <t>410</t>
  </si>
  <si>
    <t>35 0 00 00000</t>
  </si>
  <si>
    <t>36 0 00 00000</t>
  </si>
  <si>
    <t>МП "Обеспечение жилыми помещениями отдельных категорий граждан в муниципальном районе Кинельский на 2018-2022 годы."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</si>
  <si>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2018-2022 годы.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</si>
  <si>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2016-2021 годы»</t>
    </r>
  </si>
  <si>
    <t>МП «Повышение безопасности дорожного движения на территории муниципального района Кинельский Самарской  области на 2017-2023 гг.»</t>
  </si>
  <si>
    <t>МП "Развитие и улучшение материально-технического оснащения учреждений муниципального района Кинельский" на 2014-2021 годы.</t>
  </si>
  <si>
    <t>37 0 00 00000</t>
  </si>
  <si>
    <t xml:space="preserve">МП "Развитие муниципальной службы в органах местного самоуправления муниципального района Кинельский Самарской области" на 2012-2021 г </t>
  </si>
  <si>
    <t>28 0 00 00000</t>
  </si>
  <si>
    <t>Амбулаторная помощь</t>
  </si>
  <si>
    <t>Связь и информатика</t>
  </si>
  <si>
    <t>38 0 00 00000</t>
  </si>
  <si>
    <t>МП "Переселение граждан из аварийного жилищного фонда, признанного таковым до 01.01.2017 года" муниципального района Кинельский до 2021 года</t>
  </si>
  <si>
    <t>12 0 00 00000</t>
  </si>
  <si>
    <t>360</t>
  </si>
  <si>
    <t>Иные выплаты населению</t>
  </si>
  <si>
    <t>830</t>
  </si>
  <si>
    <t>Исполнение судебных актов</t>
  </si>
  <si>
    <t>40 0 00 00000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</si>
  <si>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2017-2022 годы"</t>
  </si>
  <si>
    <t>МП "Профилактика безнадзорности, правонарушений и защита прав несовершеннолетних в муниципальном районе Кинельский" на 2018-2021 гг.</t>
  </si>
  <si>
    <t>Дорожное хозяйство (дорожные фонды)</t>
  </si>
  <si>
    <t xml:space="preserve">Молодежная политика </t>
  </si>
  <si>
    <t>Охрана семьи и детства</t>
  </si>
  <si>
    <t>Прочие межбюджетные трансферты  общего характера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</si>
  <si>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</si>
  <si>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 xml:space="preserve">Пенсионное обеспечение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</si>
  <si>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</si>
  <si>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</si>
  <si>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</si>
  <si>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 xml:space="preserve">МП "Комплексное развитие сельских территорий Кинельского района Самарской области на 2020 - 2025 годы" 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</si>
  <si>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  и реконструкция зданий школ и детских садов, расположенных на территории муниципального района Кинельский» на 2014-2021 годы.</t>
    </r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</si>
  <si>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 и реконструкция зданий школ и детских садов, расположенных на территории муниципального района Кинельский» на 2014-2021 годы.</t>
    </r>
  </si>
  <si>
    <t>Комитет по управлению муниципальным имуществом муниципального района Кинельский Самарской области</t>
  </si>
  <si>
    <t>Муниципальное казённое учреждение "Управление по вопросам семьи и демографического развития" муниципального района Кинельский Самарской области</t>
  </si>
  <si>
    <t>Муниципальное казённое учреждение "Управление культуры, спорта и молодежной политики" муниципального района Кинельский Самарской области</t>
  </si>
  <si>
    <t>Собрание представителей муниципального района Кинельский Самарской области</t>
  </si>
  <si>
    <t>Управление финансами администрации муниципального района Кинельский Самарской области</t>
  </si>
  <si>
    <t>МП "Благоустройство территории муниципального района Кинельский Самарской области на 2019 -2024 годы"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</si>
  <si>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</si>
  <si>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</si>
  <si>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</si>
  <si>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МП "Укрепление общественного здоровья населения муниципального района Кинельский на 2020-2024 годы"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</si>
  <si>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</si>
  <si>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56 0 00 00000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</si>
  <si>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</si>
  <si>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730</t>
  </si>
  <si>
    <t xml:space="preserve">Обслуживание государственного (муниципального) внутреннего долга
</t>
  </si>
  <si>
    <t xml:space="preserve"> Обслуживание муниципального долга
</t>
  </si>
  <si>
    <t>к Решению Собрания представителей муниципального района Кинельский "О бюджете муниципального района Кинельский на 2021 год и на плановый период 2022 и 2023 годов"</t>
  </si>
  <si>
    <t xml:space="preserve">Ведомственная структура расходов
бюджета муниципального  района Кинельский на 2021 год.
</t>
  </si>
  <si>
    <t>42 0 00 00000</t>
  </si>
  <si>
    <t xml:space="preserve"> МП "Противодействие незаконному обороту наркотических средств, профилактике наркомании, лечению и реабилитации наркозависимой части населения муниципального района Кинельский" на 2014-2023 годы</t>
  </si>
  <si>
    <t>МП «Молодёжь муниципального района Кинельский» на 2014-2023 гг.</t>
  </si>
  <si>
    <t xml:space="preserve"> МП "Развитие библиотечного обслуживания муниципального района Кинельский" на 2020-2023 годы.</t>
  </si>
  <si>
    <t>МП "Организация досуга детей, подростков и молодёжи муниципального района Кинельский на 2017-2023 годы"</t>
  </si>
  <si>
    <t>МП «Развитие  культуры муниципального района Кинельский» на 2020-2023 гг.</t>
  </si>
  <si>
    <t>МП «Развитие  физической культуры и спорта муниципального района Кинельский» на 2020-2023 гг.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</si>
  <si>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2018-2023 годы"</t>
  </si>
  <si>
    <t>МП «Противодействие экстремизму и профилактика терроризма на территории муниципального района Кинельский на 2014-2023 гг.»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</si>
  <si>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2017-2023 годы"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</si>
  <si>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2017-2023 годы.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</si>
  <si>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2017-2023 годы"</t>
  </si>
  <si>
    <t>МП «Развитие мобилизационной подготовки на территории муниципального района Кинельский на 2018-2023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</si>
  <si>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2018-2023 года"</t>
  </si>
  <si>
    <t>МП развития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2013-2023 гг.</t>
  </si>
  <si>
    <t>МП "Модернизация и развитие автомобильных дорог общего пользования местного значения муниципального района Кинельский на 2009-2023 гг."</t>
  </si>
  <si>
    <t xml:space="preserve"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2017-2023 годы" </t>
  </si>
  <si>
    <t>МП "Мероприятия по предотвращению негативного воздействия на окружающую среду муниципального района Кинельский Самарской области на 2017-2023 годы"</t>
  </si>
  <si>
    <t>МП "Охрана, защита и воспроизводству лесных насаждений, находящихся в ведении муниципального района Кинельский Самарской области на 2017-2023 годы"</t>
  </si>
  <si>
    <t>МП "Развитие печатного средства массовой информации в муниципальном районе Кинельский на 2017-2023 годы"</t>
  </si>
  <si>
    <t>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2017-2023 годы  через сетевое издание «Междуречье-Информ»</t>
  </si>
  <si>
    <t>МП "Организация деятельности по опеке и попечительству на территории муниципального района Кинельский Самарской области на 2018-2021 годы".</t>
  </si>
  <si>
    <t>МП "Формирование современной комфортной городской среды муниципального района Кинельский Самарской области на 2018 год -2024 годы"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</si>
  <si>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2015-2023 гг.»</t>
    </r>
  </si>
  <si>
    <t>МП «Развитие и поддержка малого и среднего предпринимательства в муниципальном районе Кинельский на 2015-2023 гг.»</t>
  </si>
  <si>
    <t>МП "Поддержка местных инициатив в муниципальном районе Кинельский Самарской области на 2021-2025 годы"</t>
  </si>
  <si>
    <t>МП "Предоставление государственных и муниципальных услуг в режиме "одного окна" на территории муниципального района Кинельский на 2017-2023 годы</t>
  </si>
  <si>
    <t>МП "Развитие дополнительного образования в муниципальном районе Кинельский" на период 2018-2023 гг.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</si>
  <si>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2018-2023 годы.</t>
  </si>
  <si>
    <t>Уточненная сумма,
  тыс.  рублей</t>
  </si>
  <si>
    <t>МП природоохранных мероприятий на 2013-2023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</si>
</sst>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7" fillId="0" borderId="0" xfId="0" applyFont="1" applyFill="1" applyAlignment="1" applyProtection="1">
      <alignment wrapText="1"/>
      <protection hidden="1"/>
    </xf>
    <xf numFmtId="0" fontId="8" fillId="0" borderId="0" xfId="0" applyFont="1" applyFill="1" applyAlignment="1" applyProtection="1">
      <alignment wrapText="1"/>
      <protection hidden="1"/>
    </xf>
    <xf numFmtId="0" fontId="7" fillId="0" borderId="0" xfId="0" applyFont="1" applyFill="1" applyProtection="1">
      <protection hidden="1"/>
    </xf>
    <xf numFmtId="0" fontId="8" fillId="0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164" fontId="3" fillId="9" borderId="1" xfId="0" applyNumberFormat="1" applyFont="1" applyFill="1" applyBorder="1" applyAlignment="1" applyProtection="1">
      <alignment horizontal="right" vertical="top" wrapText="1"/>
      <protection hidden="1"/>
    </xf>
    <xf numFmtId="0" fontId="4" fillId="0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164" fontId="4" fillId="10" borderId="1" xfId="0" applyNumberFormat="1" applyFont="1" applyFill="1" applyBorder="1" applyAlignment="1" applyProtection="1">
      <alignment horizontal="right" vertical="top" wrapText="1"/>
      <protection hidden="1"/>
    </xf>
    <xf numFmtId="0" fontId="3" fillId="5" borderId="0" xfId="0" applyFont="1" applyFill="1" applyProtection="1">
      <protection hidden="1"/>
    </xf>
    <xf numFmtId="0" fontId="3" fillId="6" borderId="0" xfId="0" applyFont="1" applyFill="1" applyProtection="1">
      <protection hidden="1"/>
    </xf>
    <xf numFmtId="0" fontId="3" fillId="0" borderId="0" xfId="0" applyFont="1" applyFill="1" applyProtection="1">
      <protection hidden="1"/>
    </xf>
    <xf numFmtId="164" fontId="3" fillId="2" borderId="1" xfId="0" applyNumberFormat="1" applyFont="1" applyFill="1" applyBorder="1" applyAlignment="1" applyProtection="1">
      <alignment horizontal="right" vertical="top" wrapText="1"/>
      <protection hidden="1"/>
    </xf>
    <xf numFmtId="164" fontId="8" fillId="0" borderId="0" xfId="0" applyNumberFormat="1" applyFont="1" applyFill="1" applyProtection="1">
      <protection hidden="1"/>
    </xf>
    <xf numFmtId="164" fontId="4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3" fillId="9" borderId="1" xfId="0" applyFont="1" applyFill="1" applyBorder="1" applyAlignment="1" applyProtection="1">
      <alignment horizontal="center" vertical="top" wrapText="1"/>
      <protection locked="0"/>
    </xf>
    <xf numFmtId="0" fontId="3" fillId="9" borderId="1" xfId="0" applyFont="1" applyFill="1" applyBorder="1" applyAlignment="1" applyProtection="1">
      <alignment vertical="top" wrapText="1"/>
      <protection locked="0"/>
    </xf>
    <xf numFmtId="0" fontId="4" fillId="10" borderId="1" xfId="0" applyFont="1" applyFill="1" applyBorder="1" applyAlignment="1" applyProtection="1">
      <alignment horizontal="center" vertical="top" wrapText="1"/>
      <protection locked="0"/>
    </xf>
    <xf numFmtId="0" fontId="4" fillId="10" borderId="1" xfId="0" applyFont="1" applyFill="1" applyBorder="1" applyAlignment="1" applyProtection="1">
      <alignment vertical="top" wrapText="1"/>
      <protection locked="0"/>
    </xf>
    <xf numFmtId="49" fontId="4" fillId="10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49" fontId="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3" fillId="9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49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11" borderId="1" xfId="0" applyFont="1" applyFill="1" applyBorder="1" applyAlignment="1" applyProtection="1">
      <alignment horizontal="center" vertical="top" wrapText="1"/>
      <protection locked="0"/>
    </xf>
    <xf numFmtId="0" fontId="4" fillId="11" borderId="1" xfId="0" applyFont="1" applyFill="1" applyBorder="1" applyAlignment="1" applyProtection="1">
      <alignment vertical="top" wrapText="1"/>
      <protection locked="0"/>
    </xf>
    <xf numFmtId="49" fontId="4" fillId="11" borderId="1" xfId="0" applyNumberFormat="1" applyFont="1" applyFill="1" applyBorder="1" applyAlignment="1" applyProtection="1">
      <alignment horizontal="center" vertical="top" wrapText="1"/>
      <protection locked="0"/>
    </xf>
    <xf numFmtId="164" fontId="4" fillId="11" borderId="1" xfId="0" applyNumberFormat="1" applyFont="1" applyFill="1" applyBorder="1" applyAlignment="1" applyProtection="1">
      <alignment horizontal="right" vertical="top" wrapText="1"/>
      <protection hidden="1"/>
    </xf>
    <xf numFmtId="0" fontId="5" fillId="11" borderId="1" xfId="0" applyFont="1" applyFill="1" applyBorder="1" applyAlignment="1" applyProtection="1">
      <alignment vertical="top" wrapText="1"/>
      <protection locked="0"/>
    </xf>
    <xf numFmtId="0" fontId="4" fillId="11" borderId="1" xfId="0" applyFont="1" applyFill="1" applyBorder="1" applyAlignment="1" applyProtection="1">
      <alignment wrapText="1"/>
      <protection locked="0"/>
    </xf>
    <xf numFmtId="0" fontId="4" fillId="11" borderId="11" xfId="0" applyFont="1" applyFill="1" applyBorder="1" applyAlignment="1" applyProtection="1">
      <alignment horizontal="center" vertical="top" wrapText="1"/>
      <protection locked="0"/>
    </xf>
    <xf numFmtId="49" fontId="4" fillId="11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11" borderId="1" xfId="0" applyFont="1" applyFill="1" applyBorder="1" applyAlignment="1">
      <alignment vertical="top" wrapText="1"/>
    </xf>
    <xf numFmtId="0" fontId="4" fillId="10" borderId="2" xfId="0" applyFont="1" applyFill="1" applyBorder="1" applyAlignment="1" applyProtection="1">
      <alignment vertical="top" wrapText="1"/>
      <protection locked="0"/>
    </xf>
    <xf numFmtId="0" fontId="2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11" borderId="1" xfId="0" applyFont="1" applyFill="1" applyBorder="1" applyAlignment="1" applyProtection="1">
      <alignment vertical="top" wrapText="1"/>
      <protection hidden="1"/>
    </xf>
    <xf numFmtId="49" fontId="4" fillId="11" borderId="1" xfId="0" applyNumberFormat="1" applyFont="1" applyFill="1" applyBorder="1" applyAlignment="1" applyProtection="1">
      <alignment horizontal="center" vertical="top" wrapText="1"/>
      <protection hidden="1"/>
    </xf>
    <xf numFmtId="0" fontId="9" fillId="0" borderId="0" xfId="0" applyFont="1" applyFill="1" applyAlignment="1" applyProtection="1">
      <alignment vertical="center" wrapText="1"/>
      <protection hidden="1"/>
    </xf>
    <xf numFmtId="0" fontId="4" fillId="10" borderId="1" xfId="0" applyFont="1" applyFill="1" applyBorder="1" applyAlignment="1" applyProtection="1">
      <alignment vertical="top" wrapText="1"/>
      <protection hidden="1"/>
    </xf>
    <xf numFmtId="0" fontId="4" fillId="10" borderId="0" xfId="0" applyFont="1" applyFill="1"/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Fill="1" applyBorder="1" applyAlignment="1" applyProtection="1">
      <alignment horizontal="center" vertical="center" wrapText="1"/>
      <protection hidden="1"/>
    </xf>
    <xf numFmtId="0" fontId="7" fillId="0" borderId="4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hidden="1"/>
    </xf>
    <xf numFmtId="0" fontId="7" fillId="0" borderId="6" xfId="0" applyFont="1" applyFill="1" applyBorder="1" applyAlignment="1" applyProtection="1">
      <alignment horizontal="center" vertical="center" wrapText="1"/>
      <protection hidden="1"/>
    </xf>
    <xf numFmtId="0" fontId="7" fillId="0" borderId="9" xfId="0" applyFont="1" applyFill="1" applyBorder="1" applyAlignment="1" applyProtection="1">
      <alignment horizontal="center" vertical="center" wrapText="1"/>
      <protection hidden="1"/>
    </xf>
    <xf numFmtId="0" fontId="7" fillId="0" borderId="10" xfId="0" applyFont="1" applyFill="1" applyBorder="1" applyAlignment="1" applyProtection="1">
      <alignment horizontal="center" vertical="center" wrapText="1"/>
      <protection hidden="1"/>
    </xf>
    <xf numFmtId="0" fontId="7" fillId="0" borderId="7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Fill="1" applyBorder="1" applyAlignment="1" applyProtection="1">
      <alignment horizontal="center" vertic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center" vertical="center" wrapText="1"/>
      <protection hidden="1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3"/>
  <sheetViews>
    <sheetView tabSelected="1" topLeftCell="B271" zoomScale="85" zoomScaleNormal="85" workbookViewId="0">
      <selection activeCell="B1" sqref="B1"/>
    </sheetView>
  </sheetViews>
  <sheetFormatPr defaultColWidth="9.140625" defaultRowHeight="15" x14ac:dyDescent="0.25"/>
  <cols>
    <col min="1" max="1" width="5" style="12" hidden="1" customWidth="1"/>
    <col min="2" max="2" width="8.7109375" style="13" customWidth="1"/>
    <col min="3" max="3" width="42.7109375" style="13" customWidth="1"/>
    <col min="4" max="4" width="5.42578125" style="13" customWidth="1"/>
    <col min="5" max="5" width="4.42578125" style="13" customWidth="1"/>
    <col min="6" max="6" width="15.5703125" style="13" customWidth="1"/>
    <col min="7" max="7" width="5.140625" style="13" customWidth="1"/>
    <col min="8" max="8" width="11.7109375" style="13" customWidth="1"/>
    <col min="9" max="9" width="13.42578125" style="13" customWidth="1"/>
    <col min="10" max="10" width="11.7109375" style="13" customWidth="1"/>
    <col min="11" max="11" width="13.42578125" style="13" customWidth="1"/>
    <col min="12" max="16384" width="9.140625" style="13"/>
  </cols>
  <sheetData>
    <row r="1" spans="1:11" s="11" customFormat="1" ht="34.5" customHeight="1" x14ac:dyDescent="0.3">
      <c r="A1" s="10"/>
      <c r="H1" s="62"/>
      <c r="I1" s="62"/>
      <c r="J1" s="62" t="s">
        <v>110</v>
      </c>
      <c r="K1" s="62"/>
    </row>
    <row r="2" spans="1:11" ht="97.15" customHeight="1" x14ac:dyDescent="0.25">
      <c r="F2" s="54"/>
      <c r="G2" s="54"/>
      <c r="H2" s="76" t="s">
        <v>176</v>
      </c>
      <c r="I2" s="76"/>
      <c r="J2" s="76"/>
      <c r="K2" s="76"/>
    </row>
    <row r="3" spans="1:11" ht="18.600000000000001" customHeight="1" x14ac:dyDescent="0.25">
      <c r="F3" s="57"/>
      <c r="G3" s="57"/>
      <c r="H3" s="57"/>
      <c r="I3" s="57"/>
      <c r="J3" s="58"/>
      <c r="K3" s="58"/>
    </row>
    <row r="4" spans="1:11" s="12" customFormat="1" ht="34.5" customHeight="1" x14ac:dyDescent="0.2">
      <c r="C4" s="77" t="s">
        <v>177</v>
      </c>
      <c r="D4" s="77"/>
      <c r="E4" s="77"/>
      <c r="F4" s="77"/>
      <c r="G4" s="77"/>
      <c r="H4" s="77"/>
      <c r="I4" s="77"/>
      <c r="J4" s="77"/>
    </row>
    <row r="6" spans="1:11" ht="15" customHeight="1" x14ac:dyDescent="0.25">
      <c r="B6" s="59" t="s">
        <v>0</v>
      </c>
      <c r="C6" s="63" t="s">
        <v>1</v>
      </c>
      <c r="D6" s="63" t="s">
        <v>2</v>
      </c>
      <c r="E6" s="63" t="s">
        <v>3</v>
      </c>
      <c r="F6" s="63" t="s">
        <v>4</v>
      </c>
      <c r="G6" s="63" t="s">
        <v>5</v>
      </c>
      <c r="H6" s="64" t="s">
        <v>100</v>
      </c>
      <c r="I6" s="65"/>
      <c r="J6" s="70" t="s">
        <v>207</v>
      </c>
      <c r="K6" s="71"/>
    </row>
    <row r="7" spans="1:11" x14ac:dyDescent="0.25">
      <c r="B7" s="60"/>
      <c r="C7" s="63"/>
      <c r="D7" s="63"/>
      <c r="E7" s="63"/>
      <c r="F7" s="63"/>
      <c r="G7" s="63"/>
      <c r="H7" s="66"/>
      <c r="I7" s="67"/>
      <c r="J7" s="72"/>
      <c r="K7" s="73"/>
    </row>
    <row r="8" spans="1:11" x14ac:dyDescent="0.25">
      <c r="B8" s="60"/>
      <c r="C8" s="63"/>
      <c r="D8" s="63"/>
      <c r="E8" s="63"/>
      <c r="F8" s="63"/>
      <c r="G8" s="63"/>
      <c r="H8" s="66"/>
      <c r="I8" s="67"/>
      <c r="J8" s="72"/>
      <c r="K8" s="73"/>
    </row>
    <row r="9" spans="1:11" x14ac:dyDescent="0.25">
      <c r="B9" s="60"/>
      <c r="C9" s="63"/>
      <c r="D9" s="63"/>
      <c r="E9" s="63"/>
      <c r="F9" s="63"/>
      <c r="G9" s="63"/>
      <c r="H9" s="68"/>
      <c r="I9" s="69"/>
      <c r="J9" s="74"/>
      <c r="K9" s="75"/>
    </row>
    <row r="10" spans="1:11" ht="15" customHeight="1" x14ac:dyDescent="0.25">
      <c r="B10" s="60"/>
      <c r="C10" s="63"/>
      <c r="D10" s="63"/>
      <c r="E10" s="63"/>
      <c r="F10" s="63"/>
      <c r="G10" s="63"/>
      <c r="H10" s="59" t="s">
        <v>6</v>
      </c>
      <c r="I10" s="63" t="s">
        <v>99</v>
      </c>
      <c r="J10" s="59" t="s">
        <v>6</v>
      </c>
      <c r="K10" s="63" t="s">
        <v>99</v>
      </c>
    </row>
    <row r="11" spans="1:11" x14ac:dyDescent="0.25">
      <c r="B11" s="60"/>
      <c r="C11" s="63"/>
      <c r="D11" s="63"/>
      <c r="E11" s="63"/>
      <c r="F11" s="63"/>
      <c r="G11" s="63"/>
      <c r="H11" s="60"/>
      <c r="I11" s="63"/>
      <c r="J11" s="60"/>
      <c r="K11" s="63"/>
    </row>
    <row r="12" spans="1:11" x14ac:dyDescent="0.25">
      <c r="B12" s="60"/>
      <c r="C12" s="63"/>
      <c r="D12" s="63"/>
      <c r="E12" s="63"/>
      <c r="F12" s="63"/>
      <c r="G12" s="63"/>
      <c r="H12" s="60"/>
      <c r="I12" s="63"/>
      <c r="J12" s="60"/>
      <c r="K12" s="63"/>
    </row>
    <row r="13" spans="1:11" x14ac:dyDescent="0.25">
      <c r="B13" s="61"/>
      <c r="C13" s="63"/>
      <c r="D13" s="63"/>
      <c r="E13" s="63"/>
      <c r="F13" s="63"/>
      <c r="G13" s="63"/>
      <c r="H13" s="61"/>
      <c r="I13" s="63"/>
      <c r="J13" s="61"/>
      <c r="K13" s="63"/>
    </row>
    <row r="14" spans="1:11" s="16" customFormat="1" ht="63" x14ac:dyDescent="0.25">
      <c r="A14" s="14">
        <v>0</v>
      </c>
      <c r="B14" s="26">
        <v>920</v>
      </c>
      <c r="C14" s="27" t="s">
        <v>164</v>
      </c>
      <c r="D14" s="26"/>
      <c r="E14" s="26"/>
      <c r="F14" s="26" t="s">
        <v>7</v>
      </c>
      <c r="G14" s="26"/>
      <c r="H14" s="15">
        <f>SUMIFS(H15:H1033,$B15:$B1033,$B15)/3</f>
        <v>75194.400000000009</v>
      </c>
      <c r="I14" s="15">
        <f>SUMIFS(I15:I1033,$B15:$B1033,$B15)/3</f>
        <v>868</v>
      </c>
      <c r="J14" s="15">
        <f>SUMIFS(J15:J1033,$B15:$B1033,$B15)/3</f>
        <v>75194.400000000009</v>
      </c>
      <c r="K14" s="15">
        <f>SUMIFS(K15:K1033,$B15:$B1033,$B15)/3</f>
        <v>868</v>
      </c>
    </row>
    <row r="15" spans="1:11" s="16" customFormat="1" ht="63" x14ac:dyDescent="0.25">
      <c r="A15" s="17">
        <v>1</v>
      </c>
      <c r="B15" s="28">
        <v>920</v>
      </c>
      <c r="C15" s="48" t="s">
        <v>8</v>
      </c>
      <c r="D15" s="30" t="s">
        <v>73</v>
      </c>
      <c r="E15" s="30" t="s">
        <v>74</v>
      </c>
      <c r="F15" s="30" t="s">
        <v>7</v>
      </c>
      <c r="G15" s="30" t="s">
        <v>102</v>
      </c>
      <c r="H15" s="18">
        <f>SUMIFS(H16:H1028,$B16:$B1028,$B16,$D16:$D1028,$D16,$E16:$E1028,$E16)/2</f>
        <v>11580.2</v>
      </c>
      <c r="I15" s="18">
        <f>SUMIFS(I16:I1028,$B16:$B1028,$B16,$D16:$D1028,$D16,$E16:$E1028,$E16)/2</f>
        <v>0</v>
      </c>
      <c r="J15" s="18">
        <f>SUMIFS(J16:J1028,$B16:$B1028,$B16,$D16:$D1028,$D16,$E16:$E1028,$E16)/2</f>
        <v>11580.2</v>
      </c>
      <c r="K15" s="18">
        <f>SUMIFS(K16:K1028,$B16:$B1028,$B16,$D16:$D1028,$D16,$E16:$E1028,$E16)/2</f>
        <v>0</v>
      </c>
    </row>
    <row r="16" spans="1:11" s="16" customFormat="1" ht="63" x14ac:dyDescent="0.25">
      <c r="A16" s="19">
        <v>2</v>
      </c>
      <c r="B16" s="43">
        <v>920</v>
      </c>
      <c r="C16" s="47" t="s">
        <v>132</v>
      </c>
      <c r="D16" s="44" t="s">
        <v>73</v>
      </c>
      <c r="E16" s="39" t="s">
        <v>74</v>
      </c>
      <c r="F16" s="39" t="s">
        <v>15</v>
      </c>
      <c r="G16" s="39" t="s">
        <v>75</v>
      </c>
      <c r="H16" s="40">
        <f>SUMIFS(H17:H1028,$B17:$B1028,$B16,$D17:$D1028,$D17,$E17:$E1028,$E17,$F17:$F1028,$F17)</f>
        <v>0</v>
      </c>
      <c r="I16" s="40">
        <f>SUMIFS(I17:I1028,$B17:$B1028,$B16,$D17:$D1028,$D17,$E17:$E1028,$E17,$F17:$F1028,$F17)</f>
        <v>0</v>
      </c>
      <c r="J16" s="40">
        <f>SUMIFS(J17:J1028,$B17:$B1028,$B16,$D17:$D1028,$D17,$E17:$E1028,$E17,$F17:$F1028,$F17)</f>
        <v>0</v>
      </c>
      <c r="K16" s="40">
        <f>SUMIFS(K17:K1028,$B17:$B1028,$B16,$D17:$D1028,$D17,$E17:$E1028,$E17,$F17:$F1028,$F17)</f>
        <v>0</v>
      </c>
    </row>
    <row r="17" spans="1:11" s="16" customFormat="1" ht="47.25" x14ac:dyDescent="0.25">
      <c r="A17" s="20">
        <v>3</v>
      </c>
      <c r="B17" s="31">
        <v>920</v>
      </c>
      <c r="C17" s="46" t="s">
        <v>12</v>
      </c>
      <c r="D17" s="33" t="s">
        <v>73</v>
      </c>
      <c r="E17" s="33" t="s">
        <v>74</v>
      </c>
      <c r="F17" s="33" t="s">
        <v>15</v>
      </c>
      <c r="G17" s="33" t="s">
        <v>77</v>
      </c>
      <c r="H17" s="24"/>
      <c r="I17" s="24"/>
      <c r="J17" s="24"/>
      <c r="K17" s="24"/>
    </row>
    <row r="18" spans="1:11" s="16" customFormat="1" ht="78.75" x14ac:dyDescent="0.25">
      <c r="A18" s="19">
        <v>2</v>
      </c>
      <c r="B18" s="37">
        <v>920</v>
      </c>
      <c r="C18" s="38" t="s">
        <v>9</v>
      </c>
      <c r="D18" s="39" t="s">
        <v>73</v>
      </c>
      <c r="E18" s="39" t="s">
        <v>74</v>
      </c>
      <c r="F18" s="39" t="s">
        <v>113</v>
      </c>
      <c r="G18" s="39" t="s">
        <v>75</v>
      </c>
      <c r="H18" s="40">
        <f>SUMIFS(H19:H1030,$B19:$B1030,$B18,$D19:$D1030,$D19,$E19:$E1030,$E19,$F19:$F1030,$F19)</f>
        <v>11580.2</v>
      </c>
      <c r="I18" s="40">
        <f>SUMIFS(I19:I1030,$B19:$B1030,$B18,$D19:$D1030,$D19,$E19:$E1030,$E19,$F19:$F1030,$F19)</f>
        <v>0</v>
      </c>
      <c r="J18" s="40">
        <f>SUMIFS(J19:J1030,$B19:$B1030,$B18,$D19:$D1030,$D19,$E19:$E1030,$E19,$F19:$F1030,$F19)</f>
        <v>11580.2</v>
      </c>
      <c r="K18" s="40">
        <f>SUMIFS(K19:K1030,$B19:$B1030,$B18,$D19:$D1030,$D19,$E19:$E1030,$E19,$F19:$F1030,$F19)</f>
        <v>0</v>
      </c>
    </row>
    <row r="19" spans="1:11" s="16" customFormat="1" ht="38.450000000000003" customHeight="1" x14ac:dyDescent="0.25">
      <c r="A19" s="20">
        <v>3</v>
      </c>
      <c r="B19" s="31">
        <v>920</v>
      </c>
      <c r="C19" s="32" t="s">
        <v>11</v>
      </c>
      <c r="D19" s="33" t="s">
        <v>73</v>
      </c>
      <c r="E19" s="33" t="s">
        <v>74</v>
      </c>
      <c r="F19" s="33" t="s">
        <v>113</v>
      </c>
      <c r="G19" s="33" t="s">
        <v>76</v>
      </c>
      <c r="H19" s="24">
        <v>11174.7</v>
      </c>
      <c r="I19" s="24"/>
      <c r="J19" s="24">
        <v>11174.7</v>
      </c>
      <c r="K19" s="24"/>
    </row>
    <row r="20" spans="1:11" s="16" customFormat="1" ht="47.25" x14ac:dyDescent="0.25">
      <c r="A20" s="20">
        <v>3</v>
      </c>
      <c r="B20" s="31">
        <v>920</v>
      </c>
      <c r="C20" s="32" t="s">
        <v>12</v>
      </c>
      <c r="D20" s="33" t="s">
        <v>73</v>
      </c>
      <c r="E20" s="33" t="s">
        <v>74</v>
      </c>
      <c r="F20" s="33" t="s">
        <v>113</v>
      </c>
      <c r="G20" s="33" t="s">
        <v>77</v>
      </c>
      <c r="H20" s="24">
        <v>405.5</v>
      </c>
      <c r="I20" s="24"/>
      <c r="J20" s="24">
        <v>405.5</v>
      </c>
      <c r="K20" s="24"/>
    </row>
    <row r="21" spans="1:11" s="16" customFormat="1" ht="15.75" x14ac:dyDescent="0.25">
      <c r="A21" s="20">
        <v>3</v>
      </c>
      <c r="B21" s="31">
        <v>920</v>
      </c>
      <c r="C21" s="32" t="s">
        <v>13</v>
      </c>
      <c r="D21" s="33" t="s">
        <v>73</v>
      </c>
      <c r="E21" s="33" t="s">
        <v>74</v>
      </c>
      <c r="F21" s="33" t="s">
        <v>113</v>
      </c>
      <c r="G21" s="33" t="s">
        <v>78</v>
      </c>
      <c r="H21" s="24"/>
      <c r="I21" s="24"/>
      <c r="J21" s="24"/>
      <c r="K21" s="24"/>
    </row>
    <row r="22" spans="1:11" s="16" customFormat="1" ht="15" customHeight="1" x14ac:dyDescent="0.25">
      <c r="A22" s="17">
        <v>1</v>
      </c>
      <c r="B22" s="28">
        <v>920</v>
      </c>
      <c r="C22" s="29" t="s">
        <v>14</v>
      </c>
      <c r="D22" s="30" t="s">
        <v>73</v>
      </c>
      <c r="E22" s="30" t="s">
        <v>79</v>
      </c>
      <c r="F22" s="30"/>
      <c r="G22" s="30"/>
      <c r="H22" s="18">
        <f>SUMIFS(H23:H1030,$B23:$B1030,$B23,$D23:$D1030,$D23,$E23:$E1030,$E23)/2</f>
        <v>0</v>
      </c>
      <c r="I22" s="18">
        <f>SUMIFS(I23:I1030,$B23:$B1030,$B23,$D23:$D1030,$D23,$E23:$E1030,$E23)/2</f>
        <v>0</v>
      </c>
      <c r="J22" s="18">
        <f>SUMIFS(J23:J1030,$B23:$B1030,$B23,$D23:$D1030,$D23,$E23:$E1030,$E23)/2</f>
        <v>0</v>
      </c>
      <c r="K22" s="18">
        <f>SUMIFS(K23:K1030,$B23:$B1030,$B23,$D23:$D1030,$D23,$E23:$E1030,$E23)/2</f>
        <v>0</v>
      </c>
    </row>
    <row r="23" spans="1:11" s="16" customFormat="1" ht="47.25" x14ac:dyDescent="0.25">
      <c r="A23" s="19">
        <v>2</v>
      </c>
      <c r="B23" s="37">
        <v>920</v>
      </c>
      <c r="C23" s="38" t="s">
        <v>35</v>
      </c>
      <c r="D23" s="39" t="s">
        <v>73</v>
      </c>
      <c r="E23" s="39" t="s">
        <v>79</v>
      </c>
      <c r="F23" s="39" t="s">
        <v>115</v>
      </c>
      <c r="G23" s="39" t="s">
        <v>75</v>
      </c>
      <c r="H23" s="40">
        <f>SUMIFS(H24:H1030,$B24:$B1030,$B23,$D24:$D1030,$D24,$E24:$E1030,$E24,$F24:$F1030,$F24)</f>
        <v>0</v>
      </c>
      <c r="I23" s="40">
        <f>SUMIFS(I24:I1030,$B24:$B1030,$B23,$D24:$D1030,$D24,$E24:$E1030,$E24,$F24:$F1030,$F24)</f>
        <v>0</v>
      </c>
      <c r="J23" s="40">
        <f>SUMIFS(J24:J1030,$B24:$B1030,$B23,$D24:$D1030,$D24,$E24:$E1030,$E24,$F24:$F1030,$F24)</f>
        <v>0</v>
      </c>
      <c r="K23" s="40">
        <f>SUMIFS(K24:K1030,$B24:$B1030,$B23,$D24:$D1030,$D24,$E24:$E1030,$E24,$F24:$F1030,$F24)</f>
        <v>0</v>
      </c>
    </row>
    <row r="24" spans="1:11" s="16" customFormat="1" ht="15.75" x14ac:dyDescent="0.25">
      <c r="A24" s="20">
        <v>3</v>
      </c>
      <c r="B24" s="31">
        <v>920</v>
      </c>
      <c r="C24" s="32" t="s">
        <v>144</v>
      </c>
      <c r="D24" s="33" t="s">
        <v>73</v>
      </c>
      <c r="E24" s="33" t="s">
        <v>79</v>
      </c>
      <c r="F24" s="33" t="s">
        <v>115</v>
      </c>
      <c r="G24" s="33" t="s">
        <v>143</v>
      </c>
      <c r="H24" s="24"/>
      <c r="I24" s="24"/>
      <c r="J24" s="24"/>
      <c r="K24" s="24"/>
    </row>
    <row r="25" spans="1:11" s="16" customFormat="1" ht="30" customHeight="1" x14ac:dyDescent="0.25">
      <c r="A25" s="17">
        <v>1</v>
      </c>
      <c r="B25" s="28">
        <v>920</v>
      </c>
      <c r="C25" s="29" t="s">
        <v>174</v>
      </c>
      <c r="D25" s="30" t="s">
        <v>79</v>
      </c>
      <c r="E25" s="30" t="s">
        <v>73</v>
      </c>
      <c r="F25" s="30"/>
      <c r="G25" s="30"/>
      <c r="H25" s="18">
        <f>SUMIFS(H26:H1033,$B26:$B1033,$B26,$D26:$D1033,$D26,$E26:$E1033,$E26)/2</f>
        <v>45</v>
      </c>
      <c r="I25" s="18">
        <f>SUMIFS(I26:I1033,$B26:$B1033,$B26,$D26:$D1033,$D26,$E26:$E1033,$E26)/2</f>
        <v>0</v>
      </c>
      <c r="J25" s="18">
        <f>SUMIFS(J26:J1033,$B26:$B1033,$B26,$D26:$D1033,$D26,$E26:$E1033,$E26)/2</f>
        <v>45</v>
      </c>
      <c r="K25" s="18">
        <f>SUMIFS(K26:K1033,$B26:$B1033,$B26,$D26:$D1033,$D26,$E26:$E1033,$E26)/2</f>
        <v>0</v>
      </c>
    </row>
    <row r="26" spans="1:11" s="16" customFormat="1" ht="63" x14ac:dyDescent="0.25">
      <c r="A26" s="19">
        <v>2</v>
      </c>
      <c r="B26" s="37">
        <v>920</v>
      </c>
      <c r="C26" s="38" t="s">
        <v>172</v>
      </c>
      <c r="D26" s="39" t="s">
        <v>79</v>
      </c>
      <c r="E26" s="39" t="s">
        <v>73</v>
      </c>
      <c r="F26" s="39" t="s">
        <v>171</v>
      </c>
      <c r="G26" s="39" t="s">
        <v>75</v>
      </c>
      <c r="H26" s="40">
        <f>SUMIFS(H27:H1033,$B27:$B1033,$B26,$D27:$D1033,$D27,$E27:$E1033,$E27,$F27:$F1033,$F27)</f>
        <v>45</v>
      </c>
      <c r="I26" s="40">
        <f>SUMIFS(I27:I1033,$B27:$B1033,$B26,$D27:$D1033,$D27,$E27:$E1033,$E27,$F27:$F1033,$F27)</f>
        <v>0</v>
      </c>
      <c r="J26" s="40">
        <f>SUMIFS(J27:J1033,$B27:$B1033,$B26,$D27:$D1033,$D27,$E27:$E1033,$E27,$F27:$F1033,$F27)</f>
        <v>45</v>
      </c>
      <c r="K26" s="40">
        <f>SUMIFS(K27:K1033,$B27:$B1033,$B26,$D27:$D1033,$D27,$E27:$E1033,$E27,$F27:$F1033,$F27)</f>
        <v>0</v>
      </c>
    </row>
    <row r="27" spans="1:11" s="16" customFormat="1" ht="21.6" customHeight="1" x14ac:dyDescent="0.25">
      <c r="A27" s="20">
        <v>3</v>
      </c>
      <c r="B27" s="31">
        <v>920</v>
      </c>
      <c r="C27" s="32" t="s">
        <v>175</v>
      </c>
      <c r="D27" s="33" t="s">
        <v>79</v>
      </c>
      <c r="E27" s="33" t="s">
        <v>73</v>
      </c>
      <c r="F27" s="33" t="s">
        <v>171</v>
      </c>
      <c r="G27" s="33" t="s">
        <v>173</v>
      </c>
      <c r="H27" s="24">
        <v>45</v>
      </c>
      <c r="I27" s="24"/>
      <c r="J27" s="24">
        <v>45</v>
      </c>
      <c r="K27" s="24"/>
    </row>
    <row r="28" spans="1:11" s="16" customFormat="1" ht="52.9" customHeight="1" x14ac:dyDescent="0.25">
      <c r="A28" s="17">
        <v>1</v>
      </c>
      <c r="B28" s="28">
        <v>920</v>
      </c>
      <c r="C28" s="29" t="s">
        <v>16</v>
      </c>
      <c r="D28" s="30" t="s">
        <v>80</v>
      </c>
      <c r="E28" s="30" t="s">
        <v>73</v>
      </c>
      <c r="F28" s="30" t="s">
        <v>7</v>
      </c>
      <c r="G28" s="30" t="s">
        <v>75</v>
      </c>
      <c r="H28" s="18">
        <f>SUMIFS(H29:H1035,$B29:$B1035,$B29,$D29:$D1035,$D29,$E29:$E1035,$E29)/2</f>
        <v>21900</v>
      </c>
      <c r="I28" s="18">
        <f>SUMIFS(I29:I1035,$B29:$B1035,$B29,$D29:$D1035,$D29,$E29:$E1035,$E29)/2</f>
        <v>868</v>
      </c>
      <c r="J28" s="18">
        <f>SUMIFS(J29:J1035,$B29:$B1035,$B29,$D29:$D1035,$D29,$E29:$E1035,$E29)/2</f>
        <v>21900</v>
      </c>
      <c r="K28" s="18">
        <f>SUMIFS(K29:K1035,$B29:$B1035,$B29,$D29:$D1035,$D29,$E29:$E1035,$E29)/2</f>
        <v>868</v>
      </c>
    </row>
    <row r="29" spans="1:11" s="16" customFormat="1" ht="31.5" x14ac:dyDescent="0.25">
      <c r="A29" s="19">
        <v>2</v>
      </c>
      <c r="B29" s="37">
        <v>920</v>
      </c>
      <c r="C29" s="38" t="s">
        <v>17</v>
      </c>
      <c r="D29" s="39" t="s">
        <v>80</v>
      </c>
      <c r="E29" s="39" t="s">
        <v>73</v>
      </c>
      <c r="F29" s="39" t="s">
        <v>114</v>
      </c>
      <c r="G29" s="39" t="s">
        <v>75</v>
      </c>
      <c r="H29" s="40">
        <f>SUMIFS(H30:H1035,$B30:$B1035,$B29,$D30:$D1035,$D30,$E30:$E1035,$E30,$F30:$F1035,$F30)</f>
        <v>21900</v>
      </c>
      <c r="I29" s="40">
        <f>SUMIFS(I30:I1035,$B30:$B1035,$B29,$D30:$D1035,$D30,$E30:$E1035,$E30,$F30:$F1035,$F30)</f>
        <v>868</v>
      </c>
      <c r="J29" s="40">
        <f>SUMIFS(J30:J1035,$B30:$B1035,$B29,$D30:$D1035,$D30,$E30:$E1035,$E30,$F30:$F1035,$F30)</f>
        <v>21900</v>
      </c>
      <c r="K29" s="40">
        <f>SUMIFS(K30:K1035,$B30:$B1035,$B29,$D30:$D1035,$D30,$E30:$E1035,$E30,$F30:$F1035,$F30)</f>
        <v>868</v>
      </c>
    </row>
    <row r="30" spans="1:11" s="16" customFormat="1" ht="15.75" x14ac:dyDescent="0.25">
      <c r="A30" s="20">
        <v>3</v>
      </c>
      <c r="B30" s="31">
        <v>920</v>
      </c>
      <c r="C30" s="32" t="s">
        <v>18</v>
      </c>
      <c r="D30" s="33" t="s">
        <v>80</v>
      </c>
      <c r="E30" s="33" t="s">
        <v>73</v>
      </c>
      <c r="F30" s="33" t="s">
        <v>114</v>
      </c>
      <c r="G30" s="33" t="s">
        <v>81</v>
      </c>
      <c r="H30" s="24">
        <v>21900</v>
      </c>
      <c r="I30" s="24">
        <v>868</v>
      </c>
      <c r="J30" s="24">
        <v>21900</v>
      </c>
      <c r="K30" s="24">
        <v>868</v>
      </c>
    </row>
    <row r="31" spans="1:11" s="16" customFormat="1" ht="31.5" x14ac:dyDescent="0.25">
      <c r="A31" s="17">
        <v>1</v>
      </c>
      <c r="B31" s="28">
        <v>920</v>
      </c>
      <c r="C31" s="55" t="s">
        <v>151</v>
      </c>
      <c r="D31" s="30" t="s">
        <v>80</v>
      </c>
      <c r="E31" s="30" t="s">
        <v>82</v>
      </c>
      <c r="F31" s="30"/>
      <c r="G31" s="30"/>
      <c r="H31" s="18">
        <f>SUMIFS(H32:H1038,$B32:$B1038,$B32,$D32:$D1038,$D32,$E32:$E1038,$E32)/2</f>
        <v>41669.199999999997</v>
      </c>
      <c r="I31" s="18">
        <f>SUMIFS(I32:I1038,$B32:$B1038,$B32,$D32:$D1038,$D32,$E32:$E1038,$E32)/2</f>
        <v>0</v>
      </c>
      <c r="J31" s="18">
        <f>SUMIFS(J32:J1038,$B32:$B1038,$B32,$D32:$D1038,$D32,$E32:$E1038,$E32)/2</f>
        <v>41669.199999999997</v>
      </c>
      <c r="K31" s="18">
        <f>SUMIFS(K32:K1038,$B32:$B1038,$B32,$D32:$D1038,$D32,$E32:$E1038,$E32)/2</f>
        <v>0</v>
      </c>
    </row>
    <row r="32" spans="1:11" s="16" customFormat="1" ht="47.25" x14ac:dyDescent="0.25">
      <c r="A32" s="19">
        <v>2</v>
      </c>
      <c r="B32" s="37">
        <v>920</v>
      </c>
      <c r="C32" s="38" t="s">
        <v>203</v>
      </c>
      <c r="D32" s="39" t="s">
        <v>80</v>
      </c>
      <c r="E32" s="39" t="s">
        <v>82</v>
      </c>
      <c r="F32" s="39" t="s">
        <v>178</v>
      </c>
      <c r="G32" s="39" t="s">
        <v>75</v>
      </c>
      <c r="H32" s="40">
        <f>SUMIFS(H33:H1039,$B33:$B1039,$B32,$D33:$D1039,$D33,$E33:$E1039,$E33,$F33:$F1039,$F33)</f>
        <v>10882.2</v>
      </c>
      <c r="I32" s="40">
        <f>SUMIFS(I33:I1039,$B33:$B1039,$B32,$D33:$D1039,$D33,$E33:$E1039,$E33,$F33:$F1039,$F33)</f>
        <v>0</v>
      </c>
      <c r="J32" s="40">
        <f>SUMIFS(J33:J1039,$B33:$B1039,$B32,$D33:$D1039,$D33,$E33:$E1039,$E33,$F33:$F1039,$F33)</f>
        <v>10882.2</v>
      </c>
      <c r="K32" s="40">
        <f>SUMIFS(K33:K1039,$B33:$B1039,$B32,$D33:$D1039,$D33,$E33:$E1039,$E33,$F33:$F1039,$F33)</f>
        <v>0</v>
      </c>
    </row>
    <row r="33" spans="1:11" s="16" customFormat="1" ht="15.75" x14ac:dyDescent="0.25">
      <c r="A33" s="20">
        <v>3</v>
      </c>
      <c r="B33" s="31">
        <v>920</v>
      </c>
      <c r="C33" s="32" t="s">
        <v>19</v>
      </c>
      <c r="D33" s="33" t="s">
        <v>80</v>
      </c>
      <c r="E33" s="33" t="s">
        <v>82</v>
      </c>
      <c r="F33" s="33" t="s">
        <v>178</v>
      </c>
      <c r="G33" s="33" t="s">
        <v>83</v>
      </c>
      <c r="H33" s="24">
        <v>10882.2</v>
      </c>
      <c r="I33" s="24"/>
      <c r="J33" s="24">
        <v>10882.2</v>
      </c>
      <c r="K33" s="24"/>
    </row>
    <row r="34" spans="1:11" s="16" customFormat="1" ht="31.5" x14ac:dyDescent="0.25">
      <c r="A34" s="19">
        <v>2</v>
      </c>
      <c r="B34" s="37">
        <v>920</v>
      </c>
      <c r="C34" s="38" t="s">
        <v>17</v>
      </c>
      <c r="D34" s="39" t="s">
        <v>80</v>
      </c>
      <c r="E34" s="39" t="s">
        <v>82</v>
      </c>
      <c r="F34" s="39" t="s">
        <v>114</v>
      </c>
      <c r="G34" s="39"/>
      <c r="H34" s="40">
        <f>SUMIFS(H35:H1041,$B35:$B1041,$B34,$D35:$D1041,$D35,$E35:$E1041,$E35,$F35:$F1041,$F35)</f>
        <v>30787</v>
      </c>
      <c r="I34" s="40">
        <f>SUMIFS(I35:I1041,$B35:$B1041,$B34,$D35:$D1041,$D35,$E35:$E1041,$E35,$F35:$F1041,$F35)</f>
        <v>0</v>
      </c>
      <c r="J34" s="40">
        <f>SUMIFS(J35:J1041,$B35:$B1041,$B34,$D35:$D1041,$D35,$E35:$E1041,$E35,$F35:$F1041,$F35)</f>
        <v>30787</v>
      </c>
      <c r="K34" s="40">
        <f>SUMIFS(K35:K1041,$B35:$B1041,$B34,$D35:$D1041,$D35,$E35:$E1041,$E35,$F35:$F1041,$F35)</f>
        <v>0</v>
      </c>
    </row>
    <row r="35" spans="1:11" s="16" customFormat="1" ht="15.75" x14ac:dyDescent="0.25">
      <c r="A35" s="20">
        <v>3</v>
      </c>
      <c r="B35" s="31">
        <v>920</v>
      </c>
      <c r="C35" s="32" t="s">
        <v>19</v>
      </c>
      <c r="D35" s="33" t="s">
        <v>80</v>
      </c>
      <c r="E35" s="33" t="s">
        <v>82</v>
      </c>
      <c r="F35" s="33" t="s">
        <v>114</v>
      </c>
      <c r="G35" s="33" t="s">
        <v>83</v>
      </c>
      <c r="H35" s="24">
        <v>30787</v>
      </c>
      <c r="I35" s="24"/>
      <c r="J35" s="24">
        <v>30787</v>
      </c>
      <c r="K35" s="24"/>
    </row>
    <row r="36" spans="1:11" s="16" customFormat="1" ht="47.25" x14ac:dyDescent="0.25">
      <c r="A36" s="14">
        <v>0</v>
      </c>
      <c r="B36" s="26">
        <v>933</v>
      </c>
      <c r="C36" s="27" t="s">
        <v>163</v>
      </c>
      <c r="D36" s="34" t="s">
        <v>75</v>
      </c>
      <c r="E36" s="34" t="s">
        <v>75</v>
      </c>
      <c r="F36" s="34" t="s">
        <v>7</v>
      </c>
      <c r="G36" s="34" t="s">
        <v>75</v>
      </c>
      <c r="H36" s="15">
        <f>SUMIFS(H37:H1050,$B37:$B1050,$B37)/3</f>
        <v>1810.3999999999999</v>
      </c>
      <c r="I36" s="15">
        <f>SUMIFS(I37:I1050,$B37:$B1050,$B37)/3</f>
        <v>0</v>
      </c>
      <c r="J36" s="15">
        <f>SUMIFS(J37:J1050,$B37:$B1050,$B37)/3</f>
        <v>1810.3999999999999</v>
      </c>
      <c r="K36" s="15">
        <f>SUMIFS(K37:K1050,$B37:$B1050,$B37)/3</f>
        <v>0</v>
      </c>
    </row>
    <row r="37" spans="1:11" s="16" customFormat="1" ht="70.900000000000006" customHeight="1" x14ac:dyDescent="0.25">
      <c r="A37" s="17">
        <v>1</v>
      </c>
      <c r="B37" s="28">
        <v>933</v>
      </c>
      <c r="C37" s="29" t="s">
        <v>20</v>
      </c>
      <c r="D37" s="30" t="s">
        <v>73</v>
      </c>
      <c r="E37" s="30" t="s">
        <v>82</v>
      </c>
      <c r="F37" s="30" t="s">
        <v>7</v>
      </c>
      <c r="G37" s="30" t="s">
        <v>75</v>
      </c>
      <c r="H37" s="18">
        <f>SUMIFS(H38:H1045,$B38:$B1045,$B38,$D38:$D1045,$D38,$E38:$E1045,$E38)/2</f>
        <v>614.4</v>
      </c>
      <c r="I37" s="18">
        <f>SUMIFS(I38:I1045,$B38:$B1045,$B38,$D38:$D1045,$D38,$E38:$E1045,$E38)/2</f>
        <v>0</v>
      </c>
      <c r="J37" s="18">
        <f>SUMIFS(J38:J1045,$B38:$B1045,$B38,$D38:$D1045,$D38,$E38:$E1045,$E38)/2</f>
        <v>614.4</v>
      </c>
      <c r="K37" s="18">
        <f>SUMIFS(K38:K1045,$B38:$B1045,$B38,$D38:$D1045,$D38,$E38:$E1045,$E38)/2</f>
        <v>0</v>
      </c>
    </row>
    <row r="38" spans="1:11" s="16" customFormat="1" ht="63" x14ac:dyDescent="0.25">
      <c r="A38" s="19">
        <v>2</v>
      </c>
      <c r="B38" s="37">
        <v>933</v>
      </c>
      <c r="C38" s="47" t="s">
        <v>132</v>
      </c>
      <c r="D38" s="39" t="s">
        <v>73</v>
      </c>
      <c r="E38" s="39" t="s">
        <v>82</v>
      </c>
      <c r="F38" s="39" t="s">
        <v>15</v>
      </c>
      <c r="G38" s="39" t="s">
        <v>75</v>
      </c>
      <c r="H38" s="40">
        <f>SUMIFS(H39:H1045,$B39:$B1045,$B38,$D39:$D1045,$D39,$E39:$E1045,$E39,$F39:$F1045,$F39)</f>
        <v>0</v>
      </c>
      <c r="I38" s="40">
        <f>SUMIFS(I39:I1045,$B39:$B1045,$B38,$D39:$D1045,$D39,$E39:$E1045,$E39,$F39:$F1045,$F39)</f>
        <v>0</v>
      </c>
      <c r="J38" s="40">
        <f>SUMIFS(J39:J1045,$B39:$B1045,$B38,$D39:$D1045,$D39,$E39:$E1045,$E39,$F39:$F1045,$F39)</f>
        <v>0</v>
      </c>
      <c r="K38" s="40">
        <f>SUMIFS(K39:K1045,$B39:$B1045,$B38,$D39:$D1045,$D39,$E39:$E1045,$E39,$F39:$F1045,$F39)</f>
        <v>0</v>
      </c>
    </row>
    <row r="39" spans="1:11" s="16" customFormat="1" ht="51.6" customHeight="1" x14ac:dyDescent="0.25">
      <c r="A39" s="20">
        <v>3</v>
      </c>
      <c r="B39" s="31">
        <v>933</v>
      </c>
      <c r="C39" s="32" t="s">
        <v>12</v>
      </c>
      <c r="D39" s="33" t="s">
        <v>73</v>
      </c>
      <c r="E39" s="33" t="s">
        <v>82</v>
      </c>
      <c r="F39" s="33" t="s">
        <v>15</v>
      </c>
      <c r="G39" s="33" t="s">
        <v>77</v>
      </c>
      <c r="H39" s="24"/>
      <c r="I39" s="24"/>
      <c r="J39" s="24"/>
      <c r="K39" s="24"/>
    </row>
    <row r="40" spans="1:11" s="16" customFormat="1" ht="78.75" x14ac:dyDescent="0.25">
      <c r="A40" s="19">
        <v>2</v>
      </c>
      <c r="B40" s="37">
        <v>933</v>
      </c>
      <c r="C40" s="38" t="s">
        <v>9</v>
      </c>
      <c r="D40" s="39" t="s">
        <v>73</v>
      </c>
      <c r="E40" s="39" t="s">
        <v>82</v>
      </c>
      <c r="F40" s="39" t="s">
        <v>113</v>
      </c>
      <c r="G40" s="39" t="s">
        <v>75</v>
      </c>
      <c r="H40" s="40">
        <f>SUMIFS(H41:H1047,$B41:$B1047,$B40,$D41:$D1047,$D41,$E41:$E1047,$E41,$F41:$F1047,$F41)</f>
        <v>614.4</v>
      </c>
      <c r="I40" s="40">
        <f>SUMIFS(I41:I1047,$B41:$B1047,$B40,$D41:$D1047,$D41,$E41:$E1047,$E41,$F41:$F1047,$F41)</f>
        <v>0</v>
      </c>
      <c r="J40" s="40">
        <f>SUMIFS(J41:J1047,$B41:$B1047,$B40,$D41:$D1047,$D41,$E41:$E1047,$E41,$F41:$F1047,$F41)</f>
        <v>614.4</v>
      </c>
      <c r="K40" s="40">
        <f>SUMIFS(K41:K1047,$B41:$B1047,$B40,$D41:$D1047,$D41,$E41:$E1047,$E41,$F41:$F1047,$F41)</f>
        <v>0</v>
      </c>
    </row>
    <row r="41" spans="1:11" s="16" customFormat="1" ht="35.450000000000003" customHeight="1" x14ac:dyDescent="0.25">
      <c r="A41" s="20">
        <v>3</v>
      </c>
      <c r="B41" s="31">
        <v>933</v>
      </c>
      <c r="C41" s="32" t="s">
        <v>11</v>
      </c>
      <c r="D41" s="33" t="s">
        <v>73</v>
      </c>
      <c r="E41" s="33" t="s">
        <v>82</v>
      </c>
      <c r="F41" s="33" t="s">
        <v>113</v>
      </c>
      <c r="G41" s="33" t="s">
        <v>76</v>
      </c>
      <c r="H41" s="24"/>
      <c r="I41" s="24"/>
      <c r="J41" s="24">
        <v>468.7</v>
      </c>
      <c r="K41" s="24"/>
    </row>
    <row r="42" spans="1:11" s="16" customFormat="1" ht="47.25" x14ac:dyDescent="0.25">
      <c r="A42" s="20">
        <v>3</v>
      </c>
      <c r="B42" s="31">
        <v>933</v>
      </c>
      <c r="C42" s="32" t="s">
        <v>12</v>
      </c>
      <c r="D42" s="33" t="s">
        <v>73</v>
      </c>
      <c r="E42" s="33" t="s">
        <v>82</v>
      </c>
      <c r="F42" s="33" t="s">
        <v>113</v>
      </c>
      <c r="G42" s="33" t="s">
        <v>77</v>
      </c>
      <c r="H42" s="24">
        <v>614.4</v>
      </c>
      <c r="I42" s="24"/>
      <c r="J42" s="24">
        <v>145.69999999999999</v>
      </c>
      <c r="K42" s="24"/>
    </row>
    <row r="43" spans="1:11" s="16" customFormat="1" ht="15.75" x14ac:dyDescent="0.25">
      <c r="A43" s="20">
        <v>3</v>
      </c>
      <c r="B43" s="31">
        <v>933</v>
      </c>
      <c r="C43" s="32" t="s">
        <v>13</v>
      </c>
      <c r="D43" s="33" t="s">
        <v>73</v>
      </c>
      <c r="E43" s="33" t="s">
        <v>82</v>
      </c>
      <c r="F43" s="33" t="s">
        <v>113</v>
      </c>
      <c r="G43" s="33" t="s">
        <v>78</v>
      </c>
      <c r="H43" s="24"/>
      <c r="I43" s="24"/>
      <c r="J43" s="24"/>
      <c r="K43" s="24"/>
    </row>
    <row r="44" spans="1:11" s="16" customFormat="1" ht="63" x14ac:dyDescent="0.25">
      <c r="A44" s="17">
        <v>1</v>
      </c>
      <c r="B44" s="28">
        <v>933</v>
      </c>
      <c r="C44" s="29" t="s">
        <v>8</v>
      </c>
      <c r="D44" s="30" t="s">
        <v>73</v>
      </c>
      <c r="E44" s="30" t="s">
        <v>74</v>
      </c>
      <c r="F44" s="30" t="s">
        <v>7</v>
      </c>
      <c r="G44" s="30" t="s">
        <v>75</v>
      </c>
      <c r="H44" s="18">
        <f>SUMIFS(H45:H1052,$B45:$B1052,$B45,$D45:$D1052,$D45,$E45:$E1052,$E45)/2</f>
        <v>1196</v>
      </c>
      <c r="I44" s="18">
        <f>SUMIFS(I45:I1052,$B45:$B1052,$B45,$D45:$D1052,$D45,$E45:$E1052,$E45)/2</f>
        <v>0</v>
      </c>
      <c r="J44" s="18">
        <f>SUMIFS(J45:J1052,$B45:$B1052,$B45,$D45:$D1052,$D45,$E45:$E1052,$E45)/2</f>
        <v>1196</v>
      </c>
      <c r="K44" s="18">
        <f>SUMIFS(K45:K1052,$B45:$B1052,$B45,$D45:$D1052,$D45,$E45:$E1052,$E45)/2</f>
        <v>0</v>
      </c>
    </row>
    <row r="45" spans="1:11" s="16" customFormat="1" ht="63" x14ac:dyDescent="0.25">
      <c r="A45" s="19">
        <v>2</v>
      </c>
      <c r="B45" s="37">
        <v>933</v>
      </c>
      <c r="C45" s="47" t="s">
        <v>132</v>
      </c>
      <c r="D45" s="39" t="s">
        <v>73</v>
      </c>
      <c r="E45" s="39" t="s">
        <v>74</v>
      </c>
      <c r="F45" s="39" t="s">
        <v>15</v>
      </c>
      <c r="G45" s="39" t="s">
        <v>75</v>
      </c>
      <c r="H45" s="40">
        <f>SUMIFS(H46:H1052,$B46:$B1052,$B45,$D46:$D1052,$D46,$E46:$E1052,$E46,$F46:$F1052,$F46)</f>
        <v>0</v>
      </c>
      <c r="I45" s="40">
        <f>SUMIFS(I46:I1052,$B46:$B1052,$B45,$D46:$D1052,$D46,$E46:$E1052,$E46,$F46:$F1052,$F46)</f>
        <v>0</v>
      </c>
      <c r="J45" s="40">
        <f>SUMIFS(J46:J1052,$B46:$B1052,$B45,$D46:$D1052,$D46,$E46:$E1052,$E46,$F46:$F1052,$F46)</f>
        <v>0</v>
      </c>
      <c r="K45" s="40">
        <f>SUMIFS(K46:K1052,$B46:$B1052,$B45,$D46:$D1052,$D46,$E46:$E1052,$E46,$F46:$F1052,$F46)</f>
        <v>0</v>
      </c>
    </row>
    <row r="46" spans="1:11" s="16" customFormat="1" ht="51.6" customHeight="1" x14ac:dyDescent="0.25">
      <c r="A46" s="20">
        <v>3</v>
      </c>
      <c r="B46" s="31">
        <v>933</v>
      </c>
      <c r="C46" s="32" t="s">
        <v>12</v>
      </c>
      <c r="D46" s="33" t="s">
        <v>73</v>
      </c>
      <c r="E46" s="33" t="s">
        <v>74</v>
      </c>
      <c r="F46" s="33" t="s">
        <v>15</v>
      </c>
      <c r="G46" s="33" t="s">
        <v>77</v>
      </c>
      <c r="H46" s="24"/>
      <c r="I46" s="24"/>
      <c r="J46" s="24"/>
      <c r="K46" s="24"/>
    </row>
    <row r="47" spans="1:11" s="16" customFormat="1" ht="63" x14ac:dyDescent="0.25">
      <c r="A47" s="19">
        <v>2</v>
      </c>
      <c r="B47" s="37">
        <v>933</v>
      </c>
      <c r="C47" s="47" t="s">
        <v>134</v>
      </c>
      <c r="D47" s="39" t="s">
        <v>73</v>
      </c>
      <c r="E47" s="39" t="s">
        <v>74</v>
      </c>
      <c r="F47" s="39" t="s">
        <v>42</v>
      </c>
      <c r="G47" s="39" t="s">
        <v>75</v>
      </c>
      <c r="H47" s="40">
        <f>SUMIFS(H48:H1054,$B48:$B1054,$B47,$D48:$D1054,$D48,$E48:$E1054,$E48,$F48:$F1054,$F48)</f>
        <v>0</v>
      </c>
      <c r="I47" s="40">
        <f>SUMIFS(I48:I1054,$B48:$B1054,$B47,$D48:$D1054,$D48,$E48:$E1054,$E48,$F48:$F1054,$F48)</f>
        <v>0</v>
      </c>
      <c r="J47" s="40">
        <f>SUMIFS(J48:J1054,$B48:$B1054,$B47,$D48:$D1054,$D48,$E48:$E1054,$E48,$F48:$F1054,$F48)</f>
        <v>0</v>
      </c>
      <c r="K47" s="40">
        <f>SUMIFS(K48:K1054,$B48:$B1054,$B47,$D48:$D1054,$D48,$E48:$E1054,$E48,$F48:$F1054,$F48)</f>
        <v>0</v>
      </c>
    </row>
    <row r="48" spans="1:11" s="16" customFormat="1" ht="51.6" customHeight="1" x14ac:dyDescent="0.25">
      <c r="A48" s="20">
        <v>3</v>
      </c>
      <c r="B48" s="31">
        <v>933</v>
      </c>
      <c r="C48" s="32" t="s">
        <v>12</v>
      </c>
      <c r="D48" s="33" t="s">
        <v>73</v>
      </c>
      <c r="E48" s="33" t="s">
        <v>74</v>
      </c>
      <c r="F48" s="33" t="s">
        <v>42</v>
      </c>
      <c r="G48" s="33" t="s">
        <v>77</v>
      </c>
      <c r="H48" s="24"/>
      <c r="I48" s="24"/>
      <c r="J48" s="24"/>
      <c r="K48" s="24"/>
    </row>
    <row r="49" spans="1:11" s="16" customFormat="1" ht="78.75" x14ac:dyDescent="0.25">
      <c r="A49" s="19">
        <v>2</v>
      </c>
      <c r="B49" s="37">
        <v>933</v>
      </c>
      <c r="C49" s="38" t="s">
        <v>9</v>
      </c>
      <c r="D49" s="39" t="s">
        <v>73</v>
      </c>
      <c r="E49" s="39" t="s">
        <v>74</v>
      </c>
      <c r="F49" s="39" t="s">
        <v>113</v>
      </c>
      <c r="G49" s="39" t="s">
        <v>75</v>
      </c>
      <c r="H49" s="40">
        <f>SUMIFS(H50:H1056,$B50:$B1056,$B49,$D50:$D1056,$D50,$E50:$E1056,$E50,$F50:$F1056,$F50)</f>
        <v>1196</v>
      </c>
      <c r="I49" s="40">
        <f>SUMIFS(I50:I1056,$B50:$B1056,$B49,$D50:$D1056,$D50,$E50:$E1056,$E50,$F50:$F1056,$F50)</f>
        <v>0</v>
      </c>
      <c r="J49" s="40">
        <f>SUMIFS(J50:J1056,$B50:$B1056,$B49,$D50:$D1056,$D50,$E50:$E1056,$E50,$F50:$F1056,$F50)</f>
        <v>1196</v>
      </c>
      <c r="K49" s="40">
        <f>SUMIFS(K50:K1056,$B50:$B1056,$B49,$D50:$D1056,$D50,$E50:$E1056,$E50,$F50:$F1056,$F50)</f>
        <v>0</v>
      </c>
    </row>
    <row r="50" spans="1:11" s="16" customFormat="1" ht="47.25" x14ac:dyDescent="0.25">
      <c r="A50" s="20">
        <v>3</v>
      </c>
      <c r="B50" s="31">
        <v>933</v>
      </c>
      <c r="C50" s="32" t="s">
        <v>11</v>
      </c>
      <c r="D50" s="33" t="s">
        <v>73</v>
      </c>
      <c r="E50" s="33" t="s">
        <v>74</v>
      </c>
      <c r="F50" s="33" t="s">
        <v>113</v>
      </c>
      <c r="G50" s="33" t="s">
        <v>76</v>
      </c>
      <c r="H50" s="24">
        <v>1156.8</v>
      </c>
      <c r="I50" s="24"/>
      <c r="J50" s="24">
        <v>1156.8</v>
      </c>
      <c r="K50" s="24"/>
    </row>
    <row r="51" spans="1:11" s="16" customFormat="1" ht="47.25" x14ac:dyDescent="0.25">
      <c r="A51" s="20">
        <v>3</v>
      </c>
      <c r="B51" s="31">
        <v>933</v>
      </c>
      <c r="C51" s="32" t="s">
        <v>12</v>
      </c>
      <c r="D51" s="33" t="s">
        <v>73</v>
      </c>
      <c r="E51" s="33" t="s">
        <v>74</v>
      </c>
      <c r="F51" s="33" t="s">
        <v>113</v>
      </c>
      <c r="G51" s="33" t="s">
        <v>77</v>
      </c>
      <c r="H51" s="24">
        <v>39.200000000000003</v>
      </c>
      <c r="I51" s="24"/>
      <c r="J51" s="24">
        <v>39.200000000000003</v>
      </c>
      <c r="K51" s="24"/>
    </row>
    <row r="52" spans="1:11" s="16" customFormat="1" ht="78.75" x14ac:dyDescent="0.25">
      <c r="A52" s="14">
        <v>0</v>
      </c>
      <c r="B52" s="26">
        <v>935</v>
      </c>
      <c r="C52" s="27" t="s">
        <v>162</v>
      </c>
      <c r="D52" s="34" t="s">
        <v>75</v>
      </c>
      <c r="E52" s="34" t="s">
        <v>75</v>
      </c>
      <c r="F52" s="34" t="s">
        <v>7</v>
      </c>
      <c r="G52" s="34" t="s">
        <v>75</v>
      </c>
      <c r="H52" s="15">
        <f>SUMIFS(H53:H1066,$B53:$B1066,$B53)/3</f>
        <v>41653.000000000007</v>
      </c>
      <c r="I52" s="15">
        <f>SUMIFS(I53:I1066,$B53:$B1066,$B53)/3</f>
        <v>0</v>
      </c>
      <c r="J52" s="15">
        <f>SUMIFS(J53:J1066,$B53:$B1066,$B53)/3</f>
        <v>41653.000000000007</v>
      </c>
      <c r="K52" s="15">
        <f>SUMIFS(K53:K1066,$B53:$B1066,$B53)/3</f>
        <v>0</v>
      </c>
    </row>
    <row r="53" spans="1:11" s="16" customFormat="1" ht="47.25" x14ac:dyDescent="0.25">
      <c r="A53" s="17">
        <v>1</v>
      </c>
      <c r="B53" s="28">
        <v>935</v>
      </c>
      <c r="C53" s="29" t="s">
        <v>36</v>
      </c>
      <c r="D53" s="30" t="s">
        <v>82</v>
      </c>
      <c r="E53" s="30" t="s">
        <v>80</v>
      </c>
      <c r="F53" s="30"/>
      <c r="G53" s="30"/>
      <c r="H53" s="18">
        <f>SUMIFS(H54:H1061,$B54:$B1061,$B54,$D54:$D1061,$D54,$E54:$E1061,$E54)/2</f>
        <v>483.2</v>
      </c>
      <c r="I53" s="18">
        <f>SUMIFS(I54:I1061,$B54:$B1061,$B54,$D54:$D1061,$D54,$E54:$E1061,$E54)/2</f>
        <v>0</v>
      </c>
      <c r="J53" s="18">
        <f>SUMIFS(J54:J1061,$B54:$B1061,$B54,$D54:$D1061,$D54,$E54:$E1061,$E54)/2</f>
        <v>483.2</v>
      </c>
      <c r="K53" s="18">
        <f>SUMIFS(K54:K1061,$B54:$B1061,$B54,$D54:$D1061,$D54,$E54:$E1061,$E54)/2</f>
        <v>0</v>
      </c>
    </row>
    <row r="54" spans="1:11" s="16" customFormat="1" ht="94.5" x14ac:dyDescent="0.25">
      <c r="A54" s="19">
        <v>2</v>
      </c>
      <c r="B54" s="37">
        <v>935</v>
      </c>
      <c r="C54" s="38" t="s">
        <v>179</v>
      </c>
      <c r="D54" s="39" t="s">
        <v>82</v>
      </c>
      <c r="E54" s="39" t="s">
        <v>80</v>
      </c>
      <c r="F54" s="39" t="s">
        <v>53</v>
      </c>
      <c r="G54" s="39"/>
      <c r="H54" s="40">
        <f>SUMIFS(H55:H1061,$B55:$B1061,$B54,$D55:$D1061,$D55,$E55:$E1061,$E55,$F55:$F1061,$F55)</f>
        <v>483.2</v>
      </c>
      <c r="I54" s="40">
        <f>SUMIFS(I55:I1061,$B55:$B1061,$B54,$D55:$D1061,$D55,$E55:$E1061,$E55,$F55:$F1061,$F55)</f>
        <v>0</v>
      </c>
      <c r="J54" s="40">
        <f>SUMIFS(J55:J1061,$B55:$B1061,$B54,$D55:$D1061,$D55,$E55:$E1061,$E55,$F55:$F1061,$F55)</f>
        <v>483.2</v>
      </c>
      <c r="K54" s="40">
        <f>SUMIFS(K55:K1061,$B55:$B1061,$B54,$D55:$D1061,$D55,$E55:$E1061,$E55,$F55:$F1061,$F55)</f>
        <v>0</v>
      </c>
    </row>
    <row r="55" spans="1:11" s="16" customFormat="1" ht="15.75" x14ac:dyDescent="0.25">
      <c r="A55" s="20">
        <v>3</v>
      </c>
      <c r="B55" s="31">
        <v>935</v>
      </c>
      <c r="C55" s="32" t="s">
        <v>46</v>
      </c>
      <c r="D55" s="33" t="s">
        <v>82</v>
      </c>
      <c r="E55" s="33" t="s">
        <v>80</v>
      </c>
      <c r="F55" s="33" t="s">
        <v>53</v>
      </c>
      <c r="G55" s="33" t="s">
        <v>95</v>
      </c>
      <c r="H55" s="24">
        <v>483.2</v>
      </c>
      <c r="I55" s="24"/>
      <c r="J55" s="24">
        <v>483.2</v>
      </c>
      <c r="K55" s="24"/>
    </row>
    <row r="56" spans="1:11" s="16" customFormat="1" ht="15.75" x14ac:dyDescent="0.25">
      <c r="A56" s="17">
        <v>1</v>
      </c>
      <c r="B56" s="28">
        <v>935</v>
      </c>
      <c r="C56" s="29" t="s">
        <v>149</v>
      </c>
      <c r="D56" s="30" t="s">
        <v>85</v>
      </c>
      <c r="E56" s="30" t="s">
        <v>85</v>
      </c>
      <c r="F56" s="30" t="s">
        <v>7</v>
      </c>
      <c r="G56" s="30" t="s">
        <v>75</v>
      </c>
      <c r="H56" s="18">
        <f>SUMIFS(H57:H1064,$B57:$B1064,$B57,$D57:$D1064,$D57,$E57:$E1064,$E57)/2</f>
        <v>6260.9</v>
      </c>
      <c r="I56" s="18">
        <f>SUMIFS(I57:I1064,$B57:$B1064,$B57,$D57:$D1064,$D57,$E57:$E1064,$E57)/2</f>
        <v>0</v>
      </c>
      <c r="J56" s="18">
        <f>SUMIFS(J57:J1064,$B57:$B1064,$B57,$D57:$D1064,$D57,$E57:$E1064,$E57)/2</f>
        <v>6260.9</v>
      </c>
      <c r="K56" s="18">
        <f>SUMIFS(K57:K1064,$B57:$B1064,$B57,$D57:$D1064,$D57,$E57:$E1064,$E57)/2</f>
        <v>0</v>
      </c>
    </row>
    <row r="57" spans="1:11" s="16" customFormat="1" ht="31.5" x14ac:dyDescent="0.25">
      <c r="A57" s="19">
        <v>2</v>
      </c>
      <c r="B57" s="37">
        <v>935</v>
      </c>
      <c r="C57" s="38" t="s">
        <v>180</v>
      </c>
      <c r="D57" s="39" t="s">
        <v>85</v>
      </c>
      <c r="E57" s="39" t="s">
        <v>85</v>
      </c>
      <c r="F57" s="39" t="s">
        <v>22</v>
      </c>
      <c r="G57" s="39"/>
      <c r="H57" s="40">
        <f>SUMIFS(H58:H1064,$B58:$B1064,$B57,$D58:$D1064,$D58,$E58:$E1064,$E58,$F58:$F1064,$F58)</f>
        <v>4861.8999999999996</v>
      </c>
      <c r="I57" s="40">
        <f>SUMIFS(I58:I1064,$B58:$B1064,$B57,$D58:$D1064,$D58,$E58:$E1064,$E58,$F58:$F1064,$F58)</f>
        <v>0</v>
      </c>
      <c r="J57" s="40">
        <f>SUMIFS(J58:J1064,$B58:$B1064,$B57,$D58:$D1064,$D58,$E58:$E1064,$E58,$F58:$F1064,$F58)</f>
        <v>4861.8999999999996</v>
      </c>
      <c r="K57" s="40">
        <f>SUMIFS(K58:K1064,$B58:$B1064,$B57,$D58:$D1064,$D58,$E58:$E1064,$E58,$F58:$F1064,$F58)</f>
        <v>0</v>
      </c>
    </row>
    <row r="58" spans="1:11" s="16" customFormat="1" ht="31.5" x14ac:dyDescent="0.25">
      <c r="A58" s="20">
        <v>3</v>
      </c>
      <c r="B58" s="31">
        <v>935</v>
      </c>
      <c r="C58" s="32" t="s">
        <v>23</v>
      </c>
      <c r="D58" s="33" t="s">
        <v>85</v>
      </c>
      <c r="E58" s="33" t="s">
        <v>85</v>
      </c>
      <c r="F58" s="33" t="s">
        <v>22</v>
      </c>
      <c r="G58" s="33" t="s">
        <v>86</v>
      </c>
      <c r="H58" s="24">
        <v>74.900000000000006</v>
      </c>
      <c r="I58" s="24"/>
      <c r="J58" s="24">
        <v>74.900000000000006</v>
      </c>
      <c r="K58" s="24"/>
    </row>
    <row r="59" spans="1:11" s="16" customFormat="1" ht="47.25" x14ac:dyDescent="0.25">
      <c r="A59" s="20">
        <v>3</v>
      </c>
      <c r="B59" s="31">
        <v>935</v>
      </c>
      <c r="C59" s="32" t="s">
        <v>12</v>
      </c>
      <c r="D59" s="33" t="s">
        <v>85</v>
      </c>
      <c r="E59" s="33" t="s">
        <v>85</v>
      </c>
      <c r="F59" s="33" t="s">
        <v>22</v>
      </c>
      <c r="G59" s="33" t="s">
        <v>77</v>
      </c>
      <c r="H59" s="24">
        <v>50.1</v>
      </c>
      <c r="I59" s="24"/>
      <c r="J59" s="24">
        <v>50.1</v>
      </c>
      <c r="K59" s="24"/>
    </row>
    <row r="60" spans="1:11" s="16" customFormat="1" ht="15.75" x14ac:dyDescent="0.25">
      <c r="A60" s="20">
        <v>3</v>
      </c>
      <c r="B60" s="31">
        <v>935</v>
      </c>
      <c r="C60" s="32" t="s">
        <v>46</v>
      </c>
      <c r="D60" s="33" t="s">
        <v>85</v>
      </c>
      <c r="E60" s="33" t="s">
        <v>85</v>
      </c>
      <c r="F60" s="33" t="s">
        <v>22</v>
      </c>
      <c r="G60" s="33" t="s">
        <v>95</v>
      </c>
      <c r="H60" s="24">
        <v>4736.8999999999996</v>
      </c>
      <c r="I60" s="24"/>
      <c r="J60" s="24">
        <v>4736.8999999999996</v>
      </c>
      <c r="K60" s="24"/>
    </row>
    <row r="61" spans="1:11" s="16" customFormat="1" ht="47.25" x14ac:dyDescent="0.25">
      <c r="A61" s="19">
        <v>2</v>
      </c>
      <c r="B61" s="37">
        <v>935</v>
      </c>
      <c r="C61" s="42" t="s">
        <v>182</v>
      </c>
      <c r="D61" s="39" t="s">
        <v>85</v>
      </c>
      <c r="E61" s="39" t="s">
        <v>85</v>
      </c>
      <c r="F61" s="39" t="s">
        <v>67</v>
      </c>
      <c r="G61" s="39"/>
      <c r="H61" s="40">
        <f>SUMIFS(H62:H1068,$B62:$B1068,$B61,$D62:$D1068,$D62,$E62:$E1068,$E62,$F62:$F1068,$F62)</f>
        <v>1399</v>
      </c>
      <c r="I61" s="40">
        <f>SUMIFS(I62:I1068,$B62:$B1068,$B61,$D62:$D1068,$D62,$E62:$E1068,$E62,$F62:$F1068,$F62)</f>
        <v>0</v>
      </c>
      <c r="J61" s="40">
        <f>SUMIFS(J62:J1068,$B62:$B1068,$B61,$D62:$D1068,$D62,$E62:$E1068,$E62,$F62:$F1068,$F62)</f>
        <v>1399</v>
      </c>
      <c r="K61" s="40">
        <f>SUMIFS(K62:K1068,$B62:$B1068,$B61,$D62:$D1068,$D62,$E62:$E1068,$E62,$F62:$F1068,$F62)</f>
        <v>0</v>
      </c>
    </row>
    <row r="62" spans="1:11" s="16" customFormat="1" ht="15.75" x14ac:dyDescent="0.25">
      <c r="A62" s="20">
        <v>3</v>
      </c>
      <c r="B62" s="31">
        <v>935</v>
      </c>
      <c r="C62" s="32" t="s">
        <v>46</v>
      </c>
      <c r="D62" s="33" t="s">
        <v>85</v>
      </c>
      <c r="E62" s="33" t="s">
        <v>85</v>
      </c>
      <c r="F62" s="33" t="s">
        <v>67</v>
      </c>
      <c r="G62" s="33" t="s">
        <v>95</v>
      </c>
      <c r="H62" s="24">
        <v>1399</v>
      </c>
      <c r="I62" s="24"/>
      <c r="J62" s="24">
        <v>1399</v>
      </c>
      <c r="K62" s="24"/>
    </row>
    <row r="63" spans="1:11" s="16" customFormat="1" ht="15.75" x14ac:dyDescent="0.25">
      <c r="A63" s="17">
        <v>1</v>
      </c>
      <c r="B63" s="28">
        <v>935</v>
      </c>
      <c r="C63" s="29" t="s">
        <v>24</v>
      </c>
      <c r="D63" s="30" t="s">
        <v>87</v>
      </c>
      <c r="E63" s="30" t="s">
        <v>73</v>
      </c>
      <c r="F63" s="30" t="s">
        <v>7</v>
      </c>
      <c r="G63" s="30" t="s">
        <v>75</v>
      </c>
      <c r="H63" s="18">
        <f>SUMIFS(H64:H1071,$B64:$B1071,$B64,$D64:$D1071,$D64,$E64:$E1071,$E64)/2</f>
        <v>31118.3</v>
      </c>
      <c r="I63" s="18">
        <f>SUMIFS(I64:I1071,$B64:$B1071,$B64,$D64:$D1071,$D64,$E64:$E1071,$E64)/2</f>
        <v>0</v>
      </c>
      <c r="J63" s="18">
        <f>SUMIFS(J64:J1071,$B64:$B1071,$B64,$D64:$D1071,$D64,$E64:$E1071,$E64)/2</f>
        <v>31118.3</v>
      </c>
      <c r="K63" s="18">
        <f>SUMIFS(K64:K1071,$B64:$B1071,$B64,$D64:$D1071,$D64,$E64:$E1071,$E64)/2</f>
        <v>0</v>
      </c>
    </row>
    <row r="64" spans="1:11" s="16" customFormat="1" ht="39" customHeight="1" x14ac:dyDescent="0.25">
      <c r="A64" s="19">
        <v>2</v>
      </c>
      <c r="B64" s="37">
        <v>935</v>
      </c>
      <c r="C64" s="38" t="s">
        <v>183</v>
      </c>
      <c r="D64" s="39" t="s">
        <v>87</v>
      </c>
      <c r="E64" s="39" t="s">
        <v>73</v>
      </c>
      <c r="F64" s="39" t="s">
        <v>25</v>
      </c>
      <c r="G64" s="39"/>
      <c r="H64" s="40">
        <f>SUMIFS(H65:H1071,$B65:$B1071,$B64,$D65:$D1071,$D65,$E65:$E1071,$E65,$F65:$F1071,$F65)</f>
        <v>25031.3</v>
      </c>
      <c r="I64" s="40">
        <f>SUMIFS(I65:I1071,$B65:$B1071,$B64,$D65:$D1071,$D65,$E65:$E1071,$E65,$F65:$F1071,$F65)</f>
        <v>0</v>
      </c>
      <c r="J64" s="40">
        <f>SUMIFS(J65:J1071,$B65:$B1071,$B64,$D65:$D1071,$D65,$E65:$E1071,$E65,$F65:$F1071,$F65)</f>
        <v>25031.3</v>
      </c>
      <c r="K64" s="40">
        <f>SUMIFS(K65:K1071,$B65:$B1071,$B64,$D65:$D1071,$D65,$E65:$E1071,$E65,$F65:$F1071,$F65)</f>
        <v>0</v>
      </c>
    </row>
    <row r="65" spans="1:11" s="16" customFormat="1" ht="31.5" x14ac:dyDescent="0.25">
      <c r="A65" s="20">
        <v>3</v>
      </c>
      <c r="B65" s="31">
        <v>935</v>
      </c>
      <c r="C65" s="32" t="s">
        <v>23</v>
      </c>
      <c r="D65" s="33" t="s">
        <v>87</v>
      </c>
      <c r="E65" s="33" t="s">
        <v>73</v>
      </c>
      <c r="F65" s="33" t="s">
        <v>25</v>
      </c>
      <c r="G65" s="33" t="s">
        <v>86</v>
      </c>
      <c r="H65" s="24">
        <v>21791.1</v>
      </c>
      <c r="I65" s="24"/>
      <c r="J65" s="24">
        <v>21791.1</v>
      </c>
      <c r="K65" s="24"/>
    </row>
    <row r="66" spans="1:11" s="16" customFormat="1" ht="47.25" x14ac:dyDescent="0.25">
      <c r="A66" s="20">
        <v>3</v>
      </c>
      <c r="B66" s="31">
        <v>935</v>
      </c>
      <c r="C66" s="32" t="s">
        <v>12</v>
      </c>
      <c r="D66" s="33" t="s">
        <v>87</v>
      </c>
      <c r="E66" s="33" t="s">
        <v>73</v>
      </c>
      <c r="F66" s="33" t="s">
        <v>25</v>
      </c>
      <c r="G66" s="33" t="s">
        <v>77</v>
      </c>
      <c r="H66" s="24">
        <v>3219.9</v>
      </c>
      <c r="I66" s="24"/>
      <c r="J66" s="24">
        <v>3219.9</v>
      </c>
      <c r="K66" s="24"/>
    </row>
    <row r="67" spans="1:11" s="16" customFormat="1" ht="15.75" x14ac:dyDescent="0.25">
      <c r="A67" s="20">
        <v>3</v>
      </c>
      <c r="B67" s="31">
        <v>935</v>
      </c>
      <c r="C67" s="32" t="s">
        <v>46</v>
      </c>
      <c r="D67" s="33" t="s">
        <v>87</v>
      </c>
      <c r="E67" s="33" t="s">
        <v>73</v>
      </c>
      <c r="F67" s="33" t="s">
        <v>25</v>
      </c>
      <c r="G67" s="33" t="s">
        <v>95</v>
      </c>
      <c r="H67" s="24"/>
      <c r="I67" s="24"/>
      <c r="J67" s="24"/>
      <c r="K67" s="24"/>
    </row>
    <row r="68" spans="1:11" s="16" customFormat="1" ht="15.75" x14ac:dyDescent="0.25">
      <c r="A68" s="20">
        <v>3</v>
      </c>
      <c r="B68" s="31">
        <v>935</v>
      </c>
      <c r="C68" s="32" t="s">
        <v>13</v>
      </c>
      <c r="D68" s="33" t="s">
        <v>87</v>
      </c>
      <c r="E68" s="33" t="s">
        <v>73</v>
      </c>
      <c r="F68" s="33" t="s">
        <v>25</v>
      </c>
      <c r="G68" s="33" t="s">
        <v>78</v>
      </c>
      <c r="H68" s="24">
        <v>20.3</v>
      </c>
      <c r="I68" s="24"/>
      <c r="J68" s="24">
        <v>20.3</v>
      </c>
      <c r="K68" s="24"/>
    </row>
    <row r="69" spans="1:11" s="16" customFormat="1" ht="47.25" x14ac:dyDescent="0.25">
      <c r="A69" s="19">
        <v>2</v>
      </c>
      <c r="B69" s="37">
        <v>935</v>
      </c>
      <c r="C69" s="38" t="s">
        <v>181</v>
      </c>
      <c r="D69" s="39" t="s">
        <v>87</v>
      </c>
      <c r="E69" s="39" t="s">
        <v>73</v>
      </c>
      <c r="F69" s="39" t="s">
        <v>26</v>
      </c>
      <c r="G69" s="39"/>
      <c r="H69" s="40">
        <f>SUMIFS(H70:H1076,$B70:$B1076,$B69,$D70:$D1076,$D70,$E70:$E1076,$E70,$F70:$F1076,$F70)</f>
        <v>6087</v>
      </c>
      <c r="I69" s="40">
        <f>SUMIFS(I70:I1076,$B70:$B1076,$B69,$D70:$D1076,$D70,$E70:$E1076,$E70,$F70:$F1076,$F70)</f>
        <v>0</v>
      </c>
      <c r="J69" s="40">
        <f>SUMIFS(J70:J1076,$B70:$B1076,$B69,$D70:$D1076,$D70,$E70:$E1076,$E70,$F70:$F1076,$F70)</f>
        <v>6087</v>
      </c>
      <c r="K69" s="40">
        <f>SUMIFS(K70:K1076,$B70:$B1076,$B69,$D70:$D1076,$D70,$E70:$E1076,$E70,$F70:$F1076,$F70)</f>
        <v>0</v>
      </c>
    </row>
    <row r="70" spans="1:11" s="16" customFormat="1" ht="31.5" x14ac:dyDescent="0.25">
      <c r="A70" s="20">
        <v>3</v>
      </c>
      <c r="B70" s="31">
        <v>935</v>
      </c>
      <c r="C70" s="32" t="s">
        <v>23</v>
      </c>
      <c r="D70" s="33" t="s">
        <v>87</v>
      </c>
      <c r="E70" s="33" t="s">
        <v>73</v>
      </c>
      <c r="F70" s="33" t="s">
        <v>26</v>
      </c>
      <c r="G70" s="33" t="s">
        <v>86</v>
      </c>
      <c r="H70" s="24">
        <v>5571.6</v>
      </c>
      <c r="I70" s="24"/>
      <c r="J70" s="24">
        <v>5571.6</v>
      </c>
      <c r="K70" s="24"/>
    </row>
    <row r="71" spans="1:11" s="16" customFormat="1" ht="47.25" x14ac:dyDescent="0.25">
      <c r="A71" s="20">
        <v>3</v>
      </c>
      <c r="B71" s="31">
        <v>935</v>
      </c>
      <c r="C71" s="32" t="s">
        <v>12</v>
      </c>
      <c r="D71" s="33" t="s">
        <v>87</v>
      </c>
      <c r="E71" s="33" t="s">
        <v>73</v>
      </c>
      <c r="F71" s="33" t="s">
        <v>26</v>
      </c>
      <c r="G71" s="33" t="s">
        <v>77</v>
      </c>
      <c r="H71" s="24">
        <v>515.4</v>
      </c>
      <c r="I71" s="24"/>
      <c r="J71" s="24">
        <v>515.4</v>
      </c>
      <c r="K71" s="24"/>
    </row>
    <row r="72" spans="1:11" s="16" customFormat="1" ht="31.5" x14ac:dyDescent="0.25">
      <c r="A72" s="17">
        <v>1</v>
      </c>
      <c r="B72" s="28">
        <v>935</v>
      </c>
      <c r="C72" s="29" t="s">
        <v>27</v>
      </c>
      <c r="D72" s="30" t="s">
        <v>88</v>
      </c>
      <c r="E72" s="30" t="s">
        <v>74</v>
      </c>
      <c r="F72" s="30"/>
      <c r="G72" s="30"/>
      <c r="H72" s="18">
        <f>SUMIFS(H73:H1080,$B73:$B1080,$B73,$D73:$D1080,$D73,$E73:$E1080,$E73)/2</f>
        <v>444</v>
      </c>
      <c r="I72" s="18">
        <f>SUMIFS(I73:I1080,$B73:$B1080,$B73,$D73:$D1080,$D73,$E73:$E1080,$E73)/2</f>
        <v>0</v>
      </c>
      <c r="J72" s="18">
        <f>SUMIFS(J73:J1080,$B73:$B1080,$B73,$D73:$D1080,$D73,$E73:$E1080,$E73)/2</f>
        <v>444</v>
      </c>
      <c r="K72" s="18">
        <f>SUMIFS(K73:K1080,$B73:$B1080,$B73,$D73:$D1080,$D73,$E73:$E1080,$E73)/2</f>
        <v>0</v>
      </c>
    </row>
    <row r="73" spans="1:11" s="16" customFormat="1" ht="78.75" x14ac:dyDescent="0.25">
      <c r="A73" s="19">
        <v>2</v>
      </c>
      <c r="B73" s="37">
        <v>935</v>
      </c>
      <c r="C73" s="38" t="s">
        <v>130</v>
      </c>
      <c r="D73" s="39" t="s">
        <v>88</v>
      </c>
      <c r="E73" s="39" t="s">
        <v>74</v>
      </c>
      <c r="F73" s="39" t="s">
        <v>28</v>
      </c>
      <c r="G73" s="39"/>
      <c r="H73" s="40">
        <f>SUMIFS(H74:H1080,$B74:$B1080,$B73,$D74:$D1080,$D74,$E74:$E1080,$E74,$F74:$F1080,$F74)</f>
        <v>60</v>
      </c>
      <c r="I73" s="40">
        <f>SUMIFS(I74:I1080,$B74:$B1080,$B73,$D74:$D1080,$D74,$E74:$E1080,$E74,$F74:$F1080,$F74)</f>
        <v>0</v>
      </c>
      <c r="J73" s="40">
        <f>SUMIFS(J74:J1080,$B74:$B1080,$B73,$D74:$D1080,$D74,$E74:$E1080,$E74,$F74:$F1080,$F74)</f>
        <v>60</v>
      </c>
      <c r="K73" s="40">
        <f>SUMIFS(K74:K1080,$B74:$B1080,$B73,$D74:$D1080,$D74,$E74:$E1080,$E74,$F74:$F1080,$F74)</f>
        <v>0</v>
      </c>
    </row>
    <row r="74" spans="1:11" s="16" customFormat="1" ht="47.25" x14ac:dyDescent="0.25">
      <c r="A74" s="20">
        <v>3</v>
      </c>
      <c r="B74" s="31">
        <v>935</v>
      </c>
      <c r="C74" s="32" t="s">
        <v>12</v>
      </c>
      <c r="D74" s="33" t="s">
        <v>88</v>
      </c>
      <c r="E74" s="33" t="s">
        <v>74</v>
      </c>
      <c r="F74" s="33" t="s">
        <v>28</v>
      </c>
      <c r="G74" s="33" t="s">
        <v>77</v>
      </c>
      <c r="H74" s="24">
        <v>60</v>
      </c>
      <c r="I74" s="25"/>
      <c r="J74" s="24">
        <v>60</v>
      </c>
      <c r="K74" s="25"/>
    </row>
    <row r="75" spans="1:11" s="16" customFormat="1" ht="15.75" x14ac:dyDescent="0.25">
      <c r="A75" s="20">
        <v>3</v>
      </c>
      <c r="B75" s="31">
        <v>935</v>
      </c>
      <c r="C75" s="32" t="s">
        <v>46</v>
      </c>
      <c r="D75" s="33" t="s">
        <v>88</v>
      </c>
      <c r="E75" s="33" t="s">
        <v>74</v>
      </c>
      <c r="F75" s="33" t="s">
        <v>28</v>
      </c>
      <c r="G75" s="33" t="s">
        <v>95</v>
      </c>
      <c r="H75" s="24"/>
      <c r="I75" s="25"/>
      <c r="J75" s="24"/>
      <c r="K75" s="25"/>
    </row>
    <row r="76" spans="1:11" s="16" customFormat="1" ht="94.5" x14ac:dyDescent="0.25">
      <c r="A76" s="19">
        <v>2</v>
      </c>
      <c r="B76" s="37">
        <v>935</v>
      </c>
      <c r="C76" s="38" t="s">
        <v>146</v>
      </c>
      <c r="D76" s="39" t="s">
        <v>88</v>
      </c>
      <c r="E76" s="39" t="s">
        <v>74</v>
      </c>
      <c r="F76" s="39" t="s">
        <v>29</v>
      </c>
      <c r="G76" s="39"/>
      <c r="H76" s="40">
        <f>SUMIFS(H77:H1083,$B77:$B1083,$B76,$D77:$D1083,$D77,$E77:$E1083,$E77,$F77:$F1083,$F77)</f>
        <v>384</v>
      </c>
      <c r="I76" s="40">
        <f>SUMIFS(I77:I1083,$B77:$B1083,$B76,$D77:$D1083,$D77,$E77:$E1083,$E77,$F77:$F1083,$F77)</f>
        <v>0</v>
      </c>
      <c r="J76" s="40">
        <f>SUMIFS(J77:J1083,$B77:$B1083,$B76,$D77:$D1083,$D77,$E77:$E1083,$E77,$F77:$F1083,$F77)</f>
        <v>384</v>
      </c>
      <c r="K76" s="40">
        <f>SUMIFS(K77:K1083,$B77:$B1083,$B76,$D77:$D1083,$D77,$E77:$E1083,$E77,$F77:$F1083,$F77)</f>
        <v>0</v>
      </c>
    </row>
    <row r="77" spans="1:11" s="16" customFormat="1" ht="94.5" x14ac:dyDescent="0.25">
      <c r="A77" s="20">
        <v>3</v>
      </c>
      <c r="B77" s="31">
        <v>935</v>
      </c>
      <c r="C77" s="32" t="s">
        <v>170</v>
      </c>
      <c r="D77" s="33" t="s">
        <v>88</v>
      </c>
      <c r="E77" s="33" t="s">
        <v>74</v>
      </c>
      <c r="F77" s="33" t="s">
        <v>29</v>
      </c>
      <c r="G77" s="33" t="s">
        <v>98</v>
      </c>
      <c r="H77" s="24">
        <v>384</v>
      </c>
      <c r="I77" s="25"/>
      <c r="J77" s="24">
        <v>384</v>
      </c>
      <c r="K77" s="25"/>
    </row>
    <row r="78" spans="1:11" s="16" customFormat="1" ht="15.75" x14ac:dyDescent="0.25">
      <c r="A78" s="17">
        <v>1</v>
      </c>
      <c r="B78" s="28">
        <v>935</v>
      </c>
      <c r="C78" s="29" t="s">
        <v>30</v>
      </c>
      <c r="D78" s="30" t="s">
        <v>89</v>
      </c>
      <c r="E78" s="30" t="s">
        <v>73</v>
      </c>
      <c r="F78" s="30" t="s">
        <v>7</v>
      </c>
      <c r="G78" s="30" t="s">
        <v>75</v>
      </c>
      <c r="H78" s="18">
        <f>SUMIFS(H79:H1086,$B79:$B1086,$B79,$D79:$D1086,$D79,$E79:$E1086,$E79)/2</f>
        <v>3346.6</v>
      </c>
      <c r="I78" s="18">
        <f>SUMIFS(I79:I1086,$B79:$B1086,$B79,$D79:$D1086,$D79,$E79:$E1086,$E79)/2</f>
        <v>0</v>
      </c>
      <c r="J78" s="18">
        <f>SUMIFS(J79:J1086,$B79:$B1086,$B79,$D79:$D1086,$D79,$E79:$E1086,$E79)/2</f>
        <v>3346.6</v>
      </c>
      <c r="K78" s="18">
        <f>SUMIFS(K79:K1086,$B79:$B1086,$B79,$D79:$D1086,$D79,$E79:$E1086,$E79)/2</f>
        <v>0</v>
      </c>
    </row>
    <row r="79" spans="1:11" s="16" customFormat="1" ht="47.25" x14ac:dyDescent="0.25">
      <c r="A79" s="19">
        <v>2</v>
      </c>
      <c r="B79" s="37">
        <v>935</v>
      </c>
      <c r="C79" s="38" t="s">
        <v>184</v>
      </c>
      <c r="D79" s="39" t="s">
        <v>89</v>
      </c>
      <c r="E79" s="39" t="s">
        <v>73</v>
      </c>
      <c r="F79" s="39" t="s">
        <v>31</v>
      </c>
      <c r="G79" s="39"/>
      <c r="H79" s="40">
        <f>SUMIFS(H80:H1086,$B80:$B1086,$B79,$D80:$D1086,$D80,$E80:$E1086,$E80,$F80:$F1086,$F80)</f>
        <v>3336.6</v>
      </c>
      <c r="I79" s="40">
        <f>SUMIFS(I80:I1086,$B80:$B1086,$B79,$D80:$D1086,$D80,$E80:$E1086,$E80,$F80:$F1086,$F80)</f>
        <v>0</v>
      </c>
      <c r="J79" s="40">
        <f>SUMIFS(J80:J1086,$B80:$B1086,$B79,$D80:$D1086,$D80,$E80:$E1086,$E80,$F80:$F1086,$F80)</f>
        <v>3336.6</v>
      </c>
      <c r="K79" s="40">
        <f>SUMIFS(K80:K1086,$B80:$B1086,$B79,$D80:$D1086,$D80,$E80:$E1086,$E80,$F80:$F1086,$F80)</f>
        <v>0</v>
      </c>
    </row>
    <row r="80" spans="1:11" s="16" customFormat="1" ht="31.5" x14ac:dyDescent="0.25">
      <c r="A80" s="20">
        <v>3</v>
      </c>
      <c r="B80" s="31">
        <v>935</v>
      </c>
      <c r="C80" s="32" t="s">
        <v>23</v>
      </c>
      <c r="D80" s="33" t="s">
        <v>89</v>
      </c>
      <c r="E80" s="33" t="s">
        <v>73</v>
      </c>
      <c r="F80" s="33" t="s">
        <v>31</v>
      </c>
      <c r="G80" s="33" t="s">
        <v>86</v>
      </c>
      <c r="H80" s="24"/>
      <c r="I80" s="25"/>
      <c r="J80" s="24"/>
      <c r="K80" s="25"/>
    </row>
    <row r="81" spans="1:11" s="16" customFormat="1" ht="15.75" x14ac:dyDescent="0.25">
      <c r="A81" s="20">
        <v>3</v>
      </c>
      <c r="B81" s="31">
        <v>935</v>
      </c>
      <c r="C81" s="32" t="s">
        <v>46</v>
      </c>
      <c r="D81" s="33" t="s">
        <v>89</v>
      </c>
      <c r="E81" s="33" t="s">
        <v>73</v>
      </c>
      <c r="F81" s="33" t="s">
        <v>31</v>
      </c>
      <c r="G81" s="33" t="s">
        <v>95</v>
      </c>
      <c r="H81" s="24">
        <v>3336.6</v>
      </c>
      <c r="I81" s="25"/>
      <c r="J81" s="24">
        <v>3336.6</v>
      </c>
      <c r="K81" s="25"/>
    </row>
    <row r="82" spans="1:11" s="16" customFormat="1" ht="47.25" x14ac:dyDescent="0.25">
      <c r="A82" s="19">
        <v>2</v>
      </c>
      <c r="B82" s="37">
        <v>935</v>
      </c>
      <c r="C82" s="38" t="s">
        <v>169</v>
      </c>
      <c r="D82" s="39" t="s">
        <v>89</v>
      </c>
      <c r="E82" s="39" t="s">
        <v>73</v>
      </c>
      <c r="F82" s="39" t="s">
        <v>168</v>
      </c>
      <c r="G82" s="39"/>
      <c r="H82" s="40">
        <f>SUMIFS(H83:H1090,$B83:$B1090,$B82,$D83:$D1090,$D83,$E83:$E1090,$E83,$F83:$F1090,$F83)</f>
        <v>10</v>
      </c>
      <c r="I82" s="40">
        <f>SUMIFS(I83:I1090,$B83:$B1090,$B82,$D83:$D1090,$D83,$E83:$E1090,$E83,$F83:$F1090,$F83)</f>
        <v>0</v>
      </c>
      <c r="J82" s="40">
        <f>SUMIFS(J83:J1090,$B83:$B1090,$B82,$D83:$D1090,$D83,$E83:$E1090,$E83,$F83:$F1090,$F83)</f>
        <v>10</v>
      </c>
      <c r="K82" s="40">
        <f>SUMIFS(K83:K1090,$B83:$B1090,$B82,$D83:$D1090,$D83,$E83:$E1090,$E83,$F83:$F1090,$F83)</f>
        <v>0</v>
      </c>
    </row>
    <row r="83" spans="1:11" s="16" customFormat="1" ht="15.75" x14ac:dyDescent="0.25">
      <c r="A83" s="20">
        <v>3</v>
      </c>
      <c r="B83" s="31">
        <v>935</v>
      </c>
      <c r="C83" s="32" t="s">
        <v>46</v>
      </c>
      <c r="D83" s="33" t="s">
        <v>89</v>
      </c>
      <c r="E83" s="33" t="s">
        <v>73</v>
      </c>
      <c r="F83" s="33" t="s">
        <v>168</v>
      </c>
      <c r="G83" s="33" t="s">
        <v>95</v>
      </c>
      <c r="H83" s="24">
        <v>10</v>
      </c>
      <c r="I83" s="25"/>
      <c r="J83" s="24">
        <v>10</v>
      </c>
      <c r="K83" s="25"/>
    </row>
    <row r="84" spans="1:11" s="16" customFormat="1" ht="78" customHeight="1" x14ac:dyDescent="0.25">
      <c r="A84" s="14">
        <v>0</v>
      </c>
      <c r="B84" s="26">
        <v>943</v>
      </c>
      <c r="C84" s="27" t="s">
        <v>161</v>
      </c>
      <c r="D84" s="34"/>
      <c r="E84" s="34"/>
      <c r="F84" s="34"/>
      <c r="G84" s="34"/>
      <c r="H84" s="15">
        <f>SUMIFS(H85:H1096,$B85:$B1096,$B85)/3</f>
        <v>8615.5</v>
      </c>
      <c r="I84" s="15">
        <f>SUMIFS(I85:I1096,$B85:$B1096,$B85)/3</f>
        <v>8615.5</v>
      </c>
      <c r="J84" s="15">
        <f>SUMIFS(J85:J1096,$B85:$B1096,$B85)/3</f>
        <v>8615.5</v>
      </c>
      <c r="K84" s="15">
        <f>SUMIFS(K85:K1096,$B85:$B1096,$B85)/3</f>
        <v>8615.5</v>
      </c>
    </row>
    <row r="85" spans="1:11" s="16" customFormat="1" ht="15.75" x14ac:dyDescent="0.25">
      <c r="A85" s="17">
        <v>1</v>
      </c>
      <c r="B85" s="28">
        <v>943</v>
      </c>
      <c r="C85" s="29" t="s">
        <v>150</v>
      </c>
      <c r="D85" s="30" t="s">
        <v>88</v>
      </c>
      <c r="E85" s="30" t="s">
        <v>90</v>
      </c>
      <c r="F85" s="30" t="s">
        <v>7</v>
      </c>
      <c r="G85" s="30" t="s">
        <v>75</v>
      </c>
      <c r="H85" s="18">
        <f>SUMIFS(H86:H1091,$B86:$B1091,$B86,$D86:$D1091,$D86,$E86:$E1091,$E86)/2</f>
        <v>6427</v>
      </c>
      <c r="I85" s="18">
        <f>SUMIFS(I86:I1091,$B86:$B1091,$B86,$D86:$D1091,$D86,$E86:$E1091,$E86)/2</f>
        <v>6427</v>
      </c>
      <c r="J85" s="18">
        <f>SUMIFS(J86:J1091,$B86:$B1091,$B86,$D86:$D1091,$D86,$E86:$E1091,$E86)/2</f>
        <v>6427</v>
      </c>
      <c r="K85" s="18">
        <f>SUMIFS(K86:K1091,$B86:$B1091,$B86,$D86:$D1091,$D86,$E86:$E1091,$E86)/2</f>
        <v>6427</v>
      </c>
    </row>
    <row r="86" spans="1:11" s="16" customFormat="1" ht="63" x14ac:dyDescent="0.25">
      <c r="A86" s="19">
        <v>2</v>
      </c>
      <c r="B86" s="37">
        <v>943</v>
      </c>
      <c r="C86" s="38" t="s">
        <v>199</v>
      </c>
      <c r="D86" s="39" t="s">
        <v>88</v>
      </c>
      <c r="E86" s="39" t="s">
        <v>90</v>
      </c>
      <c r="F86" s="39" t="s">
        <v>10</v>
      </c>
      <c r="G86" s="39"/>
      <c r="H86" s="40">
        <f>SUMIFS(H87:H1091,$B87:$B1091,$B86,$D87:$D1091,$D87,$E87:$E1091,$E87,$F87:$F1091,$F87)</f>
        <v>6427</v>
      </c>
      <c r="I86" s="40">
        <f>SUMIFS(I87:I1091,$B87:$B1091,$B86,$D87:$D1091,$D87,$E87:$E1091,$E87,$F87:$F1091,$F87)</f>
        <v>6427</v>
      </c>
      <c r="J86" s="40">
        <f>SUMIFS(J87:J1091,$B87:$B1091,$B86,$D87:$D1091,$D87,$E87:$E1091,$E87,$F87:$F1091,$F87)</f>
        <v>6427</v>
      </c>
      <c r="K86" s="40">
        <f>SUMIFS(K87:K1091,$B87:$B1091,$B86,$D87:$D1091,$D87,$E87:$E1091,$E87,$F87:$F1091,$F87)</f>
        <v>6427</v>
      </c>
    </row>
    <row r="87" spans="1:11" s="16" customFormat="1" ht="33.6" customHeight="1" x14ac:dyDescent="0.25">
      <c r="A87" s="20">
        <v>3</v>
      </c>
      <c r="B87" s="31">
        <v>943</v>
      </c>
      <c r="C87" s="32" t="s">
        <v>21</v>
      </c>
      <c r="D87" s="33" t="s">
        <v>88</v>
      </c>
      <c r="E87" s="33" t="s">
        <v>90</v>
      </c>
      <c r="F87" s="33" t="s">
        <v>10</v>
      </c>
      <c r="G87" s="33" t="s">
        <v>84</v>
      </c>
      <c r="H87" s="24">
        <v>6427</v>
      </c>
      <c r="I87" s="24">
        <v>6427</v>
      </c>
      <c r="J87" s="24">
        <v>6427</v>
      </c>
      <c r="K87" s="24">
        <v>6427</v>
      </c>
    </row>
    <row r="88" spans="1:11" s="16" customFormat="1" ht="31.5" x14ac:dyDescent="0.25">
      <c r="A88" s="17">
        <v>1</v>
      </c>
      <c r="B88" s="28">
        <v>943</v>
      </c>
      <c r="C88" s="29" t="s">
        <v>27</v>
      </c>
      <c r="D88" s="30" t="s">
        <v>88</v>
      </c>
      <c r="E88" s="30" t="s">
        <v>74</v>
      </c>
      <c r="F88" s="30"/>
      <c r="G88" s="30"/>
      <c r="H88" s="18">
        <f>SUMIFS(H89:H1094,$B89:$B1094,$B89,$D89:$D1094,$D89,$E89:$E1094,$E89)/2</f>
        <v>2188.5</v>
      </c>
      <c r="I88" s="18">
        <f>SUMIFS(I89:I1094,$B89:$B1094,$B89,$D89:$D1094,$D89,$E89:$E1094,$E89)/2</f>
        <v>2188.5</v>
      </c>
      <c r="J88" s="18">
        <f>SUMIFS(J89:J1094,$B89:$B1094,$B89,$D89:$D1094,$D89,$E89:$E1094,$E89)/2</f>
        <v>2188.5</v>
      </c>
      <c r="K88" s="18">
        <f>SUMIFS(K89:K1094,$B89:$B1094,$B89,$D89:$D1094,$D89,$E89:$E1094,$E89)/2</f>
        <v>2188.5</v>
      </c>
    </row>
    <row r="89" spans="1:11" s="16" customFormat="1" ht="63" x14ac:dyDescent="0.25">
      <c r="A89" s="19">
        <v>2</v>
      </c>
      <c r="B89" s="37">
        <v>943</v>
      </c>
      <c r="C89" s="38" t="s">
        <v>199</v>
      </c>
      <c r="D89" s="39" t="s">
        <v>88</v>
      </c>
      <c r="E89" s="39" t="s">
        <v>74</v>
      </c>
      <c r="F89" s="39" t="s">
        <v>10</v>
      </c>
      <c r="G89" s="39"/>
      <c r="H89" s="40">
        <f>SUMIFS(H90:H1094,$B90:$B1094,$B89,$D90:$D1094,$D90,$E90:$E1094,$E90,$F90:$F1094,$F90)</f>
        <v>2188.5</v>
      </c>
      <c r="I89" s="40">
        <f>SUMIFS(I90:I1094,$B90:$B1094,$B89,$D90:$D1094,$D90,$E90:$E1094,$E90,$F90:$F1094,$F90)</f>
        <v>2188.5</v>
      </c>
      <c r="J89" s="40">
        <f>SUMIFS(J90:J1094,$B90:$B1094,$B89,$D90:$D1094,$D90,$E90:$E1094,$E90,$F90:$F1094,$F90)</f>
        <v>2188.5</v>
      </c>
      <c r="K89" s="40">
        <f>SUMIFS(K90:K1094,$B90:$B1094,$B89,$D90:$D1094,$D90,$E90:$E1094,$E90,$F90:$F1094,$F90)</f>
        <v>2188.5</v>
      </c>
    </row>
    <row r="90" spans="1:11" s="16" customFormat="1" ht="31.5" x14ac:dyDescent="0.25">
      <c r="A90" s="20">
        <v>3</v>
      </c>
      <c r="B90" s="31">
        <v>943</v>
      </c>
      <c r="C90" s="32" t="s">
        <v>23</v>
      </c>
      <c r="D90" s="33" t="s">
        <v>88</v>
      </c>
      <c r="E90" s="33" t="s">
        <v>74</v>
      </c>
      <c r="F90" s="33" t="s">
        <v>10</v>
      </c>
      <c r="G90" s="33" t="s">
        <v>86</v>
      </c>
      <c r="H90" s="24">
        <v>1917.9</v>
      </c>
      <c r="I90" s="24">
        <v>1917.9</v>
      </c>
      <c r="J90" s="24">
        <v>1917.9</v>
      </c>
      <c r="K90" s="24">
        <v>1917.9</v>
      </c>
    </row>
    <row r="91" spans="1:11" s="16" customFormat="1" ht="47.25" x14ac:dyDescent="0.25">
      <c r="A91" s="20">
        <v>3</v>
      </c>
      <c r="B91" s="31">
        <v>943</v>
      </c>
      <c r="C91" s="32" t="s">
        <v>12</v>
      </c>
      <c r="D91" s="33" t="s">
        <v>88</v>
      </c>
      <c r="E91" s="33" t="s">
        <v>74</v>
      </c>
      <c r="F91" s="33" t="s">
        <v>10</v>
      </c>
      <c r="G91" s="33" t="s">
        <v>77</v>
      </c>
      <c r="H91" s="24">
        <v>270.60000000000002</v>
      </c>
      <c r="I91" s="24">
        <v>270.60000000000002</v>
      </c>
      <c r="J91" s="24">
        <v>270.60000000000002</v>
      </c>
      <c r="K91" s="24">
        <v>270.60000000000002</v>
      </c>
    </row>
    <row r="92" spans="1:11" s="16" customFormat="1" ht="15.75" x14ac:dyDescent="0.25">
      <c r="A92" s="20">
        <v>3</v>
      </c>
      <c r="B92" s="31">
        <v>943</v>
      </c>
      <c r="C92" s="32" t="s">
        <v>13</v>
      </c>
      <c r="D92" s="33" t="s">
        <v>88</v>
      </c>
      <c r="E92" s="33" t="s">
        <v>74</v>
      </c>
      <c r="F92" s="33" t="s">
        <v>10</v>
      </c>
      <c r="G92" s="33" t="s">
        <v>78</v>
      </c>
      <c r="H92" s="24"/>
      <c r="I92" s="24"/>
      <c r="J92" s="24"/>
      <c r="K92" s="24"/>
    </row>
    <row r="93" spans="1:11" s="16" customFormat="1" ht="63" x14ac:dyDescent="0.25">
      <c r="A93" s="14">
        <v>0</v>
      </c>
      <c r="B93" s="26">
        <v>950</v>
      </c>
      <c r="C93" s="27" t="s">
        <v>160</v>
      </c>
      <c r="D93" s="34"/>
      <c r="E93" s="34"/>
      <c r="F93" s="34"/>
      <c r="G93" s="34"/>
      <c r="H93" s="15">
        <f>SUMIFS(H94:H1105,$B94:$B1105,$B94)/3</f>
        <v>28015.699999999997</v>
      </c>
      <c r="I93" s="15">
        <f>SUMIFS(I94:I1105,$B94:$B1105,$B94)/3</f>
        <v>0</v>
      </c>
      <c r="J93" s="15">
        <f>SUMIFS(J94:J1105,$B94:$B1105,$B94)/3</f>
        <v>37575.699999999997</v>
      </c>
      <c r="K93" s="15">
        <f>SUMIFS(K94:K1105,$B94:$B1105,$B94)/3</f>
        <v>9560</v>
      </c>
    </row>
    <row r="94" spans="1:11" s="16" customFormat="1" ht="94.5" x14ac:dyDescent="0.25">
      <c r="A94" s="17">
        <v>1</v>
      </c>
      <c r="B94" s="28">
        <v>950</v>
      </c>
      <c r="C94" s="29" t="s">
        <v>34</v>
      </c>
      <c r="D94" s="30" t="s">
        <v>73</v>
      </c>
      <c r="E94" s="30" t="s">
        <v>90</v>
      </c>
      <c r="F94" s="30" t="s">
        <v>7</v>
      </c>
      <c r="G94" s="30" t="s">
        <v>75</v>
      </c>
      <c r="H94" s="18">
        <f>SUMIFS(H95:H1100,$B95:$B1100,$B95,$D95:$D1100,$D95,$E95:$E1100,$E95)/2</f>
        <v>5162</v>
      </c>
      <c r="I94" s="18">
        <f>SUMIFS(I95:I1100,$B95:$B1100,$B95,$D95:$D1100,$D95,$E95:$E1100,$E95)/2</f>
        <v>0</v>
      </c>
      <c r="J94" s="18">
        <f>SUMIFS(J95:J1100,$B95:$B1100,$B95,$D95:$D1100,$D95,$E95:$E1100,$E95)/2</f>
        <v>5162</v>
      </c>
      <c r="K94" s="18">
        <f>SUMIFS(K95:K1100,$B95:$B1100,$B95,$D95:$D1100,$D95,$E95:$E1100,$E95)/2</f>
        <v>0</v>
      </c>
    </row>
    <row r="95" spans="1:11" s="16" customFormat="1" ht="63" x14ac:dyDescent="0.25">
      <c r="A95" s="19">
        <v>2</v>
      </c>
      <c r="B95" s="37">
        <v>950</v>
      </c>
      <c r="C95" s="47" t="s">
        <v>132</v>
      </c>
      <c r="D95" s="39" t="s">
        <v>73</v>
      </c>
      <c r="E95" s="39" t="s">
        <v>90</v>
      </c>
      <c r="F95" s="39" t="s">
        <v>15</v>
      </c>
      <c r="G95" s="39" t="s">
        <v>75</v>
      </c>
      <c r="H95" s="40">
        <f>SUMIFS(H96:H1100,$B96:$B1100,$B95,$D96:$D1100,$D96,$E96:$E1100,$E96,$F96:$F1100,$F96)</f>
        <v>100</v>
      </c>
      <c r="I95" s="40">
        <f>SUMIFS(I96:I1100,$B96:$B1100,$B95,$D96:$D1100,$D96,$E96:$E1100,$E96,$F96:$F1100,$F96)</f>
        <v>0</v>
      </c>
      <c r="J95" s="40">
        <f>SUMIFS(J96:J1100,$B96:$B1100,$B95,$D96:$D1100,$D96,$E96:$E1100,$E96,$F96:$F1100,$F96)</f>
        <v>100</v>
      </c>
      <c r="K95" s="40">
        <f>SUMIFS(K96:K1100,$B96:$B1100,$B95,$D96:$D1100,$D96,$E96:$E1100,$E96,$F96:$F1100,$F96)</f>
        <v>0</v>
      </c>
    </row>
    <row r="96" spans="1:11" s="16" customFormat="1" ht="47.25" x14ac:dyDescent="0.25">
      <c r="A96" s="20">
        <v>3</v>
      </c>
      <c r="B96" s="31">
        <v>950</v>
      </c>
      <c r="C96" s="32" t="s">
        <v>12</v>
      </c>
      <c r="D96" s="33" t="s">
        <v>73</v>
      </c>
      <c r="E96" s="33" t="s">
        <v>90</v>
      </c>
      <c r="F96" s="33" t="s">
        <v>15</v>
      </c>
      <c r="G96" s="33" t="s">
        <v>77</v>
      </c>
      <c r="H96" s="24">
        <v>100</v>
      </c>
      <c r="I96" s="24"/>
      <c r="J96" s="24">
        <v>100</v>
      </c>
      <c r="K96" s="24"/>
    </row>
    <row r="97" spans="1:11" s="16" customFormat="1" ht="63" x14ac:dyDescent="0.25">
      <c r="A97" s="19">
        <v>2</v>
      </c>
      <c r="B97" s="37">
        <v>950</v>
      </c>
      <c r="C97" s="47" t="s">
        <v>134</v>
      </c>
      <c r="D97" s="39" t="s">
        <v>73</v>
      </c>
      <c r="E97" s="39" t="s">
        <v>90</v>
      </c>
      <c r="F97" s="39" t="s">
        <v>42</v>
      </c>
      <c r="G97" s="39" t="s">
        <v>75</v>
      </c>
      <c r="H97" s="40">
        <f>SUMIFS(H98:H1102,$B98:$B1102,$B97,$D98:$D1102,$D98,$E98:$E1102,$E98,$F98:$F1102,$F98)</f>
        <v>0</v>
      </c>
      <c r="I97" s="40">
        <f>SUMIFS(I98:I1102,$B98:$B1102,$B97,$D98:$D1102,$D98,$E98:$E1102,$E98,$F98:$F1102,$F98)</f>
        <v>0</v>
      </c>
      <c r="J97" s="40">
        <f>SUMIFS(J98:J1102,$B98:$B1102,$B97,$D98:$D1102,$D98,$E98:$E1102,$E98,$F98:$F1102,$F98)</f>
        <v>0</v>
      </c>
      <c r="K97" s="40">
        <f>SUMIFS(K98:K1102,$B98:$B1102,$B97,$D98:$D1102,$D98,$E98:$E1102,$E98,$F98:$F1102,$F98)</f>
        <v>0</v>
      </c>
    </row>
    <row r="98" spans="1:11" s="16" customFormat="1" ht="47.25" x14ac:dyDescent="0.25">
      <c r="A98" s="20">
        <v>3</v>
      </c>
      <c r="B98" s="31">
        <v>950</v>
      </c>
      <c r="C98" s="32" t="s">
        <v>12</v>
      </c>
      <c r="D98" s="33" t="s">
        <v>73</v>
      </c>
      <c r="E98" s="33" t="s">
        <v>90</v>
      </c>
      <c r="F98" s="33" t="s">
        <v>42</v>
      </c>
      <c r="G98" s="33" t="s">
        <v>77</v>
      </c>
      <c r="H98" s="24"/>
      <c r="I98" s="24"/>
      <c r="J98" s="24"/>
      <c r="K98" s="24"/>
    </row>
    <row r="99" spans="1:11" s="16" customFormat="1" ht="78.75" x14ac:dyDescent="0.25">
      <c r="A99" s="19">
        <v>2</v>
      </c>
      <c r="B99" s="37">
        <v>950</v>
      </c>
      <c r="C99" s="38" t="s">
        <v>9</v>
      </c>
      <c r="D99" s="39" t="s">
        <v>73</v>
      </c>
      <c r="E99" s="39" t="s">
        <v>90</v>
      </c>
      <c r="F99" s="39" t="s">
        <v>113</v>
      </c>
      <c r="G99" s="39" t="s">
        <v>75</v>
      </c>
      <c r="H99" s="40">
        <f>SUMIFS(H100:H1104,$B100:$B1104,$B99,$D100:$D1104,$D100,$E100:$E1104,$E100,$F100:$F1104,$F100)</f>
        <v>5062</v>
      </c>
      <c r="I99" s="40">
        <f>SUMIFS(I100:I1104,$B100:$B1104,$B99,$D100:$D1104,$D100,$E100:$E1104,$E100,$F100:$F1104,$F100)</f>
        <v>0</v>
      </c>
      <c r="J99" s="40">
        <f>SUMIFS(J100:J1104,$B100:$B1104,$B99,$D100:$D1104,$D100,$E100:$E1104,$E100,$F100:$F1104,$F100)</f>
        <v>5062</v>
      </c>
      <c r="K99" s="40">
        <f>SUMIFS(K100:K1104,$B100:$B1104,$B99,$D100:$D1104,$D100,$E100:$E1104,$E100,$F100:$F1104,$F100)</f>
        <v>0</v>
      </c>
    </row>
    <row r="100" spans="1:11" s="16" customFormat="1" ht="47.25" x14ac:dyDescent="0.25">
      <c r="A100" s="20">
        <v>3</v>
      </c>
      <c r="B100" s="31">
        <v>950</v>
      </c>
      <c r="C100" s="32" t="s">
        <v>11</v>
      </c>
      <c r="D100" s="33" t="s">
        <v>73</v>
      </c>
      <c r="E100" s="33" t="s">
        <v>90</v>
      </c>
      <c r="F100" s="33" t="s">
        <v>113</v>
      </c>
      <c r="G100" s="33" t="s">
        <v>76</v>
      </c>
      <c r="H100" s="24">
        <v>4708</v>
      </c>
      <c r="I100" s="24"/>
      <c r="J100" s="24">
        <v>4708</v>
      </c>
      <c r="K100" s="24"/>
    </row>
    <row r="101" spans="1:11" s="16" customFormat="1" ht="47.25" x14ac:dyDescent="0.25">
      <c r="A101" s="20">
        <v>3</v>
      </c>
      <c r="B101" s="31">
        <v>950</v>
      </c>
      <c r="C101" s="32" t="s">
        <v>12</v>
      </c>
      <c r="D101" s="33" t="s">
        <v>73</v>
      </c>
      <c r="E101" s="33" t="s">
        <v>90</v>
      </c>
      <c r="F101" s="33" t="s">
        <v>113</v>
      </c>
      <c r="G101" s="33" t="s">
        <v>77</v>
      </c>
      <c r="H101" s="24">
        <v>352.5</v>
      </c>
      <c r="I101" s="24"/>
      <c r="J101" s="24">
        <v>352.5</v>
      </c>
      <c r="K101" s="24"/>
    </row>
    <row r="102" spans="1:11" s="16" customFormat="1" ht="39" customHeight="1" x14ac:dyDescent="0.25">
      <c r="A102" s="20">
        <v>3</v>
      </c>
      <c r="B102" s="31">
        <v>950</v>
      </c>
      <c r="C102" s="32" t="s">
        <v>21</v>
      </c>
      <c r="D102" s="33" t="s">
        <v>73</v>
      </c>
      <c r="E102" s="33" t="s">
        <v>90</v>
      </c>
      <c r="F102" s="33" t="s">
        <v>113</v>
      </c>
      <c r="G102" s="33" t="s">
        <v>84</v>
      </c>
      <c r="H102" s="24"/>
      <c r="I102" s="24"/>
      <c r="J102" s="24"/>
      <c r="K102" s="24"/>
    </row>
    <row r="103" spans="1:11" s="16" customFormat="1" ht="15.75" x14ac:dyDescent="0.25">
      <c r="A103" s="20">
        <v>3</v>
      </c>
      <c r="B103" s="31">
        <v>950</v>
      </c>
      <c r="C103" s="32" t="s">
        <v>144</v>
      </c>
      <c r="D103" s="33" t="s">
        <v>73</v>
      </c>
      <c r="E103" s="33" t="s">
        <v>90</v>
      </c>
      <c r="F103" s="33" t="s">
        <v>113</v>
      </c>
      <c r="G103" s="33" t="s">
        <v>143</v>
      </c>
      <c r="H103" s="24"/>
      <c r="I103" s="24"/>
      <c r="J103" s="24"/>
      <c r="K103" s="24"/>
    </row>
    <row r="104" spans="1:11" s="16" customFormat="1" ht="21" customHeight="1" x14ac:dyDescent="0.25">
      <c r="A104" s="20">
        <v>3</v>
      </c>
      <c r="B104" s="31">
        <v>950</v>
      </c>
      <c r="C104" s="32" t="s">
        <v>13</v>
      </c>
      <c r="D104" s="33" t="s">
        <v>73</v>
      </c>
      <c r="E104" s="33" t="s">
        <v>90</v>
      </c>
      <c r="F104" s="33" t="s">
        <v>113</v>
      </c>
      <c r="G104" s="33" t="s">
        <v>78</v>
      </c>
      <c r="H104" s="24">
        <v>1.5</v>
      </c>
      <c r="I104" s="25"/>
      <c r="J104" s="24">
        <v>1.5</v>
      </c>
      <c r="K104" s="25"/>
    </row>
    <row r="105" spans="1:11" s="16" customFormat="1" ht="15" customHeight="1" x14ac:dyDescent="0.25">
      <c r="A105" s="17">
        <v>1</v>
      </c>
      <c r="B105" s="28">
        <v>950</v>
      </c>
      <c r="C105" s="29" t="s">
        <v>14</v>
      </c>
      <c r="D105" s="30" t="s">
        <v>73</v>
      </c>
      <c r="E105" s="30" t="s">
        <v>79</v>
      </c>
      <c r="F105" s="30"/>
      <c r="G105" s="30"/>
      <c r="H105" s="18">
        <f>SUMIFS(H106:H1111,$B106:$B1111,$B106,$D106:$D1111,$D106,$E106:$E1111,$E106)/2</f>
        <v>600</v>
      </c>
      <c r="I105" s="18">
        <f>SUMIFS(I106:I1111,$B106:$B1111,$B106,$D106:$D1111,$D106,$E106:$E1111,$E106)/2</f>
        <v>0</v>
      </c>
      <c r="J105" s="18">
        <f>SUMIFS(J106:J1111,$B106:$B1111,$B106,$D106:$D1111,$D106,$E106:$E1111,$E106)/2</f>
        <v>600</v>
      </c>
      <c r="K105" s="18">
        <f>SUMIFS(K106:K1111,$B106:$B1111,$B106,$D106:$D1111,$D106,$E106:$E1111,$E106)/2</f>
        <v>0</v>
      </c>
    </row>
    <row r="106" spans="1:11" s="16" customFormat="1" ht="78.75" x14ac:dyDescent="0.25">
      <c r="A106" s="19">
        <v>2</v>
      </c>
      <c r="B106" s="37">
        <v>950</v>
      </c>
      <c r="C106" s="38" t="s">
        <v>185</v>
      </c>
      <c r="D106" s="39" t="s">
        <v>73</v>
      </c>
      <c r="E106" s="39" t="s">
        <v>79</v>
      </c>
      <c r="F106" s="39" t="s">
        <v>50</v>
      </c>
      <c r="G106" s="39" t="s">
        <v>75</v>
      </c>
      <c r="H106" s="40">
        <f>SUMIFS(H107:H1111,$B107:$B1111,$B106,$D107:$D1111,$D107,$E107:$E1111,$E107,$F107:$F1111,$F107)</f>
        <v>600</v>
      </c>
      <c r="I106" s="40">
        <f>SUMIFS(I107:I1111,$B107:$B1111,$B106,$D107:$D1111,$D107,$E107:$E1111,$E107,$F107:$F1111,$F107)</f>
        <v>0</v>
      </c>
      <c r="J106" s="40">
        <f>SUMIFS(J107:J1111,$B107:$B1111,$B106,$D107:$D1111,$D107,$E107:$E1111,$E107,$F107:$F1111,$F107)</f>
        <v>600</v>
      </c>
      <c r="K106" s="40">
        <f>SUMIFS(K107:K1111,$B107:$B1111,$B106,$D107:$D1111,$D107,$E107:$E1111,$E107,$F107:$F1111,$F107)</f>
        <v>0</v>
      </c>
    </row>
    <row r="107" spans="1:11" s="16" customFormat="1" ht="47.25" x14ac:dyDescent="0.25">
      <c r="A107" s="20">
        <v>3</v>
      </c>
      <c r="B107" s="31">
        <v>950</v>
      </c>
      <c r="C107" s="32" t="s">
        <v>12</v>
      </c>
      <c r="D107" s="33" t="s">
        <v>73</v>
      </c>
      <c r="E107" s="33" t="s">
        <v>79</v>
      </c>
      <c r="F107" s="33" t="s">
        <v>50</v>
      </c>
      <c r="G107" s="33" t="s">
        <v>77</v>
      </c>
      <c r="H107" s="24">
        <v>600</v>
      </c>
      <c r="I107" s="24"/>
      <c r="J107" s="24">
        <v>600</v>
      </c>
      <c r="K107" s="24"/>
    </row>
    <row r="108" spans="1:11" s="16" customFormat="1" ht="47.25" x14ac:dyDescent="0.25">
      <c r="A108" s="17">
        <v>1</v>
      </c>
      <c r="B108" s="28">
        <v>950</v>
      </c>
      <c r="C108" s="29" t="s">
        <v>36</v>
      </c>
      <c r="D108" s="30" t="s">
        <v>82</v>
      </c>
      <c r="E108" s="30" t="s">
        <v>80</v>
      </c>
      <c r="F108" s="30"/>
      <c r="G108" s="30"/>
      <c r="H108" s="18">
        <f>SUMIFS(H109:H1114,$B109:$B1114,$B109,$D109:$D1114,$D109,$E109:$E1114,$E109)/2</f>
        <v>280</v>
      </c>
      <c r="I108" s="18">
        <f>SUMIFS(I109:I1114,$B109:$B1114,$B109,$D109:$D1114,$D109,$E109:$E1114,$E109)/2</f>
        <v>0</v>
      </c>
      <c r="J108" s="18">
        <f>SUMIFS(J109:J1114,$B109:$B1114,$B109,$D109:$D1114,$D109,$E109:$E1114,$E109)/2</f>
        <v>280</v>
      </c>
      <c r="K108" s="18">
        <f>SUMIFS(K109:K1114,$B109:$B1114,$B109,$D109:$D1114,$D109,$E109:$E1114,$E109)/2</f>
        <v>0</v>
      </c>
    </row>
    <row r="109" spans="1:11" s="16" customFormat="1" ht="63" x14ac:dyDescent="0.25">
      <c r="A109" s="19">
        <v>2</v>
      </c>
      <c r="B109" s="37">
        <v>950</v>
      </c>
      <c r="C109" s="38" t="s">
        <v>186</v>
      </c>
      <c r="D109" s="39" t="s">
        <v>82</v>
      </c>
      <c r="E109" s="39" t="s">
        <v>80</v>
      </c>
      <c r="F109" s="39" t="s">
        <v>140</v>
      </c>
      <c r="G109" s="39"/>
      <c r="H109" s="40">
        <f>SUMIFS(H110:H1114,$B110:$B1114,$B109,$D110:$D1114,$D110,$E110:$E1114,$E110,$F110:$F1114,$F110)</f>
        <v>280</v>
      </c>
      <c r="I109" s="40">
        <f>SUMIFS(I110:I1114,$B110:$B1114,$B109,$D110:$D1114,$D110,$E110:$E1114,$E110,$F110:$F1114,$F110)</f>
        <v>0</v>
      </c>
      <c r="J109" s="40">
        <f>SUMIFS(J110:J1114,$B110:$B1114,$B109,$D110:$D1114,$D110,$E110:$E1114,$E110,$F110:$F1114,$F110)</f>
        <v>280</v>
      </c>
      <c r="K109" s="40">
        <f>SUMIFS(K110:K1114,$B110:$B1114,$B109,$D110:$D1114,$D110,$E110:$E1114,$E110,$F110:$F1114,$F110)</f>
        <v>0</v>
      </c>
    </row>
    <row r="110" spans="1:11" s="16" customFormat="1" ht="47.25" x14ac:dyDescent="0.25">
      <c r="A110" s="20">
        <v>3</v>
      </c>
      <c r="B110" s="31">
        <v>950</v>
      </c>
      <c r="C110" s="32" t="s">
        <v>12</v>
      </c>
      <c r="D110" s="33" t="s">
        <v>82</v>
      </c>
      <c r="E110" s="33" t="s">
        <v>80</v>
      </c>
      <c r="F110" s="33" t="s">
        <v>140</v>
      </c>
      <c r="G110" s="33" t="s">
        <v>77</v>
      </c>
      <c r="H110" s="24">
        <v>280</v>
      </c>
      <c r="I110" s="24"/>
      <c r="J110" s="24">
        <v>280</v>
      </c>
      <c r="K110" s="24"/>
    </row>
    <row r="111" spans="1:11" s="16" customFormat="1" ht="31.5" x14ac:dyDescent="0.25">
      <c r="A111" s="17">
        <v>1</v>
      </c>
      <c r="B111" s="28">
        <v>950</v>
      </c>
      <c r="C111" s="29" t="s">
        <v>37</v>
      </c>
      <c r="D111" s="30" t="s">
        <v>90</v>
      </c>
      <c r="E111" s="30" t="s">
        <v>91</v>
      </c>
      <c r="F111" s="30"/>
      <c r="G111" s="30"/>
      <c r="H111" s="18">
        <f>SUMIFS(H112:H1117,$B112:$B1117,$B112,$D112:$D1117,$D112,$E112:$E1117,$E112)/2</f>
        <v>0</v>
      </c>
      <c r="I111" s="18">
        <f>SUMIFS(I112:I1117,$B112:$B1117,$B112,$D112:$D1117,$D112,$E112:$E1117,$E112)/2</f>
        <v>0</v>
      </c>
      <c r="J111" s="18">
        <f>SUMIFS(J112:J1117,$B112:$B1117,$B112,$D112:$D1117,$D112,$E112:$E1117,$E112)/2</f>
        <v>0</v>
      </c>
      <c r="K111" s="18">
        <f>SUMIFS(K112:K1117,$B112:$B1117,$B112,$D112:$D1117,$D112,$E112:$E1117,$E112)/2</f>
        <v>0</v>
      </c>
    </row>
    <row r="112" spans="1:11" s="16" customFormat="1" ht="78.75" x14ac:dyDescent="0.25">
      <c r="A112" s="19">
        <v>2</v>
      </c>
      <c r="B112" s="37">
        <v>950</v>
      </c>
      <c r="C112" s="38" t="s">
        <v>185</v>
      </c>
      <c r="D112" s="39" t="s">
        <v>90</v>
      </c>
      <c r="E112" s="39" t="s">
        <v>91</v>
      </c>
      <c r="F112" s="39" t="s">
        <v>50</v>
      </c>
      <c r="G112" s="39"/>
      <c r="H112" s="40">
        <f>SUMIFS(H113:H1117,$B113:$B1117,$B112,$D113:$D1117,$D113,$E113:$E1117,$E113,$F113:$F1117,$F113)</f>
        <v>0</v>
      </c>
      <c r="I112" s="40">
        <f>SUMIFS(I113:I1117,$B113:$B1117,$B112,$D113:$D1117,$D113,$E113:$E1117,$E113,$F113:$F1117,$F113)</f>
        <v>0</v>
      </c>
      <c r="J112" s="40">
        <f>SUMIFS(J113:J1117,$B113:$B1117,$B112,$D113:$D1117,$D113,$E113:$E1117,$E113,$F113:$F1117,$F113)</f>
        <v>0</v>
      </c>
      <c r="K112" s="40">
        <f>SUMIFS(K113:K1117,$B113:$B1117,$B112,$D113:$D1117,$D113,$E113:$E1117,$E113,$F113:$F1117,$F113)</f>
        <v>0</v>
      </c>
    </row>
    <row r="113" spans="1:11" s="16" customFormat="1" ht="47.25" x14ac:dyDescent="0.25">
      <c r="A113" s="20">
        <v>3</v>
      </c>
      <c r="B113" s="31">
        <v>950</v>
      </c>
      <c r="C113" s="32" t="s">
        <v>12</v>
      </c>
      <c r="D113" s="33" t="s">
        <v>90</v>
      </c>
      <c r="E113" s="33" t="s">
        <v>91</v>
      </c>
      <c r="F113" s="33" t="s">
        <v>50</v>
      </c>
      <c r="G113" s="33" t="s">
        <v>77</v>
      </c>
      <c r="H113" s="24"/>
      <c r="I113" s="24"/>
      <c r="J113" s="24"/>
      <c r="K113" s="24"/>
    </row>
    <row r="114" spans="1:11" s="16" customFormat="1" ht="15.75" x14ac:dyDescent="0.25">
      <c r="A114" s="17">
        <v>1</v>
      </c>
      <c r="B114" s="28">
        <v>950</v>
      </c>
      <c r="C114" s="29" t="s">
        <v>59</v>
      </c>
      <c r="D114" s="30" t="s">
        <v>96</v>
      </c>
      <c r="E114" s="30" t="s">
        <v>73</v>
      </c>
      <c r="F114" s="30"/>
      <c r="G114" s="30"/>
      <c r="H114" s="18">
        <f>SUMIFS(H115:H1114,$B115:$B1114,$B115,$D115:$D1114,$D115,$E115:$E1114,$E115)/2</f>
        <v>0</v>
      </c>
      <c r="I114" s="18">
        <f>SUMIFS(I115:I1114,$B115:$B1114,$B115,$D115:$D1114,$D115,$E115:$E1114,$E115)/2</f>
        <v>0</v>
      </c>
      <c r="J114" s="18">
        <f>SUMIFS(J115:J1114,$B115:$B1114,$B115,$D115:$D1114,$D115,$E115:$E1114,$E115)/2</f>
        <v>0</v>
      </c>
      <c r="K114" s="18">
        <f>SUMIFS(K115:K1114,$B115:$B1114,$B115,$D115:$D1114,$D115,$E115:$E1114,$E115)/2</f>
        <v>0</v>
      </c>
    </row>
    <row r="115" spans="1:11" s="16" customFormat="1" ht="78.75" x14ac:dyDescent="0.25">
      <c r="A115" s="19">
        <v>2</v>
      </c>
      <c r="B115" s="37">
        <v>950</v>
      </c>
      <c r="C115" s="38" t="s">
        <v>185</v>
      </c>
      <c r="D115" s="39" t="s">
        <v>96</v>
      </c>
      <c r="E115" s="39" t="s">
        <v>73</v>
      </c>
      <c r="F115" s="39" t="s">
        <v>50</v>
      </c>
      <c r="G115" s="39"/>
      <c r="H115" s="40">
        <f>SUMIFS(H116:H1121,$B116:$B1121,$B115,$D116:$D1121,$D116,$E116:$E1121,$E116,$F116:$F1121,$F116)</f>
        <v>0</v>
      </c>
      <c r="I115" s="40">
        <f>SUMIFS(I116:I1121,$B116:$B1121,$B115,$D116:$D1121,$D116,$E116:$E1121,$E116,$F116:$F1121,$F116)</f>
        <v>0</v>
      </c>
      <c r="J115" s="40">
        <f>SUMIFS(J116:J1121,$B116:$B1121,$B115,$D116:$D1121,$D116,$E116:$E1121,$E116,$F116:$F1121,$F116)</f>
        <v>0</v>
      </c>
      <c r="K115" s="40">
        <f>SUMIFS(K116:K1121,$B116:$B1121,$B115,$D116:$D1121,$D116,$E116:$E1121,$E116,$F116:$F1121,$F116)</f>
        <v>0</v>
      </c>
    </row>
    <row r="116" spans="1:11" s="16" customFormat="1" ht="47.25" x14ac:dyDescent="0.25">
      <c r="A116" s="20">
        <v>3</v>
      </c>
      <c r="B116" s="31">
        <v>950</v>
      </c>
      <c r="C116" s="32" t="s">
        <v>12</v>
      </c>
      <c r="D116" s="33" t="s">
        <v>96</v>
      </c>
      <c r="E116" s="33" t="s">
        <v>73</v>
      </c>
      <c r="F116" s="33" t="s">
        <v>50</v>
      </c>
      <c r="G116" s="33" t="s">
        <v>77</v>
      </c>
      <c r="H116" s="24"/>
      <c r="I116" s="24"/>
      <c r="J116" s="24"/>
      <c r="K116" s="24"/>
    </row>
    <row r="117" spans="1:11" s="16" customFormat="1" ht="66" customHeight="1" x14ac:dyDescent="0.25">
      <c r="A117" s="19">
        <v>2</v>
      </c>
      <c r="B117" s="37">
        <v>950</v>
      </c>
      <c r="C117" s="42" t="s">
        <v>139</v>
      </c>
      <c r="D117" s="39" t="s">
        <v>96</v>
      </c>
      <c r="E117" s="39" t="s">
        <v>73</v>
      </c>
      <c r="F117" s="39" t="s">
        <v>138</v>
      </c>
      <c r="G117" s="39" t="s">
        <v>75</v>
      </c>
      <c r="H117" s="40">
        <f>SUMIFS(H118:H1111,$B118:$B1111,$B117,$D118:$D1111,$D118,$E118:$E1111,$E118,$F118:$F1111,$F118)</f>
        <v>0</v>
      </c>
      <c r="I117" s="40">
        <f>SUMIFS(I118:I1111,$B118:$B1111,$B117,$D118:$D1111,$D118,$E118:$E1111,$E118,$F118:$F1111,$F118)</f>
        <v>0</v>
      </c>
      <c r="J117" s="40">
        <f>SUMIFS(J118:J1111,$B118:$B1111,$B117,$D118:$D1111,$D118,$E118:$E1111,$E118,$F118:$F1111,$F118)</f>
        <v>0</v>
      </c>
      <c r="K117" s="40">
        <f>SUMIFS(K118:K1111,$B118:$B1111,$B117,$D118:$D1111,$D118,$E118:$E1111,$E118,$F118:$F1111,$F118)</f>
        <v>0</v>
      </c>
    </row>
    <row r="118" spans="1:11" s="16" customFormat="1" ht="15.75" x14ac:dyDescent="0.25">
      <c r="A118" s="20">
        <v>3</v>
      </c>
      <c r="B118" s="31">
        <v>950</v>
      </c>
      <c r="C118" s="32" t="s">
        <v>142</v>
      </c>
      <c r="D118" s="33" t="s">
        <v>96</v>
      </c>
      <c r="E118" s="33" t="s">
        <v>73</v>
      </c>
      <c r="F118" s="33" t="s">
        <v>138</v>
      </c>
      <c r="G118" s="33" t="s">
        <v>141</v>
      </c>
      <c r="H118" s="24"/>
      <c r="I118" s="24"/>
      <c r="J118" s="24"/>
      <c r="K118" s="24"/>
    </row>
    <row r="119" spans="1:11" s="16" customFormat="1" ht="24" customHeight="1" x14ac:dyDescent="0.25">
      <c r="A119" s="20">
        <v>3</v>
      </c>
      <c r="B119" s="31">
        <v>950</v>
      </c>
      <c r="C119" s="32" t="s">
        <v>124</v>
      </c>
      <c r="D119" s="33" t="s">
        <v>96</v>
      </c>
      <c r="E119" s="33" t="s">
        <v>73</v>
      </c>
      <c r="F119" s="33" t="s">
        <v>138</v>
      </c>
      <c r="G119" s="33" t="s">
        <v>125</v>
      </c>
      <c r="H119" s="24"/>
      <c r="I119" s="24"/>
      <c r="J119" s="24"/>
      <c r="K119" s="24"/>
    </row>
    <row r="120" spans="1:11" s="16" customFormat="1" ht="15.75" x14ac:dyDescent="0.25">
      <c r="A120" s="17">
        <v>1</v>
      </c>
      <c r="B120" s="28">
        <v>950</v>
      </c>
      <c r="C120" s="29" t="s">
        <v>38</v>
      </c>
      <c r="D120" s="30" t="s">
        <v>85</v>
      </c>
      <c r="E120" s="30" t="s">
        <v>92</v>
      </c>
      <c r="F120" s="30"/>
      <c r="G120" s="30"/>
      <c r="H120" s="18">
        <f>SUMIFS(H121:H1120,$B121:$B1120,$B121,$D121:$D1120,$D121,$E121:$E1120,$E121)/2</f>
        <v>21973.7</v>
      </c>
      <c r="I120" s="18">
        <f>SUMIFS(I121:I1120,$B121:$B1120,$B121,$D121:$D1120,$D121,$E121:$E1120,$E121)/2</f>
        <v>0</v>
      </c>
      <c r="J120" s="18">
        <f>SUMIFS(J121:J1120,$B121:$B1120,$B121,$D121:$D1120,$D121,$E121:$E1120,$E121)/2</f>
        <v>21973.7</v>
      </c>
      <c r="K120" s="18">
        <f>SUMIFS(K121:K1120,$B121:$B1120,$B121,$D121:$D1120,$D121,$E121:$E1120,$E121)/2</f>
        <v>0</v>
      </c>
    </row>
    <row r="121" spans="1:11" s="16" customFormat="1" ht="78.75" x14ac:dyDescent="0.25">
      <c r="A121" s="19">
        <v>2</v>
      </c>
      <c r="B121" s="37">
        <v>950</v>
      </c>
      <c r="C121" s="41" t="s">
        <v>159</v>
      </c>
      <c r="D121" s="39" t="s">
        <v>85</v>
      </c>
      <c r="E121" s="39" t="s">
        <v>92</v>
      </c>
      <c r="F121" s="39" t="s">
        <v>39</v>
      </c>
      <c r="G121" s="39"/>
      <c r="H121" s="40">
        <f>SUMIFS(H122:H1120,$B122:$B1120,$B121,$D122:$D1120,$D122,$E122:$E1120,$E122,$F122:$F1120,$F122)</f>
        <v>10</v>
      </c>
      <c r="I121" s="40">
        <f>SUMIFS(I122:I1120,$B122:$B1120,$B121,$D122:$D1120,$D122,$E122:$E1120,$E122,$F122:$F1120,$F122)</f>
        <v>0</v>
      </c>
      <c r="J121" s="40">
        <f>SUMIFS(J122:J1120,$B122:$B1120,$B121,$D122:$D1120,$D122,$E122:$E1120,$E122,$F122:$F1120,$F122)</f>
        <v>10</v>
      </c>
      <c r="K121" s="40">
        <f>SUMIFS(K122:K1120,$B122:$B1120,$B121,$D122:$D1120,$D122,$E122:$E1120,$E122,$F122:$F1120,$F122)</f>
        <v>0</v>
      </c>
    </row>
    <row r="122" spans="1:11" s="16" customFormat="1" ht="47.25" x14ac:dyDescent="0.25">
      <c r="A122" s="20">
        <v>3</v>
      </c>
      <c r="B122" s="31">
        <v>950</v>
      </c>
      <c r="C122" s="32" t="s">
        <v>12</v>
      </c>
      <c r="D122" s="33" t="s">
        <v>85</v>
      </c>
      <c r="E122" s="33" t="s">
        <v>92</v>
      </c>
      <c r="F122" s="33" t="s">
        <v>39</v>
      </c>
      <c r="G122" s="33" t="s">
        <v>77</v>
      </c>
      <c r="H122" s="24">
        <v>10</v>
      </c>
      <c r="I122" s="24"/>
      <c r="J122" s="24">
        <v>10</v>
      </c>
      <c r="K122" s="24"/>
    </row>
    <row r="123" spans="1:11" s="16" customFormat="1" ht="78.75" x14ac:dyDescent="0.25">
      <c r="A123" s="19">
        <v>2</v>
      </c>
      <c r="B123" s="37">
        <v>950</v>
      </c>
      <c r="C123" s="38" t="s">
        <v>185</v>
      </c>
      <c r="D123" s="39" t="s">
        <v>85</v>
      </c>
      <c r="E123" s="39" t="s">
        <v>92</v>
      </c>
      <c r="F123" s="39" t="s">
        <v>50</v>
      </c>
      <c r="G123" s="39"/>
      <c r="H123" s="40">
        <f>SUMIFS(H124:H1122,$B124:$B1122,$B123,$D124:$D1122,$D124,$E124:$E1122,$E124,$F124:$F1122,$F124)</f>
        <v>21963.7</v>
      </c>
      <c r="I123" s="40">
        <f>SUMIFS(I124:I1122,$B124:$B1122,$B123,$D124:$D1122,$D124,$E124:$E1122,$E124,$F124:$F1122,$F124)</f>
        <v>0</v>
      </c>
      <c r="J123" s="40">
        <f>SUMIFS(J124:J1122,$B124:$B1122,$B123,$D124:$D1122,$D124,$E124:$E1122,$E124,$F124:$F1122,$F124)</f>
        <v>21963.7</v>
      </c>
      <c r="K123" s="40">
        <f>SUMIFS(K124:K1122,$B124:$B1122,$B123,$D124:$D1122,$D124,$E124:$E1122,$E124,$F124:$F1122,$F124)</f>
        <v>0</v>
      </c>
    </row>
    <row r="124" spans="1:11" s="16" customFormat="1" ht="47.25" x14ac:dyDescent="0.25">
      <c r="A124" s="20">
        <v>3</v>
      </c>
      <c r="B124" s="31">
        <v>950</v>
      </c>
      <c r="C124" s="32" t="s">
        <v>12</v>
      </c>
      <c r="D124" s="33" t="s">
        <v>85</v>
      </c>
      <c r="E124" s="33" t="s">
        <v>92</v>
      </c>
      <c r="F124" s="33" t="s">
        <v>50</v>
      </c>
      <c r="G124" s="33" t="s">
        <v>77</v>
      </c>
      <c r="H124" s="24">
        <v>21963.7</v>
      </c>
      <c r="I124" s="24"/>
      <c r="J124" s="24">
        <v>21963.7</v>
      </c>
      <c r="K124" s="24"/>
    </row>
    <row r="125" spans="1:11" s="16" customFormat="1" ht="15.75" x14ac:dyDescent="0.25">
      <c r="A125" s="17">
        <v>1</v>
      </c>
      <c r="B125" s="28">
        <v>950</v>
      </c>
      <c r="C125" s="29" t="s">
        <v>150</v>
      </c>
      <c r="D125" s="30" t="s">
        <v>88</v>
      </c>
      <c r="E125" s="30" t="s">
        <v>90</v>
      </c>
      <c r="F125" s="30"/>
      <c r="G125" s="30"/>
      <c r="H125" s="18">
        <f>SUMIFS(H126:H1125,$B126:$B1125,$B126,$D126:$D1125,$D126,$E126:$E1125,$E126)/2</f>
        <v>0</v>
      </c>
      <c r="I125" s="18">
        <f>SUMIFS(I126:I1125,$B126:$B1125,$B126,$D126:$D1125,$D126,$E126:$E1125,$E126)/2</f>
        <v>0</v>
      </c>
      <c r="J125" s="18">
        <f>SUMIFS(J126:J1125,$B126:$B1125,$B126,$D126:$D1125,$D126,$E126:$E1125,$E126)/2</f>
        <v>9560</v>
      </c>
      <c r="K125" s="18">
        <f>SUMIFS(K126:K1125,$B126:$B1125,$B126,$D126:$D1125,$D126,$E126:$E1125,$E126)/2</f>
        <v>9560</v>
      </c>
    </row>
    <row r="126" spans="1:11" s="16" customFormat="1" ht="104.25" customHeight="1" x14ac:dyDescent="0.25">
      <c r="A126" s="19">
        <v>2</v>
      </c>
      <c r="B126" s="37">
        <v>950</v>
      </c>
      <c r="C126" s="38" t="s">
        <v>129</v>
      </c>
      <c r="D126" s="39" t="s">
        <v>88</v>
      </c>
      <c r="E126" s="39" t="s">
        <v>90</v>
      </c>
      <c r="F126" s="39" t="s">
        <v>126</v>
      </c>
      <c r="G126" s="39"/>
      <c r="H126" s="40">
        <f>SUMIFS(H127:H1118,$B127:$B1118,$B126,$D127:$D1118,$D127,$E127:$E1118,$E127,$F127:$F1118,$F127)</f>
        <v>0</v>
      </c>
      <c r="I126" s="40">
        <f>SUMIFS(I127:I1118,$B127:$B1118,$B126,$D127:$D1118,$D127,$E127:$E1118,$E127,$F127:$F1118,$F127)</f>
        <v>0</v>
      </c>
      <c r="J126" s="40">
        <f>SUMIFS(J127:J1118,$B127:$B1118,$B126,$D127:$D1118,$D127,$E127:$E1118,$E127,$F127:$F1118,$F127)</f>
        <v>9560</v>
      </c>
      <c r="K126" s="40">
        <f>SUMIFS(K127:K1118,$B127:$B1118,$B126,$D127:$D1118,$D127,$E127:$E1118,$E127,$F127:$F1118,$F127)</f>
        <v>9560</v>
      </c>
    </row>
    <row r="127" spans="1:11" s="16" customFormat="1" ht="15.75" x14ac:dyDescent="0.25">
      <c r="A127" s="20">
        <v>3</v>
      </c>
      <c r="B127" s="31">
        <v>950</v>
      </c>
      <c r="C127" s="32" t="s">
        <v>124</v>
      </c>
      <c r="D127" s="33" t="s">
        <v>88</v>
      </c>
      <c r="E127" s="33" t="s">
        <v>90</v>
      </c>
      <c r="F127" s="33" t="s">
        <v>126</v>
      </c>
      <c r="G127" s="33" t="s">
        <v>125</v>
      </c>
      <c r="H127" s="24"/>
      <c r="I127" s="24"/>
      <c r="J127" s="24">
        <v>9560</v>
      </c>
      <c r="K127" s="24">
        <v>9560</v>
      </c>
    </row>
    <row r="128" spans="1:11" s="16" customFormat="1" ht="31.5" x14ac:dyDescent="0.25">
      <c r="A128" s="14">
        <v>0</v>
      </c>
      <c r="B128" s="26">
        <v>955</v>
      </c>
      <c r="C128" s="27" t="s">
        <v>40</v>
      </c>
      <c r="D128" s="34" t="s">
        <v>75</v>
      </c>
      <c r="E128" s="34" t="s">
        <v>75</v>
      </c>
      <c r="F128" s="34" t="s">
        <v>7</v>
      </c>
      <c r="G128" s="34" t="s">
        <v>75</v>
      </c>
      <c r="H128" s="15">
        <f>SUMIFS(H129:H1131,$B129:$B1131,$B129)/3</f>
        <v>204323.39999999991</v>
      </c>
      <c r="I128" s="15">
        <f>SUMIFS(I129:I1131,$B129:$B1131,$B129)/3</f>
        <v>37603.900000000009</v>
      </c>
      <c r="J128" s="15">
        <f>SUMIFS(J129:J1131,$B129:$B1131,$B129)/3</f>
        <v>204976.79999999993</v>
      </c>
      <c r="K128" s="15">
        <f>SUMIFS(K129:K1131,$B129:$B1131,$B129)/3</f>
        <v>35194.200000000012</v>
      </c>
    </row>
    <row r="129" spans="1:11" s="16" customFormat="1" ht="63" x14ac:dyDescent="0.25">
      <c r="A129" s="17">
        <v>1</v>
      </c>
      <c r="B129" s="28">
        <v>955</v>
      </c>
      <c r="C129" s="29" t="s">
        <v>41</v>
      </c>
      <c r="D129" s="30" t="s">
        <v>73</v>
      </c>
      <c r="E129" s="30" t="s">
        <v>92</v>
      </c>
      <c r="F129" s="30" t="s">
        <v>7</v>
      </c>
      <c r="G129" s="30" t="s">
        <v>75</v>
      </c>
      <c r="H129" s="18">
        <f>SUMIFS(H130:H1126,$B130:$B1126,$B130,$D130:$D1126,$D130,$E130:$E1126,$E130)/2</f>
        <v>2351.5</v>
      </c>
      <c r="I129" s="18">
        <f>SUMIFS(I130:I1126,$B130:$B1126,$B130,$D130:$D1126,$D130,$E130:$E1126,$E130)/2</f>
        <v>0</v>
      </c>
      <c r="J129" s="18">
        <f>SUMIFS(J130:J1126,$B130:$B1126,$B130,$D130:$D1126,$D130,$E130:$E1126,$E130)/2</f>
        <v>2351.5</v>
      </c>
      <c r="K129" s="18">
        <f>SUMIFS(K130:K1126,$B130:$B1126,$B130,$D130:$D1126,$D130,$E130:$E1126,$E130)/2</f>
        <v>0</v>
      </c>
    </row>
    <row r="130" spans="1:11" s="16" customFormat="1" ht="78.75" x14ac:dyDescent="0.25">
      <c r="A130" s="19">
        <v>2</v>
      </c>
      <c r="B130" s="37">
        <v>955</v>
      </c>
      <c r="C130" s="38" t="s">
        <v>9</v>
      </c>
      <c r="D130" s="39" t="s">
        <v>73</v>
      </c>
      <c r="E130" s="39" t="s">
        <v>92</v>
      </c>
      <c r="F130" s="39" t="s">
        <v>113</v>
      </c>
      <c r="G130" s="39" t="s">
        <v>75</v>
      </c>
      <c r="H130" s="40">
        <f>SUMIFS(H131:H1126,$B131:$B1126,$B130,$D131:$D1126,$D131,$E131:$E1126,$E131,$F131:$F1126,$F131)</f>
        <v>2351.5</v>
      </c>
      <c r="I130" s="40">
        <f>SUMIFS(I131:I1126,$B131:$B1126,$B130,$D131:$D1126,$D131,$E131:$E1126,$E131,$F131:$F1126,$F131)</f>
        <v>0</v>
      </c>
      <c r="J130" s="40">
        <f>SUMIFS(J131:J1126,$B131:$B1126,$B130,$D131:$D1126,$D131,$E131:$E1126,$E131,$F131:$F1126,$F131)</f>
        <v>2351.5</v>
      </c>
      <c r="K130" s="40">
        <f>SUMIFS(K131:K1126,$B131:$B1126,$B130,$D131:$D1126,$D131,$E131:$E1126,$E131,$F131:$F1126,$F131)</f>
        <v>0</v>
      </c>
    </row>
    <row r="131" spans="1:11" s="16" customFormat="1" ht="47.25" x14ac:dyDescent="0.25">
      <c r="A131" s="20">
        <v>3</v>
      </c>
      <c r="B131" s="31">
        <v>955</v>
      </c>
      <c r="C131" s="32" t="s">
        <v>11</v>
      </c>
      <c r="D131" s="33" t="s">
        <v>73</v>
      </c>
      <c r="E131" s="33" t="s">
        <v>92</v>
      </c>
      <c r="F131" s="33" t="s">
        <v>113</v>
      </c>
      <c r="G131" s="33" t="s">
        <v>76</v>
      </c>
      <c r="H131" s="24">
        <v>2351.5</v>
      </c>
      <c r="I131" s="24"/>
      <c r="J131" s="24">
        <v>2351.5</v>
      </c>
      <c r="K131" s="24"/>
    </row>
    <row r="132" spans="1:11" s="16" customFormat="1" ht="94.5" x14ac:dyDescent="0.25">
      <c r="A132" s="17">
        <v>1</v>
      </c>
      <c r="B132" s="28">
        <v>955</v>
      </c>
      <c r="C132" s="29" t="s">
        <v>34</v>
      </c>
      <c r="D132" s="30" t="s">
        <v>73</v>
      </c>
      <c r="E132" s="30" t="s">
        <v>90</v>
      </c>
      <c r="F132" s="30" t="s">
        <v>7</v>
      </c>
      <c r="G132" s="30" t="s">
        <v>75</v>
      </c>
      <c r="H132" s="18">
        <f>SUMIFS(H133:H1129,$B133:$B1129,$B133,$D133:$D1129,$D133,$E133:$E1129,$E133)/2</f>
        <v>21970.199999999997</v>
      </c>
      <c r="I132" s="18">
        <f>SUMIFS(I133:I1129,$B133:$B1129,$B133,$D133:$D1129,$D133,$E133:$E1129,$E133)/2</f>
        <v>2201.8000000000002</v>
      </c>
      <c r="J132" s="18">
        <f>SUMIFS(J133:J1129,$B133:$B1129,$B133,$D133:$D1129,$D133,$E133:$E1129,$E133)/2</f>
        <v>21970.199999999997</v>
      </c>
      <c r="K132" s="18">
        <f>SUMIFS(K133:K1129,$B133:$B1129,$B133,$D133:$D1129,$D133,$E133:$E1129,$E133)/2</f>
        <v>2201.8000000000002</v>
      </c>
    </row>
    <row r="133" spans="1:11" s="16" customFormat="1" ht="63" x14ac:dyDescent="0.25">
      <c r="A133" s="19">
        <v>2</v>
      </c>
      <c r="B133" s="37">
        <v>955</v>
      </c>
      <c r="C133" s="47" t="s">
        <v>132</v>
      </c>
      <c r="D133" s="39" t="s">
        <v>73</v>
      </c>
      <c r="E133" s="39" t="s">
        <v>90</v>
      </c>
      <c r="F133" s="39" t="s">
        <v>15</v>
      </c>
      <c r="G133" s="39" t="s">
        <v>75</v>
      </c>
      <c r="H133" s="40">
        <f>SUMIFS(H134:H1129,$B134:$B1129,$B133,$D134:$D1129,$D134,$E134:$E1129,$E134,$F134:$F1129,$F134)</f>
        <v>150</v>
      </c>
      <c r="I133" s="40">
        <f>SUMIFS(I134:I1129,$B134:$B1129,$B133,$D134:$D1129,$D134,$E134:$E1129,$E134,$F134:$F1129,$F134)</f>
        <v>0</v>
      </c>
      <c r="J133" s="40">
        <f>SUMIFS(J134:J1129,$B134:$B1129,$B133,$D134:$D1129,$D134,$E134:$E1129,$E134,$F134:$F1129,$F134)</f>
        <v>150</v>
      </c>
      <c r="K133" s="40">
        <f>SUMIFS(K134:K1129,$B134:$B1129,$B133,$D134:$D1129,$D134,$E134:$E1129,$E134,$F134:$F1129,$F134)</f>
        <v>0</v>
      </c>
    </row>
    <row r="134" spans="1:11" s="16" customFormat="1" ht="47.25" x14ac:dyDescent="0.25">
      <c r="A134" s="20">
        <v>3</v>
      </c>
      <c r="B134" s="31">
        <v>955</v>
      </c>
      <c r="C134" s="45" t="s">
        <v>12</v>
      </c>
      <c r="D134" s="33" t="s">
        <v>73</v>
      </c>
      <c r="E134" s="33" t="s">
        <v>90</v>
      </c>
      <c r="F134" s="33" t="s">
        <v>15</v>
      </c>
      <c r="G134" s="33" t="s">
        <v>77</v>
      </c>
      <c r="H134" s="24">
        <v>150</v>
      </c>
      <c r="I134" s="24"/>
      <c r="J134" s="24">
        <v>150</v>
      </c>
      <c r="K134" s="24"/>
    </row>
    <row r="135" spans="1:11" s="16" customFormat="1" ht="63" x14ac:dyDescent="0.25">
      <c r="A135" s="19">
        <v>2</v>
      </c>
      <c r="B135" s="43">
        <v>955</v>
      </c>
      <c r="C135" s="47" t="s">
        <v>134</v>
      </c>
      <c r="D135" s="44" t="s">
        <v>73</v>
      </c>
      <c r="E135" s="39" t="s">
        <v>90</v>
      </c>
      <c r="F135" s="39" t="s">
        <v>42</v>
      </c>
      <c r="G135" s="39" t="s">
        <v>75</v>
      </c>
      <c r="H135" s="40">
        <f>SUMIFS(H136:H1131,$B136:$B1131,$B135,$D136:$D1131,$D136,$E136:$E1131,$E136,$F136:$F1131,$F136)</f>
        <v>119</v>
      </c>
      <c r="I135" s="40">
        <f>SUMIFS(I136:I1131,$B136:$B1131,$B135,$D136:$D1131,$D136,$E136:$E1131,$E136,$F136:$F1131,$F136)</f>
        <v>0</v>
      </c>
      <c r="J135" s="40">
        <f>SUMIFS(J136:J1131,$B136:$B1131,$B135,$D136:$D1131,$D136,$E136:$E1131,$E136,$F136:$F1131,$F136)</f>
        <v>119</v>
      </c>
      <c r="K135" s="40">
        <f>SUMIFS(K136:K1131,$B136:$B1131,$B135,$D136:$D1131,$D136,$E136:$E1131,$E136,$F136:$F1131,$F136)</f>
        <v>0</v>
      </c>
    </row>
    <row r="136" spans="1:11" s="16" customFormat="1" ht="47.25" x14ac:dyDescent="0.25">
      <c r="A136" s="20">
        <v>3</v>
      </c>
      <c r="B136" s="31">
        <v>955</v>
      </c>
      <c r="C136" s="46" t="s">
        <v>12</v>
      </c>
      <c r="D136" s="33" t="s">
        <v>73</v>
      </c>
      <c r="E136" s="33" t="s">
        <v>90</v>
      </c>
      <c r="F136" s="33" t="s">
        <v>42</v>
      </c>
      <c r="G136" s="33" t="s">
        <v>77</v>
      </c>
      <c r="H136" s="24">
        <v>119</v>
      </c>
      <c r="I136" s="24"/>
      <c r="J136" s="24">
        <v>119</v>
      </c>
      <c r="K136" s="24"/>
    </row>
    <row r="137" spans="1:11" s="16" customFormat="1" ht="78.75" x14ac:dyDescent="0.25">
      <c r="A137" s="19">
        <v>2</v>
      </c>
      <c r="B137" s="37">
        <v>955</v>
      </c>
      <c r="C137" s="38" t="s">
        <v>9</v>
      </c>
      <c r="D137" s="39" t="s">
        <v>73</v>
      </c>
      <c r="E137" s="39" t="s">
        <v>90</v>
      </c>
      <c r="F137" s="39" t="s">
        <v>113</v>
      </c>
      <c r="G137" s="39" t="s">
        <v>75</v>
      </c>
      <c r="H137" s="40">
        <f>SUMIFS(H138:H1133,$B138:$B1133,$B137,$D138:$D1133,$D138,$E138:$E1133,$E138,$F138:$F1133,$F138)</f>
        <v>21701.200000000001</v>
      </c>
      <c r="I137" s="40">
        <f>SUMIFS(I138:I1133,$B138:$B1133,$B137,$D138:$D1133,$D138,$E138:$E1133,$E138,$F138:$F1133,$F138)</f>
        <v>2201.8000000000002</v>
      </c>
      <c r="J137" s="40">
        <f>SUMIFS(J138:J1133,$B138:$B1133,$B137,$D138:$D1133,$D138,$E138:$E1133,$E138,$F138:$F1133,$F138)</f>
        <v>21701.200000000001</v>
      </c>
      <c r="K137" s="40">
        <f>SUMIFS(K138:K1133,$B138:$B1133,$B137,$D138:$D1133,$D138,$E138:$E1133,$E138,$F138:$F1133,$F138)</f>
        <v>2201.8000000000002</v>
      </c>
    </row>
    <row r="138" spans="1:11" s="16" customFormat="1" ht="47.25" x14ac:dyDescent="0.25">
      <c r="A138" s="20">
        <v>3</v>
      </c>
      <c r="B138" s="31">
        <v>955</v>
      </c>
      <c r="C138" s="32" t="s">
        <v>11</v>
      </c>
      <c r="D138" s="33" t="s">
        <v>73</v>
      </c>
      <c r="E138" s="33" t="s">
        <v>90</v>
      </c>
      <c r="F138" s="33" t="s">
        <v>113</v>
      </c>
      <c r="G138" s="33" t="s">
        <v>76</v>
      </c>
      <c r="H138" s="24">
        <v>19727.5</v>
      </c>
      <c r="I138" s="24">
        <v>1929.9</v>
      </c>
      <c r="J138" s="24">
        <v>19727.5</v>
      </c>
      <c r="K138" s="24">
        <v>1929.9</v>
      </c>
    </row>
    <row r="139" spans="1:11" s="16" customFormat="1" ht="47.25" x14ac:dyDescent="0.25">
      <c r="A139" s="20">
        <v>3</v>
      </c>
      <c r="B139" s="31">
        <v>955</v>
      </c>
      <c r="C139" s="32" t="s">
        <v>12</v>
      </c>
      <c r="D139" s="33" t="s">
        <v>73</v>
      </c>
      <c r="E139" s="33" t="s">
        <v>90</v>
      </c>
      <c r="F139" s="33" t="s">
        <v>113</v>
      </c>
      <c r="G139" s="33" t="s">
        <v>77</v>
      </c>
      <c r="H139" s="24">
        <v>1913.7</v>
      </c>
      <c r="I139" s="24">
        <v>271.89999999999998</v>
      </c>
      <c r="J139" s="24">
        <v>1913.7</v>
      </c>
      <c r="K139" s="24">
        <v>271.89999999999998</v>
      </c>
    </row>
    <row r="140" spans="1:11" s="16" customFormat="1" ht="15.75" x14ac:dyDescent="0.25">
      <c r="A140" s="20">
        <v>3</v>
      </c>
      <c r="B140" s="31">
        <v>955</v>
      </c>
      <c r="C140" s="32" t="s">
        <v>144</v>
      </c>
      <c r="D140" s="33" t="s">
        <v>73</v>
      </c>
      <c r="E140" s="33" t="s">
        <v>90</v>
      </c>
      <c r="F140" s="33" t="s">
        <v>113</v>
      </c>
      <c r="G140" s="33" t="s">
        <v>143</v>
      </c>
      <c r="H140" s="24"/>
      <c r="I140" s="24"/>
      <c r="J140" s="24"/>
      <c r="K140" s="24"/>
    </row>
    <row r="141" spans="1:11" s="16" customFormat="1" ht="15.75" x14ac:dyDescent="0.25">
      <c r="A141" s="20">
        <v>3</v>
      </c>
      <c r="B141" s="31">
        <v>955</v>
      </c>
      <c r="C141" s="32" t="s">
        <v>13</v>
      </c>
      <c r="D141" s="33" t="s">
        <v>73</v>
      </c>
      <c r="E141" s="33" t="s">
        <v>90</v>
      </c>
      <c r="F141" s="33" t="s">
        <v>113</v>
      </c>
      <c r="G141" s="33" t="s">
        <v>78</v>
      </c>
      <c r="H141" s="24">
        <v>60</v>
      </c>
      <c r="I141" s="24"/>
      <c r="J141" s="24">
        <v>60</v>
      </c>
      <c r="K141" s="24"/>
    </row>
    <row r="142" spans="1:11" s="16" customFormat="1" ht="15.75" x14ac:dyDescent="0.25">
      <c r="A142" s="17">
        <v>1</v>
      </c>
      <c r="B142" s="28">
        <v>955</v>
      </c>
      <c r="C142" s="29" t="s">
        <v>154</v>
      </c>
      <c r="D142" s="30" t="s">
        <v>73</v>
      </c>
      <c r="E142" s="30" t="s">
        <v>96</v>
      </c>
      <c r="F142" s="30" t="s">
        <v>7</v>
      </c>
      <c r="G142" s="30" t="s">
        <v>75</v>
      </c>
      <c r="H142" s="18">
        <f>SUMIFS(H143:H1139,$B143:$B1139,$B143,$D143:$D1139,$D143,$E143:$E1139,$E143)/2</f>
        <v>0</v>
      </c>
      <c r="I142" s="18">
        <f>SUMIFS(I143:I1139,$B143:$B1139,$B143,$D143:$D1139,$D143,$E143:$E1139,$E143)/2</f>
        <v>0</v>
      </c>
      <c r="J142" s="18">
        <f>SUMIFS(J143:J1139,$B143:$B1139,$B143,$D143:$D1139,$D143,$E143:$E1139,$E143)/2</f>
        <v>0</v>
      </c>
      <c r="K142" s="18">
        <f>SUMIFS(K143:K1139,$B143:$B1139,$B143,$D143:$D1139,$D143,$E143:$E1139,$E143)/2</f>
        <v>0</v>
      </c>
    </row>
    <row r="143" spans="1:11" s="16" customFormat="1" ht="47.25" x14ac:dyDescent="0.25">
      <c r="A143" s="19">
        <v>2</v>
      </c>
      <c r="B143" s="37">
        <v>955</v>
      </c>
      <c r="C143" s="47" t="s">
        <v>155</v>
      </c>
      <c r="D143" s="39" t="s">
        <v>73</v>
      </c>
      <c r="E143" s="39" t="s">
        <v>96</v>
      </c>
      <c r="F143" s="39" t="s">
        <v>156</v>
      </c>
      <c r="G143" s="39" t="s">
        <v>75</v>
      </c>
      <c r="H143" s="40">
        <f>SUMIFS(H144:H1139,$B144:$B1139,$B143,$D144:$D1139,$D144,$E144:$E1139,$E144,$F144:$F1139,$F144)</f>
        <v>0</v>
      </c>
      <c r="I143" s="40">
        <f>SUMIFS(I144:I1139,$B144:$B1139,$B143,$D144:$D1139,$D144,$E144:$E1139,$E144,$F144:$F1139,$F144)</f>
        <v>0</v>
      </c>
      <c r="J143" s="40">
        <f>SUMIFS(J144:J1139,$B144:$B1139,$B143,$D144:$D1139,$D144,$E144:$E1139,$E144,$F144:$F1139,$F144)</f>
        <v>0</v>
      </c>
      <c r="K143" s="40">
        <f>SUMIFS(K144:K1139,$B144:$B1139,$B143,$D144:$D1139,$D144,$E144:$E1139,$E144,$F144:$F1139,$F144)</f>
        <v>0</v>
      </c>
    </row>
    <row r="144" spans="1:11" s="16" customFormat="1" ht="47.25" x14ac:dyDescent="0.25">
      <c r="A144" s="20">
        <v>3</v>
      </c>
      <c r="B144" s="31">
        <v>955</v>
      </c>
      <c r="C144" s="45" t="s">
        <v>12</v>
      </c>
      <c r="D144" s="33" t="s">
        <v>73</v>
      </c>
      <c r="E144" s="33" t="s">
        <v>96</v>
      </c>
      <c r="F144" s="33" t="s">
        <v>156</v>
      </c>
      <c r="G144" s="33" t="s">
        <v>77</v>
      </c>
      <c r="H144" s="24"/>
      <c r="I144" s="24"/>
      <c r="J144" s="24"/>
      <c r="K144" s="24"/>
    </row>
    <row r="145" spans="1:11" s="16" customFormat="1" ht="15.75" x14ac:dyDescent="0.25">
      <c r="A145" s="17">
        <v>1</v>
      </c>
      <c r="B145" s="28">
        <v>955</v>
      </c>
      <c r="C145" s="29" t="s">
        <v>43</v>
      </c>
      <c r="D145" s="30" t="s">
        <v>73</v>
      </c>
      <c r="E145" s="30" t="s">
        <v>89</v>
      </c>
      <c r="F145" s="30" t="s">
        <v>7</v>
      </c>
      <c r="G145" s="30" t="s">
        <v>75</v>
      </c>
      <c r="H145" s="18">
        <f>SUMIFS(H146:H1142,$B146:$B1142,$B146,$D146:$D1142,$D146,$E146:$E1142,$E146)/2</f>
        <v>100</v>
      </c>
      <c r="I145" s="18">
        <f>SUMIFS(I146:I1142,$B146:$B1142,$B146,$D146:$D1142,$D146,$E146:$E1142,$E146)/2</f>
        <v>0</v>
      </c>
      <c r="J145" s="18">
        <f>SUMIFS(J146:J1142,$B146:$B1142,$B146,$D146:$D1142,$D146,$E146:$E1142,$E146)/2</f>
        <v>100</v>
      </c>
      <c r="K145" s="18">
        <f>SUMIFS(K146:K1142,$B146:$B1142,$B146,$D146:$D1142,$D146,$E146:$E1142,$E146)/2</f>
        <v>0</v>
      </c>
    </row>
    <row r="146" spans="1:11" s="16" customFormat="1" ht="47.25" x14ac:dyDescent="0.25">
      <c r="A146" s="19">
        <v>2</v>
      </c>
      <c r="B146" s="37">
        <v>955</v>
      </c>
      <c r="C146" s="38" t="s">
        <v>35</v>
      </c>
      <c r="D146" s="39" t="s">
        <v>73</v>
      </c>
      <c r="E146" s="39" t="s">
        <v>89</v>
      </c>
      <c r="F146" s="39" t="s">
        <v>115</v>
      </c>
      <c r="G146" s="39" t="s">
        <v>75</v>
      </c>
      <c r="H146" s="40">
        <f>SUMIFS(H147:H1142,$B147:$B1142,$B146,$D147:$D1142,$D147,$E147:$E1142,$E147,$F147:$F1142,$F147)</f>
        <v>100</v>
      </c>
      <c r="I146" s="40">
        <f>SUMIFS(I147:I1142,$B147:$B1142,$B146,$D147:$D1142,$D147,$E147:$E1142,$E147,$F147:$F1142,$F147)</f>
        <v>0</v>
      </c>
      <c r="J146" s="40">
        <f>SUMIFS(J147:J1142,$B147:$B1142,$B146,$D147:$D1142,$D147,$E147:$E1142,$E147,$F147:$F1142,$F147)</f>
        <v>100</v>
      </c>
      <c r="K146" s="40">
        <f>SUMIFS(K147:K1142,$B147:$B1142,$B146,$D147:$D1142,$D147,$E147:$E1142,$E147,$F147:$F1142,$F147)</f>
        <v>0</v>
      </c>
    </row>
    <row r="147" spans="1:11" s="16" customFormat="1" ht="15.75" x14ac:dyDescent="0.25">
      <c r="A147" s="20">
        <v>3</v>
      </c>
      <c r="B147" s="31">
        <v>955</v>
      </c>
      <c r="C147" s="32" t="s">
        <v>44</v>
      </c>
      <c r="D147" s="33" t="s">
        <v>73</v>
      </c>
      <c r="E147" s="33" t="s">
        <v>89</v>
      </c>
      <c r="F147" s="33" t="s">
        <v>115</v>
      </c>
      <c r="G147" s="33" t="s">
        <v>94</v>
      </c>
      <c r="H147" s="24">
        <v>100</v>
      </c>
      <c r="I147" s="24"/>
      <c r="J147" s="24">
        <v>100</v>
      </c>
      <c r="K147" s="24"/>
    </row>
    <row r="148" spans="1:11" s="16" customFormat="1" ht="15.75" x14ac:dyDescent="0.25">
      <c r="A148" s="17">
        <v>1</v>
      </c>
      <c r="B148" s="28">
        <v>955</v>
      </c>
      <c r="C148" s="29" t="s">
        <v>14</v>
      </c>
      <c r="D148" s="30" t="s">
        <v>73</v>
      </c>
      <c r="E148" s="30" t="s">
        <v>79</v>
      </c>
      <c r="F148" s="30"/>
      <c r="G148" s="30"/>
      <c r="H148" s="18">
        <f>SUMIFS(H149:H1145,$B149:$B1145,$B149,$D149:$D1145,$D149,$E149:$E1145,$E149)/2</f>
        <v>51440.9</v>
      </c>
      <c r="I148" s="18">
        <f>SUMIFS(I149:I1145,$B149:$B1145,$B149,$D149:$D1145,$D149,$E149:$E1145,$E149)/2</f>
        <v>371.1</v>
      </c>
      <c r="J148" s="18">
        <f>SUMIFS(J149:J1145,$B149:$B1145,$B149,$D149:$D1145,$D149,$E149:$E1145,$E149)/2</f>
        <v>51440.9</v>
      </c>
      <c r="K148" s="18">
        <f>SUMIFS(K149:K1145,$B149:$B1145,$B149,$D149:$D1145,$D149,$E149:$E1145,$E149)/2</f>
        <v>371.1</v>
      </c>
    </row>
    <row r="149" spans="1:11" s="16" customFormat="1" ht="94.5" x14ac:dyDescent="0.25">
      <c r="A149" s="19">
        <v>2</v>
      </c>
      <c r="B149" s="37">
        <v>955</v>
      </c>
      <c r="C149" s="38" t="s">
        <v>187</v>
      </c>
      <c r="D149" s="39" t="s">
        <v>73</v>
      </c>
      <c r="E149" s="39" t="s">
        <v>79</v>
      </c>
      <c r="F149" s="39" t="s">
        <v>45</v>
      </c>
      <c r="G149" s="39"/>
      <c r="H149" s="40">
        <f>SUMIFS(H150:H1145,$B150:$B1145,$B149,$D150:$D1145,$D150,$E150:$E1145,$E150,$F150:$F1145,$F150)</f>
        <v>26019.3</v>
      </c>
      <c r="I149" s="40">
        <f>SUMIFS(I150:I1145,$B150:$B1145,$B149,$D150:$D1145,$D150,$E150:$E1145,$E150,$F150:$F1145,$F150)</f>
        <v>0</v>
      </c>
      <c r="J149" s="40">
        <f>SUMIFS(J150:J1145,$B150:$B1145,$B149,$D150:$D1145,$D150,$E150:$E1145,$E150,$F150:$F1145,$F150)</f>
        <v>26019.3</v>
      </c>
      <c r="K149" s="40">
        <f>SUMIFS(K150:K1145,$B150:$B1145,$B149,$D150:$D1145,$D150,$E150:$E1145,$E150,$F150:$F1145,$F150)</f>
        <v>0</v>
      </c>
    </row>
    <row r="150" spans="1:11" s="16" customFormat="1" ht="15.75" x14ac:dyDescent="0.25">
      <c r="A150" s="20">
        <v>3</v>
      </c>
      <c r="B150" s="31">
        <v>955</v>
      </c>
      <c r="C150" s="32" t="s">
        <v>46</v>
      </c>
      <c r="D150" s="33" t="s">
        <v>73</v>
      </c>
      <c r="E150" s="33" t="s">
        <v>79</v>
      </c>
      <c r="F150" s="33" t="s">
        <v>45</v>
      </c>
      <c r="G150" s="33" t="s">
        <v>95</v>
      </c>
      <c r="H150" s="24">
        <v>26019.3</v>
      </c>
      <c r="I150" s="24"/>
      <c r="J150" s="24">
        <v>26019.3</v>
      </c>
      <c r="K150" s="24"/>
    </row>
    <row r="151" spans="1:11" s="16" customFormat="1" ht="63" x14ac:dyDescent="0.25">
      <c r="A151" s="19">
        <v>2</v>
      </c>
      <c r="B151" s="37">
        <v>955</v>
      </c>
      <c r="C151" s="42" t="s">
        <v>204</v>
      </c>
      <c r="D151" s="39" t="s">
        <v>73</v>
      </c>
      <c r="E151" s="39" t="s">
        <v>79</v>
      </c>
      <c r="F151" s="39" t="s">
        <v>47</v>
      </c>
      <c r="G151" s="39"/>
      <c r="H151" s="40">
        <f>SUMIFS(H152:H1147,$B152:$B1147,$B151,$D152:$D1147,$D152,$E152:$E1147,$E152,$F152:$F1147,$F152)</f>
        <v>6433.3</v>
      </c>
      <c r="I151" s="40">
        <f>SUMIFS(I152:I1147,$B152:$B1147,$B151,$D152:$D1147,$D152,$E152:$E1147,$E152,$F152:$F1147,$F152)</f>
        <v>0</v>
      </c>
      <c r="J151" s="40">
        <f>SUMIFS(J152:J1147,$B152:$B1147,$B151,$D152:$D1147,$D152,$E152:$E1147,$E152,$F152:$F1147,$F152)</f>
        <v>6433.3</v>
      </c>
      <c r="K151" s="40">
        <f>SUMIFS(K152:K1147,$B152:$B1147,$B151,$D152:$D1147,$D152,$E152:$E1147,$E152,$F152:$F1147,$F152)</f>
        <v>0</v>
      </c>
    </row>
    <row r="152" spans="1:11" s="16" customFormat="1" ht="15.75" x14ac:dyDescent="0.25">
      <c r="A152" s="20">
        <v>3</v>
      </c>
      <c r="B152" s="31">
        <v>955</v>
      </c>
      <c r="C152" s="32" t="s">
        <v>46</v>
      </c>
      <c r="D152" s="33" t="s">
        <v>73</v>
      </c>
      <c r="E152" s="33" t="s">
        <v>79</v>
      </c>
      <c r="F152" s="33" t="s">
        <v>47</v>
      </c>
      <c r="G152" s="33" t="s">
        <v>95</v>
      </c>
      <c r="H152" s="24">
        <v>6433.3</v>
      </c>
      <c r="I152" s="24"/>
      <c r="J152" s="24">
        <v>6433.3</v>
      </c>
      <c r="K152" s="24"/>
    </row>
    <row r="153" spans="1:11" s="16" customFormat="1" ht="94.5" x14ac:dyDescent="0.25">
      <c r="A153" s="19">
        <v>2</v>
      </c>
      <c r="B153" s="37">
        <v>955</v>
      </c>
      <c r="C153" s="38" t="s">
        <v>188</v>
      </c>
      <c r="D153" s="39" t="s">
        <v>73</v>
      </c>
      <c r="E153" s="39" t="s">
        <v>79</v>
      </c>
      <c r="F153" s="39" t="s">
        <v>48</v>
      </c>
      <c r="G153" s="39"/>
      <c r="H153" s="40">
        <f>SUMIFS(H154:H1149,$B154:$B1149,$B153,$D154:$D1149,$D154,$E154:$E1149,$E154,$F154:$F1149,$F154)</f>
        <v>2457.8000000000002</v>
      </c>
      <c r="I153" s="40">
        <f>SUMIFS(I154:I1149,$B154:$B1149,$B153,$D154:$D1149,$D154,$E154:$E1149,$E154,$F154:$F1149,$F154)</f>
        <v>0</v>
      </c>
      <c r="J153" s="40">
        <f>SUMIFS(J154:J1149,$B154:$B1149,$B153,$D154:$D1149,$D154,$E154:$E1149,$E154,$F154:$F1149,$F154)</f>
        <v>2457.8000000000002</v>
      </c>
      <c r="K153" s="40">
        <f>SUMIFS(K154:K1149,$B154:$B1149,$B153,$D154:$D1149,$D154,$E154:$E1149,$E154,$F154:$F1149,$F154)</f>
        <v>0</v>
      </c>
    </row>
    <row r="154" spans="1:11" s="16" customFormat="1" ht="15.75" x14ac:dyDescent="0.25">
      <c r="A154" s="20">
        <v>3</v>
      </c>
      <c r="B154" s="31">
        <v>955</v>
      </c>
      <c r="C154" s="32" t="s">
        <v>46</v>
      </c>
      <c r="D154" s="33" t="s">
        <v>73</v>
      </c>
      <c r="E154" s="33" t="s">
        <v>79</v>
      </c>
      <c r="F154" s="33" t="s">
        <v>48</v>
      </c>
      <c r="G154" s="33" t="s">
        <v>95</v>
      </c>
      <c r="H154" s="24">
        <v>2457.8000000000002</v>
      </c>
      <c r="I154" s="24"/>
      <c r="J154" s="24">
        <v>2457.8000000000002</v>
      </c>
      <c r="K154" s="24"/>
    </row>
    <row r="155" spans="1:11" s="16" customFormat="1" ht="79.900000000000006" customHeight="1" x14ac:dyDescent="0.25">
      <c r="A155" s="19">
        <v>2</v>
      </c>
      <c r="B155" s="37">
        <v>955</v>
      </c>
      <c r="C155" s="42" t="s">
        <v>189</v>
      </c>
      <c r="D155" s="39" t="s">
        <v>73</v>
      </c>
      <c r="E155" s="39" t="s">
        <v>79</v>
      </c>
      <c r="F155" s="39" t="s">
        <v>49</v>
      </c>
      <c r="G155" s="39" t="s">
        <v>75</v>
      </c>
      <c r="H155" s="40">
        <f>SUMIFS(H156:H1151,$B156:$B1151,$B155,$D156:$D1151,$D156,$E156:$E1151,$E156,$F156:$F1151,$F156)</f>
        <v>9495.4</v>
      </c>
      <c r="I155" s="40">
        <f>SUMIFS(I156:I1151,$B156:$B1151,$B155,$D156:$D1151,$D156,$E156:$E1151,$E156,$F156:$F1151,$F156)</f>
        <v>0</v>
      </c>
      <c r="J155" s="40">
        <f>SUMIFS(J156:J1151,$B156:$B1151,$B155,$D156:$D1151,$D156,$E156:$E1151,$E156,$F156:$F1151,$F156)</f>
        <v>9495.4</v>
      </c>
      <c r="K155" s="40">
        <f>SUMIFS(K156:K1151,$B156:$B1151,$B155,$D156:$D1151,$D156,$E156:$E1151,$E156,$F156:$F1151,$F156)</f>
        <v>0</v>
      </c>
    </row>
    <row r="156" spans="1:11" s="16" customFormat="1" ht="15.75" x14ac:dyDescent="0.25">
      <c r="A156" s="20">
        <v>3</v>
      </c>
      <c r="B156" s="31">
        <v>955</v>
      </c>
      <c r="C156" s="32" t="s">
        <v>46</v>
      </c>
      <c r="D156" s="33" t="s">
        <v>73</v>
      </c>
      <c r="E156" s="33" t="s">
        <v>79</v>
      </c>
      <c r="F156" s="33" t="s">
        <v>49</v>
      </c>
      <c r="G156" s="33" t="s">
        <v>95</v>
      </c>
      <c r="H156" s="24">
        <v>9495.4</v>
      </c>
      <c r="I156" s="24"/>
      <c r="J156" s="24">
        <v>9495.4</v>
      </c>
      <c r="K156" s="24"/>
    </row>
    <row r="157" spans="1:11" s="16" customFormat="1" ht="78.75" x14ac:dyDescent="0.25">
      <c r="A157" s="19">
        <v>2</v>
      </c>
      <c r="B157" s="37">
        <v>955</v>
      </c>
      <c r="C157" s="38" t="s">
        <v>185</v>
      </c>
      <c r="D157" s="39" t="s">
        <v>73</v>
      </c>
      <c r="E157" s="39" t="s">
        <v>79</v>
      </c>
      <c r="F157" s="39" t="s">
        <v>50</v>
      </c>
      <c r="G157" s="39" t="s">
        <v>75</v>
      </c>
      <c r="H157" s="40">
        <f>SUMIFS(H158:H1153,$B158:$B1153,$B157,$D158:$D1153,$D158,$E158:$E1153,$E158,$F158:$F1153,$F158)</f>
        <v>0</v>
      </c>
      <c r="I157" s="40">
        <f>SUMIFS(I158:I1153,$B158:$B1153,$B157,$D158:$D1153,$D158,$E158:$E1153,$E158,$F158:$F1153,$F158)</f>
        <v>0</v>
      </c>
      <c r="J157" s="40">
        <f>SUMIFS(J158:J1153,$B158:$B1153,$B157,$D158:$D1153,$D158,$E158:$E1153,$E158,$F158:$F1153,$F158)</f>
        <v>0</v>
      </c>
      <c r="K157" s="40">
        <f>SUMIFS(K158:K1153,$B158:$B1153,$B157,$D158:$D1153,$D158,$E158:$E1153,$E158,$F158:$F1153,$F158)</f>
        <v>0</v>
      </c>
    </row>
    <row r="158" spans="1:11" s="16" customFormat="1" ht="15.75" x14ac:dyDescent="0.25">
      <c r="A158" s="20">
        <v>3</v>
      </c>
      <c r="B158" s="31">
        <v>955</v>
      </c>
      <c r="C158" s="32" t="s">
        <v>46</v>
      </c>
      <c r="D158" s="33" t="s">
        <v>73</v>
      </c>
      <c r="E158" s="33" t="s">
        <v>79</v>
      </c>
      <c r="F158" s="33" t="s">
        <v>50</v>
      </c>
      <c r="G158" s="33" t="s">
        <v>95</v>
      </c>
      <c r="H158" s="24"/>
      <c r="I158" s="24"/>
      <c r="J158" s="24"/>
      <c r="K158" s="24"/>
    </row>
    <row r="159" spans="1:11" s="16" customFormat="1" ht="47.25" x14ac:dyDescent="0.25">
      <c r="A159" s="19">
        <v>2</v>
      </c>
      <c r="B159" s="37">
        <v>955</v>
      </c>
      <c r="C159" s="38" t="s">
        <v>165</v>
      </c>
      <c r="D159" s="39" t="s">
        <v>73</v>
      </c>
      <c r="E159" s="39" t="s">
        <v>79</v>
      </c>
      <c r="F159" s="39" t="s">
        <v>145</v>
      </c>
      <c r="G159" s="39"/>
      <c r="H159" s="40">
        <f>SUMIFS(H160:H1156,$B160:$B1156,$B159,$D160:$D1156,$D160,$E160:$E1156,$E160,$F160:$F1156,$F160)</f>
        <v>0</v>
      </c>
      <c r="I159" s="40">
        <f>SUMIFS(I160:I1156,$B160:$B1156,$B159,$D160:$D1156,$D160,$E160:$E1156,$E160,$F160:$F1156,$F160)</f>
        <v>0</v>
      </c>
      <c r="J159" s="40">
        <f>SUMIFS(J160:J1156,$B160:$B1156,$B159,$D160:$D1156,$D160,$E160:$E1156,$E160,$F160:$F1156,$F160)</f>
        <v>0</v>
      </c>
      <c r="K159" s="40">
        <f>SUMIFS(K160:K1156,$B160:$B1156,$B159,$D160:$D1156,$D160,$E160:$E1156,$E160,$F160:$F1156,$F160)</f>
        <v>0</v>
      </c>
    </row>
    <row r="160" spans="1:11" s="16" customFormat="1" ht="15.75" x14ac:dyDescent="0.25">
      <c r="A160" s="20">
        <v>3</v>
      </c>
      <c r="B160" s="31">
        <v>955</v>
      </c>
      <c r="C160" s="32" t="s">
        <v>46</v>
      </c>
      <c r="D160" s="33" t="s">
        <v>73</v>
      </c>
      <c r="E160" s="33" t="s">
        <v>79</v>
      </c>
      <c r="F160" s="33" t="s">
        <v>145</v>
      </c>
      <c r="G160" s="33" t="s">
        <v>95</v>
      </c>
      <c r="H160" s="24"/>
      <c r="I160" s="24"/>
      <c r="J160" s="24"/>
      <c r="K160" s="24"/>
    </row>
    <row r="161" spans="1:11" s="16" customFormat="1" ht="47.25" x14ac:dyDescent="0.25">
      <c r="A161" s="19">
        <v>2</v>
      </c>
      <c r="B161" s="37">
        <v>955</v>
      </c>
      <c r="C161" s="38" t="s">
        <v>167</v>
      </c>
      <c r="D161" s="39" t="s">
        <v>73</v>
      </c>
      <c r="E161" s="39" t="s">
        <v>79</v>
      </c>
      <c r="F161" s="39" t="s">
        <v>166</v>
      </c>
      <c r="G161" s="39"/>
      <c r="H161" s="40">
        <f>SUMIFS(H162:H1158,$B162:$B1158,$B161,$D162:$D1158,$D162,$E162:$E1158,$E162,$F162:$F1158,$F162)</f>
        <v>7035.1</v>
      </c>
      <c r="I161" s="40">
        <f>SUMIFS(I162:I1158,$B162:$B1158,$B161,$D162:$D1158,$D162,$E162:$E1158,$E162,$F162:$F1158,$F162)</f>
        <v>371.1</v>
      </c>
      <c r="J161" s="40">
        <f>SUMIFS(J162:J1158,$B162:$B1158,$B161,$D162:$D1158,$D162,$E162:$E1158,$E162,$F162:$F1158,$F162)</f>
        <v>7035.1</v>
      </c>
      <c r="K161" s="40">
        <f>SUMIFS(K162:K1158,$B162:$B1158,$B161,$D162:$D1158,$D162,$E162:$E1158,$E162,$F162:$F1158,$F162)</f>
        <v>371.1</v>
      </c>
    </row>
    <row r="162" spans="1:11" s="16" customFormat="1" ht="31.5" x14ac:dyDescent="0.25">
      <c r="A162" s="20">
        <v>3</v>
      </c>
      <c r="B162" s="31">
        <v>955</v>
      </c>
      <c r="C162" s="32" t="s">
        <v>23</v>
      </c>
      <c r="D162" s="33" t="s">
        <v>73</v>
      </c>
      <c r="E162" s="33" t="s">
        <v>79</v>
      </c>
      <c r="F162" s="33" t="s">
        <v>166</v>
      </c>
      <c r="G162" s="33" t="s">
        <v>86</v>
      </c>
      <c r="H162" s="24">
        <v>6634.3</v>
      </c>
      <c r="I162" s="24">
        <v>285</v>
      </c>
      <c r="J162" s="24">
        <v>6634.3</v>
      </c>
      <c r="K162" s="24">
        <v>285</v>
      </c>
    </row>
    <row r="163" spans="1:11" s="16" customFormat="1" ht="47.25" x14ac:dyDescent="0.25">
      <c r="A163" s="20">
        <v>3</v>
      </c>
      <c r="B163" s="31">
        <v>955</v>
      </c>
      <c r="C163" s="32" t="s">
        <v>12</v>
      </c>
      <c r="D163" s="33" t="s">
        <v>73</v>
      </c>
      <c r="E163" s="33" t="s">
        <v>79</v>
      </c>
      <c r="F163" s="33" t="s">
        <v>166</v>
      </c>
      <c r="G163" s="33" t="s">
        <v>77</v>
      </c>
      <c r="H163" s="24">
        <v>400.8</v>
      </c>
      <c r="I163" s="24">
        <v>86.1</v>
      </c>
      <c r="J163" s="24">
        <v>400.8</v>
      </c>
      <c r="K163" s="24">
        <v>86.1</v>
      </c>
    </row>
    <row r="164" spans="1:11" s="16" customFormat="1" ht="31.5" x14ac:dyDescent="0.25">
      <c r="A164" s="17">
        <v>1</v>
      </c>
      <c r="B164" s="28">
        <v>955</v>
      </c>
      <c r="C164" s="29" t="s">
        <v>51</v>
      </c>
      <c r="D164" s="30" t="s">
        <v>92</v>
      </c>
      <c r="E164" s="30" t="s">
        <v>90</v>
      </c>
      <c r="F164" s="30" t="s">
        <v>7</v>
      </c>
      <c r="G164" s="30" t="s">
        <v>75</v>
      </c>
      <c r="H164" s="18">
        <f>SUMIFS(H165:H1156,$B165:$B1156,$B165,$D165:$D1156,$D165,$E165:$E1156,$E165)/2</f>
        <v>155</v>
      </c>
      <c r="I164" s="18">
        <f>SUMIFS(I165:I1156,$B165:$B1156,$B165,$D165:$D1156,$D165,$E165:$E1156,$E165)/2</f>
        <v>0</v>
      </c>
      <c r="J164" s="18">
        <f>SUMIFS(J165:J1156,$B165:$B1156,$B165,$D165:$D1156,$D165,$E165:$E1156,$E165)/2</f>
        <v>155</v>
      </c>
      <c r="K164" s="18">
        <f>SUMIFS(K165:K1156,$B165:$B1156,$B165,$D165:$D1156,$D165,$E165:$E1156,$E165)/2</f>
        <v>0</v>
      </c>
    </row>
    <row r="165" spans="1:11" s="16" customFormat="1" ht="54" customHeight="1" x14ac:dyDescent="0.25">
      <c r="A165" s="19">
        <v>2</v>
      </c>
      <c r="B165" s="37">
        <v>955</v>
      </c>
      <c r="C165" s="38" t="s">
        <v>190</v>
      </c>
      <c r="D165" s="39" t="s">
        <v>92</v>
      </c>
      <c r="E165" s="39" t="s">
        <v>90</v>
      </c>
      <c r="F165" s="39" t="s">
        <v>111</v>
      </c>
      <c r="G165" s="39" t="s">
        <v>75</v>
      </c>
      <c r="H165" s="40">
        <f>SUMIFS(H166:H1156,$B166:$B1156,$B165,$D166:$D1156,$D166,$E166:$E1156,$E166,$F166:$F1156,$F166)</f>
        <v>155</v>
      </c>
      <c r="I165" s="40">
        <f>SUMIFS(I166:I1156,$B166:$B1156,$B165,$D166:$D1156,$D166,$E166:$E1156,$E166,$F166:$F1156,$F166)</f>
        <v>0</v>
      </c>
      <c r="J165" s="40">
        <f>SUMIFS(J166:J1156,$B166:$B1156,$B165,$D166:$D1156,$D166,$E166:$E1156,$E166,$F166:$F1156,$F166)</f>
        <v>155</v>
      </c>
      <c r="K165" s="40">
        <f>SUMIFS(K166:K1156,$B166:$B1156,$B165,$D166:$D1156,$D166,$E166:$E1156,$E166,$F166:$F1156,$F166)</f>
        <v>0</v>
      </c>
    </row>
    <row r="166" spans="1:11" s="16" customFormat="1" ht="47.25" x14ac:dyDescent="0.25">
      <c r="A166" s="20">
        <v>3</v>
      </c>
      <c r="B166" s="31">
        <v>955</v>
      </c>
      <c r="C166" s="32" t="s">
        <v>12</v>
      </c>
      <c r="D166" s="33" t="s">
        <v>92</v>
      </c>
      <c r="E166" s="33" t="s">
        <v>90</v>
      </c>
      <c r="F166" s="33" t="s">
        <v>111</v>
      </c>
      <c r="G166" s="33" t="s">
        <v>77</v>
      </c>
      <c r="H166" s="24">
        <v>155</v>
      </c>
      <c r="I166" s="24"/>
      <c r="J166" s="24">
        <v>155</v>
      </c>
      <c r="K166" s="24"/>
    </row>
    <row r="167" spans="1:11" s="16" customFormat="1" ht="63" x14ac:dyDescent="0.25">
      <c r="A167" s="17">
        <v>1</v>
      </c>
      <c r="B167" s="28">
        <v>955</v>
      </c>
      <c r="C167" s="29" t="s">
        <v>52</v>
      </c>
      <c r="D167" s="30" t="s">
        <v>82</v>
      </c>
      <c r="E167" s="30" t="s">
        <v>93</v>
      </c>
      <c r="F167" s="30" t="s">
        <v>7</v>
      </c>
      <c r="G167" s="30" t="s">
        <v>75</v>
      </c>
      <c r="H167" s="18">
        <f>SUMIFS(H168:H1159,$B168:$B1159,$B168,$D168:$D1159,$D168,$E168:$E1159,$E168)/2</f>
        <v>1524.3</v>
      </c>
      <c r="I167" s="18">
        <f>SUMIFS(I168:I1159,$B168:$B1159,$B168,$D168:$D1159,$D168,$E168:$E1159,$E168)/2</f>
        <v>0</v>
      </c>
      <c r="J167" s="18">
        <f>SUMIFS(J168:J1159,$B168:$B1159,$B168,$D168:$D1159,$D168,$E168:$E1159,$E168)/2</f>
        <v>1524.3</v>
      </c>
      <c r="K167" s="18">
        <f>SUMIFS(K168:K1159,$B168:$B1159,$B168,$D168:$D1159,$D168,$E168:$E1159,$E168)/2</f>
        <v>0</v>
      </c>
    </row>
    <row r="168" spans="1:11" s="16" customFormat="1" ht="94.5" x14ac:dyDescent="0.25">
      <c r="A168" s="19">
        <v>2</v>
      </c>
      <c r="B168" s="37">
        <v>955</v>
      </c>
      <c r="C168" s="38" t="s">
        <v>187</v>
      </c>
      <c r="D168" s="39" t="s">
        <v>82</v>
      </c>
      <c r="E168" s="39" t="s">
        <v>93</v>
      </c>
      <c r="F168" s="39" t="s">
        <v>45</v>
      </c>
      <c r="G168" s="39"/>
      <c r="H168" s="40">
        <f>SUMIFS(H169:H1159,$B169:$B1159,$B168,$D169:$D1159,$D169,$E169:$E1159,$E169,$F169:$F1159,$F169)</f>
        <v>1448.3</v>
      </c>
      <c r="I168" s="40">
        <f>SUMIFS(I169:I1159,$B169:$B1159,$B168,$D169:$D1159,$D169,$E169:$E1159,$E169,$F169:$F1159,$F169)</f>
        <v>0</v>
      </c>
      <c r="J168" s="40">
        <f>SUMIFS(J169:J1159,$B169:$B1159,$B168,$D169:$D1159,$D169,$E169:$E1159,$E169,$F169:$F1159,$F169)</f>
        <v>1448.3</v>
      </c>
      <c r="K168" s="40">
        <f>SUMIFS(K169:K1159,$B169:$B1159,$B168,$D169:$D1159,$D169,$E169:$E1159,$E169,$F169:$F1159,$F169)</f>
        <v>0</v>
      </c>
    </row>
    <row r="169" spans="1:11" s="16" customFormat="1" ht="15.75" x14ac:dyDescent="0.25">
      <c r="A169" s="20">
        <v>3</v>
      </c>
      <c r="B169" s="31">
        <v>955</v>
      </c>
      <c r="C169" s="32" t="s">
        <v>46</v>
      </c>
      <c r="D169" s="33" t="s">
        <v>82</v>
      </c>
      <c r="E169" s="33" t="s">
        <v>93</v>
      </c>
      <c r="F169" s="33" t="s">
        <v>45</v>
      </c>
      <c r="G169" s="33" t="s">
        <v>95</v>
      </c>
      <c r="H169" s="24">
        <v>1448.3</v>
      </c>
      <c r="I169" s="24"/>
      <c r="J169" s="24">
        <v>1448.3</v>
      </c>
      <c r="K169" s="24"/>
    </row>
    <row r="170" spans="1:11" s="16" customFormat="1" ht="94.5" x14ac:dyDescent="0.25">
      <c r="A170" s="19">
        <v>2</v>
      </c>
      <c r="B170" s="37">
        <v>955</v>
      </c>
      <c r="C170" s="38" t="s">
        <v>191</v>
      </c>
      <c r="D170" s="39" t="s">
        <v>82</v>
      </c>
      <c r="E170" s="39" t="s">
        <v>93</v>
      </c>
      <c r="F170" s="39" t="s">
        <v>112</v>
      </c>
      <c r="G170" s="39" t="s">
        <v>75</v>
      </c>
      <c r="H170" s="40">
        <f>SUMIFS(H171:H1161,$B171:$B1161,$B170,$D171:$D1161,$D171,$E171:$E1161,$E171,$F171:$F1161,$F171)</f>
        <v>76</v>
      </c>
      <c r="I170" s="40">
        <f>SUMIFS(I171:I1161,$B171:$B1161,$B170,$D171:$D1161,$D171,$E171:$E1161,$E171,$F171:$F1161,$F171)</f>
        <v>0</v>
      </c>
      <c r="J170" s="40">
        <f>SUMIFS(J171:J1161,$B171:$B1161,$B170,$D171:$D1161,$D171,$E171:$E1161,$E171,$F171:$F1161,$F171)</f>
        <v>76</v>
      </c>
      <c r="K170" s="40">
        <f>SUMIFS(K171:K1161,$B171:$B1161,$B170,$D171:$D1161,$D171,$E171:$E1161,$E171,$F171:$F1161,$F171)</f>
        <v>0</v>
      </c>
    </row>
    <row r="171" spans="1:11" s="16" customFormat="1" ht="47.25" x14ac:dyDescent="0.25">
      <c r="A171" s="20">
        <v>3</v>
      </c>
      <c r="B171" s="31">
        <v>955</v>
      </c>
      <c r="C171" s="32" t="s">
        <v>12</v>
      </c>
      <c r="D171" s="33" t="s">
        <v>82</v>
      </c>
      <c r="E171" s="33" t="s">
        <v>93</v>
      </c>
      <c r="F171" s="33" t="s">
        <v>112</v>
      </c>
      <c r="G171" s="33" t="s">
        <v>77</v>
      </c>
      <c r="H171" s="24">
        <v>76</v>
      </c>
      <c r="I171" s="24"/>
      <c r="J171" s="24">
        <v>76</v>
      </c>
      <c r="K171" s="24"/>
    </row>
    <row r="172" spans="1:11" s="16" customFormat="1" ht="15.75" x14ac:dyDescent="0.25">
      <c r="A172" s="17">
        <v>1</v>
      </c>
      <c r="B172" s="28">
        <v>955</v>
      </c>
      <c r="C172" s="29" t="s">
        <v>54</v>
      </c>
      <c r="D172" s="30" t="s">
        <v>90</v>
      </c>
      <c r="E172" s="30" t="s">
        <v>96</v>
      </c>
      <c r="F172" s="30"/>
      <c r="G172" s="30"/>
      <c r="H172" s="18">
        <f>SUMIFS(H173:H1164,$B173:$B1164,$B173,$D173:$D1164,$D173,$E173:$E1164,$E173)/2</f>
        <v>9116.1</v>
      </c>
      <c r="I172" s="18">
        <f>SUMIFS(I173:I1164,$B173:$B1164,$B173,$D173:$D1164,$D173,$E173:$E1164,$E173)/2</f>
        <v>8370.1</v>
      </c>
      <c r="J172" s="18">
        <f>SUMIFS(J173:J1164,$B173:$B1164,$B173,$D173:$D1164,$D173,$E173:$E1164,$E173)/2</f>
        <v>9116.1</v>
      </c>
      <c r="K172" s="18">
        <f>SUMIFS(K173:K1164,$B173:$B1164,$B173,$D173:$D1164,$D173,$E173:$E1164,$E173)/2</f>
        <v>8370.1</v>
      </c>
    </row>
    <row r="173" spans="1:11" s="16" customFormat="1" ht="63" x14ac:dyDescent="0.25">
      <c r="A173" s="19">
        <v>2</v>
      </c>
      <c r="B173" s="37">
        <v>955</v>
      </c>
      <c r="C173" s="47" t="s">
        <v>132</v>
      </c>
      <c r="D173" s="39" t="s">
        <v>90</v>
      </c>
      <c r="E173" s="39" t="s">
        <v>96</v>
      </c>
      <c r="F173" s="39" t="s">
        <v>15</v>
      </c>
      <c r="G173" s="39" t="s">
        <v>75</v>
      </c>
      <c r="H173" s="40">
        <f>SUMIFS(H174:H1164,$B174:$B1164,$B173,$D174:$D1164,$D174,$E174:$E1164,$E174,$F174:$F1164,$F174)</f>
        <v>0</v>
      </c>
      <c r="I173" s="40">
        <f>SUMIFS(I174:I1164,$B174:$B1164,$B173,$D174:$D1164,$D174,$E174:$E1164,$E174,$F174:$F1164,$F174)</f>
        <v>0</v>
      </c>
      <c r="J173" s="40">
        <f>SUMIFS(J174:J1164,$B174:$B1164,$B173,$D174:$D1164,$D174,$E174:$E1164,$E174,$F174:$F1164,$F174)</f>
        <v>0</v>
      </c>
      <c r="K173" s="40">
        <f>SUMIFS(K174:K1164,$B174:$B1164,$B173,$D174:$D1164,$D174,$E174:$E1164,$E174,$F174:$F1164,$F174)</f>
        <v>0</v>
      </c>
    </row>
    <row r="174" spans="1:11" s="16" customFormat="1" ht="47.25" x14ac:dyDescent="0.25">
      <c r="A174" s="20">
        <v>3</v>
      </c>
      <c r="B174" s="31">
        <v>955</v>
      </c>
      <c r="C174" s="45" t="s">
        <v>12</v>
      </c>
      <c r="D174" s="33" t="s">
        <v>90</v>
      </c>
      <c r="E174" s="33" t="s">
        <v>96</v>
      </c>
      <c r="F174" s="33" t="s">
        <v>15</v>
      </c>
      <c r="G174" s="33" t="s">
        <v>77</v>
      </c>
      <c r="H174" s="24"/>
      <c r="I174" s="24"/>
      <c r="J174" s="24"/>
      <c r="K174" s="24"/>
    </row>
    <row r="175" spans="1:11" s="16" customFormat="1" ht="94.5" x14ac:dyDescent="0.25">
      <c r="A175" s="19">
        <v>2</v>
      </c>
      <c r="B175" s="37">
        <v>955</v>
      </c>
      <c r="C175" s="38" t="s">
        <v>192</v>
      </c>
      <c r="D175" s="39" t="s">
        <v>90</v>
      </c>
      <c r="E175" s="39" t="s">
        <v>96</v>
      </c>
      <c r="F175" s="39" t="s">
        <v>55</v>
      </c>
      <c r="G175" s="39"/>
      <c r="H175" s="40">
        <f>SUMIFS(H176:H1166,$B176:$B1166,$B175,$D176:$D1166,$D176,$E176:$E1166,$E176,$F176:$F1166,$F176)</f>
        <v>9116.1</v>
      </c>
      <c r="I175" s="40">
        <f>SUMIFS(I176:I1166,$B176:$B1166,$B175,$D176:$D1166,$D176,$E176:$E1166,$E176,$F176:$F1166,$F176)</f>
        <v>8370.1</v>
      </c>
      <c r="J175" s="40">
        <f>SUMIFS(J176:J1166,$B176:$B1166,$B175,$D176:$D1166,$D176,$E176:$E1166,$E176,$F176:$F1166,$F176)</f>
        <v>9116.1</v>
      </c>
      <c r="K175" s="40">
        <f>SUMIFS(K176:K1166,$B176:$B1166,$B175,$D176:$D1166,$D176,$E176:$E1166,$E176,$F176:$F1166,$F176)</f>
        <v>8370.1</v>
      </c>
    </row>
    <row r="176" spans="1:11" s="16" customFormat="1" ht="31.5" x14ac:dyDescent="0.25">
      <c r="A176" s="20">
        <v>3</v>
      </c>
      <c r="B176" s="31">
        <v>955</v>
      </c>
      <c r="C176" s="32" t="s">
        <v>23</v>
      </c>
      <c r="D176" s="33" t="s">
        <v>90</v>
      </c>
      <c r="E176" s="33" t="s">
        <v>96</v>
      </c>
      <c r="F176" s="33" t="s">
        <v>55</v>
      </c>
      <c r="G176" s="33" t="s">
        <v>86</v>
      </c>
      <c r="H176" s="24">
        <v>4425.3</v>
      </c>
      <c r="I176" s="24">
        <v>3725.3</v>
      </c>
      <c r="J176" s="24">
        <v>4425.3</v>
      </c>
      <c r="K176" s="24">
        <v>3725.3</v>
      </c>
    </row>
    <row r="177" spans="1:11" s="16" customFormat="1" ht="47.25" x14ac:dyDescent="0.25">
      <c r="A177" s="20">
        <v>3</v>
      </c>
      <c r="B177" s="31">
        <v>955</v>
      </c>
      <c r="C177" s="32" t="s">
        <v>12</v>
      </c>
      <c r="D177" s="33" t="s">
        <v>90</v>
      </c>
      <c r="E177" s="33" t="s">
        <v>96</v>
      </c>
      <c r="F177" s="33" t="s">
        <v>55</v>
      </c>
      <c r="G177" s="33" t="s">
        <v>77</v>
      </c>
      <c r="H177" s="24">
        <v>624.20000000000005</v>
      </c>
      <c r="I177" s="24">
        <v>578.20000000000005</v>
      </c>
      <c r="J177" s="24">
        <v>624.20000000000005</v>
      </c>
      <c r="K177" s="24">
        <v>578.20000000000005</v>
      </c>
    </row>
    <row r="178" spans="1:11" s="16" customFormat="1" ht="15.75" x14ac:dyDescent="0.25">
      <c r="A178" s="20">
        <v>3</v>
      </c>
      <c r="B178" s="31">
        <v>955</v>
      </c>
      <c r="C178" s="32" t="s">
        <v>46</v>
      </c>
      <c r="D178" s="33" t="s">
        <v>90</v>
      </c>
      <c r="E178" s="33" t="s">
        <v>96</v>
      </c>
      <c r="F178" s="33" t="s">
        <v>55</v>
      </c>
      <c r="G178" s="33" t="s">
        <v>95</v>
      </c>
      <c r="H178" s="24"/>
      <c r="I178" s="24"/>
      <c r="J178" s="24"/>
      <c r="K178" s="24"/>
    </row>
    <row r="179" spans="1:11" s="16" customFormat="1" ht="78.75" x14ac:dyDescent="0.25">
      <c r="A179" s="20">
        <v>3</v>
      </c>
      <c r="B179" s="31">
        <v>955</v>
      </c>
      <c r="C179" s="32" t="s">
        <v>152</v>
      </c>
      <c r="D179" s="33" t="s">
        <v>90</v>
      </c>
      <c r="E179" s="33" t="s">
        <v>96</v>
      </c>
      <c r="F179" s="33" t="s">
        <v>55</v>
      </c>
      <c r="G179" s="33" t="s">
        <v>97</v>
      </c>
      <c r="H179" s="24">
        <v>4066.6</v>
      </c>
      <c r="I179" s="24">
        <v>4066.6</v>
      </c>
      <c r="J179" s="24">
        <v>4066.6</v>
      </c>
      <c r="K179" s="24">
        <v>4066.6</v>
      </c>
    </row>
    <row r="180" spans="1:11" s="16" customFormat="1" ht="21" customHeight="1" x14ac:dyDescent="0.25">
      <c r="A180" s="20">
        <v>3</v>
      </c>
      <c r="B180" s="31">
        <v>955</v>
      </c>
      <c r="C180" s="32" t="s">
        <v>13</v>
      </c>
      <c r="D180" s="33" t="s">
        <v>90</v>
      </c>
      <c r="E180" s="33" t="s">
        <v>96</v>
      </c>
      <c r="F180" s="33" t="s">
        <v>55</v>
      </c>
      <c r="G180" s="33" t="s">
        <v>78</v>
      </c>
      <c r="H180" s="24"/>
      <c r="I180" s="24"/>
      <c r="J180" s="24"/>
      <c r="K180" s="24"/>
    </row>
    <row r="181" spans="1:11" s="16" customFormat="1" ht="15.75" x14ac:dyDescent="0.25">
      <c r="A181" s="17">
        <v>1</v>
      </c>
      <c r="B181" s="28">
        <v>955</v>
      </c>
      <c r="C181" s="29" t="s">
        <v>56</v>
      </c>
      <c r="D181" s="30" t="s">
        <v>90</v>
      </c>
      <c r="E181" s="30" t="s">
        <v>87</v>
      </c>
      <c r="F181" s="30" t="s">
        <v>7</v>
      </c>
      <c r="G181" s="30" t="s">
        <v>75</v>
      </c>
      <c r="H181" s="18">
        <f>SUMIFS(H182:H1173,$B182:$B1173,$B182,$D182:$D1173,$D182,$E182:$E1173,$E182)/2</f>
        <v>1974</v>
      </c>
      <c r="I181" s="18">
        <f>SUMIFS(I182:I1173,$B182:$B1173,$B182,$D182:$D1173,$D182,$E182:$E1173,$E182)/2</f>
        <v>0</v>
      </c>
      <c r="J181" s="18">
        <f>SUMIFS(J182:J1173,$B182:$B1173,$B182,$D182:$D1173,$D182,$E182:$E1173,$E182)/2</f>
        <v>1974</v>
      </c>
      <c r="K181" s="18">
        <f>SUMIFS(K182:K1173,$B182:$B1173,$B182,$D182:$D1173,$D182,$E182:$E1173,$E182)/2</f>
        <v>0</v>
      </c>
    </row>
    <row r="182" spans="1:11" s="16" customFormat="1" ht="63" x14ac:dyDescent="0.25">
      <c r="A182" s="19">
        <v>2</v>
      </c>
      <c r="B182" s="37">
        <v>955</v>
      </c>
      <c r="C182" s="38" t="s">
        <v>131</v>
      </c>
      <c r="D182" s="39" t="s">
        <v>90</v>
      </c>
      <c r="E182" s="39" t="s">
        <v>87</v>
      </c>
      <c r="F182" s="39" t="s">
        <v>133</v>
      </c>
      <c r="G182" s="39"/>
      <c r="H182" s="40">
        <f>SUMIFS(H183:H1173,$B183:$B1173,$B182,$D183:$D1173,$D183,$E183:$E1173,$E183,$F183:$F1173,$F183)</f>
        <v>1974</v>
      </c>
      <c r="I182" s="40">
        <f>SUMIFS(I183:I1173,$B183:$B1173,$B182,$D183:$D1173,$D183,$E183:$E1173,$E183,$F183:$F1173,$F183)</f>
        <v>0</v>
      </c>
      <c r="J182" s="40">
        <f>SUMIFS(J183:J1173,$B183:$B1173,$B182,$D183:$D1173,$D183,$E183:$E1173,$E183,$F183:$F1173,$F183)</f>
        <v>1974</v>
      </c>
      <c r="K182" s="40">
        <f>SUMIFS(K183:K1173,$B183:$B1173,$B182,$D183:$D1173,$D183,$E183:$E1173,$E183,$F183:$F1173,$F183)</f>
        <v>0</v>
      </c>
    </row>
    <row r="183" spans="1:11" s="16" customFormat="1" ht="78.75" x14ac:dyDescent="0.25">
      <c r="A183" s="20">
        <v>3</v>
      </c>
      <c r="B183" s="31">
        <v>955</v>
      </c>
      <c r="C183" s="32" t="s">
        <v>152</v>
      </c>
      <c r="D183" s="33" t="s">
        <v>90</v>
      </c>
      <c r="E183" s="33" t="s">
        <v>87</v>
      </c>
      <c r="F183" s="33" t="s">
        <v>133</v>
      </c>
      <c r="G183" s="33" t="s">
        <v>97</v>
      </c>
      <c r="H183" s="24">
        <v>1974</v>
      </c>
      <c r="I183" s="24"/>
      <c r="J183" s="24">
        <v>1974</v>
      </c>
      <c r="K183" s="24"/>
    </row>
    <row r="184" spans="1:11" s="16" customFormat="1" ht="15.75" x14ac:dyDescent="0.25">
      <c r="A184" s="17">
        <v>1</v>
      </c>
      <c r="B184" s="28">
        <v>955</v>
      </c>
      <c r="C184" s="29" t="s">
        <v>148</v>
      </c>
      <c r="D184" s="30" t="s">
        <v>90</v>
      </c>
      <c r="E184" s="30" t="s">
        <v>93</v>
      </c>
      <c r="F184" s="30"/>
      <c r="G184" s="30"/>
      <c r="H184" s="18">
        <f>SUMIFS(H185:H1176,$B185:$B1176,$B185,$D185:$D1176,$D185,$E185:$E1176,$E185)/2</f>
        <v>1700</v>
      </c>
      <c r="I184" s="18">
        <f>SUMIFS(I185:I1176,$B185:$B1176,$B185,$D185:$D1176,$D185,$E185:$E1176,$E185)/2</f>
        <v>0</v>
      </c>
      <c r="J184" s="18">
        <f>SUMIFS(J185:J1176,$B185:$B1176,$B185,$D185:$D1176,$D185,$E185:$E1176,$E185)/2</f>
        <v>1700</v>
      </c>
      <c r="K184" s="18">
        <f>SUMIFS(K185:K1176,$B185:$B1176,$B185,$D185:$D1176,$D185,$E185:$E1176,$E185)/2</f>
        <v>0</v>
      </c>
    </row>
    <row r="185" spans="1:11" s="16" customFormat="1" ht="78.75" x14ac:dyDescent="0.25">
      <c r="A185" s="19">
        <v>2</v>
      </c>
      <c r="B185" s="37">
        <v>955</v>
      </c>
      <c r="C185" s="38" t="s">
        <v>193</v>
      </c>
      <c r="D185" s="39" t="s">
        <v>90</v>
      </c>
      <c r="E185" s="39" t="s">
        <v>93</v>
      </c>
      <c r="F185" s="39" t="s">
        <v>57</v>
      </c>
      <c r="G185" s="39"/>
      <c r="H185" s="40">
        <f>SUMIFS(H186:H1176,$B186:$B1176,$B185,$D186:$D1176,$D186,$E186:$E1176,$E186,$F186:$F1176,$F186)</f>
        <v>1700</v>
      </c>
      <c r="I185" s="40">
        <f>SUMIFS(I186:I1176,$B186:$B1176,$B185,$D186:$D1176,$D186,$E186:$E1176,$E186,$F186:$F1176,$F186)</f>
        <v>0</v>
      </c>
      <c r="J185" s="40">
        <f>SUMIFS(J186:J1176,$B186:$B1176,$B185,$D186:$D1176,$D186,$E186:$E1176,$E186,$F186:$F1176,$F186)</f>
        <v>1700</v>
      </c>
      <c r="K185" s="40">
        <f>SUMIFS(K186:K1176,$B186:$B1176,$B185,$D186:$D1176,$D186,$E186:$E1176,$E186,$F186:$F1176,$F186)</f>
        <v>0</v>
      </c>
    </row>
    <row r="186" spans="1:11" s="16" customFormat="1" ht="15.75" x14ac:dyDescent="0.25">
      <c r="A186" s="20">
        <v>3</v>
      </c>
      <c r="B186" s="31">
        <v>955</v>
      </c>
      <c r="C186" s="32" t="s">
        <v>46</v>
      </c>
      <c r="D186" s="33" t="s">
        <v>90</v>
      </c>
      <c r="E186" s="33" t="s">
        <v>93</v>
      </c>
      <c r="F186" s="33" t="s">
        <v>57</v>
      </c>
      <c r="G186" s="33" t="s">
        <v>95</v>
      </c>
      <c r="H186" s="24">
        <v>1700</v>
      </c>
      <c r="I186" s="24"/>
      <c r="J186" s="24">
        <v>1700</v>
      </c>
      <c r="K186" s="24"/>
    </row>
    <row r="187" spans="1:11" s="16" customFormat="1" ht="15.75" x14ac:dyDescent="0.25">
      <c r="A187" s="17">
        <v>1</v>
      </c>
      <c r="B187" s="28">
        <v>955</v>
      </c>
      <c r="C187" s="29" t="s">
        <v>137</v>
      </c>
      <c r="D187" s="30" t="s">
        <v>90</v>
      </c>
      <c r="E187" s="30" t="s">
        <v>88</v>
      </c>
      <c r="F187" s="30" t="s">
        <v>7</v>
      </c>
      <c r="G187" s="30" t="s">
        <v>75</v>
      </c>
      <c r="H187" s="18">
        <f>SUMIFS(H188:H1179,$B188:$B1179,$B188,$D188:$D1179,$D188,$E188:$E1179,$E188)/2</f>
        <v>0</v>
      </c>
      <c r="I187" s="18">
        <f>SUMIFS(I188:I1179,$B188:$B1179,$B188,$D188:$D1179,$D188,$E188:$E1179,$E188)/2</f>
        <v>0</v>
      </c>
      <c r="J187" s="18">
        <f>SUMIFS(J188:J1179,$B188:$B1179,$B188,$D188:$D1179,$D188,$E188:$E1179,$E188)/2</f>
        <v>0</v>
      </c>
      <c r="K187" s="18">
        <f>SUMIFS(K188:K1179,$B188:$B1179,$B188,$D188:$D1179,$D188,$E188:$E1179,$E188)/2</f>
        <v>0</v>
      </c>
    </row>
    <row r="188" spans="1:11" s="16" customFormat="1" ht="78.75" x14ac:dyDescent="0.25">
      <c r="A188" s="19">
        <v>2</v>
      </c>
      <c r="B188" s="37">
        <v>955</v>
      </c>
      <c r="C188" s="38" t="s">
        <v>185</v>
      </c>
      <c r="D188" s="39" t="s">
        <v>90</v>
      </c>
      <c r="E188" s="39" t="s">
        <v>88</v>
      </c>
      <c r="F188" s="39" t="s">
        <v>50</v>
      </c>
      <c r="G188" s="39"/>
      <c r="H188" s="40">
        <f>SUMIFS(H189:H1179,$B189:$B1179,$B188,$D189:$D1179,$D189,$E189:$E1179,$E189,$F189:$F1179,$F189)</f>
        <v>0</v>
      </c>
      <c r="I188" s="40">
        <f>SUMIFS(I189:I1179,$B189:$B1179,$B188,$D189:$D1179,$D189,$E189:$E1179,$E189,$F189:$F1179,$F189)</f>
        <v>0</v>
      </c>
      <c r="J188" s="40">
        <f>SUMIFS(J189:J1179,$B189:$B1179,$B188,$D189:$D1179,$D189,$E189:$E1179,$E189,$F189:$F1179,$F189)</f>
        <v>0</v>
      </c>
      <c r="K188" s="40">
        <f>SUMIFS(K189:K1179,$B189:$B1179,$B188,$D189:$D1179,$D189,$E189:$E1179,$E189,$F189:$F1179,$F189)</f>
        <v>0</v>
      </c>
    </row>
    <row r="189" spans="1:11" s="16" customFormat="1" ht="15.75" x14ac:dyDescent="0.25">
      <c r="A189" s="20">
        <v>3</v>
      </c>
      <c r="B189" s="31">
        <v>955</v>
      </c>
      <c r="C189" s="32" t="s">
        <v>46</v>
      </c>
      <c r="D189" s="33" t="s">
        <v>90</v>
      </c>
      <c r="E189" s="33" t="s">
        <v>88</v>
      </c>
      <c r="F189" s="33" t="s">
        <v>50</v>
      </c>
      <c r="G189" s="33" t="s">
        <v>95</v>
      </c>
      <c r="H189" s="24"/>
      <c r="I189" s="24"/>
      <c r="J189" s="24"/>
      <c r="K189" s="24"/>
    </row>
    <row r="190" spans="1:11" s="16" customFormat="1" ht="31.5" x14ac:dyDescent="0.25">
      <c r="A190" s="17">
        <v>1</v>
      </c>
      <c r="B190" s="28">
        <v>955</v>
      </c>
      <c r="C190" s="29" t="s">
        <v>37</v>
      </c>
      <c r="D190" s="30" t="s">
        <v>90</v>
      </c>
      <c r="E190" s="30" t="s">
        <v>91</v>
      </c>
      <c r="F190" s="30"/>
      <c r="G190" s="30"/>
      <c r="H190" s="18">
        <f>SUMIFS(H191:H1184,$B191:$B1184,$B191,$D191:$D1184,$D191,$E191:$E1184,$E191)/2</f>
        <v>4433.1000000000004</v>
      </c>
      <c r="I190" s="18">
        <f>SUMIFS(I191:I1184,$B191:$B1184,$B191,$D191:$D1184,$D191,$E191:$E1184,$E191)/2</f>
        <v>0</v>
      </c>
      <c r="J190" s="18">
        <f>SUMIFS(J191:J1184,$B191:$B1184,$B191,$D191:$D1184,$D191,$E191:$E1184,$E191)/2</f>
        <v>4433.1000000000004</v>
      </c>
      <c r="K190" s="18">
        <f>SUMIFS(K191:K1184,$B191:$B1184,$B191,$D191:$D1184,$D191,$E191:$E1184,$E191)/2</f>
        <v>0</v>
      </c>
    </row>
    <row r="191" spans="1:11" s="16" customFormat="1" ht="71.45" customHeight="1" x14ac:dyDescent="0.25">
      <c r="A191" s="19">
        <v>2</v>
      </c>
      <c r="B191" s="37">
        <v>955</v>
      </c>
      <c r="C191" s="38" t="s">
        <v>202</v>
      </c>
      <c r="D191" s="39" t="s">
        <v>90</v>
      </c>
      <c r="E191" s="39" t="s">
        <v>91</v>
      </c>
      <c r="F191" s="39" t="s">
        <v>58</v>
      </c>
      <c r="G191" s="39"/>
      <c r="H191" s="40">
        <f>SUMIFS(H192:H1184,$B192:$B1184,$B191,$D192:$D1184,$D192,$E192:$E1184,$E192,$F192:$F1184,$F192)</f>
        <v>4433.1000000000004</v>
      </c>
      <c r="I191" s="40">
        <f>SUMIFS(I192:I1184,$B192:$B1184,$B191,$D192:$D1184,$D192,$E192:$E1184,$E192,$F192:$F1184,$F192)</f>
        <v>0</v>
      </c>
      <c r="J191" s="40">
        <f>SUMIFS(J192:J1184,$B192:$B1184,$B191,$D192:$D1184,$D192,$E192:$E1184,$E192,$F192:$F1184,$F192)</f>
        <v>4433.1000000000004</v>
      </c>
      <c r="K191" s="40">
        <f>SUMIFS(K192:K1184,$B192:$B1184,$B191,$D192:$D1184,$D192,$E192:$E1184,$E192,$F192:$F1184,$F192)</f>
        <v>0</v>
      </c>
    </row>
    <row r="192" spans="1:11" s="16" customFormat="1" ht="94.5" x14ac:dyDescent="0.25">
      <c r="A192" s="20">
        <v>3</v>
      </c>
      <c r="B192" s="31">
        <v>955</v>
      </c>
      <c r="C192" s="32" t="s">
        <v>170</v>
      </c>
      <c r="D192" s="33" t="s">
        <v>90</v>
      </c>
      <c r="E192" s="33" t="s">
        <v>91</v>
      </c>
      <c r="F192" s="33" t="s">
        <v>58</v>
      </c>
      <c r="G192" s="33" t="s">
        <v>98</v>
      </c>
      <c r="H192" s="24">
        <v>4433.1000000000004</v>
      </c>
      <c r="I192" s="24"/>
      <c r="J192" s="24">
        <v>4433.1000000000004</v>
      </c>
      <c r="K192" s="24"/>
    </row>
    <row r="193" spans="1:11" s="16" customFormat="1" ht="15.75" x14ac:dyDescent="0.25">
      <c r="A193" s="17">
        <v>1</v>
      </c>
      <c r="B193" s="28">
        <v>955</v>
      </c>
      <c r="C193" s="29" t="s">
        <v>59</v>
      </c>
      <c r="D193" s="30" t="s">
        <v>96</v>
      </c>
      <c r="E193" s="30" t="s">
        <v>73</v>
      </c>
      <c r="F193" s="30"/>
      <c r="G193" s="30"/>
      <c r="H193" s="18">
        <f>SUMIFS(H194:H1187,$B194:$B1187,$B194,$D194:$D1187,$D194,$E194:$E1187,$E194)/2</f>
        <v>2998.5</v>
      </c>
      <c r="I193" s="18">
        <f>SUMIFS(I194:I1187,$B194:$B1187,$B194,$D194:$D1187,$D194,$E194:$E1187,$E194)/2</f>
        <v>0</v>
      </c>
      <c r="J193" s="18">
        <f>SUMIFS(J194:J1187,$B194:$B1187,$B194,$D194:$D1187,$D194,$E194:$E1187,$E194)/2</f>
        <v>2998.5</v>
      </c>
      <c r="K193" s="18">
        <f>SUMIFS(K194:K1187,$B194:$B1187,$B194,$D194:$D1187,$D194,$E194:$E1187,$E194)/2</f>
        <v>0</v>
      </c>
    </row>
    <row r="194" spans="1:11" s="16" customFormat="1" ht="82.15" customHeight="1" x14ac:dyDescent="0.25">
      <c r="A194" s="19">
        <v>2</v>
      </c>
      <c r="B194" s="37">
        <v>955</v>
      </c>
      <c r="C194" s="42" t="s">
        <v>189</v>
      </c>
      <c r="D194" s="39" t="s">
        <v>96</v>
      </c>
      <c r="E194" s="39" t="s">
        <v>73</v>
      </c>
      <c r="F194" s="39" t="s">
        <v>49</v>
      </c>
      <c r="G194" s="39" t="s">
        <v>75</v>
      </c>
      <c r="H194" s="40">
        <f>SUMIFS(H195:H1187,$B195:$B1187,$B194,$D195:$D1187,$D195,$E195:$E1187,$E195,$F195:$F1187,$F195)</f>
        <v>2998.5</v>
      </c>
      <c r="I194" s="40">
        <f>SUMIFS(I195:I1187,$B195:$B1187,$B194,$D195:$D1187,$D195,$E195:$E1187,$E195,$F195:$F1187,$F195)</f>
        <v>0</v>
      </c>
      <c r="J194" s="40">
        <f>SUMIFS(J195:J1187,$B195:$B1187,$B194,$D195:$D1187,$D195,$E195:$E1187,$E195,$F195:$F1187,$F195)</f>
        <v>2998.5</v>
      </c>
      <c r="K194" s="40">
        <f>SUMIFS(K195:K1187,$B195:$B1187,$B194,$D195:$D1187,$D195,$E195:$E1187,$E195,$F195:$F1187,$F195)</f>
        <v>0</v>
      </c>
    </row>
    <row r="195" spans="1:11" s="16" customFormat="1" ht="15.75" x14ac:dyDescent="0.25">
      <c r="A195" s="20">
        <v>3</v>
      </c>
      <c r="B195" s="31">
        <v>955</v>
      </c>
      <c r="C195" s="32" t="s">
        <v>46</v>
      </c>
      <c r="D195" s="33" t="s">
        <v>96</v>
      </c>
      <c r="E195" s="33" t="s">
        <v>73</v>
      </c>
      <c r="F195" s="33" t="s">
        <v>49</v>
      </c>
      <c r="G195" s="33" t="s">
        <v>95</v>
      </c>
      <c r="H195" s="24">
        <v>2998.5</v>
      </c>
      <c r="I195" s="24"/>
      <c r="J195" s="24">
        <v>2998.5</v>
      </c>
      <c r="K195" s="24"/>
    </row>
    <row r="196" spans="1:11" s="16" customFormat="1" ht="82.15" customHeight="1" x14ac:dyDescent="0.25">
      <c r="A196" s="19">
        <v>2</v>
      </c>
      <c r="B196" s="37">
        <v>955</v>
      </c>
      <c r="C196" s="38" t="s">
        <v>185</v>
      </c>
      <c r="D196" s="39" t="s">
        <v>96</v>
      </c>
      <c r="E196" s="39" t="s">
        <v>73</v>
      </c>
      <c r="F196" s="39" t="s">
        <v>50</v>
      </c>
      <c r="G196" s="39" t="s">
        <v>75</v>
      </c>
      <c r="H196" s="40">
        <f>SUMIFS(H197:H1190,$B197:$B1190,$B196,$D197:$D1190,$D197,$E197:$E1190,$E197,$F197:$F1190,$F197)</f>
        <v>0</v>
      </c>
      <c r="I196" s="40">
        <f>SUMIFS(I197:I1190,$B197:$B1190,$B196,$D197:$D1190,$D197,$E197:$E1190,$E197,$F197:$F1190,$F197)</f>
        <v>0</v>
      </c>
      <c r="J196" s="40">
        <f>SUMIFS(J197:J1190,$B197:$B1190,$B196,$D197:$D1190,$D197,$E197:$E1190,$E197,$F197:$F1190,$F197)</f>
        <v>0</v>
      </c>
      <c r="K196" s="40">
        <f>SUMIFS(K197:K1190,$B197:$B1190,$B196,$D197:$D1190,$D197,$E197:$E1190,$E197,$F197:$F1190,$F197)</f>
        <v>0</v>
      </c>
    </row>
    <row r="197" spans="1:11" s="16" customFormat="1" ht="15.75" x14ac:dyDescent="0.25">
      <c r="A197" s="20">
        <v>3</v>
      </c>
      <c r="B197" s="31">
        <v>955</v>
      </c>
      <c r="C197" s="32" t="s">
        <v>46</v>
      </c>
      <c r="D197" s="33" t="s">
        <v>96</v>
      </c>
      <c r="E197" s="33" t="s">
        <v>73</v>
      </c>
      <c r="F197" s="33" t="s">
        <v>50</v>
      </c>
      <c r="G197" s="33" t="s">
        <v>95</v>
      </c>
      <c r="H197" s="24"/>
      <c r="I197" s="24"/>
      <c r="J197" s="24"/>
      <c r="K197" s="24"/>
    </row>
    <row r="198" spans="1:11" s="16" customFormat="1" ht="66" customHeight="1" x14ac:dyDescent="0.25">
      <c r="A198" s="19">
        <v>2</v>
      </c>
      <c r="B198" s="37">
        <v>955</v>
      </c>
      <c r="C198" s="42" t="s">
        <v>139</v>
      </c>
      <c r="D198" s="39" t="s">
        <v>96</v>
      </c>
      <c r="E198" s="39" t="s">
        <v>73</v>
      </c>
      <c r="F198" s="39" t="s">
        <v>138</v>
      </c>
      <c r="G198" s="39" t="s">
        <v>75</v>
      </c>
      <c r="H198" s="40">
        <f>SUMIFS(H199:H1189,$B199:$B1189,$B198,$D199:$D1189,$D199,$E199:$E1189,$E199,$F199:$F1189,$F199)</f>
        <v>0</v>
      </c>
      <c r="I198" s="40">
        <f>SUMIFS(I199:I1189,$B199:$B1189,$B198,$D199:$D1189,$D199,$E199:$E1189,$E199,$F199:$F1189,$F199)</f>
        <v>0</v>
      </c>
      <c r="J198" s="40">
        <f>SUMIFS(J199:J1189,$B199:$B1189,$B198,$D199:$D1189,$D199,$E199:$E1189,$E199,$F199:$F1189,$F199)</f>
        <v>0</v>
      </c>
      <c r="K198" s="40">
        <f>SUMIFS(K199:K1189,$B199:$B1189,$B198,$D199:$D1189,$D199,$E199:$E1189,$E199,$F199:$F1189,$F199)</f>
        <v>0</v>
      </c>
    </row>
    <row r="199" spans="1:11" s="16" customFormat="1" ht="142.9" customHeight="1" x14ac:dyDescent="0.25">
      <c r="A199" s="20">
        <v>3</v>
      </c>
      <c r="B199" s="31">
        <v>955</v>
      </c>
      <c r="C199" s="32" t="s">
        <v>120</v>
      </c>
      <c r="D199" s="33" t="s">
        <v>96</v>
      </c>
      <c r="E199" s="33" t="s">
        <v>73</v>
      </c>
      <c r="F199" s="33" t="s">
        <v>138</v>
      </c>
      <c r="G199" s="33" t="s">
        <v>118</v>
      </c>
      <c r="H199" s="24"/>
      <c r="I199" s="24"/>
      <c r="J199" s="24"/>
      <c r="K199" s="24"/>
    </row>
    <row r="200" spans="1:11" s="16" customFormat="1" ht="15.75" x14ac:dyDescent="0.25">
      <c r="A200" s="17">
        <v>1</v>
      </c>
      <c r="B200" s="28">
        <v>955</v>
      </c>
      <c r="C200" s="29" t="s">
        <v>119</v>
      </c>
      <c r="D200" s="30" t="s">
        <v>96</v>
      </c>
      <c r="E200" s="30" t="s">
        <v>92</v>
      </c>
      <c r="F200" s="30" t="s">
        <v>7</v>
      </c>
      <c r="G200" s="30" t="s">
        <v>75</v>
      </c>
      <c r="H200" s="18">
        <f>SUMIFS(H201:H1192,$B201:$B1192,$B201,$D201:$D1192,$D201,$E201:$E1192,$E201)/2</f>
        <v>0</v>
      </c>
      <c r="I200" s="18">
        <f>SUMIFS(I201:I1192,$B201:$B1192,$B201,$D201:$D1192,$D201,$E201:$E1192,$E201)/2</f>
        <v>0</v>
      </c>
      <c r="J200" s="18">
        <f>SUMIFS(J201:J1192,$B201:$B1192,$B201,$D201:$D1192,$D201,$E201:$E1192,$E201)/2</f>
        <v>0</v>
      </c>
      <c r="K200" s="18">
        <f>SUMIFS(K201:K1192,$B201:$B1192,$B201,$D201:$D1192,$D201,$E201:$E1192,$E201)/2</f>
        <v>0</v>
      </c>
    </row>
    <row r="201" spans="1:11" s="16" customFormat="1" ht="47.25" x14ac:dyDescent="0.25">
      <c r="A201" s="19">
        <v>2</v>
      </c>
      <c r="B201" s="37">
        <v>955</v>
      </c>
      <c r="C201" s="38" t="s">
        <v>157</v>
      </c>
      <c r="D201" s="39" t="s">
        <v>96</v>
      </c>
      <c r="E201" s="39" t="s">
        <v>92</v>
      </c>
      <c r="F201" s="39" t="s">
        <v>60</v>
      </c>
      <c r="G201" s="39" t="s">
        <v>75</v>
      </c>
      <c r="H201" s="40">
        <f>SUMIFS(H202:H1192,$B202:$B1192,$B201,$D202:$D1192,$D202,$E202:$E1192,$E202,$F202:$F1192,$F202)</f>
        <v>0</v>
      </c>
      <c r="I201" s="40">
        <f>SUMIFS(I202:I1192,$B202:$B1192,$B201,$D202:$D1192,$D202,$E202:$E1192,$E202,$F202:$F1192,$F202)</f>
        <v>0</v>
      </c>
      <c r="J201" s="40">
        <f>SUMIFS(J202:J1192,$B202:$B1192,$B201,$D202:$D1192,$D202,$E202:$E1192,$E202,$F202:$F1192,$F202)</f>
        <v>0</v>
      </c>
      <c r="K201" s="40">
        <f>SUMIFS(K202:K1192,$B202:$B1192,$B201,$D202:$D1192,$D202,$E202:$E1192,$E202,$F202:$F1192,$F202)</f>
        <v>0</v>
      </c>
    </row>
    <row r="202" spans="1:11" s="16" customFormat="1" ht="151.15" customHeight="1" x14ac:dyDescent="0.25">
      <c r="A202" s="20">
        <v>3</v>
      </c>
      <c r="B202" s="31">
        <v>955</v>
      </c>
      <c r="C202" s="32" t="s">
        <v>120</v>
      </c>
      <c r="D202" s="33" t="s">
        <v>96</v>
      </c>
      <c r="E202" s="33" t="s">
        <v>92</v>
      </c>
      <c r="F202" s="33" t="s">
        <v>60</v>
      </c>
      <c r="G202" s="33" t="s">
        <v>118</v>
      </c>
      <c r="H202" s="24"/>
      <c r="I202" s="24"/>
      <c r="J202" s="24"/>
      <c r="K202" s="24"/>
    </row>
    <row r="203" spans="1:11" s="16" customFormat="1" ht="24.6" customHeight="1" x14ac:dyDescent="0.25">
      <c r="A203" s="20">
        <v>3</v>
      </c>
      <c r="B203" s="31">
        <v>955</v>
      </c>
      <c r="C203" s="32" t="s">
        <v>46</v>
      </c>
      <c r="D203" s="33" t="s">
        <v>96</v>
      </c>
      <c r="E203" s="33" t="s">
        <v>92</v>
      </c>
      <c r="F203" s="33" t="s">
        <v>60</v>
      </c>
      <c r="G203" s="33" t="s">
        <v>95</v>
      </c>
      <c r="H203" s="24"/>
      <c r="I203" s="24"/>
      <c r="J203" s="24"/>
      <c r="K203" s="24"/>
    </row>
    <row r="204" spans="1:11" s="16" customFormat="1" ht="94.5" x14ac:dyDescent="0.25">
      <c r="A204" s="19">
        <v>2</v>
      </c>
      <c r="B204" s="37">
        <v>955</v>
      </c>
      <c r="C204" s="47" t="s">
        <v>194</v>
      </c>
      <c r="D204" s="39" t="s">
        <v>96</v>
      </c>
      <c r="E204" s="39" t="s">
        <v>92</v>
      </c>
      <c r="F204" s="39" t="s">
        <v>45</v>
      </c>
      <c r="G204" s="39" t="s">
        <v>75</v>
      </c>
      <c r="H204" s="40">
        <f>SUMIFS(H205:H1196,$B205:$B1196,$B204,$D205:$D1196,$D205,$E205:$E1196,$E205,$F205:$F1196,$F205)</f>
        <v>0</v>
      </c>
      <c r="I204" s="40">
        <f>SUMIFS(I205:I1196,$B205:$B1196,$B204,$D205:$D1196,$D205,$E205:$E1196,$E205,$F205:$F1196,$F205)</f>
        <v>0</v>
      </c>
      <c r="J204" s="40">
        <f>SUMIFS(J205:J1196,$B205:$B1196,$B204,$D205:$D1196,$D205,$E205:$E1196,$E205,$F205:$F1196,$F205)</f>
        <v>0</v>
      </c>
      <c r="K204" s="40">
        <f>SUMIFS(K205:K1196,$B205:$B1196,$B204,$D205:$D1196,$D205,$E205:$E1196,$E205,$F205:$F1196,$F205)</f>
        <v>0</v>
      </c>
    </row>
    <row r="205" spans="1:11" s="16" customFormat="1" ht="84.6" customHeight="1" x14ac:dyDescent="0.25">
      <c r="A205" s="20">
        <v>3</v>
      </c>
      <c r="B205" s="31">
        <v>955</v>
      </c>
      <c r="C205" s="32" t="s">
        <v>152</v>
      </c>
      <c r="D205" s="33" t="s">
        <v>96</v>
      </c>
      <c r="E205" s="33" t="s">
        <v>92</v>
      </c>
      <c r="F205" s="33" t="s">
        <v>45</v>
      </c>
      <c r="G205" s="33" t="s">
        <v>97</v>
      </c>
      <c r="H205" s="24"/>
      <c r="I205" s="24"/>
      <c r="J205" s="24"/>
      <c r="K205" s="24"/>
    </row>
    <row r="206" spans="1:11" s="16" customFormat="1" ht="151.15" customHeight="1" x14ac:dyDescent="0.25">
      <c r="A206" s="20">
        <v>3</v>
      </c>
      <c r="B206" s="31">
        <v>955</v>
      </c>
      <c r="C206" s="32" t="s">
        <v>120</v>
      </c>
      <c r="D206" s="33" t="s">
        <v>96</v>
      </c>
      <c r="E206" s="33" t="s">
        <v>92</v>
      </c>
      <c r="F206" s="33" t="s">
        <v>45</v>
      </c>
      <c r="G206" s="33" t="s">
        <v>118</v>
      </c>
      <c r="H206" s="24"/>
      <c r="I206" s="24"/>
      <c r="J206" s="24"/>
      <c r="K206" s="24"/>
    </row>
    <row r="207" spans="1:11" s="16" customFormat="1" ht="94.5" x14ac:dyDescent="0.25">
      <c r="A207" s="19">
        <v>2</v>
      </c>
      <c r="B207" s="37">
        <v>955</v>
      </c>
      <c r="C207" s="38" t="s">
        <v>191</v>
      </c>
      <c r="D207" s="39" t="s">
        <v>96</v>
      </c>
      <c r="E207" s="39" t="s">
        <v>92</v>
      </c>
      <c r="F207" s="39" t="s">
        <v>112</v>
      </c>
      <c r="G207" s="39" t="s">
        <v>75</v>
      </c>
      <c r="H207" s="40">
        <f>SUMIFS(H208:H1199,$B208:$B1199,$B207,$D208:$D1199,$D208,$E208:$E1199,$E208,$F208:$F1199,$F208)</f>
        <v>0</v>
      </c>
      <c r="I207" s="40">
        <f>SUMIFS(I208:I1199,$B208:$B1199,$B207,$D208:$D1199,$D208,$E208:$E1199,$E208,$F208:$F1199,$F208)</f>
        <v>0</v>
      </c>
      <c r="J207" s="40">
        <f>SUMIFS(J208:J1199,$B208:$B1199,$B207,$D208:$D1199,$D208,$E208:$E1199,$E208,$F208:$F1199,$F208)</f>
        <v>0</v>
      </c>
      <c r="K207" s="40">
        <f>SUMIFS(K208:K1199,$B208:$B1199,$B207,$D208:$D1199,$D208,$E208:$E1199,$E208,$F208:$F1199,$F208)</f>
        <v>0</v>
      </c>
    </row>
    <row r="208" spans="1:11" s="16" customFormat="1" ht="15.75" x14ac:dyDescent="0.25">
      <c r="A208" s="20">
        <v>3</v>
      </c>
      <c r="B208" s="31">
        <v>955</v>
      </c>
      <c r="C208" s="32" t="s">
        <v>46</v>
      </c>
      <c r="D208" s="33" t="s">
        <v>96</v>
      </c>
      <c r="E208" s="33" t="s">
        <v>92</v>
      </c>
      <c r="F208" s="33" t="s">
        <v>112</v>
      </c>
      <c r="G208" s="33" t="s">
        <v>95</v>
      </c>
      <c r="H208" s="24"/>
      <c r="I208" s="24"/>
      <c r="J208" s="24"/>
      <c r="K208" s="24"/>
    </row>
    <row r="209" spans="1:11" s="16" customFormat="1" ht="15.75" x14ac:dyDescent="0.25">
      <c r="A209" s="17">
        <v>1</v>
      </c>
      <c r="B209" s="28">
        <v>955</v>
      </c>
      <c r="C209" s="29" t="s">
        <v>123</v>
      </c>
      <c r="D209" s="30" t="s">
        <v>96</v>
      </c>
      <c r="E209" s="30" t="s">
        <v>82</v>
      </c>
      <c r="F209" s="30" t="s">
        <v>7</v>
      </c>
      <c r="G209" s="30" t="s">
        <v>75</v>
      </c>
      <c r="H209" s="18">
        <f>SUMIFS(H210:H1202,$B210:$B1202,$B210,$D210:$D1202,$D210,$E210:$E1202,$E210)/2</f>
        <v>14191.8</v>
      </c>
      <c r="I209" s="18">
        <f>SUMIFS(I210:I1202,$B210:$B1202,$B210,$D210:$D1202,$D210,$E210:$E1202,$E210)/2</f>
        <v>13482.2</v>
      </c>
      <c r="J209" s="18">
        <f>SUMIFS(J210:J1202,$B210:$B1202,$B210,$D210:$D1202,$D210,$E210:$E1202,$E210)/2</f>
        <v>24405.199999999997</v>
      </c>
      <c r="K209" s="18">
        <f>SUMIFS(K210:K1202,$B210:$B1202,$B210,$D210:$D1202,$D210,$E210:$E1202,$E210)/2</f>
        <v>20632.5</v>
      </c>
    </row>
    <row r="210" spans="1:11" s="16" customFormat="1" ht="52.9" customHeight="1" x14ac:dyDescent="0.25">
      <c r="A210" s="19">
        <v>2</v>
      </c>
      <c r="B210" s="37">
        <v>955</v>
      </c>
      <c r="C210" s="38" t="s">
        <v>157</v>
      </c>
      <c r="D210" s="39" t="s">
        <v>96</v>
      </c>
      <c r="E210" s="39" t="s">
        <v>82</v>
      </c>
      <c r="F210" s="39" t="s">
        <v>60</v>
      </c>
      <c r="G210" s="39" t="s">
        <v>75</v>
      </c>
      <c r="H210" s="40">
        <f>SUMIFS(H211:H1202,$B211:$B1202,$B210,$D211:$D1202,$D211,$E211:$E1202,$E211,$F211:$F1202,$F211)</f>
        <v>0</v>
      </c>
      <c r="I210" s="40">
        <f>SUMIFS(I211:I1202,$B211:$B1202,$B210,$D211:$D1202,$D211,$E211:$E1202,$E211,$F211:$F1202,$F211)</f>
        <v>0</v>
      </c>
      <c r="J210" s="40">
        <f>SUMIFS(J211:J1202,$B211:$B1202,$B210,$D211:$D1202,$D211,$E211:$E1202,$E211,$F211:$F1202,$F211)</f>
        <v>10213.4</v>
      </c>
      <c r="K210" s="40">
        <f>SUMIFS(K211:K1202,$B211:$B1202,$B210,$D211:$D1202,$D211,$E211:$E1202,$E211,$F211:$F1202,$F211)</f>
        <v>7150.3</v>
      </c>
    </row>
    <row r="211" spans="1:11" s="16" customFormat="1" ht="15.75" x14ac:dyDescent="0.25">
      <c r="A211" s="20">
        <v>3</v>
      </c>
      <c r="B211" s="31">
        <v>955</v>
      </c>
      <c r="C211" s="32" t="s">
        <v>46</v>
      </c>
      <c r="D211" s="33" t="s">
        <v>96</v>
      </c>
      <c r="E211" s="33" t="s">
        <v>82</v>
      </c>
      <c r="F211" s="33" t="s">
        <v>60</v>
      </c>
      <c r="G211" s="33" t="s">
        <v>95</v>
      </c>
      <c r="H211" s="24"/>
      <c r="I211" s="24"/>
      <c r="J211" s="24">
        <v>10213.4</v>
      </c>
      <c r="K211" s="24">
        <v>7150.3</v>
      </c>
    </row>
    <row r="212" spans="1:11" s="16" customFormat="1" ht="72.599999999999994" customHeight="1" x14ac:dyDescent="0.25">
      <c r="A212" s="19">
        <v>2</v>
      </c>
      <c r="B212" s="37">
        <v>955</v>
      </c>
      <c r="C212" s="38" t="s">
        <v>200</v>
      </c>
      <c r="D212" s="39" t="s">
        <v>96</v>
      </c>
      <c r="E212" s="39" t="s">
        <v>82</v>
      </c>
      <c r="F212" s="39" t="s">
        <v>122</v>
      </c>
      <c r="G212" s="39" t="s">
        <v>75</v>
      </c>
      <c r="H212" s="40">
        <f>SUMIFS(H213:H1204,$B213:$B1204,$B212,$D213:$D1204,$D213,$E213:$E1204,$E213,$F213:$F1204,$F213)</f>
        <v>14191.8</v>
      </c>
      <c r="I212" s="40">
        <f>SUMIFS(I213:I1204,$B213:$B1204,$B212,$D213:$D1204,$D213,$E213:$E1204,$E213,$F213:$F1204,$F213)</f>
        <v>13482.2</v>
      </c>
      <c r="J212" s="40">
        <f>SUMIFS(J213:J1204,$B213:$B1204,$B212,$D213:$D1204,$D213,$E213:$E1204,$E213,$F213:$F1204,$F213)</f>
        <v>14191.8</v>
      </c>
      <c r="K212" s="40">
        <f>SUMIFS(K213:K1204,$B213:$B1204,$B212,$D213:$D1204,$D213,$E213:$E1204,$E213,$F213:$F1204,$F213)</f>
        <v>13482.2</v>
      </c>
    </row>
    <row r="213" spans="1:11" s="16" customFormat="1" ht="15.75" x14ac:dyDescent="0.25">
      <c r="A213" s="20">
        <v>3</v>
      </c>
      <c r="B213" s="31">
        <v>955</v>
      </c>
      <c r="C213" s="32" t="s">
        <v>46</v>
      </c>
      <c r="D213" s="33" t="s">
        <v>96</v>
      </c>
      <c r="E213" s="33" t="s">
        <v>82</v>
      </c>
      <c r="F213" s="33" t="s">
        <v>122</v>
      </c>
      <c r="G213" s="33" t="s">
        <v>95</v>
      </c>
      <c r="H213" s="24">
        <v>14191.8</v>
      </c>
      <c r="I213" s="24">
        <v>13482.2</v>
      </c>
      <c r="J213" s="24">
        <v>14191.8</v>
      </c>
      <c r="K213" s="24">
        <v>13482.2</v>
      </c>
    </row>
    <row r="214" spans="1:11" s="16" customFormat="1" ht="55.15" customHeight="1" x14ac:dyDescent="0.25">
      <c r="A214" s="19">
        <v>2</v>
      </c>
      <c r="B214" s="37">
        <v>955</v>
      </c>
      <c r="C214" s="38" t="s">
        <v>165</v>
      </c>
      <c r="D214" s="39" t="s">
        <v>96</v>
      </c>
      <c r="E214" s="39" t="s">
        <v>82</v>
      </c>
      <c r="F214" s="39" t="s">
        <v>145</v>
      </c>
      <c r="G214" s="39" t="s">
        <v>75</v>
      </c>
      <c r="H214" s="40">
        <f>SUMIFS(H215:H1206,$B215:$B1206,$B214,$D215:$D1206,$D215,$E215:$E1206,$E215,$F215:$F1206,$F215)</f>
        <v>0</v>
      </c>
      <c r="I214" s="40">
        <f>SUMIFS(I215:I1206,$B215:$B1206,$B214,$D215:$D1206,$D215,$E215:$E1206,$E215,$F215:$F1206,$F215)</f>
        <v>0</v>
      </c>
      <c r="J214" s="40">
        <f>SUMIFS(J215:J1206,$B215:$B1206,$B214,$D215:$D1206,$D215,$E215:$E1206,$E215,$F215:$F1206,$F215)</f>
        <v>0</v>
      </c>
      <c r="K214" s="40">
        <f>SUMIFS(K215:K1206,$B215:$B1206,$B214,$D215:$D1206,$D215,$E215:$E1206,$E215,$F215:$F1206,$F215)</f>
        <v>0</v>
      </c>
    </row>
    <row r="215" spans="1:11" s="16" customFormat="1" ht="15.75" x14ac:dyDescent="0.25">
      <c r="A215" s="20">
        <v>3</v>
      </c>
      <c r="B215" s="31">
        <v>955</v>
      </c>
      <c r="C215" s="32" t="s">
        <v>46</v>
      </c>
      <c r="D215" s="33" t="s">
        <v>96</v>
      </c>
      <c r="E215" s="33" t="s">
        <v>82</v>
      </c>
      <c r="F215" s="33" t="s">
        <v>145</v>
      </c>
      <c r="G215" s="33" t="s">
        <v>95</v>
      </c>
      <c r="H215" s="24"/>
      <c r="I215" s="24"/>
      <c r="J215" s="24"/>
      <c r="K215" s="24"/>
    </row>
    <row r="216" spans="1:11" s="16" customFormat="1" ht="31.5" x14ac:dyDescent="0.25">
      <c r="A216" s="17">
        <v>1</v>
      </c>
      <c r="B216" s="28">
        <v>955</v>
      </c>
      <c r="C216" s="29" t="s">
        <v>61</v>
      </c>
      <c r="D216" s="30" t="s">
        <v>74</v>
      </c>
      <c r="E216" s="30" t="s">
        <v>96</v>
      </c>
      <c r="F216" s="30" t="s">
        <v>75</v>
      </c>
      <c r="G216" s="30" t="s">
        <v>75</v>
      </c>
      <c r="H216" s="18">
        <f>SUMIFS(H217:H1209,$B217:$B1209,$B217,$D217:$D1209,$D217,$E217:$E1209,$E217)/2</f>
        <v>6457.8</v>
      </c>
      <c r="I216" s="18">
        <f>SUMIFS(I217:I1209,$B217:$B1209,$B217,$D217:$D1209,$D217,$E217:$E1209,$E217)/2</f>
        <v>127.6</v>
      </c>
      <c r="J216" s="18">
        <f>SUMIFS(J217:J1209,$B217:$B1209,$B217,$D217:$D1209,$D217,$E217:$E1209,$E217)/2</f>
        <v>6457.8</v>
      </c>
      <c r="K216" s="18">
        <f>SUMIFS(K217:K1209,$B217:$B1209,$B217,$D217:$D1209,$D217,$E217:$E1209,$E217)/2</f>
        <v>127.6</v>
      </c>
    </row>
    <row r="217" spans="1:11" s="16" customFormat="1" ht="31.5" x14ac:dyDescent="0.25">
      <c r="A217" s="19">
        <v>2</v>
      </c>
      <c r="B217" s="37">
        <v>955</v>
      </c>
      <c r="C217" s="38" t="s">
        <v>208</v>
      </c>
      <c r="D217" s="39" t="s">
        <v>74</v>
      </c>
      <c r="E217" s="39" t="s">
        <v>96</v>
      </c>
      <c r="F217" s="39" t="s">
        <v>62</v>
      </c>
      <c r="G217" s="39"/>
      <c r="H217" s="40">
        <f>SUMIFS(H218:H1209,$B218:$B1209,$B217,$D218:$D1209,$D218,$E218:$E1209,$E218,$F218:$F1209,$F218)</f>
        <v>818.2</v>
      </c>
      <c r="I217" s="40">
        <f>SUMIFS(I218:I1209,$B218:$B1209,$B217,$D218:$D1209,$D218,$E218:$E1209,$E218,$F218:$F1209,$F218)</f>
        <v>127.6</v>
      </c>
      <c r="J217" s="40">
        <f>SUMIFS(J218:J1209,$B218:$B1209,$B217,$D218:$D1209,$D218,$E218:$E1209,$E218,$F218:$F1209,$F218)</f>
        <v>818.2</v>
      </c>
      <c r="K217" s="40">
        <f>SUMIFS(K218:K1209,$B218:$B1209,$B217,$D218:$D1209,$D218,$E218:$E1209,$E218,$F218:$F1209,$F218)</f>
        <v>127.6</v>
      </c>
    </row>
    <row r="218" spans="1:11" s="16" customFormat="1" ht="15.75" x14ac:dyDescent="0.25">
      <c r="A218" s="20">
        <v>3</v>
      </c>
      <c r="B218" s="31">
        <v>955</v>
      </c>
      <c r="C218" s="32" t="s">
        <v>46</v>
      </c>
      <c r="D218" s="33" t="s">
        <v>74</v>
      </c>
      <c r="E218" s="33" t="s">
        <v>96</v>
      </c>
      <c r="F218" s="33" t="s">
        <v>62</v>
      </c>
      <c r="G218" s="33" t="s">
        <v>95</v>
      </c>
      <c r="H218" s="24">
        <v>818.2</v>
      </c>
      <c r="I218" s="24">
        <v>127.6</v>
      </c>
      <c r="J218" s="24">
        <v>818.2</v>
      </c>
      <c r="K218" s="24">
        <v>127.6</v>
      </c>
    </row>
    <row r="219" spans="1:11" s="16" customFormat="1" ht="67.150000000000006" customHeight="1" x14ac:dyDescent="0.25">
      <c r="A219" s="19">
        <v>2</v>
      </c>
      <c r="B219" s="37">
        <v>955</v>
      </c>
      <c r="C219" s="38" t="s">
        <v>195</v>
      </c>
      <c r="D219" s="39" t="s">
        <v>74</v>
      </c>
      <c r="E219" s="39" t="s">
        <v>96</v>
      </c>
      <c r="F219" s="39" t="s">
        <v>63</v>
      </c>
      <c r="G219" s="39"/>
      <c r="H219" s="40">
        <f>SUMIFS(H220:H1211,$B220:$B1211,$B219,$D220:$D1211,$D220,$E220:$E1211,$E220,$F220:$F1211,$F220)</f>
        <v>3095.6</v>
      </c>
      <c r="I219" s="40">
        <f>SUMIFS(I220:I1211,$B220:$B1211,$B219,$D220:$D1211,$D220,$E220:$E1211,$E220,$F220:$F1211,$F220)</f>
        <v>0</v>
      </c>
      <c r="J219" s="40">
        <f>SUMIFS(J220:J1211,$B220:$B1211,$B219,$D220:$D1211,$D220,$E220:$E1211,$E220,$F220:$F1211,$F220)</f>
        <v>3095.6</v>
      </c>
      <c r="K219" s="40">
        <f>SUMIFS(K220:K1211,$B220:$B1211,$B219,$D220:$D1211,$D220,$E220:$E1211,$E220,$F220:$F1211,$F220)</f>
        <v>0</v>
      </c>
    </row>
    <row r="220" spans="1:11" s="16" customFormat="1" ht="15.75" x14ac:dyDescent="0.25">
      <c r="A220" s="20">
        <v>3</v>
      </c>
      <c r="B220" s="31">
        <v>955</v>
      </c>
      <c r="C220" s="32" t="s">
        <v>46</v>
      </c>
      <c r="D220" s="33" t="s">
        <v>74</v>
      </c>
      <c r="E220" s="33" t="s">
        <v>96</v>
      </c>
      <c r="F220" s="33" t="s">
        <v>63</v>
      </c>
      <c r="G220" s="33" t="s">
        <v>95</v>
      </c>
      <c r="H220" s="24">
        <v>3095.6</v>
      </c>
      <c r="I220" s="24"/>
      <c r="J220" s="24">
        <v>3095.6</v>
      </c>
      <c r="K220" s="24"/>
    </row>
    <row r="221" spans="1:11" s="16" customFormat="1" ht="63.6" customHeight="1" x14ac:dyDescent="0.25">
      <c r="A221" s="19">
        <v>2</v>
      </c>
      <c r="B221" s="37">
        <v>955</v>
      </c>
      <c r="C221" s="42" t="s">
        <v>196</v>
      </c>
      <c r="D221" s="39" t="s">
        <v>74</v>
      </c>
      <c r="E221" s="39" t="s">
        <v>96</v>
      </c>
      <c r="F221" s="39" t="s">
        <v>64</v>
      </c>
      <c r="G221" s="39"/>
      <c r="H221" s="40">
        <f>SUMIFS(H222:H1213,$B222:$B1213,$B221,$D222:$D1213,$D222,$E222:$E1213,$E222,$F222:$F1213,$F222)</f>
        <v>2544</v>
      </c>
      <c r="I221" s="40">
        <f>SUMIFS(I222:I1213,$B222:$B1213,$B221,$D222:$D1213,$D222,$E222:$E1213,$E222,$F222:$F1213,$F222)</f>
        <v>0</v>
      </c>
      <c r="J221" s="40">
        <f>SUMIFS(J222:J1213,$B222:$B1213,$B221,$D222:$D1213,$D222,$E222:$E1213,$E222,$F222:$F1213,$F222)</f>
        <v>2544</v>
      </c>
      <c r="K221" s="40">
        <f>SUMIFS(K222:K1213,$B222:$B1213,$B221,$D222:$D1213,$D222,$E222:$E1213,$E222,$F222:$F1213,$F222)</f>
        <v>0</v>
      </c>
    </row>
    <row r="222" spans="1:11" s="16" customFormat="1" ht="15.75" x14ac:dyDescent="0.25">
      <c r="A222" s="20">
        <v>3</v>
      </c>
      <c r="B222" s="31">
        <v>955</v>
      </c>
      <c r="C222" s="32" t="s">
        <v>46</v>
      </c>
      <c r="D222" s="33" t="s">
        <v>74</v>
      </c>
      <c r="E222" s="33" t="s">
        <v>96</v>
      </c>
      <c r="F222" s="33" t="s">
        <v>64</v>
      </c>
      <c r="G222" s="33" t="s">
        <v>95</v>
      </c>
      <c r="H222" s="24">
        <v>2544</v>
      </c>
      <c r="I222" s="24"/>
      <c r="J222" s="24">
        <v>2544</v>
      </c>
      <c r="K222" s="24"/>
    </row>
    <row r="223" spans="1:11" s="16" customFormat="1" ht="15.75" x14ac:dyDescent="0.25">
      <c r="A223" s="17">
        <v>1</v>
      </c>
      <c r="B223" s="28">
        <v>955</v>
      </c>
      <c r="C223" s="29" t="s">
        <v>38</v>
      </c>
      <c r="D223" s="30" t="s">
        <v>85</v>
      </c>
      <c r="E223" s="30" t="s">
        <v>92</v>
      </c>
      <c r="F223" s="30"/>
      <c r="G223" s="30"/>
      <c r="H223" s="18">
        <f>SUMIFS(H224:H1216,$B224:$B1216,$B224,$D224:$D1216,$D224,$E224:$E1216,$E224)/2</f>
        <v>44956.9</v>
      </c>
      <c r="I223" s="18">
        <f>SUMIFS(I224:I1216,$B224:$B1216,$B224,$D224:$D1216,$D224,$E224:$E1216,$E224)/2</f>
        <v>0</v>
      </c>
      <c r="J223" s="18">
        <f>SUMIFS(J224:J1216,$B224:$B1216,$B224,$D224:$D1216,$D224,$E224:$E1216,$E224)/2</f>
        <v>44956.9</v>
      </c>
      <c r="K223" s="18">
        <f>SUMIFS(K224:K1216,$B224:$B1216,$B224,$D224:$D1216,$D224,$E224:$E1216,$E224)/2</f>
        <v>0</v>
      </c>
    </row>
    <row r="224" spans="1:11" s="16" customFormat="1" ht="78.75" x14ac:dyDescent="0.25">
      <c r="A224" s="19">
        <v>2</v>
      </c>
      <c r="B224" s="37">
        <v>955</v>
      </c>
      <c r="C224" s="41" t="s">
        <v>158</v>
      </c>
      <c r="D224" s="39" t="s">
        <v>85</v>
      </c>
      <c r="E224" s="39" t="s">
        <v>92</v>
      </c>
      <c r="F224" s="39" t="s">
        <v>39</v>
      </c>
      <c r="G224" s="39"/>
      <c r="H224" s="40">
        <f>SUMIFS(H225:H1216,$B225:$B1216,$B224,$D225:$D1216,$D225,$E225:$E1216,$E225,$F225:$F1216,$F225)</f>
        <v>0</v>
      </c>
      <c r="I224" s="40">
        <f>SUMIFS(I225:I1216,$B225:$B1216,$B224,$D225:$D1216,$D225,$E225:$E1216,$E225,$F225:$F1216,$F225)</f>
        <v>0</v>
      </c>
      <c r="J224" s="40">
        <f>SUMIFS(J225:J1216,$B225:$B1216,$B224,$D225:$D1216,$D225,$E225:$E1216,$E225,$F225:$F1216,$F225)</f>
        <v>0</v>
      </c>
      <c r="K224" s="40">
        <f>SUMIFS(K225:K1216,$B225:$B1216,$B224,$D225:$D1216,$D225,$E225:$E1216,$E225,$F225:$F1216,$F225)</f>
        <v>0</v>
      </c>
    </row>
    <row r="225" spans="1:11" s="16" customFormat="1" ht="15.75" x14ac:dyDescent="0.25">
      <c r="A225" s="20">
        <v>3</v>
      </c>
      <c r="B225" s="31">
        <v>955</v>
      </c>
      <c r="C225" s="32" t="s">
        <v>46</v>
      </c>
      <c r="D225" s="33" t="s">
        <v>85</v>
      </c>
      <c r="E225" s="33" t="s">
        <v>92</v>
      </c>
      <c r="F225" s="33" t="s">
        <v>39</v>
      </c>
      <c r="G225" s="33" t="s">
        <v>95</v>
      </c>
      <c r="H225" s="24"/>
      <c r="I225" s="24"/>
      <c r="J225" s="24"/>
      <c r="K225" s="24"/>
    </row>
    <row r="226" spans="1:11" s="16" customFormat="1" ht="94.5" x14ac:dyDescent="0.25">
      <c r="A226" s="19">
        <v>2</v>
      </c>
      <c r="B226" s="37">
        <v>955</v>
      </c>
      <c r="C226" s="38" t="s">
        <v>187</v>
      </c>
      <c r="D226" s="39" t="s">
        <v>85</v>
      </c>
      <c r="E226" s="39" t="s">
        <v>92</v>
      </c>
      <c r="F226" s="39" t="s">
        <v>45</v>
      </c>
      <c r="G226" s="39"/>
      <c r="H226" s="40">
        <f>SUMIFS(H227:H1218,$B227:$B1218,$B226,$D227:$D1218,$D227,$E227:$E1218,$E227,$F227:$F1218,$F227)</f>
        <v>40956.9</v>
      </c>
      <c r="I226" s="40">
        <f>SUMIFS(I227:I1218,$B227:$B1218,$B226,$D227:$D1218,$D227,$E227:$E1218,$E227,$F227:$F1218,$F227)</f>
        <v>0</v>
      </c>
      <c r="J226" s="40">
        <f>SUMIFS(J227:J1218,$B227:$B1218,$B226,$D227:$D1218,$D227,$E227:$E1218,$E227,$F227:$F1218,$F227)</f>
        <v>40956.9</v>
      </c>
      <c r="K226" s="40">
        <f>SUMIFS(K227:K1218,$B227:$B1218,$B226,$D227:$D1218,$D227,$E227:$E1218,$E227,$F227:$F1218,$F227)</f>
        <v>0</v>
      </c>
    </row>
    <row r="227" spans="1:11" s="16" customFormat="1" ht="15.75" x14ac:dyDescent="0.25">
      <c r="A227" s="20">
        <v>3</v>
      </c>
      <c r="B227" s="31">
        <v>955</v>
      </c>
      <c r="C227" s="32" t="s">
        <v>46</v>
      </c>
      <c r="D227" s="33" t="s">
        <v>85</v>
      </c>
      <c r="E227" s="33" t="s">
        <v>92</v>
      </c>
      <c r="F227" s="33" t="s">
        <v>45</v>
      </c>
      <c r="G227" s="33" t="s">
        <v>95</v>
      </c>
      <c r="H227" s="24">
        <v>40956.9</v>
      </c>
      <c r="I227" s="24"/>
      <c r="J227" s="24">
        <v>40956.9</v>
      </c>
      <c r="K227" s="24"/>
    </row>
    <row r="228" spans="1:11" s="16" customFormat="1" ht="47.25" x14ac:dyDescent="0.25">
      <c r="A228" s="19">
        <v>2</v>
      </c>
      <c r="B228" s="37">
        <v>955</v>
      </c>
      <c r="C228" s="38" t="s">
        <v>203</v>
      </c>
      <c r="D228" s="39" t="s">
        <v>85</v>
      </c>
      <c r="E228" s="39" t="s">
        <v>92</v>
      </c>
      <c r="F228" s="39" t="s">
        <v>178</v>
      </c>
      <c r="G228" s="39"/>
      <c r="H228" s="40">
        <f>SUMIFS(H229:H1221,$B229:$B1221,$B228,$D229:$D1221,$D229,$E229:$E1221,$E229,$F229:$F1221,$F229)</f>
        <v>4000</v>
      </c>
      <c r="I228" s="40">
        <f>SUMIFS(I229:I1221,$B229:$B1221,$B228,$D229:$D1221,$D229,$E229:$E1221,$E229,$F229:$F1221,$F229)</f>
        <v>0</v>
      </c>
      <c r="J228" s="40">
        <f>SUMIFS(J229:J1221,$B229:$B1221,$B228,$D229:$D1221,$D229,$E229:$E1221,$E229,$F229:$F1221,$F229)</f>
        <v>4000</v>
      </c>
      <c r="K228" s="40">
        <f>SUMIFS(K229:K1221,$B229:$B1221,$B228,$D229:$D1221,$D229,$E229:$E1221,$E229,$F229:$F1221,$F229)</f>
        <v>0</v>
      </c>
    </row>
    <row r="229" spans="1:11" s="16" customFormat="1" ht="15.75" x14ac:dyDescent="0.25">
      <c r="A229" s="20">
        <v>3</v>
      </c>
      <c r="B229" s="31">
        <v>955</v>
      </c>
      <c r="C229" s="32" t="s">
        <v>46</v>
      </c>
      <c r="D229" s="33" t="s">
        <v>85</v>
      </c>
      <c r="E229" s="33" t="s">
        <v>92</v>
      </c>
      <c r="F229" s="33" t="s">
        <v>178</v>
      </c>
      <c r="G229" s="33" t="s">
        <v>95</v>
      </c>
      <c r="H229" s="24">
        <v>4000</v>
      </c>
      <c r="I229" s="24"/>
      <c r="J229" s="24">
        <v>4000</v>
      </c>
      <c r="K229" s="24"/>
    </row>
    <row r="230" spans="1:11" s="16" customFormat="1" ht="15.75" x14ac:dyDescent="0.25">
      <c r="A230" s="17">
        <v>1</v>
      </c>
      <c r="B230" s="28">
        <v>955</v>
      </c>
      <c r="C230" s="29" t="s">
        <v>66</v>
      </c>
      <c r="D230" s="30" t="s">
        <v>85</v>
      </c>
      <c r="E230" s="30" t="s">
        <v>82</v>
      </c>
      <c r="F230" s="30"/>
      <c r="G230" s="30"/>
      <c r="H230" s="18">
        <f>SUMIFS(H231:H1221,$B231:$B1221,$B231,$D231:$D1221,$D231,$E231:$E1221,$E231)/2</f>
        <v>8978</v>
      </c>
      <c r="I230" s="18">
        <f>SUMIFS(I231:I1221,$B231:$B1221,$B231,$D231:$D1221,$D231,$E231:$E1221,$E231)/2</f>
        <v>0</v>
      </c>
      <c r="J230" s="18">
        <f>SUMIFS(J231:J1221,$B231:$B1221,$B231,$D231:$D1221,$D231,$E231:$E1221,$E231)/2</f>
        <v>8978</v>
      </c>
      <c r="K230" s="18">
        <f>SUMIFS(K231:K1221,$B231:$B1221,$B231,$D231:$D1221,$D231,$E231:$E1221,$E231)/2</f>
        <v>0</v>
      </c>
    </row>
    <row r="231" spans="1:11" s="16" customFormat="1" ht="49.9" customHeight="1" x14ac:dyDescent="0.25">
      <c r="A231" s="19">
        <v>2</v>
      </c>
      <c r="B231" s="37">
        <v>955</v>
      </c>
      <c r="C231" s="38" t="s">
        <v>205</v>
      </c>
      <c r="D231" s="39" t="s">
        <v>85</v>
      </c>
      <c r="E231" s="39" t="s">
        <v>82</v>
      </c>
      <c r="F231" s="39" t="s">
        <v>116</v>
      </c>
      <c r="G231" s="39"/>
      <c r="H231" s="40">
        <f>SUMIFS(H232:H1221,$B232:$B1221,$B231,$D232:$D1221,$D232,$E232:$E1221,$E232,$F232:$F1221,$F232)</f>
        <v>8978</v>
      </c>
      <c r="I231" s="40">
        <f>SUMIFS(I232:I1221,$B232:$B1221,$B231,$D232:$D1221,$D232,$E232:$E1221,$E232,$F232:$F1221,$F232)</f>
        <v>0</v>
      </c>
      <c r="J231" s="40">
        <f>SUMIFS(J232:J1221,$B232:$B1221,$B231,$D232:$D1221,$D232,$E232:$E1221,$E232,$F232:$F1221,$F232)</f>
        <v>8978</v>
      </c>
      <c r="K231" s="40">
        <f>SUMIFS(K232:K1221,$B232:$B1221,$B231,$D232:$D1221,$D232,$E232:$E1221,$E232,$F232:$F1221,$F232)</f>
        <v>0</v>
      </c>
    </row>
    <row r="232" spans="1:11" s="16" customFormat="1" ht="15.75" x14ac:dyDescent="0.25">
      <c r="A232" s="20">
        <v>3</v>
      </c>
      <c r="B232" s="31">
        <v>955</v>
      </c>
      <c r="C232" s="32" t="s">
        <v>46</v>
      </c>
      <c r="D232" s="33" t="s">
        <v>85</v>
      </c>
      <c r="E232" s="33" t="s">
        <v>82</v>
      </c>
      <c r="F232" s="33" t="s">
        <v>116</v>
      </c>
      <c r="G232" s="33" t="s">
        <v>95</v>
      </c>
      <c r="H232" s="24">
        <v>8978</v>
      </c>
      <c r="I232" s="24"/>
      <c r="J232" s="24">
        <v>8978</v>
      </c>
      <c r="K232" s="24"/>
    </row>
    <row r="233" spans="1:11" s="16" customFormat="1" ht="151.15" customHeight="1" x14ac:dyDescent="0.25">
      <c r="A233" s="20">
        <v>3</v>
      </c>
      <c r="B233" s="31">
        <v>955</v>
      </c>
      <c r="C233" s="32" t="s">
        <v>120</v>
      </c>
      <c r="D233" s="33" t="s">
        <v>85</v>
      </c>
      <c r="E233" s="33" t="s">
        <v>82</v>
      </c>
      <c r="F233" s="33" t="s">
        <v>116</v>
      </c>
      <c r="G233" s="33" t="s">
        <v>118</v>
      </c>
      <c r="H233" s="24"/>
      <c r="I233" s="24"/>
      <c r="J233" s="24"/>
      <c r="K233" s="24"/>
    </row>
    <row r="234" spans="1:11" s="16" customFormat="1" ht="15.75" x14ac:dyDescent="0.25">
      <c r="A234" s="17">
        <v>1</v>
      </c>
      <c r="B234" s="28">
        <v>955</v>
      </c>
      <c r="C234" s="29" t="s">
        <v>149</v>
      </c>
      <c r="D234" s="30" t="s">
        <v>85</v>
      </c>
      <c r="E234" s="30" t="s">
        <v>85</v>
      </c>
      <c r="F234" s="30"/>
      <c r="G234" s="30"/>
      <c r="H234" s="18">
        <f>SUMIFS(H235:H1225,$B235:$B1225,$B235,$D235:$D1225,$D235,$E235:$E1225,$E235)/2</f>
        <v>1779</v>
      </c>
      <c r="I234" s="18">
        <f>SUMIFS(I235:I1225,$B235:$B1225,$B235,$D235:$D1225,$D235,$E235:$E1225,$E235)/2</f>
        <v>1779</v>
      </c>
      <c r="J234" s="18">
        <f>SUMIFS(J235:J1225,$B235:$B1225,$B235,$D235:$D1225,$D235,$E235:$E1225,$E235)/2</f>
        <v>1779</v>
      </c>
      <c r="K234" s="18">
        <f>SUMIFS(K235:K1225,$B235:$B1225,$B235,$D235:$D1225,$D235,$E235:$E1225,$E235)/2</f>
        <v>1779</v>
      </c>
    </row>
    <row r="235" spans="1:11" s="16" customFormat="1" ht="47.25" x14ac:dyDescent="0.25">
      <c r="A235" s="19">
        <v>2</v>
      </c>
      <c r="B235" s="37">
        <v>955</v>
      </c>
      <c r="C235" s="38" t="s">
        <v>65</v>
      </c>
      <c r="D235" s="39" t="s">
        <v>85</v>
      </c>
      <c r="E235" s="39" t="s">
        <v>85</v>
      </c>
      <c r="F235" s="39" t="s">
        <v>117</v>
      </c>
      <c r="G235" s="39"/>
      <c r="H235" s="40">
        <f>SUMIFS(H236:H1225,$B236:$B1225,$B235,$D236:$D1225,$D236,$E236:$E1225,$E236,$F236:$F1225,$F236)</f>
        <v>1779</v>
      </c>
      <c r="I235" s="40">
        <f>SUMIFS(I236:I1225,$B236:$B1225,$B235,$D236:$D1225,$D236,$E236:$E1225,$E236,$F236:$F1225,$F236)</f>
        <v>1779</v>
      </c>
      <c r="J235" s="40">
        <f>SUMIFS(J236:J1225,$B236:$B1225,$B235,$D236:$D1225,$D236,$E236:$E1225,$E236,$F236:$F1225,$F236)</f>
        <v>1779</v>
      </c>
      <c r="K235" s="40">
        <f>SUMIFS(K236:K1225,$B236:$B1225,$B235,$D236:$D1225,$D236,$E236:$E1225,$E236,$F236:$F1225,$F236)</f>
        <v>1779</v>
      </c>
    </row>
    <row r="236" spans="1:11" s="16" customFormat="1" ht="47.25" x14ac:dyDescent="0.25">
      <c r="A236" s="20">
        <v>3</v>
      </c>
      <c r="B236" s="31">
        <v>955</v>
      </c>
      <c r="C236" s="32" t="s">
        <v>12</v>
      </c>
      <c r="D236" s="33" t="s">
        <v>85</v>
      </c>
      <c r="E236" s="33" t="s">
        <v>85</v>
      </c>
      <c r="F236" s="33" t="s">
        <v>117</v>
      </c>
      <c r="G236" s="33" t="s">
        <v>77</v>
      </c>
      <c r="H236" s="24">
        <v>1779</v>
      </c>
      <c r="I236" s="24">
        <v>1779</v>
      </c>
      <c r="J236" s="24">
        <v>1779</v>
      </c>
      <c r="K236" s="24">
        <v>1779</v>
      </c>
    </row>
    <row r="237" spans="1:11" s="16" customFormat="1" ht="15.75" x14ac:dyDescent="0.25">
      <c r="A237" s="17">
        <v>1</v>
      </c>
      <c r="B237" s="28">
        <v>955</v>
      </c>
      <c r="C237" s="29" t="s">
        <v>24</v>
      </c>
      <c r="D237" s="30" t="s">
        <v>87</v>
      </c>
      <c r="E237" s="30" t="s">
        <v>73</v>
      </c>
      <c r="F237" s="30" t="s">
        <v>7</v>
      </c>
      <c r="G237" s="30" t="s">
        <v>75</v>
      </c>
      <c r="H237" s="18">
        <f>SUMIFS(H238:H1228,$B238:$B1228,$B238,$D238:$D1228,$D238,$E238:$E1228,$E238)/2</f>
        <v>7262.4</v>
      </c>
      <c r="I237" s="18">
        <f>SUMIFS(I238:I1228,$B238:$B1228,$B238,$D238:$D1228,$D238,$E238:$E1228,$E238)/2</f>
        <v>0</v>
      </c>
      <c r="J237" s="18">
        <f>SUMIFS(J238:J1228,$B238:$B1228,$B238,$D238:$D1228,$D238,$E238:$E1228,$E238)/2</f>
        <v>7262.4</v>
      </c>
      <c r="K237" s="18">
        <f>SUMIFS(K238:K1228,$B238:$B1228,$B238,$D238:$D1228,$D238,$E238:$E1228,$E238)/2</f>
        <v>0</v>
      </c>
    </row>
    <row r="238" spans="1:11" s="16" customFormat="1" ht="39" customHeight="1" x14ac:dyDescent="0.25">
      <c r="A238" s="19">
        <v>2</v>
      </c>
      <c r="B238" s="37">
        <v>955</v>
      </c>
      <c r="C238" s="38" t="s">
        <v>183</v>
      </c>
      <c r="D238" s="39" t="s">
        <v>87</v>
      </c>
      <c r="E238" s="39" t="s">
        <v>73</v>
      </c>
      <c r="F238" s="39" t="s">
        <v>25</v>
      </c>
      <c r="G238" s="39"/>
      <c r="H238" s="40">
        <f>SUMIFS(H239:H1228,$B239:$B1228,$B238,$D239:$D1228,$D239,$E239:$E1228,$E239,$F239:$F1228,$F239)</f>
        <v>0</v>
      </c>
      <c r="I238" s="40">
        <f>SUMIFS(I239:I1228,$B239:$B1228,$B238,$D239:$D1228,$D239,$E239:$E1228,$E239,$F239:$F1228,$F239)</f>
        <v>0</v>
      </c>
      <c r="J238" s="40">
        <f>SUMIFS(J239:J1228,$B239:$B1228,$B238,$D239:$D1228,$D239,$E239:$E1228,$E239,$F239:$F1228,$F239)</f>
        <v>0</v>
      </c>
      <c r="K238" s="40">
        <f>SUMIFS(K239:K1228,$B239:$B1228,$B238,$D239:$D1228,$D239,$E239:$E1228,$E239,$F239:$F1228,$F239)</f>
        <v>0</v>
      </c>
    </row>
    <row r="239" spans="1:11" s="16" customFormat="1" ht="15.75" x14ac:dyDescent="0.25">
      <c r="A239" s="20">
        <v>3</v>
      </c>
      <c r="B239" s="31">
        <v>955</v>
      </c>
      <c r="C239" s="32" t="s">
        <v>46</v>
      </c>
      <c r="D239" s="33" t="s">
        <v>87</v>
      </c>
      <c r="E239" s="33" t="s">
        <v>73</v>
      </c>
      <c r="F239" s="33" t="s">
        <v>25</v>
      </c>
      <c r="G239" s="33" t="s">
        <v>95</v>
      </c>
      <c r="H239" s="24"/>
      <c r="I239" s="24"/>
      <c r="J239" s="24"/>
      <c r="K239" s="24"/>
    </row>
    <row r="240" spans="1:11" s="16" customFormat="1" ht="94.5" x14ac:dyDescent="0.25">
      <c r="A240" s="19">
        <v>2</v>
      </c>
      <c r="B240" s="37">
        <v>955</v>
      </c>
      <c r="C240" s="38" t="s">
        <v>187</v>
      </c>
      <c r="D240" s="39" t="s">
        <v>87</v>
      </c>
      <c r="E240" s="39" t="s">
        <v>73</v>
      </c>
      <c r="F240" s="39" t="s">
        <v>45</v>
      </c>
      <c r="G240" s="39" t="s">
        <v>75</v>
      </c>
      <c r="H240" s="40">
        <f>SUMIFS(H241:H1230,$B241:$B1230,$B240,$D241:$D1230,$D241,$E241:$E1230,$E241,$F241:$F1230,$F241)</f>
        <v>7262.4</v>
      </c>
      <c r="I240" s="40">
        <f>SUMIFS(I241:I1230,$B241:$B1230,$B240,$D241:$D1230,$D241,$E241:$E1230,$E241,$F241:$F1230,$F241)</f>
        <v>0</v>
      </c>
      <c r="J240" s="40">
        <f>SUMIFS(J241:J1230,$B241:$B1230,$B240,$D241:$D1230,$D241,$E241:$E1230,$E241,$F241:$F1230,$F241)</f>
        <v>7262.4</v>
      </c>
      <c r="K240" s="40">
        <f>SUMIFS(K241:K1230,$B241:$B1230,$B240,$D241:$D1230,$D241,$E241:$E1230,$E241,$F241:$F1230,$F241)</f>
        <v>0</v>
      </c>
    </row>
    <row r="241" spans="1:11" s="16" customFormat="1" ht="15.75" x14ac:dyDescent="0.25">
      <c r="A241" s="20">
        <v>3</v>
      </c>
      <c r="B241" s="31">
        <v>955</v>
      </c>
      <c r="C241" s="32" t="s">
        <v>46</v>
      </c>
      <c r="D241" s="33" t="s">
        <v>87</v>
      </c>
      <c r="E241" s="33" t="s">
        <v>73</v>
      </c>
      <c r="F241" s="33" t="s">
        <v>45</v>
      </c>
      <c r="G241" s="33" t="s">
        <v>95</v>
      </c>
      <c r="H241" s="24">
        <v>7262.4</v>
      </c>
      <c r="I241" s="24"/>
      <c r="J241" s="24">
        <v>7262.4</v>
      </c>
      <c r="K241" s="24"/>
    </row>
    <row r="242" spans="1:11" s="16" customFormat="1" ht="15.75" x14ac:dyDescent="0.25">
      <c r="A242" s="17">
        <v>1</v>
      </c>
      <c r="B242" s="28">
        <v>955</v>
      </c>
      <c r="C242" s="29" t="s">
        <v>136</v>
      </c>
      <c r="D242" s="30" t="s">
        <v>93</v>
      </c>
      <c r="E242" s="30" t="s">
        <v>92</v>
      </c>
      <c r="F242" s="30"/>
      <c r="G242" s="30"/>
      <c r="H242" s="18">
        <f>SUMIFS(H243:H1233,$B243:$B1233,$B243,$D243:$D1233,$D243,$E243:$E1233,$E243)/2</f>
        <v>0</v>
      </c>
      <c r="I242" s="18">
        <f>SUMIFS(I243:I1233,$B243:$B1233,$B243,$D243:$D1233,$D243,$E243:$E1233,$E243)/2</f>
        <v>0</v>
      </c>
      <c r="J242" s="18">
        <f>SUMIFS(J243:J1233,$B243:$B1233,$B243,$D243:$D1233,$D243,$E243:$E1233,$E243)/2</f>
        <v>0</v>
      </c>
      <c r="K242" s="18">
        <f>SUMIFS(K243:K1233,$B243:$B1233,$B243,$D243:$D1233,$D243,$E243:$E1233,$E243)/2</f>
        <v>0</v>
      </c>
    </row>
    <row r="243" spans="1:11" s="16" customFormat="1" ht="51.6" customHeight="1" x14ac:dyDescent="0.25">
      <c r="A243" s="19">
        <v>2</v>
      </c>
      <c r="B243" s="37">
        <v>955</v>
      </c>
      <c r="C243" s="38" t="s">
        <v>157</v>
      </c>
      <c r="D243" s="39" t="s">
        <v>93</v>
      </c>
      <c r="E243" s="39" t="s">
        <v>92</v>
      </c>
      <c r="F243" s="39" t="s">
        <v>60</v>
      </c>
      <c r="G243" s="39"/>
      <c r="H243" s="40">
        <f>SUMIFS(H244:H1233,$B244:$B1233,$B243,$D244:$D1233,$D244,$E244:$E1233,$E244,$F244:$F1233,$F244)</f>
        <v>0</v>
      </c>
      <c r="I243" s="40">
        <f>SUMIFS(I244:I1233,$B244:$B1233,$B243,$D244:$D1233,$D244,$E244:$E1233,$E244,$F244:$F1233,$F244)</f>
        <v>0</v>
      </c>
      <c r="J243" s="40">
        <f>SUMIFS(J244:J1233,$B244:$B1233,$B243,$D244:$D1233,$D244,$E244:$E1233,$E244,$F244:$F1233,$F244)</f>
        <v>0</v>
      </c>
      <c r="K243" s="40">
        <f>SUMIFS(K244:K1233,$B244:$B1233,$B243,$D244:$D1233,$D244,$E244:$E1233,$E244,$F244:$F1233,$F244)</f>
        <v>0</v>
      </c>
    </row>
    <row r="244" spans="1:11" s="16" customFormat="1" ht="15.75" x14ac:dyDescent="0.25">
      <c r="A244" s="20">
        <v>3</v>
      </c>
      <c r="B244" s="31">
        <v>955</v>
      </c>
      <c r="C244" s="32" t="s">
        <v>46</v>
      </c>
      <c r="D244" s="33" t="s">
        <v>93</v>
      </c>
      <c r="E244" s="33" t="s">
        <v>92</v>
      </c>
      <c r="F244" s="33" t="s">
        <v>60</v>
      </c>
      <c r="G244" s="33" t="s">
        <v>95</v>
      </c>
      <c r="H244" s="24"/>
      <c r="I244" s="25"/>
      <c r="J244" s="24"/>
      <c r="K244" s="25"/>
    </row>
    <row r="245" spans="1:11" s="16" customFormat="1" ht="15.75" x14ac:dyDescent="0.25">
      <c r="A245" s="17">
        <v>1</v>
      </c>
      <c r="B245" s="28">
        <v>955</v>
      </c>
      <c r="C245" s="56" t="s">
        <v>153</v>
      </c>
      <c r="D245" s="30" t="s">
        <v>88</v>
      </c>
      <c r="E245" s="30" t="s">
        <v>73</v>
      </c>
      <c r="F245" s="30" t="s">
        <v>7</v>
      </c>
      <c r="G245" s="30" t="s">
        <v>75</v>
      </c>
      <c r="H245" s="18">
        <f>SUMIFS(H246:H1236,$B246:$B1236,$B246,$D246:$D1236,$D246,$E246:$E1236,$E246)/2</f>
        <v>1560.8</v>
      </c>
      <c r="I245" s="18">
        <f>SUMIFS(I246:I1236,$B246:$B1236,$B246,$D246:$D1236,$D246,$E246:$E1236,$E246)/2</f>
        <v>0</v>
      </c>
      <c r="J245" s="18">
        <f>SUMIFS(J246:J1236,$B246:$B1236,$B246,$D246:$D1236,$D246,$E246:$E1236,$E246)/2</f>
        <v>1560.8</v>
      </c>
      <c r="K245" s="18">
        <f>SUMIFS(K246:K1236,$B246:$B1236,$B246,$D246:$D1236,$D246,$E246:$E1236,$E246)/2</f>
        <v>0</v>
      </c>
    </row>
    <row r="246" spans="1:11" s="16" customFormat="1" ht="47.25" x14ac:dyDescent="0.25">
      <c r="A246" s="19">
        <v>2</v>
      </c>
      <c r="B246" s="37">
        <v>955</v>
      </c>
      <c r="C246" s="52" t="s">
        <v>32</v>
      </c>
      <c r="D246" s="39" t="s">
        <v>88</v>
      </c>
      <c r="E246" s="39" t="s">
        <v>73</v>
      </c>
      <c r="F246" s="53" t="s">
        <v>121</v>
      </c>
      <c r="G246" s="39"/>
      <c r="H246" s="40">
        <f>SUMIFS(H247:H1236,$B247:$B1236,$B246,$D247:$D1236,$D247,$E247:$E1236,$E247,$F247:$F1236,$F247)</f>
        <v>1560.8</v>
      </c>
      <c r="I246" s="40">
        <f>SUMIFS(I247:I1236,$B247:$B1236,$B246,$D247:$D1236,$D247,$E247:$E1236,$E247,$F247:$F1236,$F247)</f>
        <v>0</v>
      </c>
      <c r="J246" s="40">
        <f>SUMIFS(J247:J1236,$B247:$B1236,$B246,$D247:$D1236,$D247,$E247:$E1236,$E247,$F247:$F1236,$F247)</f>
        <v>1560.8</v>
      </c>
      <c r="K246" s="40">
        <f>SUMIFS(K247:K1236,$B247:$B1236,$B246,$D247:$D1236,$D247,$E247:$E1236,$E247,$F247:$F1236,$F247)</f>
        <v>0</v>
      </c>
    </row>
    <row r="247" spans="1:11" s="16" customFormat="1" ht="37.9" customHeight="1" x14ac:dyDescent="0.25">
      <c r="A247" s="20">
        <v>3</v>
      </c>
      <c r="B247" s="31">
        <v>955</v>
      </c>
      <c r="C247" s="32" t="s">
        <v>21</v>
      </c>
      <c r="D247" s="33" t="s">
        <v>88</v>
      </c>
      <c r="E247" s="33" t="s">
        <v>73</v>
      </c>
      <c r="F247" s="33" t="s">
        <v>121</v>
      </c>
      <c r="G247" s="33" t="s">
        <v>84</v>
      </c>
      <c r="H247" s="24">
        <v>1560.8</v>
      </c>
      <c r="I247" s="24"/>
      <c r="J247" s="24">
        <v>1560.8</v>
      </c>
      <c r="K247" s="24"/>
    </row>
    <row r="248" spans="1:11" s="16" customFormat="1" ht="15.75" x14ac:dyDescent="0.25">
      <c r="A248" s="17">
        <v>1</v>
      </c>
      <c r="B248" s="28">
        <v>955</v>
      </c>
      <c r="C248" s="29" t="s">
        <v>68</v>
      </c>
      <c r="D248" s="30" t="s">
        <v>88</v>
      </c>
      <c r="E248" s="30" t="s">
        <v>82</v>
      </c>
      <c r="F248" s="30" t="s">
        <v>7</v>
      </c>
      <c r="G248" s="30" t="s">
        <v>75</v>
      </c>
      <c r="H248" s="18">
        <f>SUMIFS(H249:H1239,$B249:$B1239,$B249,$D249:$D1239,$D249,$E249:$E1239,$E249)/2</f>
        <v>1695</v>
      </c>
      <c r="I248" s="18">
        <f>SUMIFS(I249:I1239,$B249:$B1239,$B249,$D249:$D1239,$D249,$E249:$E1239,$E249)/2</f>
        <v>1195</v>
      </c>
      <c r="J248" s="18">
        <f>SUMIFS(J249:J1239,$B249:$B1239,$B249,$D249:$D1239,$D249,$E249:$E1239,$E249)/2</f>
        <v>1695</v>
      </c>
      <c r="K248" s="18">
        <f>SUMIFS(K249:K1239,$B249:$B1239,$B249,$D249:$D1239,$D249,$E249:$E1239,$E249)/2</f>
        <v>1195</v>
      </c>
    </row>
    <row r="249" spans="1:11" s="16" customFormat="1" ht="47.25" x14ac:dyDescent="0.25">
      <c r="A249" s="19">
        <v>2</v>
      </c>
      <c r="B249" s="37">
        <v>955</v>
      </c>
      <c r="C249" s="38" t="s">
        <v>157</v>
      </c>
      <c r="D249" s="39" t="s">
        <v>88</v>
      </c>
      <c r="E249" s="39" t="s">
        <v>82</v>
      </c>
      <c r="F249" s="39" t="s">
        <v>60</v>
      </c>
      <c r="G249" s="39"/>
      <c r="H249" s="40">
        <f>SUMIFS(H250:H1239,$B250:$B1239,$B249,$D250:$D1239,$D250,$E250:$E1239,$E250,$F250:$F1239,$F250)</f>
        <v>500</v>
      </c>
      <c r="I249" s="40">
        <f>SUMIFS(I250:I1239,$B250:$B1239,$B249,$D250:$D1239,$D250,$E250:$E1239,$E250,$F250:$F1239,$F250)</f>
        <v>0</v>
      </c>
      <c r="J249" s="40">
        <f>SUMIFS(J250:J1239,$B250:$B1239,$B249,$D250:$D1239,$D250,$E250:$E1239,$E250,$F250:$F1239,$F250)</f>
        <v>500</v>
      </c>
      <c r="K249" s="40">
        <f>SUMIFS(K250:K1239,$B250:$B1239,$B249,$D250:$D1239,$D250,$E250:$E1239,$E250,$F250:$F1239,$F250)</f>
        <v>0</v>
      </c>
    </row>
    <row r="250" spans="1:11" s="16" customFormat="1" ht="39.6" customHeight="1" x14ac:dyDescent="0.25">
      <c r="A250" s="20">
        <v>3</v>
      </c>
      <c r="B250" s="31">
        <v>955</v>
      </c>
      <c r="C250" s="32" t="s">
        <v>21</v>
      </c>
      <c r="D250" s="33" t="s">
        <v>88</v>
      </c>
      <c r="E250" s="33" t="s">
        <v>82</v>
      </c>
      <c r="F250" s="33" t="s">
        <v>60</v>
      </c>
      <c r="G250" s="33" t="s">
        <v>84</v>
      </c>
      <c r="H250" s="24">
        <v>500</v>
      </c>
      <c r="I250" s="24"/>
      <c r="J250" s="24">
        <v>500</v>
      </c>
      <c r="K250" s="24"/>
    </row>
    <row r="251" spans="1:11" s="16" customFormat="1" ht="63" x14ac:dyDescent="0.25">
      <c r="A251" s="19">
        <v>2</v>
      </c>
      <c r="B251" s="37">
        <v>955</v>
      </c>
      <c r="C251" s="38" t="s">
        <v>128</v>
      </c>
      <c r="D251" s="39" t="s">
        <v>88</v>
      </c>
      <c r="E251" s="39" t="s">
        <v>82</v>
      </c>
      <c r="F251" s="39" t="s">
        <v>127</v>
      </c>
      <c r="G251" s="39"/>
      <c r="H251" s="40">
        <f>SUMIFS(H252:H1241,$B252:$B1241,$B251,$D252:$D1241,$D252,$E252:$E1241,$E252,$F252:$F1241,$F252)</f>
        <v>1195</v>
      </c>
      <c r="I251" s="40">
        <f>SUMIFS(I252:I1241,$B252:$B1241,$B251,$D252:$D1241,$D252,$E252:$E1241,$E252,$F252:$F1241,$F252)</f>
        <v>1195</v>
      </c>
      <c r="J251" s="40">
        <f>SUMIFS(J252:J1241,$B252:$B1241,$B251,$D252:$D1241,$D252,$E252:$E1241,$E252,$F252:$F1241,$F252)</f>
        <v>1195</v>
      </c>
      <c r="K251" s="40">
        <f>SUMIFS(K252:K1241,$B252:$B1241,$B251,$D252:$D1241,$D252,$E252:$E1241,$E252,$F252:$F1241,$F252)</f>
        <v>1195</v>
      </c>
    </row>
    <row r="252" spans="1:11" s="16" customFormat="1" ht="37.9" customHeight="1" x14ac:dyDescent="0.25">
      <c r="A252" s="20">
        <v>3</v>
      </c>
      <c r="B252" s="31">
        <v>955</v>
      </c>
      <c r="C252" s="32" t="s">
        <v>21</v>
      </c>
      <c r="D252" s="33" t="s">
        <v>88</v>
      </c>
      <c r="E252" s="33" t="s">
        <v>82</v>
      </c>
      <c r="F252" s="33" t="s">
        <v>127</v>
      </c>
      <c r="G252" s="33" t="s">
        <v>84</v>
      </c>
      <c r="H252" s="24">
        <v>1195</v>
      </c>
      <c r="I252" s="24">
        <v>1195</v>
      </c>
      <c r="J252" s="24">
        <v>1195</v>
      </c>
      <c r="K252" s="24">
        <v>1195</v>
      </c>
    </row>
    <row r="253" spans="1:11" s="16" customFormat="1" ht="15.75" x14ac:dyDescent="0.25">
      <c r="A253" s="20">
        <v>3</v>
      </c>
      <c r="B253" s="31">
        <v>955</v>
      </c>
      <c r="C253" s="32" t="s">
        <v>46</v>
      </c>
      <c r="D253" s="33" t="s">
        <v>88</v>
      </c>
      <c r="E253" s="33" t="s">
        <v>82</v>
      </c>
      <c r="F253" s="33" t="s">
        <v>127</v>
      </c>
      <c r="G253" s="33" t="s">
        <v>95</v>
      </c>
      <c r="H253" s="24"/>
      <c r="I253" s="24"/>
      <c r="J253" s="24"/>
      <c r="K253" s="24"/>
    </row>
    <row r="254" spans="1:11" s="16" customFormat="1" ht="63" x14ac:dyDescent="0.25">
      <c r="A254" s="19">
        <v>2</v>
      </c>
      <c r="B254" s="37">
        <v>955</v>
      </c>
      <c r="C254" s="38" t="s">
        <v>131</v>
      </c>
      <c r="D254" s="39" t="s">
        <v>88</v>
      </c>
      <c r="E254" s="39" t="s">
        <v>82</v>
      </c>
      <c r="F254" s="39" t="s">
        <v>133</v>
      </c>
      <c r="G254" s="39"/>
      <c r="H254" s="40">
        <f>SUMIFS(H255:H1245,$B255:$B1245,$B254,$D255:$D1245,$D255,$E255:$E1245,$E255,$F255:$F1245,$F255)</f>
        <v>0</v>
      </c>
      <c r="I254" s="40">
        <f>SUMIFS(I255:I1245,$B255:$B1245,$B254,$D255:$D1245,$D255,$E255:$E1245,$E255,$F255:$F1245,$F255)</f>
        <v>0</v>
      </c>
      <c r="J254" s="40">
        <f>SUMIFS(J255:J1245,$B255:$B1245,$B254,$D255:$D1245,$D255,$E255:$E1245,$E255,$F255:$F1245,$F255)</f>
        <v>0</v>
      </c>
      <c r="K254" s="40">
        <f>SUMIFS(K255:K1245,$B255:$B1245,$B254,$D255:$D1245,$D255,$E255:$E1245,$E255,$F255:$F1245,$F255)</f>
        <v>0</v>
      </c>
    </row>
    <row r="255" spans="1:11" s="16" customFormat="1" ht="78.75" x14ac:dyDescent="0.25">
      <c r="A255" s="20">
        <v>3</v>
      </c>
      <c r="B255" s="31">
        <v>955</v>
      </c>
      <c r="C255" s="32" t="s">
        <v>152</v>
      </c>
      <c r="D255" s="33" t="s">
        <v>88</v>
      </c>
      <c r="E255" s="33" t="s">
        <v>82</v>
      </c>
      <c r="F255" s="33" t="s">
        <v>133</v>
      </c>
      <c r="G255" s="33" t="s">
        <v>97</v>
      </c>
      <c r="H255" s="24"/>
      <c r="I255" s="24"/>
      <c r="J255" s="24"/>
      <c r="K255" s="24"/>
    </row>
    <row r="256" spans="1:11" s="16" customFormat="1" ht="15.75" x14ac:dyDescent="0.25">
      <c r="A256" s="17">
        <v>1</v>
      </c>
      <c r="B256" s="28">
        <v>955</v>
      </c>
      <c r="C256" s="29" t="s">
        <v>150</v>
      </c>
      <c r="D256" s="30" t="s">
        <v>88</v>
      </c>
      <c r="E256" s="30" t="s">
        <v>90</v>
      </c>
      <c r="F256" s="30"/>
      <c r="G256" s="30"/>
      <c r="H256" s="18">
        <f>SUMIFS(H257:H1245,$B257:$B1245,$B257,$D257:$D1245,$D257,$E257:$E1245,$E257)/2</f>
        <v>11648.2</v>
      </c>
      <c r="I256" s="18">
        <f>SUMIFS(I257:I1245,$B257:$B1245,$B257,$D257:$D1245,$D257,$E257:$E1245,$E257)/2</f>
        <v>9560</v>
      </c>
      <c r="J256" s="18">
        <f>SUMIFS(J257:J1245,$B257:$B1245,$B257,$D257:$D1245,$D257,$E257:$E1245,$E257)/2</f>
        <v>2088.1999999999998</v>
      </c>
      <c r="K256" s="18">
        <f>SUMIFS(K257:K1245,$B257:$B1245,$B257,$D257:$D1245,$D257,$E257:$E1245,$E257)/2</f>
        <v>0</v>
      </c>
    </row>
    <row r="257" spans="1:11" s="16" customFormat="1" ht="31.5" x14ac:dyDescent="0.25">
      <c r="A257" s="19">
        <v>2</v>
      </c>
      <c r="B257" s="37">
        <v>955</v>
      </c>
      <c r="C257" s="38" t="s">
        <v>201</v>
      </c>
      <c r="D257" s="39" t="s">
        <v>88</v>
      </c>
      <c r="E257" s="39" t="s">
        <v>90</v>
      </c>
      <c r="F257" s="39" t="s">
        <v>69</v>
      </c>
      <c r="G257" s="39"/>
      <c r="H257" s="40">
        <f>SUMIFS(H258:H1245,$B258:$B1245,$B257,$D258:$D1245,$D258,$E258:$E1245,$E258,$F258:$F1245,$F258)</f>
        <v>2088.1999999999998</v>
      </c>
      <c r="I257" s="40">
        <f>SUMIFS(I258:I1245,$B258:$B1245,$B257,$D258:$D1245,$D258,$E258:$E1245,$E258,$F258:$F1245,$F258)</f>
        <v>0</v>
      </c>
      <c r="J257" s="40">
        <f>SUMIFS(J258:J1245,$B258:$B1245,$B257,$D258:$D1245,$D258,$E258:$E1245,$E258,$F258:$F1245,$F258)</f>
        <v>2088.1999999999998</v>
      </c>
      <c r="K257" s="40">
        <f>SUMIFS(K258:K1245,$B258:$B1245,$B257,$D258:$D1245,$D258,$E258:$E1245,$E258,$F258:$F1245,$F258)</f>
        <v>0</v>
      </c>
    </row>
    <row r="258" spans="1:11" s="16" customFormat="1" ht="37.15" customHeight="1" x14ac:dyDescent="0.25">
      <c r="A258" s="20">
        <v>3</v>
      </c>
      <c r="B258" s="31">
        <v>955</v>
      </c>
      <c r="C258" s="32" t="s">
        <v>21</v>
      </c>
      <c r="D258" s="33" t="s">
        <v>88</v>
      </c>
      <c r="E258" s="33" t="s">
        <v>90</v>
      </c>
      <c r="F258" s="33" t="s">
        <v>69</v>
      </c>
      <c r="G258" s="33" t="s">
        <v>84</v>
      </c>
      <c r="H258" s="24">
        <v>2088.1999999999998</v>
      </c>
      <c r="I258" s="24"/>
      <c r="J258" s="24">
        <v>2088.1999999999998</v>
      </c>
      <c r="K258" s="24"/>
    </row>
    <row r="259" spans="1:11" s="16" customFormat="1" ht="104.25" customHeight="1" x14ac:dyDescent="0.25">
      <c r="A259" s="19">
        <v>2</v>
      </c>
      <c r="B259" s="37">
        <v>955</v>
      </c>
      <c r="C259" s="38" t="s">
        <v>206</v>
      </c>
      <c r="D259" s="39" t="s">
        <v>88</v>
      </c>
      <c r="E259" s="39" t="s">
        <v>90</v>
      </c>
      <c r="F259" s="39" t="s">
        <v>126</v>
      </c>
      <c r="G259" s="39"/>
      <c r="H259" s="40">
        <f>SUMIFS(H260:H1247,$B260:$B1247,$B259,$D260:$D1247,$D260,$E260:$E1247,$E260,$F260:$F1247,$F260)</f>
        <v>9560</v>
      </c>
      <c r="I259" s="40">
        <f>SUMIFS(I260:I1247,$B260:$B1247,$B259,$D260:$D1247,$D260,$E260:$E1247,$E260,$F260:$F1247,$F260)</f>
        <v>9560</v>
      </c>
      <c r="J259" s="40">
        <f>SUMIFS(J260:J1247,$B260:$B1247,$B259,$D260:$D1247,$D260,$E260:$E1247,$E260,$F260:$F1247,$F260)</f>
        <v>0</v>
      </c>
      <c r="K259" s="40">
        <f>SUMIFS(K260:K1247,$B260:$B1247,$B259,$D260:$D1247,$D260,$E260:$E1247,$E260,$F260:$F1247,$F260)</f>
        <v>0</v>
      </c>
    </row>
    <row r="260" spans="1:11" s="16" customFormat="1" ht="15.75" x14ac:dyDescent="0.25">
      <c r="A260" s="20">
        <v>3</v>
      </c>
      <c r="B260" s="31">
        <v>955</v>
      </c>
      <c r="C260" s="32" t="s">
        <v>124</v>
      </c>
      <c r="D260" s="33" t="s">
        <v>88</v>
      </c>
      <c r="E260" s="33" t="s">
        <v>90</v>
      </c>
      <c r="F260" s="33" t="s">
        <v>126</v>
      </c>
      <c r="G260" s="33" t="s">
        <v>125</v>
      </c>
      <c r="H260" s="24">
        <v>9560</v>
      </c>
      <c r="I260" s="24">
        <v>9560</v>
      </c>
      <c r="J260" s="24">
        <v>0</v>
      </c>
      <c r="K260" s="24">
        <v>0</v>
      </c>
    </row>
    <row r="261" spans="1:11" s="16" customFormat="1" ht="31.5" x14ac:dyDescent="0.25">
      <c r="A261" s="17">
        <v>1</v>
      </c>
      <c r="B261" s="28">
        <v>955</v>
      </c>
      <c r="C261" s="29" t="s">
        <v>27</v>
      </c>
      <c r="D261" s="30" t="s">
        <v>88</v>
      </c>
      <c r="E261" s="30" t="s">
        <v>74</v>
      </c>
      <c r="F261" s="30"/>
      <c r="G261" s="30"/>
      <c r="H261" s="18">
        <f>SUMIFS(H262:H1250,$B262:$B1250,$B262,$D262:$D1250,$D262,$E262:$E1250,$E262)/2</f>
        <v>1377.1000000000001</v>
      </c>
      <c r="I261" s="18">
        <f>SUMIFS(I262:I1250,$B262:$B1250,$B262,$D262:$D1250,$D262,$E262:$E1250,$E262)/2</f>
        <v>517.1</v>
      </c>
      <c r="J261" s="18">
        <f>SUMIFS(J262:J1250,$B262:$B1250,$B262,$D262:$D1250,$D262,$E262:$E1250,$E262)/2</f>
        <v>1377.1000000000001</v>
      </c>
      <c r="K261" s="18">
        <f>SUMIFS(K262:K1250,$B262:$B1250,$B262,$D262:$D1250,$D262,$E262:$E1250,$E262)/2</f>
        <v>517.1</v>
      </c>
    </row>
    <row r="262" spans="1:11" s="16" customFormat="1" ht="78.75" x14ac:dyDescent="0.25">
      <c r="A262" s="19">
        <v>2</v>
      </c>
      <c r="B262" s="37">
        <v>955</v>
      </c>
      <c r="C262" s="38" t="s">
        <v>130</v>
      </c>
      <c r="D262" s="39" t="s">
        <v>88</v>
      </c>
      <c r="E262" s="39" t="s">
        <v>74</v>
      </c>
      <c r="F262" s="39" t="s">
        <v>28</v>
      </c>
      <c r="G262" s="39"/>
      <c r="H262" s="40">
        <f>SUMIFS(H263:H1250,$B263:$B1250,$B262,$D263:$D1250,$D263,$E263:$E1250,$E263,$F263:$F1250,$F263)</f>
        <v>860</v>
      </c>
      <c r="I262" s="40">
        <f>SUMIFS(I263:I1250,$B263:$B1250,$B262,$D263:$D1250,$D263,$E263:$E1250,$E263,$F263:$F1250,$F263)</f>
        <v>0</v>
      </c>
      <c r="J262" s="40">
        <f>SUMIFS(J263:J1250,$B263:$B1250,$B262,$D263:$D1250,$D263,$E263:$E1250,$E263,$F263:$F1250,$F263)</f>
        <v>860</v>
      </c>
      <c r="K262" s="40">
        <f>SUMIFS(K263:K1250,$B263:$B1250,$B262,$D263:$D1250,$D263,$E263:$E1250,$E263,$F263:$F1250,$F263)</f>
        <v>0</v>
      </c>
    </row>
    <row r="263" spans="1:11" s="16" customFormat="1" ht="15.75" x14ac:dyDescent="0.25">
      <c r="A263" s="20">
        <v>3</v>
      </c>
      <c r="B263" s="31">
        <v>955</v>
      </c>
      <c r="C263" s="32" t="s">
        <v>46</v>
      </c>
      <c r="D263" s="33" t="s">
        <v>88</v>
      </c>
      <c r="E263" s="33" t="s">
        <v>74</v>
      </c>
      <c r="F263" s="33" t="s">
        <v>28</v>
      </c>
      <c r="G263" s="33" t="s">
        <v>95</v>
      </c>
      <c r="H263" s="24">
        <v>860</v>
      </c>
      <c r="I263" s="24"/>
      <c r="J263" s="24">
        <v>860</v>
      </c>
      <c r="K263" s="24"/>
    </row>
    <row r="264" spans="1:11" s="16" customFormat="1" ht="63" x14ac:dyDescent="0.25">
      <c r="A264" s="19">
        <v>2</v>
      </c>
      <c r="B264" s="37">
        <v>955</v>
      </c>
      <c r="C264" s="38" t="s">
        <v>147</v>
      </c>
      <c r="D264" s="39" t="s">
        <v>88</v>
      </c>
      <c r="E264" s="39" t="s">
        <v>74</v>
      </c>
      <c r="F264" s="39" t="s">
        <v>33</v>
      </c>
      <c r="G264" s="39"/>
      <c r="H264" s="40">
        <f>SUMIFS(H265:H1252,$B265:$B1252,$B264,$D265:$D1252,$D265,$E265:$E1252,$E265,$F265:$F1252,$F265)</f>
        <v>517.1</v>
      </c>
      <c r="I264" s="40">
        <f>SUMIFS(I265:I1252,$B265:$B1252,$B264,$D265:$D1252,$D265,$E265:$E1252,$E265,$F265:$F1252,$F265)</f>
        <v>517.1</v>
      </c>
      <c r="J264" s="40">
        <f>SUMIFS(J265:J1252,$B265:$B1252,$B264,$D265:$D1252,$D265,$E265:$E1252,$E265,$F265:$F1252,$F265)</f>
        <v>517.1</v>
      </c>
      <c r="K264" s="40">
        <f>SUMIFS(K265:K1252,$B265:$B1252,$B264,$D265:$D1252,$D265,$E265:$E1252,$E265,$F265:$F1252,$F265)</f>
        <v>517.1</v>
      </c>
    </row>
    <row r="265" spans="1:11" s="16" customFormat="1" ht="33.6" customHeight="1" x14ac:dyDescent="0.25">
      <c r="A265" s="20">
        <v>3</v>
      </c>
      <c r="B265" s="31">
        <v>955</v>
      </c>
      <c r="C265" s="32" t="s">
        <v>11</v>
      </c>
      <c r="D265" s="33" t="s">
        <v>88</v>
      </c>
      <c r="E265" s="33" t="s">
        <v>74</v>
      </c>
      <c r="F265" s="33" t="s">
        <v>33</v>
      </c>
      <c r="G265" s="33" t="s">
        <v>76</v>
      </c>
      <c r="H265" s="24">
        <v>457.8</v>
      </c>
      <c r="I265" s="24">
        <v>457.8</v>
      </c>
      <c r="J265" s="24">
        <v>457.8</v>
      </c>
      <c r="K265" s="24">
        <v>457.8</v>
      </c>
    </row>
    <row r="266" spans="1:11" s="16" customFormat="1" ht="47.25" x14ac:dyDescent="0.25">
      <c r="A266" s="20">
        <v>3</v>
      </c>
      <c r="B266" s="31">
        <v>955</v>
      </c>
      <c r="C266" s="32" t="s">
        <v>12</v>
      </c>
      <c r="D266" s="33" t="s">
        <v>88</v>
      </c>
      <c r="E266" s="33" t="s">
        <v>74</v>
      </c>
      <c r="F266" s="33" t="s">
        <v>33</v>
      </c>
      <c r="G266" s="33" t="s">
        <v>77</v>
      </c>
      <c r="H266" s="24">
        <v>59.3</v>
      </c>
      <c r="I266" s="24">
        <v>59.3</v>
      </c>
      <c r="J266" s="24">
        <v>59.3</v>
      </c>
      <c r="K266" s="24">
        <v>59.3</v>
      </c>
    </row>
    <row r="267" spans="1:11" s="16" customFormat="1" ht="15.75" x14ac:dyDescent="0.25">
      <c r="A267" s="17">
        <v>1</v>
      </c>
      <c r="B267" s="28">
        <v>955</v>
      </c>
      <c r="C267" s="29" t="s">
        <v>30</v>
      </c>
      <c r="D267" s="30" t="s">
        <v>89</v>
      </c>
      <c r="E267" s="30" t="s">
        <v>73</v>
      </c>
      <c r="F267" s="30" t="s">
        <v>7</v>
      </c>
      <c r="G267" s="30" t="s">
        <v>75</v>
      </c>
      <c r="H267" s="18">
        <f>SUMIFS(H268:H1256,$B268:$B1256,$B268,$D268:$D1256,$D268,$E268:$E1256,$E268)/2</f>
        <v>3101.6</v>
      </c>
      <c r="I267" s="18">
        <f>SUMIFS(I268:I1256,$B268:$B1256,$B268,$D268:$D1256,$D268,$E268:$E1256,$E268)/2</f>
        <v>0</v>
      </c>
      <c r="J267" s="18">
        <f>SUMIFS(J268:J1256,$B268:$B1256,$B268,$D268:$D1256,$D268,$E268:$E1256,$E268)/2</f>
        <v>3101.6</v>
      </c>
      <c r="K267" s="18">
        <f>SUMIFS(K268:K1256,$B268:$B1256,$B268,$D268:$D1256,$D268,$E268:$E1256,$E268)/2</f>
        <v>0</v>
      </c>
    </row>
    <row r="268" spans="1:11" s="16" customFormat="1" ht="47.25" x14ac:dyDescent="0.25">
      <c r="A268" s="19">
        <v>2</v>
      </c>
      <c r="B268" s="37">
        <v>955</v>
      </c>
      <c r="C268" s="38" t="s">
        <v>184</v>
      </c>
      <c r="D268" s="39" t="s">
        <v>89</v>
      </c>
      <c r="E268" s="39" t="s">
        <v>73</v>
      </c>
      <c r="F268" s="39" t="s">
        <v>31</v>
      </c>
      <c r="G268" s="39"/>
      <c r="H268" s="40">
        <f>SUMIFS(H269:H1256,$B269:$B1256,$B268,$D269:$D1256,$D269,$E269:$E1256,$E269,$F269:$F1256,$F269)</f>
        <v>0</v>
      </c>
      <c r="I268" s="40">
        <f>SUMIFS(I269:I1256,$B269:$B1256,$B268,$D269:$D1256,$D269,$E269:$E1256,$E269,$F269:$F1256,$F269)</f>
        <v>0</v>
      </c>
      <c r="J268" s="40">
        <f>SUMIFS(J269:J1256,$B269:$B1256,$B268,$D269:$D1256,$D269,$E269:$E1256,$E269,$F269:$F1256,$F269)</f>
        <v>0</v>
      </c>
      <c r="K268" s="40">
        <f>SUMIFS(K269:K1256,$B269:$B1256,$B268,$D269:$D1256,$D269,$E269:$E1256,$E269,$F269:$F1256,$F269)</f>
        <v>0</v>
      </c>
    </row>
    <row r="269" spans="1:11" s="16" customFormat="1" ht="15.75" x14ac:dyDescent="0.25">
      <c r="A269" s="20">
        <v>3</v>
      </c>
      <c r="B269" s="31">
        <v>955</v>
      </c>
      <c r="C269" s="32" t="s">
        <v>46</v>
      </c>
      <c r="D269" s="33" t="s">
        <v>89</v>
      </c>
      <c r="E269" s="33" t="s">
        <v>73</v>
      </c>
      <c r="F269" s="33" t="s">
        <v>31</v>
      </c>
      <c r="G269" s="33" t="s">
        <v>95</v>
      </c>
      <c r="H269" s="24"/>
      <c r="I269" s="25"/>
      <c r="J269" s="24"/>
      <c r="K269" s="25"/>
    </row>
    <row r="270" spans="1:11" s="16" customFormat="1" ht="47.25" x14ac:dyDescent="0.25">
      <c r="A270" s="19">
        <v>2</v>
      </c>
      <c r="B270" s="37">
        <v>955</v>
      </c>
      <c r="C270" s="38" t="s">
        <v>157</v>
      </c>
      <c r="D270" s="39" t="s">
        <v>89</v>
      </c>
      <c r="E270" s="39" t="s">
        <v>73</v>
      </c>
      <c r="F270" s="39" t="s">
        <v>60</v>
      </c>
      <c r="G270" s="39"/>
      <c r="H270" s="40">
        <f>SUMIFS(H271:H1258,$B271:$B1258,$B270,$D271:$D1258,$D271,$E271:$E1258,$E271,$F271:$F1258,$F271)</f>
        <v>0</v>
      </c>
      <c r="I270" s="40">
        <f>SUMIFS(I271:I1258,$B271:$B1258,$B270,$D271:$D1258,$D271,$E271:$E1258,$E271,$F271:$F1258,$F271)</f>
        <v>0</v>
      </c>
      <c r="J270" s="40">
        <f>SUMIFS(J271:J1258,$B271:$B1258,$B270,$D271:$D1258,$D271,$E271:$E1258,$E271,$F271:$F1258,$F271)</f>
        <v>0</v>
      </c>
      <c r="K270" s="40">
        <f>SUMIFS(K271:K1258,$B271:$B1258,$B270,$D271:$D1258,$D271,$E271:$E1258,$E271,$F271:$F1258,$F271)</f>
        <v>0</v>
      </c>
    </row>
    <row r="271" spans="1:11" s="16" customFormat="1" ht="146.44999999999999" customHeight="1" x14ac:dyDescent="0.25">
      <c r="A271" s="20">
        <v>3</v>
      </c>
      <c r="B271" s="31">
        <v>955</v>
      </c>
      <c r="C271" s="32" t="s">
        <v>120</v>
      </c>
      <c r="D271" s="33" t="s">
        <v>89</v>
      </c>
      <c r="E271" s="33" t="s">
        <v>73</v>
      </c>
      <c r="F271" s="33" t="s">
        <v>60</v>
      </c>
      <c r="G271" s="33" t="s">
        <v>118</v>
      </c>
      <c r="H271" s="24"/>
      <c r="I271" s="24"/>
      <c r="J271" s="24"/>
      <c r="K271" s="24"/>
    </row>
    <row r="272" spans="1:11" s="16" customFormat="1" ht="94.5" x14ac:dyDescent="0.25">
      <c r="A272" s="19">
        <v>2</v>
      </c>
      <c r="B272" s="37">
        <v>955</v>
      </c>
      <c r="C272" s="38" t="s">
        <v>187</v>
      </c>
      <c r="D272" s="39" t="s">
        <v>89</v>
      </c>
      <c r="E272" s="39" t="s">
        <v>73</v>
      </c>
      <c r="F272" s="39" t="s">
        <v>45</v>
      </c>
      <c r="G272" s="39"/>
      <c r="H272" s="40">
        <f>SUMIFS(H273:H1260,$B273:$B1260,$B272,$D273:$D1260,$D273,$E273:$E1260,$E273,$F273:$F1260,$F273)</f>
        <v>3101.6</v>
      </c>
      <c r="I272" s="40">
        <f>SUMIFS(I273:I1260,$B273:$B1260,$B272,$D273:$D1260,$D273,$E273:$E1260,$E273,$F273:$F1260,$F273)</f>
        <v>0</v>
      </c>
      <c r="J272" s="40">
        <f>SUMIFS(J273:J1260,$B273:$B1260,$B272,$D273:$D1260,$D273,$E273:$E1260,$E273,$F273:$F1260,$F273)</f>
        <v>3101.6</v>
      </c>
      <c r="K272" s="40">
        <f>SUMIFS(K273:K1260,$B273:$B1260,$B272,$D273:$D1260,$D273,$E273:$E1260,$E273,$F273:$F1260,$F273)</f>
        <v>0</v>
      </c>
    </row>
    <row r="273" spans="1:11" s="16" customFormat="1" ht="15.75" x14ac:dyDescent="0.25">
      <c r="A273" s="20">
        <v>3</v>
      </c>
      <c r="B273" s="31">
        <v>955</v>
      </c>
      <c r="C273" s="32" t="s">
        <v>46</v>
      </c>
      <c r="D273" s="33" t="s">
        <v>89</v>
      </c>
      <c r="E273" s="33" t="s">
        <v>73</v>
      </c>
      <c r="F273" s="33" t="s">
        <v>45</v>
      </c>
      <c r="G273" s="33" t="s">
        <v>95</v>
      </c>
      <c r="H273" s="24">
        <v>3101.6</v>
      </c>
      <c r="I273" s="25"/>
      <c r="J273" s="24">
        <v>3101.6</v>
      </c>
      <c r="K273" s="25"/>
    </row>
    <row r="274" spans="1:11" s="16" customFormat="1" ht="15.75" x14ac:dyDescent="0.25">
      <c r="A274" s="17">
        <v>1</v>
      </c>
      <c r="B274" s="28">
        <v>955</v>
      </c>
      <c r="C274" s="29" t="s">
        <v>70</v>
      </c>
      <c r="D274" s="30" t="s">
        <v>91</v>
      </c>
      <c r="E274" s="30" t="s">
        <v>92</v>
      </c>
      <c r="F274" s="30" t="s">
        <v>7</v>
      </c>
      <c r="G274" s="30" t="s">
        <v>75</v>
      </c>
      <c r="H274" s="18">
        <f>SUMIFS(H275:H1263,$B275:$B1263,$B275,$D275:$D1263,$D275,$E275:$E1263,$E275)/2</f>
        <v>3551.2000000000003</v>
      </c>
      <c r="I274" s="18">
        <f>SUMIFS(I275:I1263,$B275:$B1263,$B275,$D275:$D1263,$D275,$E275:$E1263,$E275)/2</f>
        <v>0</v>
      </c>
      <c r="J274" s="18">
        <f>SUMIFS(J275:J1263,$B275:$B1263,$B275,$D275:$D1263,$D275,$E275:$E1263,$E275)/2</f>
        <v>3551.2000000000003</v>
      </c>
      <c r="K274" s="18">
        <f>SUMIFS(K275:K1263,$B275:$B1263,$B275,$D275:$D1263,$D275,$E275:$E1263,$E275)/2</f>
        <v>0</v>
      </c>
    </row>
    <row r="275" spans="1:11" s="16" customFormat="1" ht="47.25" x14ac:dyDescent="0.25">
      <c r="A275" s="19">
        <v>2</v>
      </c>
      <c r="B275" s="37">
        <v>955</v>
      </c>
      <c r="C275" s="42" t="s">
        <v>197</v>
      </c>
      <c r="D275" s="39" t="s">
        <v>91</v>
      </c>
      <c r="E275" s="39" t="s">
        <v>92</v>
      </c>
      <c r="F275" s="39" t="s">
        <v>71</v>
      </c>
      <c r="G275" s="39"/>
      <c r="H275" s="40">
        <f>SUMIFS(H276:H1263,$B276:$B1263,$B275,$D276:$D1263,$D276,$E276:$E1263,$E276,$F276:$F1263,$F276)</f>
        <v>2537.1</v>
      </c>
      <c r="I275" s="40">
        <f>SUMIFS(I276:I1263,$B276:$B1263,$B275,$D276:$D1263,$D276,$E276:$E1263,$E276,$F276:$F1263,$F276)</f>
        <v>0</v>
      </c>
      <c r="J275" s="40">
        <f>SUMIFS(J276:J1263,$B276:$B1263,$B275,$D276:$D1263,$D276,$E276:$E1263,$E276,$F276:$F1263,$F276)</f>
        <v>2537.1</v>
      </c>
      <c r="K275" s="40">
        <f>SUMIFS(K276:K1263,$B276:$B1263,$B275,$D276:$D1263,$D276,$E276:$E1263,$E276,$F276:$F1263,$F276)</f>
        <v>0</v>
      </c>
    </row>
    <row r="276" spans="1:11" s="16" customFormat="1" ht="15.75" x14ac:dyDescent="0.25">
      <c r="A276" s="20">
        <v>3</v>
      </c>
      <c r="B276" s="31">
        <v>955</v>
      </c>
      <c r="C276" s="32" t="s">
        <v>46</v>
      </c>
      <c r="D276" s="33" t="s">
        <v>91</v>
      </c>
      <c r="E276" s="33" t="s">
        <v>92</v>
      </c>
      <c r="F276" s="33" t="s">
        <v>71</v>
      </c>
      <c r="G276" s="33" t="s">
        <v>95</v>
      </c>
      <c r="H276" s="24">
        <v>2537.1</v>
      </c>
      <c r="I276" s="25"/>
      <c r="J276" s="24">
        <v>2537.1</v>
      </c>
      <c r="K276" s="25"/>
    </row>
    <row r="277" spans="1:11" s="16" customFormat="1" ht="126" x14ac:dyDescent="0.25">
      <c r="A277" s="19">
        <v>2</v>
      </c>
      <c r="B277" s="37">
        <v>955</v>
      </c>
      <c r="C277" s="42" t="s">
        <v>198</v>
      </c>
      <c r="D277" s="39" t="s">
        <v>91</v>
      </c>
      <c r="E277" s="39" t="s">
        <v>92</v>
      </c>
      <c r="F277" s="39" t="s">
        <v>135</v>
      </c>
      <c r="G277" s="39" t="s">
        <v>75</v>
      </c>
      <c r="H277" s="40">
        <f>SUMIFS(H278:H1265,$B278:$B1265,$B277,$D278:$D1265,$D278,$E278:$E1265,$E278,$F278:$F1265,$F278)</f>
        <v>1014.1</v>
      </c>
      <c r="I277" s="40">
        <f>SUMIFS(I278:I1265,$B278:$B1265,$B277,$D278:$D1265,$D278,$E278:$E1265,$E278,$F278:$F1265,$F278)</f>
        <v>0</v>
      </c>
      <c r="J277" s="40">
        <f>SUMIFS(J278:J1265,$B278:$B1265,$B277,$D278:$D1265,$D278,$E278:$E1265,$E278,$F278:$F1265,$F278)</f>
        <v>1014.1</v>
      </c>
      <c r="K277" s="40">
        <f>SUMIFS(K278:K1265,$B278:$B1265,$B277,$D278:$D1265,$D278,$E278:$E1265,$E278,$F278:$F1265,$F278)</f>
        <v>0</v>
      </c>
    </row>
    <row r="278" spans="1:11" s="16" customFormat="1" ht="15.75" x14ac:dyDescent="0.25">
      <c r="A278" s="20">
        <v>3</v>
      </c>
      <c r="B278" s="31">
        <v>955</v>
      </c>
      <c r="C278" s="32" t="s">
        <v>46</v>
      </c>
      <c r="D278" s="33" t="s">
        <v>91</v>
      </c>
      <c r="E278" s="33" t="s">
        <v>92</v>
      </c>
      <c r="F278" s="33" t="s">
        <v>135</v>
      </c>
      <c r="G278" s="33" t="s">
        <v>95</v>
      </c>
      <c r="H278" s="24">
        <v>1014.1</v>
      </c>
      <c r="I278" s="25"/>
      <c r="J278" s="24">
        <v>1014.1</v>
      </c>
      <c r="K278" s="25"/>
    </row>
    <row r="279" spans="1:11" s="16" customFormat="1" ht="15.75" x14ac:dyDescent="0.25">
      <c r="A279" s="21"/>
      <c r="B279" s="35"/>
      <c r="C279" s="35" t="s">
        <v>72</v>
      </c>
      <c r="D279" s="36"/>
      <c r="E279" s="36"/>
      <c r="F279" s="36" t="s">
        <v>7</v>
      </c>
      <c r="G279" s="36"/>
      <c r="H279" s="22">
        <f>SUMIF($A14:$A279,$A14,H14:H279)</f>
        <v>359612.39999999991</v>
      </c>
      <c r="I279" s="22">
        <f>SUMIF($A14:$A279,$A14,I14:I279)</f>
        <v>47087.400000000009</v>
      </c>
      <c r="J279" s="22">
        <f>SUMIF($A14:$A279,$A14,J14:J279)</f>
        <v>369825.79999999993</v>
      </c>
      <c r="K279" s="22">
        <f>SUMIF($A14:$A279,$A14,K14:K279)</f>
        <v>54237.700000000012</v>
      </c>
    </row>
    <row r="283" spans="1:11" x14ac:dyDescent="0.25">
      <c r="H283" s="23"/>
      <c r="J283" s="23"/>
    </row>
  </sheetData>
  <autoFilter ref="A6:I279">
    <filterColumn colId="7" showButton="0"/>
  </autoFilter>
  <mergeCells count="16">
    <mergeCell ref="J1:K1"/>
    <mergeCell ref="J6:K9"/>
    <mergeCell ref="J10:J13"/>
    <mergeCell ref="K10:K13"/>
    <mergeCell ref="H2:K2"/>
    <mergeCell ref="C4:J4"/>
    <mergeCell ref="B6:B13"/>
    <mergeCell ref="H1:I1"/>
    <mergeCell ref="I10:I13"/>
    <mergeCell ref="C6:C13"/>
    <mergeCell ref="D6:D13"/>
    <mergeCell ref="E6:E13"/>
    <mergeCell ref="F6:F13"/>
    <mergeCell ref="G6:G13"/>
    <mergeCell ref="H10:H13"/>
    <mergeCell ref="H6:I9"/>
  </mergeCells>
  <pageMargins left="0.31496062992125984" right="0.31496062992125984" top="0.31496062992125984" bottom="0.31496062992125984" header="0" footer="0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7"/>
  <sheetViews>
    <sheetView zoomScale="115" zoomScaleNormal="115" workbookViewId="0">
      <selection activeCell="H3" sqref="H3"/>
    </sheetView>
  </sheetViews>
  <sheetFormatPr defaultColWidth="9.140625" defaultRowHeight="15" x14ac:dyDescent="0.25"/>
  <cols>
    <col min="1" max="1" width="9.140625" style="5"/>
    <col min="2" max="2" width="24.85546875" style="5" customWidth="1"/>
    <col min="3" max="3" width="9.42578125" style="5" customWidth="1"/>
    <col min="4" max="4" width="19.5703125" style="5" customWidth="1"/>
    <col min="5" max="5" width="20" style="5" customWidth="1"/>
    <col min="6" max="6" width="17.28515625" style="5" customWidth="1"/>
    <col min="7" max="7" width="18.28515625" style="5" customWidth="1"/>
    <col min="8" max="16384" width="9.140625" style="5"/>
  </cols>
  <sheetData>
    <row r="3" spans="2:7" ht="15" customHeight="1" x14ac:dyDescent="0.25">
      <c r="B3" s="78" t="s">
        <v>108</v>
      </c>
      <c r="C3" s="78" t="s">
        <v>106</v>
      </c>
      <c r="D3" s="81" t="s">
        <v>100</v>
      </c>
      <c r="E3" s="81"/>
      <c r="F3" s="81" t="s">
        <v>101</v>
      </c>
      <c r="G3" s="81"/>
    </row>
    <row r="4" spans="2:7" x14ac:dyDescent="0.25">
      <c r="B4" s="79"/>
      <c r="C4" s="79"/>
      <c r="D4" s="81"/>
      <c r="E4" s="81"/>
      <c r="F4" s="81"/>
      <c r="G4" s="81"/>
    </row>
    <row r="5" spans="2:7" ht="0.75" customHeight="1" x14ac:dyDescent="0.25">
      <c r="B5" s="79"/>
      <c r="C5" s="79"/>
      <c r="D5" s="81"/>
      <c r="E5" s="81"/>
      <c r="F5" s="81"/>
      <c r="G5" s="81"/>
    </row>
    <row r="6" spans="2:7" ht="15" hidden="1" customHeight="1" x14ac:dyDescent="0.25">
      <c r="B6" s="79"/>
      <c r="C6" s="79"/>
      <c r="D6" s="81"/>
      <c r="E6" s="81"/>
      <c r="F6" s="81"/>
      <c r="G6" s="81"/>
    </row>
    <row r="7" spans="2:7" x14ac:dyDescent="0.25">
      <c r="B7" s="79"/>
      <c r="C7" s="79"/>
      <c r="D7" s="81" t="s">
        <v>6</v>
      </c>
      <c r="E7" s="81" t="s">
        <v>99</v>
      </c>
      <c r="F7" s="81" t="s">
        <v>6</v>
      </c>
      <c r="G7" s="81" t="s">
        <v>99</v>
      </c>
    </row>
    <row r="8" spans="2:7" x14ac:dyDescent="0.25">
      <c r="B8" s="79"/>
      <c r="C8" s="79"/>
      <c r="D8" s="81"/>
      <c r="E8" s="81"/>
      <c r="F8" s="81"/>
      <c r="G8" s="81"/>
    </row>
    <row r="9" spans="2:7" x14ac:dyDescent="0.25">
      <c r="B9" s="79"/>
      <c r="C9" s="79"/>
      <c r="D9" s="81"/>
      <c r="E9" s="81"/>
      <c r="F9" s="81"/>
      <c r="G9" s="81"/>
    </row>
    <row r="10" spans="2:7" ht="2.25" customHeight="1" x14ac:dyDescent="0.25">
      <c r="B10" s="80"/>
      <c r="C10" s="80"/>
      <c r="D10" s="81"/>
      <c r="E10" s="81"/>
      <c r="F10" s="81"/>
      <c r="G10" s="81"/>
    </row>
    <row r="11" spans="2:7" x14ac:dyDescent="0.25">
      <c r="B11" s="1">
        <v>0</v>
      </c>
      <c r="C11" s="1" t="s">
        <v>103</v>
      </c>
      <c r="D11" s="4">
        <f>SUMIF('Приложение №4'!$A$14:$A1045,0,'Приложение №4'!$H$14:$H1045)</f>
        <v>359612.39999999991</v>
      </c>
      <c r="E11" s="4">
        <f>SUMIF('Приложение №4'!$A$14:$A1045,0,'Приложение №4'!$I$14:$I1045)</f>
        <v>47087.400000000009</v>
      </c>
      <c r="F11" s="4" t="e">
        <f>SUMIF('Приложение №4'!$A$14:$A1045,0,'Приложение №4'!#REF!)</f>
        <v>#REF!</v>
      </c>
      <c r="G11" s="4" t="e">
        <f>SUMIF('Приложение №4'!$A$14:$A1045,0,'Приложение №4'!#REF!)</f>
        <v>#REF!</v>
      </c>
    </row>
    <row r="12" spans="2:7" x14ac:dyDescent="0.25">
      <c r="B12" s="2">
        <v>1</v>
      </c>
      <c r="C12" s="2" t="s">
        <v>104</v>
      </c>
      <c r="D12" s="6">
        <f>SUMIF('Приложение №4'!$A$14:$A1046,1,'Приложение №4'!$H$14:$H1046)</f>
        <v>359612.4</v>
      </c>
      <c r="E12" s="6">
        <f>SUMIF('Приложение №4'!$A$14:$A1046,1,'Приложение №4'!$I$14:$I1046)</f>
        <v>47087.399999999994</v>
      </c>
      <c r="F12" s="6" t="e">
        <f>SUMIF('Приложение №4'!$A$14:$A1046,1,'Приложение №4'!#REF!)</f>
        <v>#REF!</v>
      </c>
      <c r="G12" s="6" t="e">
        <f>SUMIF('Приложение №4'!$A$14:$A1046,1,'Приложение №4'!#REF!)</f>
        <v>#REF!</v>
      </c>
    </row>
    <row r="13" spans="2:7" x14ac:dyDescent="0.25">
      <c r="B13" s="3">
        <v>2</v>
      </c>
      <c r="C13" s="3" t="s">
        <v>107</v>
      </c>
      <c r="D13" s="7">
        <f>SUMIF('Приложение №4'!$A$14:$A1047,2,'Приложение №4'!$H$14:$H1047)</f>
        <v>359612.39999999991</v>
      </c>
      <c r="E13" s="7">
        <f>SUMIF('Приложение №4'!$A$14:$A1047,2,'Приложение №4'!$I$14:$I1047)</f>
        <v>47087.399999999994</v>
      </c>
      <c r="F13" s="7" t="e">
        <f>SUMIF('Приложение №4'!$A$14:$A1047,2,'Приложение №4'!#REF!)</f>
        <v>#REF!</v>
      </c>
      <c r="G13" s="7" t="e">
        <f>SUMIF('Приложение №4'!$A$14:$A1047,2,'Приложение №4'!#REF!)</f>
        <v>#REF!</v>
      </c>
    </row>
    <row r="14" spans="2:7" s="51" customFormat="1" ht="78" customHeight="1" x14ac:dyDescent="0.25">
      <c r="B14" s="49" t="s">
        <v>109</v>
      </c>
      <c r="C14" s="49" t="s">
        <v>105</v>
      </c>
      <c r="D14" s="50">
        <f>SUMIF('Приложение №4'!$A$14:$A1048,3,'Приложение №4'!$H$14:$H1048)</f>
        <v>359612.39999999991</v>
      </c>
      <c r="E14" s="50">
        <f>SUMIF('Приложение №4'!$A$14:$A1048,3,'Приложение №4'!$I$14:$I1048)</f>
        <v>47087.4</v>
      </c>
      <c r="F14" s="50" t="e">
        <f>SUMIF('Приложение №4'!$A$14:$A1048,3,'Приложение №4'!#REF!)</f>
        <v>#REF!</v>
      </c>
      <c r="G14" s="50" t="e">
        <f>SUMIF('Приложение №4'!$A$14:$A1048,3,'Приложение №4'!#REF!)</f>
        <v>#REF!</v>
      </c>
    </row>
    <row r="15" spans="2:7" x14ac:dyDescent="0.25">
      <c r="B15" s="8">
        <v>0</v>
      </c>
      <c r="C15" s="8" t="s">
        <v>103</v>
      </c>
      <c r="D15" s="9">
        <f>D14-D11</f>
        <v>0</v>
      </c>
      <c r="E15" s="9">
        <f t="shared" ref="E15" si="0">E14-E11</f>
        <v>0</v>
      </c>
      <c r="F15" s="9" t="e">
        <f>F14-F11</f>
        <v>#REF!</v>
      </c>
      <c r="G15" s="9" t="e">
        <f t="shared" ref="G15" si="1">G14-G11</f>
        <v>#REF!</v>
      </c>
    </row>
    <row r="16" spans="2:7" x14ac:dyDescent="0.25">
      <c r="B16" s="8">
        <v>1</v>
      </c>
      <c r="C16" s="8" t="s">
        <v>104</v>
      </c>
      <c r="D16" s="9">
        <f>D14-D12</f>
        <v>0</v>
      </c>
      <c r="E16" s="9">
        <f t="shared" ref="E16" si="2">E14-E12</f>
        <v>0</v>
      </c>
      <c r="F16" s="9" t="e">
        <f>F14-F12</f>
        <v>#REF!</v>
      </c>
      <c r="G16" s="9" t="e">
        <f t="shared" ref="G16" si="3">G14-G12</f>
        <v>#REF!</v>
      </c>
    </row>
    <row r="17" spans="2:7" x14ac:dyDescent="0.25">
      <c r="B17" s="8">
        <v>2</v>
      </c>
      <c r="C17" s="8" t="s">
        <v>107</v>
      </c>
      <c r="D17" s="9">
        <f>D14-D13</f>
        <v>0</v>
      </c>
      <c r="E17" s="9">
        <f t="shared" ref="E17" si="4">E14-E13</f>
        <v>0</v>
      </c>
      <c r="F17" s="9" t="e">
        <f>F14-F13</f>
        <v>#REF!</v>
      </c>
      <c r="G17" s="9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№4</vt:lpstr>
      <vt:lpstr>КС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Катеренюк Илья Иванович</cp:lastModifiedBy>
  <cp:lastPrinted>2021-01-22T10:38:30Z</cp:lastPrinted>
  <dcterms:created xsi:type="dcterms:W3CDTF">2017-09-27T09:31:38Z</dcterms:created>
  <dcterms:modified xsi:type="dcterms:W3CDTF">2021-01-29T04:38:11Z</dcterms:modified>
</cp:coreProperties>
</file>