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№6'!$A$6:$H$272</definedName>
  </definedNames>
  <calcPr calcId="145621"/>
</workbook>
</file>

<file path=xl/calcChain.xml><?xml version="1.0" encoding="utf-8"?>
<calcChain xmlns="http://schemas.openxmlformats.org/spreadsheetml/2006/main">
  <c r="L268" i="1" l="1"/>
  <c r="K268" i="1"/>
  <c r="L266" i="1"/>
  <c r="L265" i="1" s="1"/>
  <c r="K266" i="1"/>
  <c r="K265" i="1"/>
  <c r="L263" i="1"/>
  <c r="L262" i="1" s="1"/>
  <c r="K263" i="1"/>
  <c r="K262" i="1" s="1"/>
  <c r="L259" i="1"/>
  <c r="L258" i="1" s="1"/>
  <c r="L257" i="1" s="1"/>
  <c r="K259" i="1"/>
  <c r="K258" i="1" s="1"/>
  <c r="K257" i="1" s="1"/>
  <c r="L255" i="1"/>
  <c r="K255" i="1"/>
  <c r="L253" i="1"/>
  <c r="K253" i="1"/>
  <c r="L251" i="1"/>
  <c r="L250" i="1" s="1"/>
  <c r="L249" i="1" s="1"/>
  <c r="K251" i="1"/>
  <c r="L247" i="1"/>
  <c r="K247" i="1"/>
  <c r="L245" i="1"/>
  <c r="L244" i="1" s="1"/>
  <c r="L243" i="1" s="1"/>
  <c r="K245" i="1"/>
  <c r="L241" i="1"/>
  <c r="K241" i="1"/>
  <c r="L238" i="1"/>
  <c r="K238" i="1"/>
  <c r="L234" i="1"/>
  <c r="K234" i="1"/>
  <c r="L232" i="1"/>
  <c r="K232" i="1"/>
  <c r="L229" i="1"/>
  <c r="K229" i="1"/>
  <c r="K228" i="1" s="1"/>
  <c r="L226" i="1"/>
  <c r="K226" i="1"/>
  <c r="L223" i="1"/>
  <c r="K223" i="1"/>
  <c r="L221" i="1"/>
  <c r="L220" i="1" s="1"/>
  <c r="K221" i="1"/>
  <c r="L218" i="1"/>
  <c r="K218" i="1"/>
  <c r="L216" i="1"/>
  <c r="K216" i="1"/>
  <c r="L213" i="1"/>
  <c r="K213" i="1"/>
  <c r="L211" i="1"/>
  <c r="L210" i="1" s="1"/>
  <c r="K211" i="1"/>
  <c r="L207" i="1"/>
  <c r="K207" i="1"/>
  <c r="K206" i="1" s="1"/>
  <c r="L206" i="1"/>
  <c r="L202" i="1"/>
  <c r="K202" i="1"/>
  <c r="L199" i="1"/>
  <c r="K199" i="1"/>
  <c r="L197" i="1"/>
  <c r="K197" i="1"/>
  <c r="L195" i="1"/>
  <c r="L191" i="1" s="1"/>
  <c r="L190" i="1" s="1"/>
  <c r="K195" i="1"/>
  <c r="L192" i="1"/>
  <c r="K192" i="1"/>
  <c r="L188" i="1"/>
  <c r="K188" i="1"/>
  <c r="L186" i="1"/>
  <c r="K186" i="1"/>
  <c r="L184" i="1"/>
  <c r="L183" i="1" s="1"/>
  <c r="K184" i="1"/>
  <c r="K183" i="1"/>
  <c r="L181" i="1"/>
  <c r="L180" i="1" s="1"/>
  <c r="K181" i="1"/>
  <c r="K180" i="1" s="1"/>
  <c r="L177" i="1"/>
  <c r="K177" i="1"/>
  <c r="L175" i="1"/>
  <c r="K175" i="1"/>
  <c r="L173" i="1"/>
  <c r="K173" i="1"/>
  <c r="L171" i="1"/>
  <c r="K171" i="1"/>
  <c r="L168" i="1"/>
  <c r="K168" i="1"/>
  <c r="L166" i="1"/>
  <c r="K166" i="1"/>
  <c r="L163" i="1"/>
  <c r="K163" i="1"/>
  <c r="K162" i="1" s="1"/>
  <c r="K161" i="1" s="1"/>
  <c r="L159" i="1"/>
  <c r="L158" i="1" s="1"/>
  <c r="L157" i="1" s="1"/>
  <c r="K159" i="1"/>
  <c r="K158" i="1" s="1"/>
  <c r="K157" i="1" s="1"/>
  <c r="L155" i="1"/>
  <c r="K155" i="1"/>
  <c r="K154" i="1" s="1"/>
  <c r="L154" i="1"/>
  <c r="L152" i="1"/>
  <c r="K152" i="1"/>
  <c r="L150" i="1"/>
  <c r="K150" i="1"/>
  <c r="L148" i="1"/>
  <c r="K148" i="1"/>
  <c r="L146" i="1"/>
  <c r="L145" i="1" s="1"/>
  <c r="K146" i="1"/>
  <c r="L142" i="1"/>
  <c r="K142" i="1"/>
  <c r="L140" i="1"/>
  <c r="K140" i="1"/>
  <c r="L137" i="1"/>
  <c r="K137" i="1"/>
  <c r="K136" i="1" s="1"/>
  <c r="L134" i="1"/>
  <c r="K134" i="1"/>
  <c r="L132" i="1"/>
  <c r="K132" i="1"/>
  <c r="L129" i="1"/>
  <c r="K129" i="1"/>
  <c r="L127" i="1"/>
  <c r="K127" i="1"/>
  <c r="K126" i="1" s="1"/>
  <c r="L123" i="1"/>
  <c r="K123" i="1"/>
  <c r="L121" i="1"/>
  <c r="K121" i="1"/>
  <c r="L119" i="1"/>
  <c r="K119" i="1"/>
  <c r="L117" i="1"/>
  <c r="K117" i="1"/>
  <c r="L114" i="1"/>
  <c r="L113" i="1" s="1"/>
  <c r="K114" i="1"/>
  <c r="K113" i="1" s="1"/>
  <c r="L111" i="1"/>
  <c r="K111" i="1"/>
  <c r="L108" i="1"/>
  <c r="K108" i="1"/>
  <c r="L105" i="1"/>
  <c r="K105" i="1"/>
  <c r="K104" i="1" s="1"/>
  <c r="L102" i="1"/>
  <c r="L101" i="1" s="1"/>
  <c r="K102" i="1"/>
  <c r="K101" i="1"/>
  <c r="L99" i="1"/>
  <c r="K99" i="1"/>
  <c r="L93" i="1"/>
  <c r="K93" i="1"/>
  <c r="L91" i="1"/>
  <c r="L90" i="1" s="1"/>
  <c r="K91" i="1"/>
  <c r="K90" i="1"/>
  <c r="L87" i="1"/>
  <c r="K87" i="1"/>
  <c r="L85" i="1"/>
  <c r="K85" i="1"/>
  <c r="L83" i="1"/>
  <c r="L82" i="1" s="1"/>
  <c r="K83" i="1"/>
  <c r="L80" i="1"/>
  <c r="K80" i="1"/>
  <c r="L78" i="1"/>
  <c r="K78" i="1"/>
  <c r="L76" i="1"/>
  <c r="K76" i="1"/>
  <c r="K75" i="1" s="1"/>
  <c r="L71" i="1"/>
  <c r="L70" i="1" s="1"/>
  <c r="L69" i="1" s="1"/>
  <c r="K71" i="1"/>
  <c r="K70" i="1"/>
  <c r="K69" i="1" s="1"/>
  <c r="L66" i="1"/>
  <c r="K66" i="1"/>
  <c r="L63" i="1"/>
  <c r="K63" i="1"/>
  <c r="L60" i="1"/>
  <c r="K60" i="1"/>
  <c r="L58" i="1"/>
  <c r="K58" i="1"/>
  <c r="L56" i="1"/>
  <c r="K56" i="1"/>
  <c r="L54" i="1"/>
  <c r="K54" i="1"/>
  <c r="L52" i="1"/>
  <c r="L51" i="1" s="1"/>
  <c r="K52" i="1"/>
  <c r="L49" i="1"/>
  <c r="K49" i="1"/>
  <c r="K48" i="1" s="1"/>
  <c r="L48" i="1"/>
  <c r="L44" i="1"/>
  <c r="K44" i="1"/>
  <c r="L42" i="1"/>
  <c r="L39" i="1" s="1"/>
  <c r="K42" i="1"/>
  <c r="L40" i="1"/>
  <c r="K40" i="1"/>
  <c r="L37" i="1"/>
  <c r="L36" i="1" s="1"/>
  <c r="K37" i="1"/>
  <c r="K36" i="1" s="1"/>
  <c r="L30" i="1"/>
  <c r="K30" i="1"/>
  <c r="L28" i="1"/>
  <c r="K28" i="1"/>
  <c r="L26" i="1"/>
  <c r="K26" i="1"/>
  <c r="K25" i="1" s="1"/>
  <c r="L20" i="1"/>
  <c r="L19" i="1" s="1"/>
  <c r="K20" i="1"/>
  <c r="K19" i="1"/>
  <c r="L16" i="1"/>
  <c r="L15" i="1" s="1"/>
  <c r="K16" i="1"/>
  <c r="K15" i="1" s="1"/>
  <c r="H268" i="1"/>
  <c r="G268" i="1"/>
  <c r="H266" i="1"/>
  <c r="H265" i="1" s="1"/>
  <c r="G266" i="1"/>
  <c r="G265" i="1"/>
  <c r="H263" i="1"/>
  <c r="H262" i="1" s="1"/>
  <c r="G263" i="1"/>
  <c r="G262" i="1" s="1"/>
  <c r="H259" i="1"/>
  <c r="H258" i="1" s="1"/>
  <c r="H257" i="1" s="1"/>
  <c r="G259" i="1"/>
  <c r="G258" i="1" s="1"/>
  <c r="G257" i="1" s="1"/>
  <c r="H255" i="1"/>
  <c r="G255" i="1"/>
  <c r="H253" i="1"/>
  <c r="G253" i="1"/>
  <c r="H251" i="1"/>
  <c r="H250" i="1" s="1"/>
  <c r="H249" i="1" s="1"/>
  <c r="G251" i="1"/>
  <c r="H247" i="1"/>
  <c r="G247" i="1"/>
  <c r="H245" i="1"/>
  <c r="H244" i="1" s="1"/>
  <c r="H243" i="1" s="1"/>
  <c r="G245" i="1"/>
  <c r="H241" i="1"/>
  <c r="G241" i="1"/>
  <c r="H238" i="1"/>
  <c r="G238" i="1"/>
  <c r="H234" i="1"/>
  <c r="G234" i="1"/>
  <c r="H232" i="1"/>
  <c r="G232" i="1"/>
  <c r="H229" i="1"/>
  <c r="G229" i="1"/>
  <c r="G228" i="1" s="1"/>
  <c r="H226" i="1"/>
  <c r="G226" i="1"/>
  <c r="H223" i="1"/>
  <c r="G223" i="1"/>
  <c r="H221" i="1"/>
  <c r="H220" i="1" s="1"/>
  <c r="G221" i="1"/>
  <c r="H218" i="1"/>
  <c r="G218" i="1"/>
  <c r="H216" i="1"/>
  <c r="G216" i="1"/>
  <c r="H213" i="1"/>
  <c r="G213" i="1"/>
  <c r="H211" i="1"/>
  <c r="H210" i="1" s="1"/>
  <c r="G211" i="1"/>
  <c r="H207" i="1"/>
  <c r="G207" i="1"/>
  <c r="G206" i="1" s="1"/>
  <c r="H206" i="1"/>
  <c r="H202" i="1"/>
  <c r="G202" i="1"/>
  <c r="H199" i="1"/>
  <c r="G199" i="1"/>
  <c r="H197" i="1"/>
  <c r="G197" i="1"/>
  <c r="H195" i="1"/>
  <c r="H191" i="1" s="1"/>
  <c r="H190" i="1" s="1"/>
  <c r="G195" i="1"/>
  <c r="H192" i="1"/>
  <c r="G192" i="1"/>
  <c r="H188" i="1"/>
  <c r="G188" i="1"/>
  <c r="H186" i="1"/>
  <c r="G186" i="1"/>
  <c r="H184" i="1"/>
  <c r="H183" i="1" s="1"/>
  <c r="G184" i="1"/>
  <c r="G183" i="1"/>
  <c r="H181" i="1"/>
  <c r="H180" i="1" s="1"/>
  <c r="G181" i="1"/>
  <c r="G180" i="1" s="1"/>
  <c r="H177" i="1"/>
  <c r="G177" i="1"/>
  <c r="H175" i="1"/>
  <c r="G175" i="1"/>
  <c r="H173" i="1"/>
  <c r="G173" i="1"/>
  <c r="H171" i="1"/>
  <c r="G171" i="1"/>
  <c r="H168" i="1"/>
  <c r="G168" i="1"/>
  <c r="H166" i="1"/>
  <c r="G166" i="1"/>
  <c r="H163" i="1"/>
  <c r="G163" i="1"/>
  <c r="G162" i="1" s="1"/>
  <c r="G161" i="1" s="1"/>
  <c r="H159" i="1"/>
  <c r="H158" i="1" s="1"/>
  <c r="H157" i="1" s="1"/>
  <c r="G159" i="1"/>
  <c r="G158" i="1" s="1"/>
  <c r="G157" i="1" s="1"/>
  <c r="H155" i="1"/>
  <c r="G155" i="1"/>
  <c r="G154" i="1" s="1"/>
  <c r="H154" i="1"/>
  <c r="H152" i="1"/>
  <c r="G152" i="1"/>
  <c r="H150" i="1"/>
  <c r="G150" i="1"/>
  <c r="H148" i="1"/>
  <c r="G148" i="1"/>
  <c r="H146" i="1"/>
  <c r="H145" i="1" s="1"/>
  <c r="G146" i="1"/>
  <c r="H142" i="1"/>
  <c r="G142" i="1"/>
  <c r="H140" i="1"/>
  <c r="G140" i="1"/>
  <c r="H137" i="1"/>
  <c r="G137" i="1"/>
  <c r="G136" i="1" s="1"/>
  <c r="H134" i="1"/>
  <c r="G134" i="1"/>
  <c r="H132" i="1"/>
  <c r="G132" i="1"/>
  <c r="H129" i="1"/>
  <c r="G129" i="1"/>
  <c r="H127" i="1"/>
  <c r="G127" i="1"/>
  <c r="G126" i="1" s="1"/>
  <c r="H123" i="1"/>
  <c r="G123" i="1"/>
  <c r="H121" i="1"/>
  <c r="G121" i="1"/>
  <c r="H119" i="1"/>
  <c r="G119" i="1"/>
  <c r="H117" i="1"/>
  <c r="G117" i="1"/>
  <c r="H114" i="1"/>
  <c r="H113" i="1" s="1"/>
  <c r="G114" i="1"/>
  <c r="G113" i="1" s="1"/>
  <c r="H111" i="1"/>
  <c r="G111" i="1"/>
  <c r="H108" i="1"/>
  <c r="G108" i="1"/>
  <c r="H105" i="1"/>
  <c r="G105" i="1"/>
  <c r="G104" i="1" s="1"/>
  <c r="H102" i="1"/>
  <c r="H101" i="1" s="1"/>
  <c r="G102" i="1"/>
  <c r="G101" i="1"/>
  <c r="H99" i="1"/>
  <c r="G99" i="1"/>
  <c r="H93" i="1"/>
  <c r="G93" i="1"/>
  <c r="G90" i="1" s="1"/>
  <c r="H91" i="1"/>
  <c r="H90" i="1" s="1"/>
  <c r="G91" i="1"/>
  <c r="H87" i="1"/>
  <c r="G87" i="1"/>
  <c r="H85" i="1"/>
  <c r="G85" i="1"/>
  <c r="H83" i="1"/>
  <c r="H82" i="1" s="1"/>
  <c r="G83" i="1"/>
  <c r="H80" i="1"/>
  <c r="G80" i="1"/>
  <c r="H78" i="1"/>
  <c r="G78" i="1"/>
  <c r="H76" i="1"/>
  <c r="G76" i="1"/>
  <c r="G75" i="1" s="1"/>
  <c r="H71" i="1"/>
  <c r="H70" i="1" s="1"/>
  <c r="H69" i="1" s="1"/>
  <c r="G71" i="1"/>
  <c r="G70" i="1"/>
  <c r="G69" i="1" s="1"/>
  <c r="H66" i="1"/>
  <c r="G66" i="1"/>
  <c r="H63" i="1"/>
  <c r="G63" i="1"/>
  <c r="H60" i="1"/>
  <c r="G60" i="1"/>
  <c r="H58" i="1"/>
  <c r="G58" i="1"/>
  <c r="H56" i="1"/>
  <c r="G56" i="1"/>
  <c r="H54" i="1"/>
  <c r="G54" i="1"/>
  <c r="H52" i="1"/>
  <c r="H51" i="1" s="1"/>
  <c r="G52" i="1"/>
  <c r="G51" i="1" s="1"/>
  <c r="H49" i="1"/>
  <c r="G49" i="1"/>
  <c r="H48" i="1"/>
  <c r="G48" i="1"/>
  <c r="H44" i="1"/>
  <c r="G44" i="1"/>
  <c r="H42" i="1"/>
  <c r="H39" i="1" s="1"/>
  <c r="G42" i="1"/>
  <c r="H40" i="1"/>
  <c r="G40" i="1"/>
  <c r="H37" i="1"/>
  <c r="H36" i="1" s="1"/>
  <c r="G37" i="1"/>
  <c r="G36" i="1" s="1"/>
  <c r="H30" i="1"/>
  <c r="G30" i="1"/>
  <c r="H28" i="1"/>
  <c r="G28" i="1"/>
  <c r="H26" i="1"/>
  <c r="G26" i="1"/>
  <c r="H20" i="1"/>
  <c r="H19" i="1" s="1"/>
  <c r="G20" i="1"/>
  <c r="G19" i="1" s="1"/>
  <c r="H16" i="1"/>
  <c r="H15" i="1" s="1"/>
  <c r="G16" i="1"/>
  <c r="G15" i="1" s="1"/>
  <c r="G82" i="1" l="1"/>
  <c r="G116" i="1"/>
  <c r="G89" i="1" s="1"/>
  <c r="G145" i="1"/>
  <c r="G191" i="1"/>
  <c r="G190" i="1" s="1"/>
  <c r="G210" i="1"/>
  <c r="G220" i="1"/>
  <c r="G244" i="1"/>
  <c r="G243" i="1" s="1"/>
  <c r="G250" i="1"/>
  <c r="G249" i="1" s="1"/>
  <c r="G261" i="1"/>
  <c r="K39" i="1"/>
  <c r="K51" i="1"/>
  <c r="K82" i="1"/>
  <c r="K116" i="1"/>
  <c r="K145" i="1"/>
  <c r="K191" i="1"/>
  <c r="K190" i="1" s="1"/>
  <c r="K210" i="1"/>
  <c r="K220" i="1"/>
  <c r="K244" i="1"/>
  <c r="K243" i="1" s="1"/>
  <c r="K250" i="1"/>
  <c r="K249" i="1" s="1"/>
  <c r="K261" i="1"/>
  <c r="H116" i="1"/>
  <c r="H261" i="1"/>
  <c r="L116" i="1"/>
  <c r="L261" i="1"/>
  <c r="G25" i="1"/>
  <c r="G125" i="1"/>
  <c r="K74" i="1"/>
  <c r="K89" i="1"/>
  <c r="G39" i="1"/>
  <c r="H25" i="1"/>
  <c r="H75" i="1"/>
  <c r="H104" i="1"/>
  <c r="H89" i="1" s="1"/>
  <c r="H126" i="1"/>
  <c r="H136" i="1"/>
  <c r="H162" i="1"/>
  <c r="H161" i="1" s="1"/>
  <c r="H228" i="1"/>
  <c r="L25" i="1"/>
  <c r="L75" i="1"/>
  <c r="L74" i="1" s="1"/>
  <c r="L104" i="1"/>
  <c r="L89" i="1" s="1"/>
  <c r="L126" i="1"/>
  <c r="L136" i="1"/>
  <c r="L162" i="1"/>
  <c r="L228" i="1"/>
  <c r="L205" i="1" s="1"/>
  <c r="K14" i="1"/>
  <c r="L161" i="1"/>
  <c r="K125" i="1"/>
  <c r="L14" i="1"/>
  <c r="K205" i="1"/>
  <c r="H74" i="1"/>
  <c r="H125" i="1"/>
  <c r="G74" i="1"/>
  <c r="H14" i="1"/>
  <c r="H205" i="1"/>
  <c r="G14" i="1"/>
  <c r="G205" i="1"/>
  <c r="G270" i="1" l="1"/>
  <c r="G272" i="1" s="1"/>
  <c r="K270" i="1"/>
  <c r="K272" i="1" s="1"/>
  <c r="L125" i="1"/>
  <c r="L270" i="1" s="1"/>
  <c r="L272" i="1" s="1"/>
  <c r="H270" i="1"/>
  <c r="H272" i="1" s="1"/>
  <c r="N268" i="1" l="1"/>
  <c r="M268" i="1"/>
  <c r="J268" i="1"/>
  <c r="I268" i="1"/>
  <c r="N266" i="1"/>
  <c r="M266" i="1"/>
  <c r="J266" i="1"/>
  <c r="I266" i="1"/>
  <c r="N263" i="1"/>
  <c r="N262" i="1" s="1"/>
  <c r="M263" i="1"/>
  <c r="M262" i="1" s="1"/>
  <c r="J263" i="1"/>
  <c r="I263" i="1"/>
  <c r="N259" i="1"/>
  <c r="M259" i="1"/>
  <c r="J259" i="1"/>
  <c r="I259" i="1"/>
  <c r="N255" i="1"/>
  <c r="M255" i="1"/>
  <c r="J255" i="1"/>
  <c r="I255" i="1"/>
  <c r="N253" i="1"/>
  <c r="M253" i="1"/>
  <c r="J253" i="1"/>
  <c r="I253" i="1"/>
  <c r="N251" i="1"/>
  <c r="N250" i="1" s="1"/>
  <c r="M251" i="1"/>
  <c r="J251" i="1"/>
  <c r="I251" i="1"/>
  <c r="N247" i="1"/>
  <c r="M247" i="1"/>
  <c r="J247" i="1"/>
  <c r="I247" i="1"/>
  <c r="N245" i="1"/>
  <c r="N244" i="1" s="1"/>
  <c r="M245" i="1"/>
  <c r="J245" i="1"/>
  <c r="J244" i="1" s="1"/>
  <c r="I245" i="1"/>
  <c r="N241" i="1"/>
  <c r="M241" i="1"/>
  <c r="J241" i="1"/>
  <c r="I241" i="1"/>
  <c r="N238" i="1"/>
  <c r="M238" i="1"/>
  <c r="J238" i="1"/>
  <c r="I238" i="1"/>
  <c r="N234" i="1"/>
  <c r="M234" i="1"/>
  <c r="J234" i="1"/>
  <c r="I234" i="1"/>
  <c r="N232" i="1"/>
  <c r="M232" i="1"/>
  <c r="J232" i="1"/>
  <c r="I232" i="1"/>
  <c r="N229" i="1"/>
  <c r="M229" i="1"/>
  <c r="J229" i="1"/>
  <c r="I229" i="1"/>
  <c r="N226" i="1"/>
  <c r="M226" i="1"/>
  <c r="J226" i="1"/>
  <c r="I226" i="1"/>
  <c r="N223" i="1"/>
  <c r="M223" i="1"/>
  <c r="J223" i="1"/>
  <c r="I223" i="1"/>
  <c r="N221" i="1"/>
  <c r="M221" i="1"/>
  <c r="J221" i="1"/>
  <c r="J220" i="1" s="1"/>
  <c r="I221" i="1"/>
  <c r="N218" i="1"/>
  <c r="M218" i="1"/>
  <c r="J218" i="1"/>
  <c r="I218" i="1"/>
  <c r="N216" i="1"/>
  <c r="M216" i="1"/>
  <c r="J216" i="1"/>
  <c r="I216" i="1"/>
  <c r="N213" i="1"/>
  <c r="M213" i="1"/>
  <c r="J213" i="1"/>
  <c r="I213" i="1"/>
  <c r="N211" i="1"/>
  <c r="M211" i="1"/>
  <c r="J211" i="1"/>
  <c r="I211" i="1"/>
  <c r="N207" i="1"/>
  <c r="M207" i="1"/>
  <c r="M206" i="1" s="1"/>
  <c r="J207" i="1"/>
  <c r="I207" i="1"/>
  <c r="I206" i="1" s="1"/>
  <c r="N202" i="1"/>
  <c r="M202" i="1"/>
  <c r="J202" i="1"/>
  <c r="I202" i="1"/>
  <c r="N199" i="1"/>
  <c r="M199" i="1"/>
  <c r="J199" i="1"/>
  <c r="I199" i="1"/>
  <c r="N197" i="1"/>
  <c r="M197" i="1"/>
  <c r="J197" i="1"/>
  <c r="I197" i="1"/>
  <c r="N195" i="1"/>
  <c r="M195" i="1"/>
  <c r="J195" i="1"/>
  <c r="I195" i="1"/>
  <c r="N192" i="1"/>
  <c r="M192" i="1"/>
  <c r="J192" i="1"/>
  <c r="I192" i="1"/>
  <c r="N188" i="1"/>
  <c r="M188" i="1"/>
  <c r="J188" i="1"/>
  <c r="I188" i="1"/>
  <c r="N186" i="1"/>
  <c r="M186" i="1"/>
  <c r="J186" i="1"/>
  <c r="I186" i="1"/>
  <c r="N184" i="1"/>
  <c r="M184" i="1"/>
  <c r="J184" i="1"/>
  <c r="I184" i="1"/>
  <c r="N181" i="1"/>
  <c r="N180" i="1" s="1"/>
  <c r="M181" i="1"/>
  <c r="M180" i="1" s="1"/>
  <c r="J181" i="1"/>
  <c r="I181" i="1"/>
  <c r="N177" i="1"/>
  <c r="M177" i="1"/>
  <c r="J177" i="1"/>
  <c r="I177" i="1"/>
  <c r="N175" i="1"/>
  <c r="M175" i="1"/>
  <c r="J175" i="1"/>
  <c r="I175" i="1"/>
  <c r="N173" i="1"/>
  <c r="M173" i="1"/>
  <c r="J173" i="1"/>
  <c r="I173" i="1"/>
  <c r="N171" i="1"/>
  <c r="M171" i="1"/>
  <c r="J171" i="1"/>
  <c r="I171" i="1"/>
  <c r="N168" i="1"/>
  <c r="M168" i="1"/>
  <c r="J168" i="1"/>
  <c r="I168" i="1"/>
  <c r="N166" i="1"/>
  <c r="M166" i="1"/>
  <c r="J166" i="1"/>
  <c r="I166" i="1"/>
  <c r="N163" i="1"/>
  <c r="M163" i="1"/>
  <c r="J163" i="1"/>
  <c r="I163" i="1"/>
  <c r="N159" i="1"/>
  <c r="N158" i="1" s="1"/>
  <c r="M159" i="1"/>
  <c r="M158" i="1" s="1"/>
  <c r="J159" i="1"/>
  <c r="I159" i="1"/>
  <c r="N155" i="1"/>
  <c r="N154" i="1" s="1"/>
  <c r="M155" i="1"/>
  <c r="M154" i="1" s="1"/>
  <c r="J155" i="1"/>
  <c r="I155" i="1"/>
  <c r="N152" i="1"/>
  <c r="M152" i="1"/>
  <c r="J152" i="1"/>
  <c r="I152" i="1"/>
  <c r="N150" i="1"/>
  <c r="M150" i="1"/>
  <c r="J150" i="1"/>
  <c r="I150" i="1"/>
  <c r="N148" i="1"/>
  <c r="M148" i="1"/>
  <c r="J148" i="1"/>
  <c r="I148" i="1"/>
  <c r="N146" i="1"/>
  <c r="M146" i="1"/>
  <c r="J146" i="1"/>
  <c r="I146" i="1"/>
  <c r="N142" i="1"/>
  <c r="M142" i="1"/>
  <c r="J142" i="1"/>
  <c r="I142" i="1"/>
  <c r="N140" i="1"/>
  <c r="M140" i="1"/>
  <c r="J140" i="1"/>
  <c r="I140" i="1"/>
  <c r="N137" i="1"/>
  <c r="M137" i="1"/>
  <c r="J137" i="1"/>
  <c r="I137" i="1"/>
  <c r="N134" i="1"/>
  <c r="M134" i="1"/>
  <c r="J134" i="1"/>
  <c r="I134" i="1"/>
  <c r="N132" i="1"/>
  <c r="M132" i="1"/>
  <c r="J132" i="1"/>
  <c r="I132" i="1"/>
  <c r="N129" i="1"/>
  <c r="M129" i="1"/>
  <c r="J129" i="1"/>
  <c r="I129" i="1"/>
  <c r="N127" i="1"/>
  <c r="M127" i="1"/>
  <c r="J127" i="1"/>
  <c r="I127" i="1"/>
  <c r="N123" i="1"/>
  <c r="M123" i="1"/>
  <c r="J123" i="1"/>
  <c r="I123" i="1"/>
  <c r="N121" i="1"/>
  <c r="M121" i="1"/>
  <c r="J121" i="1"/>
  <c r="I121" i="1"/>
  <c r="N119" i="1"/>
  <c r="M119" i="1"/>
  <c r="J119" i="1"/>
  <c r="I119" i="1"/>
  <c r="N117" i="1"/>
  <c r="M117" i="1"/>
  <c r="J117" i="1"/>
  <c r="I117" i="1"/>
  <c r="N114" i="1"/>
  <c r="N113" i="1" s="1"/>
  <c r="M114" i="1"/>
  <c r="M113" i="1" s="1"/>
  <c r="J114" i="1"/>
  <c r="J113" i="1" s="1"/>
  <c r="I114" i="1"/>
  <c r="I113" i="1" s="1"/>
  <c r="N111" i="1"/>
  <c r="M111" i="1"/>
  <c r="J111" i="1"/>
  <c r="I111" i="1"/>
  <c r="N108" i="1"/>
  <c r="M108" i="1"/>
  <c r="J108" i="1"/>
  <c r="I108" i="1"/>
  <c r="N105" i="1"/>
  <c r="M105" i="1"/>
  <c r="J105" i="1"/>
  <c r="I105" i="1"/>
  <c r="N102" i="1"/>
  <c r="N101" i="1" s="1"/>
  <c r="M102" i="1"/>
  <c r="M101" i="1" s="1"/>
  <c r="J102" i="1"/>
  <c r="J101" i="1" s="1"/>
  <c r="I102" i="1"/>
  <c r="N99" i="1"/>
  <c r="M99" i="1"/>
  <c r="J99" i="1"/>
  <c r="I99" i="1"/>
  <c r="N93" i="1"/>
  <c r="M93" i="1"/>
  <c r="J93" i="1"/>
  <c r="I93" i="1"/>
  <c r="N91" i="1"/>
  <c r="M91" i="1"/>
  <c r="J91" i="1"/>
  <c r="I91" i="1"/>
  <c r="N87" i="1"/>
  <c r="M87" i="1"/>
  <c r="J87" i="1"/>
  <c r="I87" i="1"/>
  <c r="N85" i="1"/>
  <c r="M85" i="1"/>
  <c r="J85" i="1"/>
  <c r="I85" i="1"/>
  <c r="N83" i="1"/>
  <c r="M83" i="1"/>
  <c r="J83" i="1"/>
  <c r="I83" i="1"/>
  <c r="N80" i="1"/>
  <c r="M80" i="1"/>
  <c r="J80" i="1"/>
  <c r="I80" i="1"/>
  <c r="N78" i="1"/>
  <c r="M78" i="1"/>
  <c r="J78" i="1"/>
  <c r="I78" i="1"/>
  <c r="N76" i="1"/>
  <c r="M76" i="1"/>
  <c r="J76" i="1"/>
  <c r="I76" i="1"/>
  <c r="N71" i="1"/>
  <c r="N70" i="1" s="1"/>
  <c r="M71" i="1"/>
  <c r="M70" i="1" s="1"/>
  <c r="J71" i="1"/>
  <c r="I71" i="1"/>
  <c r="I70" i="1" s="1"/>
  <c r="N66" i="1"/>
  <c r="M66" i="1"/>
  <c r="J66" i="1"/>
  <c r="I66" i="1"/>
  <c r="N63" i="1"/>
  <c r="M63" i="1"/>
  <c r="J63" i="1"/>
  <c r="I63" i="1"/>
  <c r="N60" i="1"/>
  <c r="M60" i="1"/>
  <c r="J60" i="1"/>
  <c r="I60" i="1"/>
  <c r="N58" i="1"/>
  <c r="M58" i="1"/>
  <c r="J58" i="1"/>
  <c r="I58" i="1"/>
  <c r="N56" i="1"/>
  <c r="M56" i="1"/>
  <c r="J56" i="1"/>
  <c r="I56" i="1"/>
  <c r="N54" i="1"/>
  <c r="M54" i="1"/>
  <c r="J54" i="1"/>
  <c r="I54" i="1"/>
  <c r="N52" i="1"/>
  <c r="M52" i="1"/>
  <c r="J52" i="1"/>
  <c r="I52" i="1"/>
  <c r="N49" i="1"/>
  <c r="N48" i="1" s="1"/>
  <c r="M49" i="1"/>
  <c r="M48" i="1" s="1"/>
  <c r="J49" i="1"/>
  <c r="I49" i="1"/>
  <c r="I48" i="1" s="1"/>
  <c r="N44" i="1"/>
  <c r="M44" i="1"/>
  <c r="J44" i="1"/>
  <c r="I44" i="1"/>
  <c r="N42" i="1"/>
  <c r="M42" i="1"/>
  <c r="J42" i="1"/>
  <c r="I42" i="1"/>
  <c r="N40" i="1"/>
  <c r="M40" i="1"/>
  <c r="J40" i="1"/>
  <c r="I40" i="1"/>
  <c r="N37" i="1"/>
  <c r="N36" i="1" s="1"/>
  <c r="M37" i="1"/>
  <c r="M36" i="1" s="1"/>
  <c r="J37" i="1"/>
  <c r="I37" i="1"/>
  <c r="I36" i="1" s="1"/>
  <c r="N30" i="1"/>
  <c r="M30" i="1"/>
  <c r="J30" i="1"/>
  <c r="I30" i="1"/>
  <c r="N28" i="1"/>
  <c r="M28" i="1"/>
  <c r="J28" i="1"/>
  <c r="I28" i="1"/>
  <c r="N26" i="1"/>
  <c r="M26" i="1"/>
  <c r="J26" i="1"/>
  <c r="I26" i="1"/>
  <c r="N20" i="1"/>
  <c r="N19" i="1" s="1"/>
  <c r="M20" i="1"/>
  <c r="M19" i="1" s="1"/>
  <c r="J20" i="1"/>
  <c r="J19" i="1" s="1"/>
  <c r="I20" i="1"/>
  <c r="I19" i="1" s="1"/>
  <c r="J70" i="1"/>
  <c r="J36" i="1"/>
  <c r="N265" i="1"/>
  <c r="N16" i="1"/>
  <c r="N15" i="1" s="1"/>
  <c r="M16" i="1"/>
  <c r="M15" i="1" s="1"/>
  <c r="J262" i="1"/>
  <c r="I262" i="1"/>
  <c r="J258" i="1"/>
  <c r="J210" i="1"/>
  <c r="J206" i="1"/>
  <c r="J180" i="1"/>
  <c r="I180" i="1"/>
  <c r="J154" i="1"/>
  <c r="I154" i="1"/>
  <c r="I101" i="1"/>
  <c r="J48" i="1"/>
  <c r="J16" i="1"/>
  <c r="J15" i="1" s="1"/>
  <c r="I16" i="1"/>
  <c r="I15" i="1" s="1"/>
  <c r="I145" i="1" l="1"/>
  <c r="I210" i="1"/>
  <c r="I244" i="1"/>
  <c r="I243" i="1" s="1"/>
  <c r="I82" i="1"/>
  <c r="I162" i="1"/>
  <c r="I183" i="1"/>
  <c r="J228" i="1"/>
  <c r="J250" i="1"/>
  <c r="J249" i="1" s="1"/>
  <c r="J265" i="1"/>
  <c r="J261" i="1" s="1"/>
  <c r="N25" i="1"/>
  <c r="N39" i="1"/>
  <c r="N51" i="1"/>
  <c r="N75" i="1"/>
  <c r="N82" i="1"/>
  <c r="N90" i="1"/>
  <c r="N104" i="1"/>
  <c r="N116" i="1"/>
  <c r="N126" i="1"/>
  <c r="N136" i="1"/>
  <c r="N145" i="1"/>
  <c r="N162" i="1"/>
  <c r="N183" i="1"/>
  <c r="N191" i="1"/>
  <c r="N190" i="1" s="1"/>
  <c r="N210" i="1"/>
  <c r="N220" i="1"/>
  <c r="N228" i="1"/>
  <c r="I39" i="1"/>
  <c r="I75" i="1"/>
  <c r="J90" i="1"/>
  <c r="J104" i="1"/>
  <c r="J116" i="1"/>
  <c r="J126" i="1"/>
  <c r="J136" i="1"/>
  <c r="J191" i="1"/>
  <c r="J190" i="1" s="1"/>
  <c r="I228" i="1"/>
  <c r="I265" i="1"/>
  <c r="I261" i="1" s="1"/>
  <c r="M25" i="1"/>
  <c r="M39" i="1"/>
  <c r="M51" i="1"/>
  <c r="M75" i="1"/>
  <c r="I25" i="1"/>
  <c r="I220" i="1"/>
  <c r="I90" i="1"/>
  <c r="I104" i="1"/>
  <c r="I116" i="1"/>
  <c r="I126" i="1"/>
  <c r="I136" i="1"/>
  <c r="I191" i="1"/>
  <c r="I190" i="1" s="1"/>
  <c r="I51" i="1"/>
  <c r="J25" i="1"/>
  <c r="J39" i="1"/>
  <c r="J51" i="1"/>
  <c r="J75" i="1"/>
  <c r="J82" i="1"/>
  <c r="J145" i="1"/>
  <c r="J162" i="1"/>
  <c r="J183" i="1"/>
  <c r="I250" i="1"/>
  <c r="I249" i="1" s="1"/>
  <c r="M82" i="1"/>
  <c r="M90" i="1"/>
  <c r="M104" i="1"/>
  <c r="M116" i="1"/>
  <c r="M126" i="1"/>
  <c r="M136" i="1"/>
  <c r="M145" i="1"/>
  <c r="M162" i="1"/>
  <c r="M183" i="1"/>
  <c r="M191" i="1"/>
  <c r="M190" i="1" s="1"/>
  <c r="M210" i="1"/>
  <c r="M220" i="1"/>
  <c r="M228" i="1"/>
  <c r="M244" i="1"/>
  <c r="M250" i="1"/>
  <c r="M265" i="1"/>
  <c r="J157" i="1"/>
  <c r="M258" i="1"/>
  <c r="M257" i="1" s="1"/>
  <c r="N69" i="1"/>
  <c r="N157" i="1"/>
  <c r="J158" i="1"/>
  <c r="M157" i="1"/>
  <c r="I158" i="1"/>
  <c r="I157" i="1" s="1"/>
  <c r="I258" i="1"/>
  <c r="I257" i="1" s="1"/>
  <c r="I69" i="1"/>
  <c r="M69" i="1"/>
  <c r="J257" i="1"/>
  <c r="N257" i="1"/>
  <c r="N258" i="1"/>
  <c r="J69" i="1"/>
  <c r="N243" i="1"/>
  <c r="N261" i="1"/>
  <c r="N206" i="1"/>
  <c r="J243" i="1"/>
  <c r="M243" i="1"/>
  <c r="M249" i="1"/>
  <c r="N249" i="1"/>
  <c r="M261" i="1"/>
  <c r="N161" i="1"/>
  <c r="I161" i="1" l="1"/>
  <c r="J74" i="1"/>
  <c r="J161" i="1"/>
  <c r="N74" i="1"/>
  <c r="N89" i="1"/>
  <c r="I125" i="1"/>
  <c r="J125" i="1"/>
  <c r="J89" i="1"/>
  <c r="N125" i="1"/>
  <c r="I14" i="1"/>
  <c r="N205" i="1"/>
  <c r="I89" i="1"/>
  <c r="J205" i="1"/>
  <c r="I74" i="1"/>
  <c r="I205" i="1"/>
  <c r="N14" i="1"/>
  <c r="J14" i="1"/>
  <c r="M14" i="1"/>
  <c r="M74" i="1"/>
  <c r="M125" i="1"/>
  <c r="M161" i="1"/>
  <c r="M89" i="1"/>
  <c r="M205" i="1"/>
  <c r="N270" i="1" l="1"/>
  <c r="N272" i="1" s="1"/>
  <c r="I270" i="1"/>
  <c r="I272" i="1" s="1"/>
  <c r="J270" i="1"/>
  <c r="J272" i="1" s="1"/>
  <c r="M270" i="1"/>
  <c r="M272" i="1" s="1"/>
  <c r="G14" i="2" l="1"/>
  <c r="F14" i="2"/>
  <c r="D14" i="2" l="1"/>
  <c r="E14" i="2"/>
  <c r="D13" i="2" l="1"/>
  <c r="D17" i="2" s="1"/>
  <c r="F13" i="2" l="1"/>
  <c r="F17" i="2" s="1"/>
  <c r="G13" i="2"/>
  <c r="G17" i="2" s="1"/>
  <c r="E13" i="2"/>
  <c r="E17" i="2" s="1"/>
  <c r="E12" i="2"/>
  <c r="E16" i="2" s="1"/>
  <c r="G12" i="2" l="1"/>
  <c r="G16" i="2" s="1"/>
  <c r="G11" i="2"/>
  <c r="G15" i="2" s="1"/>
  <c r="F12" i="2"/>
  <c r="F16" i="2" s="1"/>
  <c r="F11" i="2"/>
  <c r="F15" i="2" s="1"/>
  <c r="D12" i="2"/>
  <c r="D16" i="2" s="1"/>
  <c r="D11" i="2"/>
  <c r="D15" i="2" s="1"/>
  <c r="E11" i="2"/>
  <c r="E15" i="2" s="1"/>
</calcChain>
</file>

<file path=xl/sharedStrings.xml><?xml version="1.0" encoding="utf-8"?>
<sst xmlns="http://schemas.openxmlformats.org/spreadsheetml/2006/main" count="1209" uniqueCount="224">
  <si>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</si>
  <si>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</si>
  <si>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</si>
  <si>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</si>
  <si>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</si>
  <si>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</si>
  <si>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</si>
  <si>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</si>
  <si>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</si>
  <si>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</si>
  <si>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</si>
  <si>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</si>
  <si>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</si>
  <si>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</si>
  <si>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</si>
  <si>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</si>
  <si>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</si>
  <si>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</si>
  <si>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</si>
  <si>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</si>
  <si>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</si>
  <si>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</si>
  <si>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</si>
  <si>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</si>
  <si>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</si>
  <si>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</si>
  <si>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</si>
  <si>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</si>
  <si>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</si>
  <si>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</si>
  <si>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</si>
  <si>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</si>
  <si>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</si>
  <si>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</si>
  <si>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</si>
  <si>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</si>
  <si>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</si>
  <si>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</si>
  <si>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</si>
  <si>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</si>
  <si>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</si>
  <si>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</si>
  <si>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</si>
  <si>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</si>
  <si>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</si>
  <si>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</si>
  <si>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</si>
  <si>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</si>
  <si>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</si>
  <si>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</si>
  <si>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</si>
  <si>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</si>
  <si>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</si>
  <si>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</si>
  <si>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</si>
  <si>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</si>
  <si>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</si>
  <si>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</si>
  <si>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</si>
  <si>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</si>
  <si>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</si>
  <si>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</si>
  <si>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</si>
  <si>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</si>
  <si>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</si>
  <si>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</si>
  <si>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</si>
  <si>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</si>
  <si>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</si>
  <si>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</si>
  <si>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</si>
  <si>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</si>
  <si>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</si>
  <si>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</si>
  <si>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</si>
  <si>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</si>
  <si>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</si>
  <si>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</si>
  <si>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</si>
  <si>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</si>
  <si>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</si>
  <si>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</si>
  <si>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</si>
  <si>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</si>
  <si>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</si>
  <si>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</si>
  <si>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</si>
  <si>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</si>
  <si>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</si>
  <si>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</si>
  <si>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</si>
  <si>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</si>
  <si>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</si>
  <si>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</si>
  <si>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</si>
  <si>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</si>
  <si>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</si>
  <si>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</si>
  <si>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</si>
  <si>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</si>
  <si>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</si>
  <si>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</si>
  <si>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</si>
  <si>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</si>
  <si>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</si>
  <si>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</si>
  <si>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</si>
  <si>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</si>
  <si>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</si>
  <si>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</si>
  <si>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</si>
  <si>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</si>
  <si>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</si>
  <si>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</si>
  <si>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</si>
  <si>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</si>
  <si>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</si>
  <si>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</si>
  <si>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</si>
  <si>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</si>
  <si>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</si>
  <si>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</si>
  <si>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</si>
  <si>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</si>
  <si>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</si>
  <si>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</si>
  <si>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</si>
  <si>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</si>
  <si>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</si>
  <si>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</si>
  <si>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</si>
  <si>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</si>
  <si>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</si>
  <si>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</si>
  <si>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</si>
  <si>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</si>
  <si>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</si>
  <si>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</si>
  <si>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</si>
  <si>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</si>
  <si>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</si>
  <si>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</si>
  <si>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</si>
  <si>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</si>
  <si>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</si>
  <si>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</si>
  <si>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</si>
  <si>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</si>
  <si>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</si>
  <si>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</si>
  <si>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</si>
  <si>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</si>
  <si>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</si>
  <si>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</si>
  <si>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</si>
  <si>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</si>
  <si>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</si>
  <si>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</si>
  <si>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</si>
  <si>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</si>
  <si>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</si>
  <si>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</si>
  <si>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</si>
  <si>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</si>
  <si>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</si>
  <si>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</si>
  <si>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</si>
  <si>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</si>
  <si>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</si>
  <si>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</si>
  <si>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</si>
  <si>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</si>
  <si>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</si>
  <si>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</si>
  <si>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</si>
  <si>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</si>
  <si>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</si>
  <si>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</si>
  <si>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</si>
  <si>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</si>
  <si>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</si>
  <si>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</si>
  <si>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</si>
  <si>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</si>
  <si>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</si>
  <si>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</si>
  <si>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</si>
  <si>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</si>
  <si>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</si>
  <si>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</si>
  <si>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</si>
  <si>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</si>
  <si>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</si>
  <si>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</si>
  <si>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</si>
  <si>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</si>
  <si>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</si>
  <si>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</si>
  <si>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</si>
  <si>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</si>
  <si>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</si>
  <si>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</si>
  <si>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</si>
  <si>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</si>
  <si>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</si>
  <si>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Сумма на 2025 год,
  тыс.  рублей</t>
  </si>
  <si>
    <t>Сумма на 2026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</si>
  <si>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
муниципального  района Кинельский на  плановый период  2025 и  2026 годов.
</t>
  </si>
  <si>
    <t>Приложение 5</t>
  </si>
  <si>
    <t>Условно утвержденные расходы</t>
  </si>
  <si>
    <t>ВСЕГО с учетом условно утвержденных расходов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</si>
  <si>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</si>
  <si>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</si>
  <si>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</si>
  <si>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</si>
  <si>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</si>
  <si>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</si>
  <si>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</si>
  <si>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</si>
  <si>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</si>
  <si>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                           на 2025 год,
  тыс.  рублей</t>
  </si>
  <si>
    <t>Уточненная сумма                           на 2026 год,
  тыс.  рублей</t>
  </si>
  <si>
    <t>310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</si>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</sst>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2"/>
  <sheetViews>
    <sheetView tabSelected="1" topLeftCell="B254" zoomScale="85" zoomScaleNormal="85" zoomScaleSheetLayoutView="85" zoomScalePageLayoutView="85" workbookViewId="0">
      <selection activeCell="B1" sqref="B1:N272"/>
    </sheetView>
  </sheetViews>
  <sheetFormatPr defaultColWidth="9.140625" defaultRowHeight="15" x14ac:dyDescent="0.25"/>
  <cols>
    <col min="1" max="1" width="5" style="20" hidden="1" customWidth="1"/>
    <col min="2" max="2" width="57.7109375" style="21" customWidth="1"/>
    <col min="3" max="3" width="5.42578125" style="21" customWidth="1"/>
    <col min="4" max="4" width="4.42578125" style="21" customWidth="1"/>
    <col min="5" max="5" width="15.5703125" style="21" customWidth="1"/>
    <col min="6" max="6" width="5.140625" style="21" customWidth="1"/>
    <col min="7" max="7" width="13" style="21" customWidth="1"/>
    <col min="8" max="8" width="12.140625" style="21" customWidth="1"/>
    <col min="9" max="9" width="10.85546875" style="21" customWidth="1"/>
    <col min="10" max="10" width="12.5703125" style="21" customWidth="1"/>
    <col min="11" max="11" width="11.85546875" style="21" customWidth="1"/>
    <col min="12" max="12" width="13" style="21" customWidth="1"/>
    <col min="13" max="13" width="11.140625" style="21" customWidth="1"/>
    <col min="14" max="14" width="11.85546875" style="21" customWidth="1"/>
    <col min="15" max="15" width="13.7109375" style="21" customWidth="1"/>
    <col min="16" max="16" width="15.7109375" style="21" customWidth="1"/>
    <col min="17" max="17" width="13.28515625" style="21" customWidth="1"/>
    <col min="18" max="16384" width="9.140625" style="21"/>
  </cols>
  <sheetData>
    <row r="1" spans="1:14" s="19" customFormat="1" ht="38.25" customHeight="1" x14ac:dyDescent="0.3">
      <c r="A1" s="18"/>
      <c r="G1" s="53"/>
      <c r="H1" s="53"/>
      <c r="I1" s="53"/>
      <c r="J1" s="53"/>
      <c r="K1" s="53"/>
      <c r="L1" s="53"/>
      <c r="M1" s="53" t="s">
        <v>208</v>
      </c>
      <c r="N1" s="53"/>
    </row>
    <row r="2" spans="1:14" ht="98.25" customHeight="1" x14ac:dyDescent="0.25">
      <c r="E2" s="49"/>
      <c r="F2" s="49"/>
      <c r="G2" s="49"/>
      <c r="H2" s="49"/>
      <c r="I2" s="49"/>
      <c r="J2" s="49"/>
      <c r="K2" s="65" t="s">
        <v>198</v>
      </c>
      <c r="L2" s="65"/>
      <c r="M2" s="65"/>
      <c r="N2" s="65"/>
    </row>
    <row r="3" spans="1:14" ht="3.75" customHeight="1" x14ac:dyDescent="0.25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75.75" customHeight="1" x14ac:dyDescent="0.2">
      <c r="B4" s="66" t="s">
        <v>207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6" spans="1:14" ht="15" customHeight="1" x14ac:dyDescent="0.25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205</v>
      </c>
      <c r="H6" s="55"/>
      <c r="I6" s="54" t="s">
        <v>220</v>
      </c>
      <c r="J6" s="55"/>
      <c r="K6" s="54" t="s">
        <v>206</v>
      </c>
      <c r="L6" s="55"/>
      <c r="M6" s="54" t="s">
        <v>221</v>
      </c>
      <c r="N6" s="55"/>
    </row>
    <row r="7" spans="1:14" x14ac:dyDescent="0.25">
      <c r="B7" s="67"/>
      <c r="C7" s="67"/>
      <c r="D7" s="67"/>
      <c r="E7" s="67"/>
      <c r="F7" s="67"/>
      <c r="G7" s="56"/>
      <c r="H7" s="57"/>
      <c r="I7" s="56"/>
      <c r="J7" s="57"/>
      <c r="K7" s="56"/>
      <c r="L7" s="57"/>
      <c r="M7" s="56"/>
      <c r="N7" s="57"/>
    </row>
    <row r="8" spans="1:14" x14ac:dyDescent="0.25">
      <c r="B8" s="67"/>
      <c r="C8" s="67"/>
      <c r="D8" s="67"/>
      <c r="E8" s="67"/>
      <c r="F8" s="67"/>
      <c r="G8" s="56"/>
      <c r="H8" s="57"/>
      <c r="I8" s="56"/>
      <c r="J8" s="57"/>
      <c r="K8" s="56"/>
      <c r="L8" s="57"/>
      <c r="M8" s="56"/>
      <c r="N8" s="57"/>
    </row>
    <row r="9" spans="1:14" x14ac:dyDescent="0.25">
      <c r="B9" s="67"/>
      <c r="C9" s="67"/>
      <c r="D9" s="67"/>
      <c r="E9" s="67"/>
      <c r="F9" s="67"/>
      <c r="G9" s="58"/>
      <c r="H9" s="59"/>
      <c r="I9" s="58"/>
      <c r="J9" s="59"/>
      <c r="K9" s="58"/>
      <c r="L9" s="59"/>
      <c r="M9" s="58"/>
      <c r="N9" s="59"/>
    </row>
    <row r="10" spans="1:14" ht="15" customHeight="1" x14ac:dyDescent="0.25">
      <c r="B10" s="67"/>
      <c r="C10" s="67"/>
      <c r="D10" s="67"/>
      <c r="E10" s="67"/>
      <c r="F10" s="67"/>
      <c r="G10" s="60" t="s">
        <v>5</v>
      </c>
      <c r="H10" s="62" t="s">
        <v>204</v>
      </c>
      <c r="I10" s="60" t="s">
        <v>5</v>
      </c>
      <c r="J10" s="62" t="s">
        <v>204</v>
      </c>
      <c r="K10" s="60" t="s">
        <v>5</v>
      </c>
      <c r="L10" s="62" t="s">
        <v>204</v>
      </c>
      <c r="M10" s="60" t="s">
        <v>5</v>
      </c>
      <c r="N10" s="62" t="s">
        <v>204</v>
      </c>
    </row>
    <row r="11" spans="1:14" x14ac:dyDescent="0.25">
      <c r="B11" s="67"/>
      <c r="C11" s="67"/>
      <c r="D11" s="67"/>
      <c r="E11" s="67"/>
      <c r="F11" s="67"/>
      <c r="G11" s="61"/>
      <c r="H11" s="63"/>
      <c r="I11" s="61"/>
      <c r="J11" s="63"/>
      <c r="K11" s="61"/>
      <c r="L11" s="63"/>
      <c r="M11" s="61"/>
      <c r="N11" s="63"/>
    </row>
    <row r="12" spans="1:14" x14ac:dyDescent="0.25">
      <c r="B12" s="67"/>
      <c r="C12" s="67"/>
      <c r="D12" s="67"/>
      <c r="E12" s="67"/>
      <c r="F12" s="67"/>
      <c r="G12" s="61"/>
      <c r="H12" s="63"/>
      <c r="I12" s="61"/>
      <c r="J12" s="63"/>
      <c r="K12" s="61"/>
      <c r="L12" s="63"/>
      <c r="M12" s="61"/>
      <c r="N12" s="63"/>
    </row>
    <row r="13" spans="1:14" ht="50.45" customHeight="1" x14ac:dyDescent="0.25">
      <c r="B13" s="60"/>
      <c r="C13" s="60"/>
      <c r="D13" s="60"/>
      <c r="E13" s="60"/>
      <c r="F13" s="60"/>
      <c r="G13" s="61"/>
      <c r="H13" s="64"/>
      <c r="I13" s="61"/>
      <c r="J13" s="64"/>
      <c r="K13" s="61"/>
      <c r="L13" s="64"/>
      <c r="M13" s="61"/>
      <c r="N13" s="64"/>
    </row>
    <row r="14" spans="1:14" s="13" customFormat="1" ht="15.75" x14ac:dyDescent="0.25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SUMIFS(G15:G1075,$C15:$C1075,$C15)/3</f>
        <v>86026.999999999971</v>
      </c>
      <c r="H14" s="28">
        <f>SUMIFS(H15:H1065,$C15:$C1065,$C15)/3</f>
        <v>2459</v>
      </c>
      <c r="I14" s="28">
        <f>SUMIFS(I15:I1075,$C15:$C1075,$C15)/3</f>
        <v>86026.999999999971</v>
      </c>
      <c r="J14" s="28">
        <f>SUMIFS(J15:J1065,$C15:$C1065,$C15)/3</f>
        <v>2459</v>
      </c>
      <c r="K14" s="28">
        <f>SUMIFS(K15:K1075,$C15:$C1075,$C15)/3</f>
        <v>86026.999999999971</v>
      </c>
      <c r="L14" s="28">
        <f>SUMIFS(L15:L1065,$C15:$C1065,$C15)/3</f>
        <v>2459</v>
      </c>
      <c r="M14" s="28">
        <f>SUMIFS(M15:M1075,$C15:$C1075,$C15)/3</f>
        <v>86026.999999999971</v>
      </c>
      <c r="N14" s="28">
        <f>SUMIFS(N15:N1065,$C15:$C1065,$C15)/3</f>
        <v>2459</v>
      </c>
    </row>
    <row r="15" spans="1:14" s="13" customFormat="1" ht="47.25" x14ac:dyDescent="0.25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 t="shared" ref="G15:H15" si="0">SUMIFS(G16:G1065,$C16:$C1065,$C16,$D16:$D1065,$D16)/2</f>
        <v>3301.7</v>
      </c>
      <c r="H15" s="31">
        <f t="shared" si="0"/>
        <v>0</v>
      </c>
      <c r="I15" s="31">
        <f t="shared" ref="I15:N15" si="1">SUMIFS(I16:I1065,$C16:$C1065,$C16,$D16:$D1065,$D16)/2</f>
        <v>3301.7</v>
      </c>
      <c r="J15" s="31">
        <f t="shared" si="1"/>
        <v>0</v>
      </c>
      <c r="K15" s="31">
        <f t="shared" si="1"/>
        <v>3301.7</v>
      </c>
      <c r="L15" s="31">
        <f t="shared" si="1"/>
        <v>0</v>
      </c>
      <c r="M15" s="31">
        <f t="shared" si="1"/>
        <v>3301.7</v>
      </c>
      <c r="N15" s="31">
        <f t="shared" si="1"/>
        <v>0</v>
      </c>
    </row>
    <row r="16" spans="1:14" s="13" customFormat="1" ht="63" x14ac:dyDescent="0.25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 t="shared" ref="G16:H16" si="2">SUMIFS(G17:G1062,$C17:$C1062,$C17,$D17:$D1062,$D17,$E17:$E1062,$E17)</f>
        <v>3301.7</v>
      </c>
      <c r="H16" s="34">
        <f t="shared" si="2"/>
        <v>0</v>
      </c>
      <c r="I16" s="34">
        <f t="shared" ref="I16:N16" si="3">SUMIFS(I17:I1062,$C17:$C1062,$C17,$D17:$D1062,$D17,$E17:$E1062,$E17)</f>
        <v>3301.7</v>
      </c>
      <c r="J16" s="34">
        <f t="shared" si="3"/>
        <v>0</v>
      </c>
      <c r="K16" s="34">
        <f t="shared" si="3"/>
        <v>3301.7</v>
      </c>
      <c r="L16" s="34">
        <f t="shared" si="3"/>
        <v>0</v>
      </c>
      <c r="M16" s="34">
        <f t="shared" si="3"/>
        <v>3301.7</v>
      </c>
      <c r="N16" s="34">
        <f t="shared" si="3"/>
        <v>0</v>
      </c>
    </row>
    <row r="17" spans="1:14" s="13" customFormat="1" ht="31.5" x14ac:dyDescent="0.25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  <c r="K17" s="24">
        <v>3301.7</v>
      </c>
      <c r="L17" s="24"/>
      <c r="M17" s="24">
        <v>3301.7</v>
      </c>
      <c r="N17" s="24"/>
    </row>
    <row r="18" spans="1:14" s="13" customFormat="1" ht="31.5" x14ac:dyDescent="0.25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63" x14ac:dyDescent="0.25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 t="shared" ref="G19:H19" si="4">SUMIFS(G20:G1069,$C20:$C1069,$C20,$D20:$D1069,$D20)/2</f>
        <v>845.4</v>
      </c>
      <c r="H19" s="31">
        <f t="shared" si="4"/>
        <v>0</v>
      </c>
      <c r="I19" s="31">
        <f t="shared" ref="I19:N19" si="5">SUMIFS(I20:I1069,$C20:$C1069,$C20,$D20:$D1069,$D20)/2</f>
        <v>845.4</v>
      </c>
      <c r="J19" s="31">
        <f t="shared" si="5"/>
        <v>0</v>
      </c>
      <c r="K19" s="31">
        <f t="shared" si="5"/>
        <v>845.4</v>
      </c>
      <c r="L19" s="31">
        <f t="shared" si="5"/>
        <v>0</v>
      </c>
      <c r="M19" s="31">
        <f t="shared" si="5"/>
        <v>845.4</v>
      </c>
      <c r="N19" s="31">
        <f t="shared" si="5"/>
        <v>0</v>
      </c>
    </row>
    <row r="20" spans="1:14" s="13" customFormat="1" ht="63" x14ac:dyDescent="0.25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 t="shared" ref="G20:H20" si="6">SUMIFS(G21:G1066,$C21:$C1066,$C21,$D21:$D1066,$D21,$E21:$E1066,$E21)</f>
        <v>845.40000000000009</v>
      </c>
      <c r="H20" s="34">
        <f t="shared" si="6"/>
        <v>0</v>
      </c>
      <c r="I20" s="34">
        <f t="shared" ref="I20:N20" si="7">SUMIFS(I21:I1066,$C21:$C1066,$C21,$D21:$D1066,$D21,$E21:$E1066,$E21)</f>
        <v>845.40000000000009</v>
      </c>
      <c r="J20" s="34">
        <f t="shared" si="7"/>
        <v>0</v>
      </c>
      <c r="K20" s="34">
        <f t="shared" si="7"/>
        <v>845.40000000000009</v>
      </c>
      <c r="L20" s="34">
        <f t="shared" si="7"/>
        <v>0</v>
      </c>
      <c r="M20" s="34">
        <f t="shared" si="7"/>
        <v>845.40000000000009</v>
      </c>
      <c r="N20" s="34">
        <f t="shared" si="7"/>
        <v>0</v>
      </c>
    </row>
    <row r="21" spans="1:14" s="13" customFormat="1" ht="31.5" x14ac:dyDescent="0.25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  <c r="K21" s="24">
        <v>714.6</v>
      </c>
      <c r="L21" s="24"/>
      <c r="M21" s="24">
        <v>714.6</v>
      </c>
      <c r="N21" s="24"/>
    </row>
    <row r="22" spans="1:14" s="13" customFormat="1" ht="31.5" x14ac:dyDescent="0.25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31.5" x14ac:dyDescent="0.25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  <c r="K23" s="24"/>
      <c r="L23" s="24"/>
      <c r="M23" s="24"/>
      <c r="N23" s="24"/>
    </row>
    <row r="24" spans="1:14" s="13" customFormat="1" ht="15.75" x14ac:dyDescent="0.25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  <c r="K24" s="24"/>
      <c r="L24" s="24"/>
      <c r="M24" s="24"/>
      <c r="N24" s="24"/>
    </row>
    <row r="25" spans="1:14" s="13" customFormat="1" ht="63" x14ac:dyDescent="0.25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 t="shared" ref="G25:H25" si="8">SUMIFS(G26:G1075,$C26:$C1075,$C26,$D26:$D1075,$D26)/2</f>
        <v>39089.9</v>
      </c>
      <c r="H25" s="31">
        <f t="shared" si="8"/>
        <v>1802.2</v>
      </c>
      <c r="I25" s="31">
        <f t="shared" ref="I25:N25" si="9">SUMIFS(I26:I1075,$C26:$C1075,$C26,$D26:$D1075,$D26)/2</f>
        <v>39089.9</v>
      </c>
      <c r="J25" s="31">
        <f t="shared" si="9"/>
        <v>1802.2</v>
      </c>
      <c r="K25" s="31">
        <f t="shared" si="9"/>
        <v>39089.9</v>
      </c>
      <c r="L25" s="31">
        <f t="shared" si="9"/>
        <v>1802.2</v>
      </c>
      <c r="M25" s="31">
        <f t="shared" si="9"/>
        <v>39089.9</v>
      </c>
      <c r="N25" s="31">
        <f t="shared" si="9"/>
        <v>1802.2</v>
      </c>
    </row>
    <row r="26" spans="1:14" s="13" customFormat="1" ht="47.25" x14ac:dyDescent="0.25">
      <c r="A26" s="16">
        <v>2</v>
      </c>
      <c r="B26" s="39" t="s">
        <v>211</v>
      </c>
      <c r="C26" s="33" t="s">
        <v>71</v>
      </c>
      <c r="D26" s="33" t="s">
        <v>88</v>
      </c>
      <c r="E26" s="33" t="s">
        <v>14</v>
      </c>
      <c r="F26" s="33"/>
      <c r="G26" s="34">
        <f t="shared" ref="G26:H26" si="10">SUMIFS(G27:G1072,$C27:$C1072,$C27,$D27:$D1072,$D27,$E27:$E1072,$E27)</f>
        <v>296.10000000000002</v>
      </c>
      <c r="H26" s="34">
        <f t="shared" si="10"/>
        <v>0</v>
      </c>
      <c r="I26" s="34">
        <f t="shared" ref="I26:N26" si="11">SUMIFS(I27:I1072,$C27:$C1072,$C27,$D27:$D1072,$D27,$E27:$E1072,$E27)</f>
        <v>296.10000000000002</v>
      </c>
      <c r="J26" s="34">
        <f t="shared" si="11"/>
        <v>0</v>
      </c>
      <c r="K26" s="34">
        <f t="shared" si="11"/>
        <v>296.10000000000002</v>
      </c>
      <c r="L26" s="34">
        <f t="shared" si="11"/>
        <v>0</v>
      </c>
      <c r="M26" s="34">
        <f t="shared" si="11"/>
        <v>296.10000000000002</v>
      </c>
      <c r="N26" s="34">
        <f t="shared" si="11"/>
        <v>0</v>
      </c>
    </row>
    <row r="27" spans="1:14" s="13" customFormat="1" ht="31.5" x14ac:dyDescent="0.25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  <c r="K27" s="24">
        <v>296.10000000000002</v>
      </c>
      <c r="L27" s="24"/>
      <c r="M27" s="24">
        <v>296.10000000000002</v>
      </c>
      <c r="N27" s="24"/>
    </row>
    <row r="28" spans="1:14" s="13" customFormat="1" ht="47.25" x14ac:dyDescent="0.25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 t="shared" ref="G28:H28" si="12">SUMIFS(G29:G1074,$C29:$C1074,$C29,$D29:$D1074,$D29,$E29:$E1074,$E29)</f>
        <v>99</v>
      </c>
      <c r="H28" s="34">
        <f t="shared" si="12"/>
        <v>0</v>
      </c>
      <c r="I28" s="34">
        <f t="shared" ref="I28:N28" si="13">SUMIFS(I29:I1074,$C29:$C1074,$C29,$D29:$D1074,$D29,$E29:$E1074,$E29)</f>
        <v>99</v>
      </c>
      <c r="J28" s="34">
        <f t="shared" si="13"/>
        <v>0</v>
      </c>
      <c r="K28" s="34">
        <f t="shared" si="13"/>
        <v>99</v>
      </c>
      <c r="L28" s="34">
        <f t="shared" si="13"/>
        <v>0</v>
      </c>
      <c r="M28" s="34">
        <f t="shared" si="13"/>
        <v>99</v>
      </c>
      <c r="N28" s="34">
        <f t="shared" si="13"/>
        <v>0</v>
      </c>
    </row>
    <row r="29" spans="1:14" s="13" customFormat="1" ht="31.5" x14ac:dyDescent="0.25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  <c r="K29" s="24">
        <v>99</v>
      </c>
      <c r="L29" s="24"/>
      <c r="M29" s="24">
        <v>99</v>
      </c>
      <c r="N29" s="24"/>
    </row>
    <row r="30" spans="1:14" s="13" customFormat="1" ht="63" x14ac:dyDescent="0.25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 t="shared" ref="G30:H30" si="14">SUMIFS(G31:G1076,$C31:$C1076,$C31,$D31:$D1076,$D31,$E31:$E1076,$E31)</f>
        <v>38694.800000000003</v>
      </c>
      <c r="H30" s="34">
        <f t="shared" si="14"/>
        <v>1802.1999999999998</v>
      </c>
      <c r="I30" s="34">
        <f t="shared" ref="I30:N30" si="15">SUMIFS(I31:I1076,$C31:$C1076,$C31,$D31:$D1076,$D31,$E31:$E1076,$E31)</f>
        <v>38694.800000000003</v>
      </c>
      <c r="J30" s="34">
        <f t="shared" si="15"/>
        <v>1802.1999999999998</v>
      </c>
      <c r="K30" s="34">
        <f t="shared" si="15"/>
        <v>38694.800000000003</v>
      </c>
      <c r="L30" s="34">
        <f t="shared" si="15"/>
        <v>1802.1999999999998</v>
      </c>
      <c r="M30" s="34">
        <f t="shared" si="15"/>
        <v>38694.800000000003</v>
      </c>
      <c r="N30" s="34">
        <f t="shared" si="15"/>
        <v>1802.1999999999998</v>
      </c>
    </row>
    <row r="31" spans="1:14" s="13" customFormat="1" ht="31.5" x14ac:dyDescent="0.25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36526</v>
      </c>
      <c r="H31" s="24">
        <v>1520.3</v>
      </c>
      <c r="I31" s="24">
        <v>36526</v>
      </c>
      <c r="J31" s="24">
        <v>1520.3</v>
      </c>
      <c r="K31" s="24">
        <v>36526</v>
      </c>
      <c r="L31" s="24">
        <v>1520.3</v>
      </c>
      <c r="M31" s="24">
        <v>36526</v>
      </c>
      <c r="N31" s="24">
        <v>1520.3</v>
      </c>
    </row>
    <row r="32" spans="1:14" s="13" customFormat="1" ht="31.5" x14ac:dyDescent="0.25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2107.3000000000002</v>
      </c>
      <c r="H32" s="24">
        <v>281.89999999999998</v>
      </c>
      <c r="I32" s="24">
        <v>2107.3000000000002</v>
      </c>
      <c r="J32" s="24">
        <v>281.89999999999998</v>
      </c>
      <c r="K32" s="24">
        <v>2107.3000000000002</v>
      </c>
      <c r="L32" s="24">
        <v>281.89999999999998</v>
      </c>
      <c r="M32" s="24">
        <v>2107.3000000000002</v>
      </c>
      <c r="N32" s="24">
        <v>281.89999999999998</v>
      </c>
    </row>
    <row r="33" spans="1:14" s="13" customFormat="1" ht="31.5" x14ac:dyDescent="0.25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  <c r="K33" s="24"/>
      <c r="L33" s="24"/>
      <c r="M33" s="24"/>
      <c r="N33" s="24"/>
    </row>
    <row r="34" spans="1:14" s="13" customFormat="1" ht="15.75" x14ac:dyDescent="0.25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  <c r="K34" s="24"/>
      <c r="L34" s="24"/>
      <c r="M34" s="24"/>
      <c r="N34" s="24"/>
    </row>
    <row r="35" spans="1:14" s="13" customFormat="1" ht="15.75" x14ac:dyDescent="0.25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  <c r="I35" s="24">
        <v>61.5</v>
      </c>
      <c r="J35" s="24"/>
      <c r="K35" s="24">
        <v>61.5</v>
      </c>
      <c r="L35" s="24"/>
      <c r="M35" s="24">
        <v>61.5</v>
      </c>
      <c r="N35" s="24"/>
    </row>
    <row r="36" spans="1:14" s="13" customFormat="1" ht="15.75" x14ac:dyDescent="0.25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 t="shared" ref="G36:H36" si="16">SUMIFS(G37:G1086,$C37:$C1086,$C37,$D37:$D1086,$D37)/2</f>
        <v>0</v>
      </c>
      <c r="H36" s="31">
        <f t="shared" si="16"/>
        <v>0</v>
      </c>
      <c r="I36" s="31">
        <f t="shared" ref="I36:N36" si="17">SUMIFS(I37:I1086,$C37:$C1086,$C37,$D37:$D1086,$D37)/2</f>
        <v>0</v>
      </c>
      <c r="J36" s="31">
        <f t="shared" si="17"/>
        <v>0</v>
      </c>
      <c r="K36" s="31">
        <f t="shared" si="17"/>
        <v>0</v>
      </c>
      <c r="L36" s="31">
        <f t="shared" si="17"/>
        <v>0</v>
      </c>
      <c r="M36" s="31">
        <f t="shared" si="17"/>
        <v>0</v>
      </c>
      <c r="N36" s="31">
        <f t="shared" si="17"/>
        <v>0</v>
      </c>
    </row>
    <row r="37" spans="1:14" s="13" customFormat="1" ht="31.5" x14ac:dyDescent="0.25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 t="shared" ref="G37:H37" si="18">SUMIFS(G38:G1083,$C38:$C1083,$C38,$D38:$D1083,$D38,$E38:$E1083,$E38)</f>
        <v>0</v>
      </c>
      <c r="H37" s="34">
        <f t="shared" si="18"/>
        <v>0</v>
      </c>
      <c r="I37" s="34">
        <f t="shared" ref="I37:N37" si="19">SUMIFS(I38:I1083,$C38:$C1083,$C38,$D38:$D1083,$D38,$E38:$E1083,$E38)</f>
        <v>0</v>
      </c>
      <c r="J37" s="34">
        <f t="shared" si="19"/>
        <v>0</v>
      </c>
      <c r="K37" s="34">
        <f t="shared" si="19"/>
        <v>0</v>
      </c>
      <c r="L37" s="34">
        <f t="shared" si="19"/>
        <v>0</v>
      </c>
      <c r="M37" s="34">
        <f t="shared" si="19"/>
        <v>0</v>
      </c>
      <c r="N37" s="34">
        <f t="shared" si="19"/>
        <v>0</v>
      </c>
    </row>
    <row r="38" spans="1:14" s="13" customFormat="1" ht="31.5" x14ac:dyDescent="0.25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/>
      <c r="H38" s="24"/>
      <c r="I38" s="24"/>
      <c r="J38" s="24"/>
      <c r="K38" s="24"/>
      <c r="L38" s="24"/>
      <c r="M38" s="24"/>
      <c r="N38" s="24"/>
    </row>
    <row r="39" spans="1:14" s="13" customFormat="1" ht="47.25" x14ac:dyDescent="0.25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 t="shared" ref="G39:H39" si="20">SUMIFS(G40:G1089,$C40:$C1089,$C40,$D40:$D1089,$D40)/2</f>
        <v>19130.3</v>
      </c>
      <c r="H39" s="31">
        <f t="shared" si="20"/>
        <v>0</v>
      </c>
      <c r="I39" s="31">
        <f t="shared" ref="I39:N39" si="21">SUMIFS(I40:I1089,$C40:$C1089,$C40,$D40:$D1089,$D40)/2</f>
        <v>19130.3</v>
      </c>
      <c r="J39" s="31">
        <f t="shared" si="21"/>
        <v>0</v>
      </c>
      <c r="K39" s="31">
        <f t="shared" si="21"/>
        <v>19130.3</v>
      </c>
      <c r="L39" s="31">
        <f t="shared" si="21"/>
        <v>0</v>
      </c>
      <c r="M39" s="31">
        <f t="shared" si="21"/>
        <v>19130.3</v>
      </c>
      <c r="N39" s="31">
        <f t="shared" si="21"/>
        <v>0</v>
      </c>
    </row>
    <row r="40" spans="1:14" s="13" customFormat="1" ht="47.25" x14ac:dyDescent="0.25">
      <c r="A40" s="16">
        <v>2</v>
      </c>
      <c r="B40" s="39" t="s">
        <v>211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 t="shared" ref="G40:H40" si="22">SUMIFS(G41:G1086,$C41:$C1086,$C41,$D41:$D1086,$D41,$E41:$E1086,$E41)</f>
        <v>18</v>
      </c>
      <c r="H40" s="34">
        <f t="shared" si="22"/>
        <v>0</v>
      </c>
      <c r="I40" s="34">
        <f t="shared" ref="I40:N40" si="23">SUMIFS(I41:I1086,$C41:$C1086,$C41,$D41:$D1086,$D41,$E41:$E1086,$E41)</f>
        <v>18</v>
      </c>
      <c r="J40" s="34">
        <f t="shared" si="23"/>
        <v>0</v>
      </c>
      <c r="K40" s="34">
        <f t="shared" si="23"/>
        <v>18</v>
      </c>
      <c r="L40" s="34">
        <f t="shared" si="23"/>
        <v>0</v>
      </c>
      <c r="M40" s="34">
        <f t="shared" si="23"/>
        <v>18</v>
      </c>
      <c r="N40" s="34">
        <f t="shared" si="23"/>
        <v>0</v>
      </c>
    </row>
    <row r="41" spans="1:14" s="13" customFormat="1" ht="31.5" x14ac:dyDescent="0.25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  <c r="K41" s="24">
        <v>18</v>
      </c>
      <c r="L41" s="24"/>
      <c r="M41" s="24">
        <v>18</v>
      </c>
      <c r="N41" s="24"/>
    </row>
    <row r="42" spans="1:14" s="13" customFormat="1" ht="47.25" x14ac:dyDescent="0.25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 t="shared" ref="G42:H42" si="24">SUMIFS(G43:G1088,$C43:$C1088,$C43,$D43:$D1088,$D43,$E43:$E1088,$E43)</f>
        <v>20</v>
      </c>
      <c r="H42" s="34">
        <f t="shared" si="24"/>
        <v>0</v>
      </c>
      <c r="I42" s="34">
        <f t="shared" ref="I42:N42" si="25">SUMIFS(I43:I1088,$C43:$C1088,$C43,$D43:$D1088,$D43,$E43:$E1088,$E43)</f>
        <v>20</v>
      </c>
      <c r="J42" s="34">
        <f t="shared" si="25"/>
        <v>0</v>
      </c>
      <c r="K42" s="34">
        <f t="shared" si="25"/>
        <v>20</v>
      </c>
      <c r="L42" s="34">
        <f t="shared" si="25"/>
        <v>0</v>
      </c>
      <c r="M42" s="34">
        <f t="shared" si="25"/>
        <v>20</v>
      </c>
      <c r="N42" s="34">
        <f t="shared" si="25"/>
        <v>0</v>
      </c>
    </row>
    <row r="43" spans="1:14" s="13" customFormat="1" ht="31.5" x14ac:dyDescent="0.25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  <c r="K43" s="24">
        <v>20</v>
      </c>
      <c r="L43" s="24"/>
      <c r="M43" s="24">
        <v>20</v>
      </c>
      <c r="N43" s="24"/>
    </row>
    <row r="44" spans="1:14" s="13" customFormat="1" ht="63" x14ac:dyDescent="0.25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 t="shared" ref="G44:H44" si="26">SUMIFS(G45:G1090,$C45:$C1090,$C45,$D45:$D1090,$D45,$E45:$E1090,$E45)</f>
        <v>19092.3</v>
      </c>
      <c r="H44" s="34">
        <f t="shared" si="26"/>
        <v>0</v>
      </c>
      <c r="I44" s="34">
        <f t="shared" ref="I44:N44" si="27">SUMIFS(I45:I1090,$C45:$C1090,$C45,$D45:$D1090,$D45,$E45:$E1090,$E45)</f>
        <v>19092.3</v>
      </c>
      <c r="J44" s="34">
        <f t="shared" si="27"/>
        <v>0</v>
      </c>
      <c r="K44" s="34">
        <f t="shared" si="27"/>
        <v>19092.3</v>
      </c>
      <c r="L44" s="34">
        <f t="shared" si="27"/>
        <v>0</v>
      </c>
      <c r="M44" s="34">
        <f t="shared" si="27"/>
        <v>19092.3</v>
      </c>
      <c r="N44" s="34">
        <f t="shared" si="27"/>
        <v>0</v>
      </c>
    </row>
    <row r="45" spans="1:14" s="13" customFormat="1" ht="31.5" x14ac:dyDescent="0.25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18683.3</v>
      </c>
      <c r="H45" s="24"/>
      <c r="I45" s="24">
        <v>18683.3</v>
      </c>
      <c r="J45" s="24"/>
      <c r="K45" s="24">
        <v>18683.3</v>
      </c>
      <c r="L45" s="24"/>
      <c r="M45" s="24">
        <v>18683.3</v>
      </c>
      <c r="N45" s="24"/>
    </row>
    <row r="46" spans="1:14" s="13" customFormat="1" ht="31.5" x14ac:dyDescent="0.25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409</v>
      </c>
      <c r="H46" s="24"/>
      <c r="I46" s="24">
        <v>409</v>
      </c>
      <c r="J46" s="24"/>
      <c r="K46" s="24">
        <v>409</v>
      </c>
      <c r="L46" s="24"/>
      <c r="M46" s="24">
        <v>409</v>
      </c>
      <c r="N46" s="24"/>
    </row>
    <row r="47" spans="1:14" s="13" customFormat="1" ht="15.75" x14ac:dyDescent="0.25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75" x14ac:dyDescent="0.25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 t="shared" ref="G48:H48" si="28">SUMIFS(G49:G1098,$C49:$C1098,$C49,$D49:$D1098,$D49)/2</f>
        <v>100</v>
      </c>
      <c r="H48" s="31">
        <f t="shared" si="28"/>
        <v>0</v>
      </c>
      <c r="I48" s="31">
        <f t="shared" ref="I48:N48" si="29">SUMIFS(I49:I1098,$C49:$C1098,$C49,$D49:$D1098,$D49)/2</f>
        <v>100</v>
      </c>
      <c r="J48" s="31">
        <f t="shared" si="29"/>
        <v>0</v>
      </c>
      <c r="K48" s="31">
        <f t="shared" si="29"/>
        <v>100</v>
      </c>
      <c r="L48" s="31">
        <f t="shared" si="29"/>
        <v>0</v>
      </c>
      <c r="M48" s="31">
        <f t="shared" si="29"/>
        <v>100</v>
      </c>
      <c r="N48" s="31">
        <f t="shared" si="29"/>
        <v>0</v>
      </c>
    </row>
    <row r="49" spans="1:14" s="13" customFormat="1" ht="31.5" x14ac:dyDescent="0.25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 t="shared" ref="G49:H49" si="30">SUMIFS(G50:G1095,$C50:$C1095,$C50,$D50:$D1095,$D50,$E50:$E1095,$E50)</f>
        <v>100</v>
      </c>
      <c r="H49" s="34">
        <f t="shared" si="30"/>
        <v>0</v>
      </c>
      <c r="I49" s="34">
        <f t="shared" ref="I49:N49" si="31">SUMIFS(I50:I1095,$C50:$C1095,$C50,$D50:$D1095,$D50,$E50:$E1095,$E50)</f>
        <v>100</v>
      </c>
      <c r="J49" s="34">
        <f t="shared" si="31"/>
        <v>0</v>
      </c>
      <c r="K49" s="34">
        <f t="shared" si="31"/>
        <v>100</v>
      </c>
      <c r="L49" s="34">
        <f t="shared" si="31"/>
        <v>0</v>
      </c>
      <c r="M49" s="34">
        <f t="shared" si="31"/>
        <v>100</v>
      </c>
      <c r="N49" s="34">
        <f t="shared" si="31"/>
        <v>0</v>
      </c>
    </row>
    <row r="50" spans="1:14" s="13" customFormat="1" ht="15.75" x14ac:dyDescent="0.25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  <c r="I50" s="24">
        <v>100</v>
      </c>
      <c r="J50" s="24"/>
      <c r="K50" s="24">
        <v>100</v>
      </c>
      <c r="L50" s="24"/>
      <c r="M50" s="24">
        <v>100</v>
      </c>
      <c r="N50" s="24"/>
    </row>
    <row r="51" spans="1:14" s="13" customFormat="1" ht="15.75" x14ac:dyDescent="0.25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 t="shared" ref="G51:H51" si="32">SUMIFS(G52:G1101,$C52:$C1101,$C52,$D52:$D1101,$D52)/2</f>
        <v>23559.699999999997</v>
      </c>
      <c r="H51" s="31">
        <f t="shared" si="32"/>
        <v>656.8</v>
      </c>
      <c r="I51" s="31">
        <f t="shared" ref="I51:N51" si="33">SUMIFS(I52:I1101,$C52:$C1101,$C52,$D52:$D1101,$D52)/2</f>
        <v>23559.699999999997</v>
      </c>
      <c r="J51" s="31">
        <f t="shared" si="33"/>
        <v>656.8</v>
      </c>
      <c r="K51" s="31">
        <f t="shared" si="33"/>
        <v>23559.699999999997</v>
      </c>
      <c r="L51" s="31">
        <f t="shared" si="33"/>
        <v>656.8</v>
      </c>
      <c r="M51" s="31">
        <f t="shared" si="33"/>
        <v>23559.699999999997</v>
      </c>
      <c r="N51" s="31">
        <f t="shared" si="33"/>
        <v>656.8</v>
      </c>
    </row>
    <row r="52" spans="1:14" s="13" customFormat="1" ht="51.6" customHeight="1" x14ac:dyDescent="0.25">
      <c r="A52" s="16">
        <v>2</v>
      </c>
      <c r="B52" s="41" t="s">
        <v>195</v>
      </c>
      <c r="C52" s="33" t="s">
        <v>71</v>
      </c>
      <c r="D52" s="33" t="s">
        <v>77</v>
      </c>
      <c r="E52" s="33" t="s">
        <v>194</v>
      </c>
      <c r="F52" s="33"/>
      <c r="G52" s="34">
        <f t="shared" ref="G52:H52" si="34">SUMIFS(G53:G1098,$C53:$C1098,$C53,$D53:$D1098,$D53,$E53:$E1098,$E53)</f>
        <v>0</v>
      </c>
      <c r="H52" s="34">
        <f t="shared" si="34"/>
        <v>0</v>
      </c>
      <c r="I52" s="34">
        <f t="shared" ref="I52:N52" si="35">SUMIFS(I53:I1098,$C53:$C1098,$C53,$D53:$D1098,$D53,$E53:$E1098,$E53)</f>
        <v>0</v>
      </c>
      <c r="J52" s="34">
        <f t="shared" si="35"/>
        <v>0</v>
      </c>
      <c r="K52" s="34">
        <f t="shared" si="35"/>
        <v>0</v>
      </c>
      <c r="L52" s="34">
        <f t="shared" si="35"/>
        <v>0</v>
      </c>
      <c r="M52" s="34">
        <f t="shared" si="35"/>
        <v>0</v>
      </c>
      <c r="N52" s="34">
        <f t="shared" si="35"/>
        <v>0</v>
      </c>
    </row>
    <row r="53" spans="1:14" s="13" customFormat="1" ht="15.75" x14ac:dyDescent="0.25">
      <c r="A53" s="17">
        <v>3</v>
      </c>
      <c r="B53" s="22" t="s">
        <v>46</v>
      </c>
      <c r="C53" s="23" t="s">
        <v>71</v>
      </c>
      <c r="D53" s="23" t="s">
        <v>77</v>
      </c>
      <c r="E53" s="23" t="s">
        <v>194</v>
      </c>
      <c r="F53" s="23" t="s">
        <v>93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63" x14ac:dyDescent="0.25">
      <c r="A54" s="16">
        <v>2</v>
      </c>
      <c r="B54" s="35" t="s">
        <v>186</v>
      </c>
      <c r="C54" s="33" t="s">
        <v>71</v>
      </c>
      <c r="D54" s="33" t="s">
        <v>77</v>
      </c>
      <c r="E54" s="33" t="s">
        <v>47</v>
      </c>
      <c r="F54" s="33"/>
      <c r="G54" s="34">
        <f t="shared" ref="G54:H54" si="36">SUMIFS(G55:G1100,$C55:$C1100,$C55,$D55:$D1100,$D55,$E55:$E1100,$E55)</f>
        <v>8521.7999999999993</v>
      </c>
      <c r="H54" s="34">
        <f t="shared" si="36"/>
        <v>0</v>
      </c>
      <c r="I54" s="34">
        <f t="shared" ref="I54:N54" si="37">SUMIFS(I55:I1100,$C55:$C1100,$C55,$D55:$D1100,$D55,$E55:$E1100,$E55)</f>
        <v>8521.7999999999993</v>
      </c>
      <c r="J54" s="34">
        <f t="shared" si="37"/>
        <v>0</v>
      </c>
      <c r="K54" s="34">
        <f t="shared" si="37"/>
        <v>8521.7999999999993</v>
      </c>
      <c r="L54" s="34">
        <f t="shared" si="37"/>
        <v>0</v>
      </c>
      <c r="M54" s="34">
        <f t="shared" si="37"/>
        <v>8521.7999999999993</v>
      </c>
      <c r="N54" s="34">
        <f t="shared" si="37"/>
        <v>0</v>
      </c>
    </row>
    <row r="55" spans="1:14" s="13" customFormat="1" ht="15.75" x14ac:dyDescent="0.25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8521.7999999999993</v>
      </c>
      <c r="H55" s="24"/>
      <c r="I55" s="24">
        <v>8521.7999999999993</v>
      </c>
      <c r="J55" s="24"/>
      <c r="K55" s="24">
        <v>8521.7999999999993</v>
      </c>
      <c r="L55" s="24"/>
      <c r="M55" s="24">
        <v>8521.7999999999993</v>
      </c>
      <c r="N55" s="24"/>
    </row>
    <row r="56" spans="1:14" s="13" customFormat="1" ht="78.75" x14ac:dyDescent="0.25">
      <c r="A56" s="16">
        <v>2</v>
      </c>
      <c r="B56" s="32" t="s">
        <v>187</v>
      </c>
      <c r="C56" s="33" t="s">
        <v>71</v>
      </c>
      <c r="D56" s="33" t="s">
        <v>77</v>
      </c>
      <c r="E56" s="33" t="s">
        <v>48</v>
      </c>
      <c r="F56" s="33"/>
      <c r="G56" s="34">
        <f t="shared" ref="G56:H56" si="38">SUMIFS(G57:G1102,$C57:$C1102,$C57,$D57:$D1102,$D57,$E57:$E1102,$E57)</f>
        <v>3894.3</v>
      </c>
      <c r="H56" s="34">
        <f t="shared" si="38"/>
        <v>0</v>
      </c>
      <c r="I56" s="34">
        <f t="shared" ref="I56:N56" si="39">SUMIFS(I57:I1102,$C57:$C1102,$C57,$D57:$D1102,$D57,$E57:$E1102,$E57)</f>
        <v>3894.3</v>
      </c>
      <c r="J56" s="34">
        <f t="shared" si="39"/>
        <v>0</v>
      </c>
      <c r="K56" s="34">
        <f t="shared" si="39"/>
        <v>3894.3</v>
      </c>
      <c r="L56" s="34">
        <f t="shared" si="39"/>
        <v>0</v>
      </c>
      <c r="M56" s="34">
        <f t="shared" si="39"/>
        <v>3894.3</v>
      </c>
      <c r="N56" s="34">
        <f t="shared" si="39"/>
        <v>0</v>
      </c>
    </row>
    <row r="57" spans="1:14" s="13" customFormat="1" ht="15.75" x14ac:dyDescent="0.25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3894.3</v>
      </c>
      <c r="H57" s="24"/>
      <c r="I57" s="24">
        <v>3894.3</v>
      </c>
      <c r="J57" s="24"/>
      <c r="K57" s="24">
        <v>3894.3</v>
      </c>
      <c r="L57" s="24"/>
      <c r="M57" s="24">
        <v>3894.3</v>
      </c>
      <c r="N57" s="24"/>
    </row>
    <row r="58" spans="1:14" s="13" customFormat="1" ht="68.45" customHeight="1" x14ac:dyDescent="0.25">
      <c r="A58" s="16">
        <v>2</v>
      </c>
      <c r="B58" s="35" t="s">
        <v>184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 t="shared" ref="G58:H58" si="40">SUMIFS(G59:G1104,$C59:$C1104,$C59,$D59:$D1104,$D59,$E59:$E1104,$E59)</f>
        <v>0</v>
      </c>
      <c r="H58" s="34">
        <f t="shared" si="40"/>
        <v>0</v>
      </c>
      <c r="I58" s="34">
        <f t="shared" ref="I58:N58" si="41">SUMIFS(I59:I1104,$C59:$C1104,$C59,$D59:$D1104,$D59,$E59:$E1104,$E59)</f>
        <v>0</v>
      </c>
      <c r="J58" s="34">
        <f t="shared" si="41"/>
        <v>0</v>
      </c>
      <c r="K58" s="34">
        <f t="shared" si="41"/>
        <v>0</v>
      </c>
      <c r="L58" s="34">
        <f t="shared" si="41"/>
        <v>0</v>
      </c>
      <c r="M58" s="34">
        <f t="shared" si="41"/>
        <v>0</v>
      </c>
      <c r="N58" s="34">
        <f t="shared" si="41"/>
        <v>0</v>
      </c>
    </row>
    <row r="59" spans="1:14" s="13" customFormat="1" ht="15.75" x14ac:dyDescent="0.25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63" x14ac:dyDescent="0.25">
      <c r="A60" s="16">
        <v>2</v>
      </c>
      <c r="B60" s="41" t="s">
        <v>185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 t="shared" ref="G60:H60" si="42">SUMIFS(G61:G1106,$C61:$C1106,$C61,$D61:$D1106,$D61,$E61:$E1106,$E61)</f>
        <v>500</v>
      </c>
      <c r="H60" s="34">
        <f t="shared" si="42"/>
        <v>0</v>
      </c>
      <c r="I60" s="34">
        <f t="shared" ref="I60:N60" si="43">SUMIFS(I61:I1106,$C61:$C1106,$C61,$D61:$D1106,$D61,$E61:$E1106,$E61)</f>
        <v>500</v>
      </c>
      <c r="J60" s="34">
        <f t="shared" si="43"/>
        <v>0</v>
      </c>
      <c r="K60" s="34">
        <f t="shared" si="43"/>
        <v>500</v>
      </c>
      <c r="L60" s="34">
        <f t="shared" si="43"/>
        <v>0</v>
      </c>
      <c r="M60" s="34">
        <f t="shared" si="43"/>
        <v>500</v>
      </c>
      <c r="N60" s="34">
        <f t="shared" si="43"/>
        <v>0</v>
      </c>
    </row>
    <row r="61" spans="1:14" s="13" customFormat="1" ht="31.5" x14ac:dyDescent="0.25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500</v>
      </c>
      <c r="H61" s="24"/>
      <c r="I61" s="24">
        <v>500</v>
      </c>
      <c r="J61" s="24"/>
      <c r="K61" s="24">
        <v>500</v>
      </c>
      <c r="L61" s="24"/>
      <c r="M61" s="24">
        <v>500</v>
      </c>
      <c r="N61" s="24"/>
    </row>
    <row r="62" spans="1:14" s="13" customFormat="1" ht="15.75" x14ac:dyDescent="0.25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/>
      <c r="H62" s="24"/>
      <c r="I62" s="24"/>
      <c r="J62" s="24"/>
      <c r="K62" s="24"/>
      <c r="L62" s="24"/>
      <c r="M62" s="24"/>
      <c r="N62" s="24"/>
    </row>
    <row r="63" spans="1:14" s="13" customFormat="1" ht="47.25" x14ac:dyDescent="0.25">
      <c r="A63" s="16">
        <v>2</v>
      </c>
      <c r="B63" s="41" t="s">
        <v>152</v>
      </c>
      <c r="C63" s="33" t="s">
        <v>71</v>
      </c>
      <c r="D63" s="33" t="s">
        <v>77</v>
      </c>
      <c r="E63" s="33" t="s">
        <v>151</v>
      </c>
      <c r="F63" s="33"/>
      <c r="G63" s="34">
        <f t="shared" ref="G63:H63" si="44">SUMIFS(G64:G1109,$C64:$C1109,$C64,$D64:$D1109,$D64,$E64:$E1109,$E64)</f>
        <v>10643.599999999999</v>
      </c>
      <c r="H63" s="34">
        <f t="shared" si="44"/>
        <v>656.8</v>
      </c>
      <c r="I63" s="34">
        <f t="shared" ref="I63:N63" si="45">SUMIFS(I64:I1109,$C64:$C1109,$C64,$D64:$D1109,$D64,$E64:$E1109,$E64)</f>
        <v>10643.599999999999</v>
      </c>
      <c r="J63" s="34">
        <f t="shared" si="45"/>
        <v>656.8</v>
      </c>
      <c r="K63" s="34">
        <f t="shared" si="45"/>
        <v>10643.599999999999</v>
      </c>
      <c r="L63" s="34">
        <f t="shared" si="45"/>
        <v>656.8</v>
      </c>
      <c r="M63" s="34">
        <f t="shared" si="45"/>
        <v>10643.599999999999</v>
      </c>
      <c r="N63" s="34">
        <f t="shared" si="45"/>
        <v>656.8</v>
      </c>
    </row>
    <row r="64" spans="1:14" s="13" customFormat="1" ht="15.75" x14ac:dyDescent="0.25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151</v>
      </c>
      <c r="F64" s="23" t="s">
        <v>84</v>
      </c>
      <c r="G64" s="24">
        <v>10085.799999999999</v>
      </c>
      <c r="H64" s="24">
        <v>656.8</v>
      </c>
      <c r="I64" s="24">
        <v>10085.799999999999</v>
      </c>
      <c r="J64" s="24">
        <v>656.8</v>
      </c>
      <c r="K64" s="24">
        <v>10085.799999999999</v>
      </c>
      <c r="L64" s="24">
        <v>656.8</v>
      </c>
      <c r="M64" s="24">
        <v>10085.799999999999</v>
      </c>
      <c r="N64" s="24">
        <v>656.8</v>
      </c>
    </row>
    <row r="65" spans="1:14" s="13" customFormat="1" ht="31.5" x14ac:dyDescent="0.25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151</v>
      </c>
      <c r="F65" s="23" t="s">
        <v>75</v>
      </c>
      <c r="G65" s="24">
        <v>557.79999999999995</v>
      </c>
      <c r="H65" s="24"/>
      <c r="I65" s="24">
        <v>557.79999999999995</v>
      </c>
      <c r="J65" s="24"/>
      <c r="K65" s="24">
        <v>557.79999999999995</v>
      </c>
      <c r="L65" s="24"/>
      <c r="M65" s="24">
        <v>557.79999999999995</v>
      </c>
      <c r="N65" s="24"/>
    </row>
    <row r="66" spans="1:14" s="13" customFormat="1" ht="31.5" x14ac:dyDescent="0.25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 t="shared" ref="G66:H66" si="46">SUMIFS(G67:G1112,$C67:$C1112,$C67,$D67:$D1112,$D67,$E67:$E1112,$E67)</f>
        <v>0</v>
      </c>
      <c r="H66" s="34">
        <f t="shared" si="46"/>
        <v>0</v>
      </c>
      <c r="I66" s="34">
        <f t="shared" ref="I66:N66" si="47">SUMIFS(I67:I1112,$C67:$C1112,$C67,$D67:$D1112,$D67,$E67:$E1112,$E67)</f>
        <v>0</v>
      </c>
      <c r="J66" s="34">
        <f t="shared" si="47"/>
        <v>0</v>
      </c>
      <c r="K66" s="34">
        <f t="shared" si="47"/>
        <v>0</v>
      </c>
      <c r="L66" s="34">
        <f t="shared" si="47"/>
        <v>0</v>
      </c>
      <c r="M66" s="34">
        <f t="shared" si="47"/>
        <v>0</v>
      </c>
      <c r="N66" s="34">
        <f t="shared" si="47"/>
        <v>0</v>
      </c>
    </row>
    <row r="67" spans="1:14" s="13" customFormat="1" ht="31.5" x14ac:dyDescent="0.25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  <c r="I67" s="24"/>
      <c r="J67" s="24"/>
      <c r="K67" s="24"/>
      <c r="L67" s="24"/>
      <c r="M67" s="24"/>
      <c r="N67" s="24"/>
    </row>
    <row r="68" spans="1:14" s="13" customFormat="1" ht="15.75" x14ac:dyDescent="0.25">
      <c r="A68" s="17">
        <v>3</v>
      </c>
      <c r="B68" s="22" t="s">
        <v>139</v>
      </c>
      <c r="C68" s="23" t="s">
        <v>71</v>
      </c>
      <c r="D68" s="23" t="s">
        <v>77</v>
      </c>
      <c r="E68" s="23" t="s">
        <v>124</v>
      </c>
      <c r="F68" s="23" t="s">
        <v>138</v>
      </c>
      <c r="G68" s="24"/>
      <c r="H68" s="24"/>
      <c r="I68" s="24"/>
      <c r="J68" s="24"/>
      <c r="K68" s="24"/>
      <c r="L68" s="24"/>
      <c r="M68" s="24"/>
      <c r="N68" s="24"/>
    </row>
    <row r="69" spans="1:14" s="13" customFormat="1" ht="15.75" x14ac:dyDescent="0.25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SUMIFS(G70:G1130,$C70:$C1130,$C70)/3</f>
        <v>0</v>
      </c>
      <c r="H69" s="28">
        <f>SUMIFS(H70:H1120,$C70:$C1120,$C70)/3</f>
        <v>0</v>
      </c>
      <c r="I69" s="28">
        <f>SUMIFS(I70:I1130,$C70:$C1130,$C70)/3</f>
        <v>0</v>
      </c>
      <c r="J69" s="28">
        <f>SUMIFS(J70:J1120,$C70:$C1120,$C70)/3</f>
        <v>0</v>
      </c>
      <c r="K69" s="28">
        <f>SUMIFS(K70:K1130,$C70:$C1130,$C70)/3</f>
        <v>0</v>
      </c>
      <c r="L69" s="28">
        <f>SUMIFS(L70:L1120,$C70:$C1120,$C70)/3</f>
        <v>0</v>
      </c>
      <c r="M69" s="28">
        <f>SUMIFS(M70:M1130,$C70:$C1130,$C70)/3</f>
        <v>0</v>
      </c>
      <c r="N69" s="28">
        <f>SUMIFS(N70:N1120,$C70:$C1120,$C70)/3</f>
        <v>0</v>
      </c>
    </row>
    <row r="70" spans="1:14" s="13" customFormat="1" ht="15.75" x14ac:dyDescent="0.25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 t="shared" ref="G70:H70" si="48">SUMIFS(G71:G1120,$C71:$C1120,$C71,$D71:$D1120,$D71)/2</f>
        <v>0</v>
      </c>
      <c r="H70" s="31">
        <f t="shared" si="48"/>
        <v>0</v>
      </c>
      <c r="I70" s="31">
        <f t="shared" ref="I70:N70" si="49">SUMIFS(I71:I1120,$C71:$C1120,$C71,$D71:$D1120,$D71)/2</f>
        <v>0</v>
      </c>
      <c r="J70" s="31">
        <f t="shared" si="49"/>
        <v>0</v>
      </c>
      <c r="K70" s="31">
        <f t="shared" si="49"/>
        <v>0</v>
      </c>
      <c r="L70" s="31">
        <f t="shared" si="49"/>
        <v>0</v>
      </c>
      <c r="M70" s="31">
        <f t="shared" si="49"/>
        <v>0</v>
      </c>
      <c r="N70" s="31">
        <f t="shared" si="49"/>
        <v>0</v>
      </c>
    </row>
    <row r="71" spans="1:14" s="13" customFormat="1" ht="48.75" customHeight="1" x14ac:dyDescent="0.25">
      <c r="A71" s="16">
        <v>2</v>
      </c>
      <c r="B71" s="32" t="s">
        <v>176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 t="shared" ref="G71:H71" si="50">SUMIFS(G72:G1117,$C72:$C1117,$C72,$D72:$D1117,$D72,$E72:$E1117,$E72)</f>
        <v>0</v>
      </c>
      <c r="H71" s="34">
        <f t="shared" si="50"/>
        <v>0</v>
      </c>
      <c r="I71" s="34">
        <f t="shared" ref="I71:N71" si="51">SUMIFS(I72:I1117,$C72:$C1117,$C72,$D72:$D1117,$D72,$E72:$E1117,$E72)</f>
        <v>0</v>
      </c>
      <c r="J71" s="34">
        <f t="shared" si="51"/>
        <v>0</v>
      </c>
      <c r="K71" s="34">
        <f t="shared" si="51"/>
        <v>0</v>
      </c>
      <c r="L71" s="34">
        <f t="shared" si="51"/>
        <v>0</v>
      </c>
      <c r="M71" s="34">
        <f t="shared" si="51"/>
        <v>0</v>
      </c>
      <c r="N71" s="34">
        <f t="shared" si="51"/>
        <v>0</v>
      </c>
    </row>
    <row r="72" spans="1:14" s="13" customFormat="1" ht="31.5" x14ac:dyDescent="0.25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/>
      <c r="H72" s="24"/>
      <c r="I72" s="24"/>
      <c r="J72" s="24"/>
      <c r="K72" s="24"/>
      <c r="L72" s="24"/>
      <c r="M72" s="24"/>
      <c r="N72" s="24"/>
    </row>
    <row r="73" spans="1:14" s="13" customFormat="1" ht="15.75" x14ac:dyDescent="0.25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  <c r="I73" s="24"/>
      <c r="J73" s="24"/>
      <c r="K73" s="24"/>
      <c r="L73" s="24"/>
      <c r="M73" s="24"/>
      <c r="N73" s="24"/>
    </row>
    <row r="74" spans="1:14" s="13" customFormat="1" ht="31.5" x14ac:dyDescent="0.25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SUMIFS(G75:G1135,$C75:$C1135,$C75)/3</f>
        <v>2560</v>
      </c>
      <c r="H74" s="28">
        <f>SUMIFS(H75:H1125,$C75:$C1125,$C75)/3</f>
        <v>0</v>
      </c>
      <c r="I74" s="28">
        <f>SUMIFS(I75:I1135,$C75:$C1135,$C75)/3</f>
        <v>2560</v>
      </c>
      <c r="J74" s="28">
        <f>SUMIFS(J75:J1125,$C75:$C1125,$C75)/3</f>
        <v>0</v>
      </c>
      <c r="K74" s="28">
        <f>SUMIFS(K75:K1135,$C75:$C1135,$C75)/3</f>
        <v>2560</v>
      </c>
      <c r="L74" s="28">
        <f>SUMIFS(L75:L1125,$C75:$C1125,$C75)/3</f>
        <v>0</v>
      </c>
      <c r="M74" s="28">
        <f>SUMIFS(M75:M1135,$C75:$C1135,$C75)/3</f>
        <v>2560</v>
      </c>
      <c r="N74" s="28">
        <f>SUMIFS(N75:N1125,$C75:$C1125,$C75)/3</f>
        <v>0</v>
      </c>
    </row>
    <row r="75" spans="1:14" s="13" customFormat="1" ht="47.25" x14ac:dyDescent="0.25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 t="shared" ref="G75:H75" si="52">SUMIFS(G76:G1125,$C76:$C1125,$C76,$D76:$D1125,$D76)/2</f>
        <v>1949</v>
      </c>
      <c r="H75" s="31">
        <f t="shared" si="52"/>
        <v>0</v>
      </c>
      <c r="I75" s="31">
        <f t="shared" ref="I75:N75" si="53">SUMIFS(I76:I1125,$C76:$C1125,$C76,$D76:$D1125,$D76)/2</f>
        <v>1949</v>
      </c>
      <c r="J75" s="31">
        <f t="shared" si="53"/>
        <v>0</v>
      </c>
      <c r="K75" s="31">
        <f t="shared" si="53"/>
        <v>1949</v>
      </c>
      <c r="L75" s="31">
        <f t="shared" si="53"/>
        <v>0</v>
      </c>
      <c r="M75" s="31">
        <f t="shared" si="53"/>
        <v>1949</v>
      </c>
      <c r="N75" s="31">
        <f t="shared" si="53"/>
        <v>0</v>
      </c>
    </row>
    <row r="76" spans="1:14" s="13" customFormat="1" ht="47.25" x14ac:dyDescent="0.25">
      <c r="A76" s="16">
        <v>2</v>
      </c>
      <c r="B76" s="41" t="s">
        <v>195</v>
      </c>
      <c r="C76" s="33" t="s">
        <v>80</v>
      </c>
      <c r="D76" s="33" t="s">
        <v>91</v>
      </c>
      <c r="E76" s="33" t="s">
        <v>194</v>
      </c>
      <c r="F76" s="33"/>
      <c r="G76" s="34">
        <f t="shared" ref="G76:H76" si="54">SUMIFS(G77:G1122,$C77:$C1122,$C77,$D77:$D1122,$D77,$E77:$E1122,$E77)</f>
        <v>1934</v>
      </c>
      <c r="H76" s="34">
        <f t="shared" si="54"/>
        <v>0</v>
      </c>
      <c r="I76" s="34">
        <f t="shared" ref="I76:N76" si="55">SUMIFS(I77:I1122,$C77:$C1122,$C77,$D77:$D1122,$D77,$E77:$E1122,$E77)</f>
        <v>1934</v>
      </c>
      <c r="J76" s="34">
        <f t="shared" si="55"/>
        <v>0</v>
      </c>
      <c r="K76" s="34">
        <f t="shared" si="55"/>
        <v>1934</v>
      </c>
      <c r="L76" s="34">
        <f t="shared" si="55"/>
        <v>0</v>
      </c>
      <c r="M76" s="34">
        <f t="shared" si="55"/>
        <v>1934</v>
      </c>
      <c r="N76" s="34">
        <f t="shared" si="55"/>
        <v>0</v>
      </c>
    </row>
    <row r="77" spans="1:14" s="13" customFormat="1" ht="15.75" x14ac:dyDescent="0.25">
      <c r="A77" s="17">
        <v>3</v>
      </c>
      <c r="B77" s="22" t="s">
        <v>46</v>
      </c>
      <c r="C77" s="23" t="s">
        <v>80</v>
      </c>
      <c r="D77" s="23" t="s">
        <v>91</v>
      </c>
      <c r="E77" s="23" t="s">
        <v>194</v>
      </c>
      <c r="F77" s="23" t="s">
        <v>93</v>
      </c>
      <c r="G77" s="24">
        <v>1934</v>
      </c>
      <c r="H77" s="24"/>
      <c r="I77" s="24">
        <v>1934</v>
      </c>
      <c r="J77" s="24"/>
      <c r="K77" s="24">
        <v>1934</v>
      </c>
      <c r="L77" s="24"/>
      <c r="M77" s="24">
        <v>1934</v>
      </c>
      <c r="N77" s="24"/>
    </row>
    <row r="78" spans="1:14" s="13" customFormat="1" ht="87" customHeight="1" x14ac:dyDescent="0.25">
      <c r="A78" s="16">
        <v>2</v>
      </c>
      <c r="B78" s="32" t="s">
        <v>177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 t="shared" ref="G78:H78" si="56">SUMIFS(G79:G1124,$C79:$C1124,$C79,$D79:$D1124,$D79,$E79:$E1124,$E79)</f>
        <v>0</v>
      </c>
      <c r="H78" s="34">
        <f t="shared" si="56"/>
        <v>0</v>
      </c>
      <c r="I78" s="34">
        <f t="shared" ref="I78:N78" si="57">SUMIFS(I79:I1124,$C79:$C1124,$C79,$D79:$D1124,$D79,$E79:$E1124,$E79)</f>
        <v>0</v>
      </c>
      <c r="J78" s="34">
        <f t="shared" si="57"/>
        <v>0</v>
      </c>
      <c r="K78" s="34">
        <f t="shared" si="57"/>
        <v>0</v>
      </c>
      <c r="L78" s="34">
        <f t="shared" si="57"/>
        <v>0</v>
      </c>
      <c r="M78" s="34">
        <f t="shared" si="57"/>
        <v>0</v>
      </c>
      <c r="N78" s="34">
        <f t="shared" si="57"/>
        <v>0</v>
      </c>
    </row>
    <row r="79" spans="1:14" s="13" customFormat="1" ht="31.5" x14ac:dyDescent="0.25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/>
      <c r="H79" s="24"/>
      <c r="I79" s="24"/>
      <c r="J79" s="24"/>
      <c r="K79" s="24"/>
      <c r="L79" s="24"/>
      <c r="M79" s="24"/>
      <c r="N79" s="24"/>
    </row>
    <row r="80" spans="1:14" s="13" customFormat="1" ht="63" x14ac:dyDescent="0.25">
      <c r="A80" s="16">
        <v>2</v>
      </c>
      <c r="B80" s="41" t="s">
        <v>185</v>
      </c>
      <c r="C80" s="33" t="s">
        <v>80</v>
      </c>
      <c r="D80" s="33" t="s">
        <v>91</v>
      </c>
      <c r="E80" s="33" t="s">
        <v>50</v>
      </c>
      <c r="F80" s="33"/>
      <c r="G80" s="34">
        <f t="shared" ref="G80:H80" si="58">SUMIFS(G81:G1126,$C81:$C1126,$C81,$D81:$D1126,$D81,$E81:$E1126,$E81)</f>
        <v>15</v>
      </c>
      <c r="H80" s="34">
        <f t="shared" si="58"/>
        <v>0</v>
      </c>
      <c r="I80" s="34">
        <f t="shared" ref="I80:N80" si="59">SUMIFS(I81:I1126,$C81:$C1126,$C81,$D81:$D1126,$D81,$E81:$E1126,$E81)</f>
        <v>15</v>
      </c>
      <c r="J80" s="34">
        <f t="shared" si="59"/>
        <v>0</v>
      </c>
      <c r="K80" s="34">
        <f t="shared" si="59"/>
        <v>15</v>
      </c>
      <c r="L80" s="34">
        <f t="shared" si="59"/>
        <v>0</v>
      </c>
      <c r="M80" s="34">
        <f t="shared" si="59"/>
        <v>15</v>
      </c>
      <c r="N80" s="34">
        <f t="shared" si="59"/>
        <v>0</v>
      </c>
    </row>
    <row r="81" spans="1:14" s="13" customFormat="1" ht="31.5" x14ac:dyDescent="0.25">
      <c r="A81" s="17">
        <v>3</v>
      </c>
      <c r="B81" s="22" t="s">
        <v>11</v>
      </c>
      <c r="C81" s="23" t="s">
        <v>80</v>
      </c>
      <c r="D81" s="23" t="s">
        <v>91</v>
      </c>
      <c r="E81" s="23" t="s">
        <v>50</v>
      </c>
      <c r="F81" s="23" t="s">
        <v>75</v>
      </c>
      <c r="G81" s="24">
        <v>15</v>
      </c>
      <c r="H81" s="24"/>
      <c r="I81" s="24">
        <v>15</v>
      </c>
      <c r="J81" s="24"/>
      <c r="K81" s="24">
        <v>15</v>
      </c>
      <c r="L81" s="24"/>
      <c r="M81" s="24">
        <v>15</v>
      </c>
      <c r="N81" s="24"/>
    </row>
    <row r="82" spans="1:14" s="13" customFormat="1" ht="31.5" x14ac:dyDescent="0.25">
      <c r="A82" s="15">
        <v>1</v>
      </c>
      <c r="B82" s="29" t="s">
        <v>36</v>
      </c>
      <c r="C82" s="30" t="s">
        <v>80</v>
      </c>
      <c r="D82" s="30" t="s">
        <v>78</v>
      </c>
      <c r="E82" s="30"/>
      <c r="F82" s="30"/>
      <c r="G82" s="31">
        <f t="shared" ref="G82:H82" si="60">SUMIFS(G83:G1132,$C83:$C1132,$C83,$D83:$D1132,$D83)/2</f>
        <v>611</v>
      </c>
      <c r="H82" s="31">
        <f t="shared" si="60"/>
        <v>0</v>
      </c>
      <c r="I82" s="31">
        <f t="shared" ref="I82:N82" si="61">SUMIFS(I83:I1132,$C83:$C1132,$C83,$D83:$D1132,$D83)/2</f>
        <v>611</v>
      </c>
      <c r="J82" s="31">
        <f t="shared" si="61"/>
        <v>0</v>
      </c>
      <c r="K82" s="31">
        <f t="shared" si="61"/>
        <v>611</v>
      </c>
      <c r="L82" s="31">
        <f t="shared" si="61"/>
        <v>0</v>
      </c>
      <c r="M82" s="31">
        <f t="shared" si="61"/>
        <v>611</v>
      </c>
      <c r="N82" s="31">
        <f t="shared" si="61"/>
        <v>0</v>
      </c>
    </row>
    <row r="83" spans="1:14" s="13" customFormat="1" ht="67.150000000000006" customHeight="1" x14ac:dyDescent="0.25">
      <c r="A83" s="16">
        <v>2</v>
      </c>
      <c r="B83" s="41" t="s">
        <v>182</v>
      </c>
      <c r="C83" s="33" t="s">
        <v>80</v>
      </c>
      <c r="D83" s="33" t="s">
        <v>78</v>
      </c>
      <c r="E83" s="33" t="s">
        <v>53</v>
      </c>
      <c r="F83" s="33"/>
      <c r="G83" s="34">
        <f t="shared" ref="G83:H83" si="62">SUMIFS(G84:G1129,$C84:$C1129,$C84,$D84:$D1129,$D84,$E84:$E1129,$E84)</f>
        <v>611</v>
      </c>
      <c r="H83" s="34">
        <f t="shared" si="62"/>
        <v>0</v>
      </c>
      <c r="I83" s="34">
        <f t="shared" ref="I83:N83" si="63">SUMIFS(I84:I1129,$C84:$C1129,$C84,$D84:$D1129,$D84,$E84:$E1129,$E84)</f>
        <v>611</v>
      </c>
      <c r="J83" s="34">
        <f t="shared" si="63"/>
        <v>0</v>
      </c>
      <c r="K83" s="34">
        <f t="shared" si="63"/>
        <v>611</v>
      </c>
      <c r="L83" s="34">
        <f t="shared" si="63"/>
        <v>0</v>
      </c>
      <c r="M83" s="34">
        <f t="shared" si="63"/>
        <v>611</v>
      </c>
      <c r="N83" s="34">
        <f t="shared" si="63"/>
        <v>0</v>
      </c>
    </row>
    <row r="84" spans="1:14" s="13" customFormat="1" ht="15.75" x14ac:dyDescent="0.25">
      <c r="A84" s="17">
        <v>3</v>
      </c>
      <c r="B84" s="22" t="s">
        <v>46</v>
      </c>
      <c r="C84" s="23" t="s">
        <v>80</v>
      </c>
      <c r="D84" s="23" t="s">
        <v>78</v>
      </c>
      <c r="E84" s="23" t="s">
        <v>53</v>
      </c>
      <c r="F84" s="23" t="s">
        <v>93</v>
      </c>
      <c r="G84" s="24">
        <v>611</v>
      </c>
      <c r="H84" s="24"/>
      <c r="I84" s="24">
        <v>611</v>
      </c>
      <c r="J84" s="24"/>
      <c r="K84" s="24">
        <v>611</v>
      </c>
      <c r="L84" s="24"/>
      <c r="M84" s="24">
        <v>611</v>
      </c>
      <c r="N84" s="24"/>
    </row>
    <row r="85" spans="1:14" s="13" customFormat="1" ht="47.25" x14ac:dyDescent="0.25">
      <c r="A85" s="16">
        <v>2</v>
      </c>
      <c r="B85" s="41" t="s">
        <v>202</v>
      </c>
      <c r="C85" s="33" t="s">
        <v>80</v>
      </c>
      <c r="D85" s="33" t="s">
        <v>78</v>
      </c>
      <c r="E85" s="33" t="s">
        <v>37</v>
      </c>
      <c r="F85" s="33"/>
      <c r="G85" s="34">
        <f t="shared" ref="G85:H85" si="64">SUMIFS(G86:G1131,$C86:$C1131,$C86,$D86:$D1131,$D86,$E86:$E1131,$E86)</f>
        <v>0</v>
      </c>
      <c r="H85" s="34">
        <f t="shared" si="64"/>
        <v>0</v>
      </c>
      <c r="I85" s="34">
        <f t="shared" ref="I85:N85" si="65">SUMIFS(I86:I1131,$C86:$C1131,$C86,$D86:$D1131,$D86,$E86:$E1131,$E86)</f>
        <v>0</v>
      </c>
      <c r="J85" s="34">
        <f t="shared" si="65"/>
        <v>0</v>
      </c>
      <c r="K85" s="34">
        <f t="shared" si="65"/>
        <v>0</v>
      </c>
      <c r="L85" s="34">
        <f t="shared" si="65"/>
        <v>0</v>
      </c>
      <c r="M85" s="34">
        <f t="shared" si="65"/>
        <v>0</v>
      </c>
      <c r="N85" s="34">
        <f t="shared" si="65"/>
        <v>0</v>
      </c>
    </row>
    <row r="86" spans="1:14" s="13" customFormat="1" ht="31.5" x14ac:dyDescent="0.25">
      <c r="A86" s="17">
        <v>3</v>
      </c>
      <c r="B86" s="22" t="s">
        <v>11</v>
      </c>
      <c r="C86" s="23" t="s">
        <v>80</v>
      </c>
      <c r="D86" s="23" t="s">
        <v>78</v>
      </c>
      <c r="E86" s="23" t="s">
        <v>37</v>
      </c>
      <c r="F86" s="23" t="s">
        <v>75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 x14ac:dyDescent="0.25">
      <c r="A87" s="16">
        <v>2</v>
      </c>
      <c r="B87" s="41" t="s">
        <v>165</v>
      </c>
      <c r="C87" s="33" t="s">
        <v>80</v>
      </c>
      <c r="D87" s="33" t="s">
        <v>78</v>
      </c>
      <c r="E87" s="33" t="s">
        <v>164</v>
      </c>
      <c r="F87" s="33"/>
      <c r="G87" s="34">
        <f t="shared" ref="G87:H87" si="66">SUMIFS(G88:G1133,$C88:$C1133,$C88,$D88:$D1133,$D88,$E88:$E1133,$E88)</f>
        <v>0</v>
      </c>
      <c r="H87" s="34">
        <f t="shared" si="66"/>
        <v>0</v>
      </c>
      <c r="I87" s="34">
        <f t="shared" ref="I87:N87" si="67">SUMIFS(I88:I1133,$C88:$C1133,$C88,$D88:$D1133,$D88,$E88:$E1133,$E88)</f>
        <v>0</v>
      </c>
      <c r="J87" s="34">
        <f t="shared" si="67"/>
        <v>0</v>
      </c>
      <c r="K87" s="34">
        <f t="shared" si="67"/>
        <v>0</v>
      </c>
      <c r="L87" s="34">
        <f t="shared" si="67"/>
        <v>0</v>
      </c>
      <c r="M87" s="34">
        <f t="shared" si="67"/>
        <v>0</v>
      </c>
      <c r="N87" s="34">
        <f t="shared" si="67"/>
        <v>0</v>
      </c>
    </row>
    <row r="88" spans="1:14" s="13" customFormat="1" ht="67.150000000000006" customHeight="1" x14ac:dyDescent="0.25">
      <c r="A88" s="17">
        <v>3</v>
      </c>
      <c r="B88" s="22" t="s">
        <v>155</v>
      </c>
      <c r="C88" s="23" t="s">
        <v>80</v>
      </c>
      <c r="D88" s="23" t="s">
        <v>78</v>
      </c>
      <c r="E88" s="23" t="s">
        <v>164</v>
      </c>
      <c r="F88" s="23" t="s">
        <v>96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75" x14ac:dyDescent="0.25">
      <c r="A89" s="14">
        <v>0</v>
      </c>
      <c r="B89" s="26" t="s">
        <v>109</v>
      </c>
      <c r="C89" s="27" t="s">
        <v>88</v>
      </c>
      <c r="D89" s="27" t="s">
        <v>116</v>
      </c>
      <c r="E89" s="27"/>
      <c r="F89" s="27"/>
      <c r="G89" s="28">
        <f>SUMIFS(G90:G1148,$C90:$C1148,$C90)/3</f>
        <v>22630.099999999995</v>
      </c>
      <c r="H89" s="28">
        <f>SUMIFS(H90:H1138,$C90:$C1138,$C90)/3</f>
        <v>992</v>
      </c>
      <c r="I89" s="28">
        <f>SUMIFS(I90:I1148,$C90:$C1148,$C90)/3</f>
        <v>29491.7</v>
      </c>
      <c r="J89" s="28">
        <f>SUMIFS(J90:J1138,$C90:$C1138,$C90)/3</f>
        <v>992</v>
      </c>
      <c r="K89" s="28">
        <f>SUMIFS(K90:K1148,$C90:$C1148,$C90)/3</f>
        <v>22305.200000000001</v>
      </c>
      <c r="L89" s="28">
        <f>SUMIFS(L90:L1138,$C90:$C1138,$C90)/3</f>
        <v>0</v>
      </c>
      <c r="M89" s="28">
        <f>SUMIFS(M90:M1148,$C90:$C1148,$C90)/3</f>
        <v>22305.200000000001</v>
      </c>
      <c r="N89" s="28">
        <f>SUMIFS(N90:N1138,$C90:$C1138,$C90)/3</f>
        <v>0</v>
      </c>
    </row>
    <row r="90" spans="1:14" s="13" customFormat="1" ht="15.75" x14ac:dyDescent="0.25">
      <c r="A90" s="15">
        <v>1</v>
      </c>
      <c r="B90" s="29" t="s">
        <v>54</v>
      </c>
      <c r="C90" s="30" t="s">
        <v>88</v>
      </c>
      <c r="D90" s="30" t="s">
        <v>94</v>
      </c>
      <c r="E90" s="30"/>
      <c r="F90" s="30"/>
      <c r="G90" s="31">
        <f t="shared" ref="G90:H90" si="68">SUMIFS(G91:G1140,$C91:$C1140,$C91,$D91:$D1140,$D91)/2</f>
        <v>737</v>
      </c>
      <c r="H90" s="31">
        <f t="shared" si="68"/>
        <v>0</v>
      </c>
      <c r="I90" s="31">
        <f t="shared" ref="I90:N90" si="69">SUMIFS(I91:I1140,$C91:$C1140,$C91,$D91:$D1140,$D91)/2</f>
        <v>737</v>
      </c>
      <c r="J90" s="31">
        <f t="shared" si="69"/>
        <v>0</v>
      </c>
      <c r="K90" s="31">
        <f t="shared" si="69"/>
        <v>737</v>
      </c>
      <c r="L90" s="31">
        <f t="shared" si="69"/>
        <v>0</v>
      </c>
      <c r="M90" s="31">
        <f t="shared" si="69"/>
        <v>737</v>
      </c>
      <c r="N90" s="31">
        <f t="shared" si="69"/>
        <v>0</v>
      </c>
    </row>
    <row r="91" spans="1:14" s="13" customFormat="1" ht="47.25" x14ac:dyDescent="0.25">
      <c r="A91" s="16">
        <v>2</v>
      </c>
      <c r="B91" s="39" t="s">
        <v>211</v>
      </c>
      <c r="C91" s="33" t="s">
        <v>88</v>
      </c>
      <c r="D91" s="33" t="s">
        <v>94</v>
      </c>
      <c r="E91" s="33" t="s">
        <v>14</v>
      </c>
      <c r="F91" s="33"/>
      <c r="G91" s="34">
        <f t="shared" ref="G91:H91" si="70">SUMIFS(G92:G1137,$C92:$C1137,$C92,$D92:$D1137,$D92,$E92:$E1137,$E92)</f>
        <v>0</v>
      </c>
      <c r="H91" s="34">
        <f t="shared" si="70"/>
        <v>0</v>
      </c>
      <c r="I91" s="34">
        <f t="shared" ref="I91:N91" si="71">SUMIFS(I92:I1137,$C92:$C1137,$C92,$D92:$D1137,$D92,$E92:$E1137,$E92)</f>
        <v>0</v>
      </c>
      <c r="J91" s="34">
        <f t="shared" si="71"/>
        <v>0</v>
      </c>
      <c r="K91" s="34">
        <f t="shared" si="71"/>
        <v>0</v>
      </c>
      <c r="L91" s="34">
        <f t="shared" si="71"/>
        <v>0</v>
      </c>
      <c r="M91" s="34">
        <f t="shared" si="71"/>
        <v>0</v>
      </c>
      <c r="N91" s="34">
        <f t="shared" si="71"/>
        <v>0</v>
      </c>
    </row>
    <row r="92" spans="1:14" s="13" customFormat="1" ht="31.5" x14ac:dyDescent="0.25">
      <c r="A92" s="17">
        <v>3</v>
      </c>
      <c r="B92" s="22" t="s">
        <v>11</v>
      </c>
      <c r="C92" s="23" t="s">
        <v>88</v>
      </c>
      <c r="D92" s="23" t="s">
        <v>94</v>
      </c>
      <c r="E92" s="23" t="s">
        <v>14</v>
      </c>
      <c r="F92" s="23" t="s">
        <v>75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3" x14ac:dyDescent="0.25">
      <c r="A93" s="16">
        <v>2</v>
      </c>
      <c r="B93" s="32" t="s">
        <v>200</v>
      </c>
      <c r="C93" s="33" t="s">
        <v>88</v>
      </c>
      <c r="D93" s="33" t="s">
        <v>94</v>
      </c>
      <c r="E93" s="33" t="s">
        <v>55</v>
      </c>
      <c r="F93" s="33"/>
      <c r="G93" s="34">
        <f t="shared" ref="G93:H93" si="72">SUMIFS(G94:G1139,$C94:$C1139,$C94,$D94:$D1139,$D94,$E94:$E1139,$E94)</f>
        <v>737</v>
      </c>
      <c r="H93" s="34">
        <f t="shared" si="72"/>
        <v>0</v>
      </c>
      <c r="I93" s="34">
        <f t="shared" ref="I93:N93" si="73">SUMIFS(I94:I1139,$C94:$C1139,$C94,$D94:$D1139,$D94,$E94:$E1139,$E94)</f>
        <v>737</v>
      </c>
      <c r="J93" s="34">
        <f t="shared" si="73"/>
        <v>0</v>
      </c>
      <c r="K93" s="34">
        <f t="shared" si="73"/>
        <v>737</v>
      </c>
      <c r="L93" s="34">
        <f t="shared" si="73"/>
        <v>0</v>
      </c>
      <c r="M93" s="34">
        <f t="shared" si="73"/>
        <v>737</v>
      </c>
      <c r="N93" s="34">
        <f t="shared" si="73"/>
        <v>0</v>
      </c>
    </row>
    <row r="94" spans="1:14" s="13" customFormat="1" ht="15.75" x14ac:dyDescent="0.25">
      <c r="A94" s="17">
        <v>3</v>
      </c>
      <c r="B94" s="22" t="s">
        <v>23</v>
      </c>
      <c r="C94" s="23" t="s">
        <v>88</v>
      </c>
      <c r="D94" s="23" t="s">
        <v>94</v>
      </c>
      <c r="E94" s="23" t="s">
        <v>55</v>
      </c>
      <c r="F94" s="23" t="s">
        <v>84</v>
      </c>
      <c r="G94" s="24">
        <v>710</v>
      </c>
      <c r="H94" s="24"/>
      <c r="I94" s="24">
        <v>710</v>
      </c>
      <c r="J94" s="24"/>
      <c r="K94" s="24">
        <v>710</v>
      </c>
      <c r="L94" s="24"/>
      <c r="M94" s="24">
        <v>710</v>
      </c>
      <c r="N94" s="24"/>
    </row>
    <row r="95" spans="1:14" s="13" customFormat="1" ht="31.5" x14ac:dyDescent="0.25">
      <c r="A95" s="17">
        <v>3</v>
      </c>
      <c r="B95" s="22" t="s">
        <v>11</v>
      </c>
      <c r="C95" s="23" t="s">
        <v>88</v>
      </c>
      <c r="D95" s="23" t="s">
        <v>94</v>
      </c>
      <c r="E95" s="23" t="s">
        <v>55</v>
      </c>
      <c r="F95" s="23" t="s">
        <v>75</v>
      </c>
      <c r="G95" s="24">
        <v>27</v>
      </c>
      <c r="H95" s="24"/>
      <c r="I95" s="24">
        <v>27</v>
      </c>
      <c r="J95" s="24"/>
      <c r="K95" s="24">
        <v>27</v>
      </c>
      <c r="L95" s="24"/>
      <c r="M95" s="24">
        <v>27</v>
      </c>
      <c r="N95" s="24"/>
    </row>
    <row r="96" spans="1:14" s="13" customFormat="1" ht="15.75" x14ac:dyDescent="0.25">
      <c r="A96" s="17">
        <v>3</v>
      </c>
      <c r="B96" s="22" t="s">
        <v>46</v>
      </c>
      <c r="C96" s="23" t="s">
        <v>88</v>
      </c>
      <c r="D96" s="23" t="s">
        <v>94</v>
      </c>
      <c r="E96" s="23" t="s">
        <v>55</v>
      </c>
      <c r="F96" s="23" t="s">
        <v>93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3" x14ac:dyDescent="0.25">
      <c r="A97" s="17">
        <v>3</v>
      </c>
      <c r="B97" s="22" t="s">
        <v>145</v>
      </c>
      <c r="C97" s="23" t="s">
        <v>88</v>
      </c>
      <c r="D97" s="23" t="s">
        <v>94</v>
      </c>
      <c r="E97" s="23" t="s">
        <v>55</v>
      </c>
      <c r="F97" s="23" t="s">
        <v>95</v>
      </c>
      <c r="G97" s="24"/>
      <c r="H97" s="24"/>
      <c r="I97" s="24"/>
      <c r="J97" s="24"/>
      <c r="K97" s="24"/>
      <c r="L97" s="24"/>
      <c r="M97" s="24"/>
      <c r="N97" s="24"/>
    </row>
    <row r="98" spans="1:14" s="13" customFormat="1" ht="15.75" x14ac:dyDescent="0.25">
      <c r="A98" s="17">
        <v>3</v>
      </c>
      <c r="B98" s="22" t="s">
        <v>12</v>
      </c>
      <c r="C98" s="23" t="s">
        <v>88</v>
      </c>
      <c r="D98" s="23" t="s">
        <v>94</v>
      </c>
      <c r="E98" s="23" t="s">
        <v>55</v>
      </c>
      <c r="F98" s="23" t="s">
        <v>76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3" x14ac:dyDescent="0.25">
      <c r="A99" s="16">
        <v>2</v>
      </c>
      <c r="B99" s="41" t="s">
        <v>185</v>
      </c>
      <c r="C99" s="33" t="s">
        <v>88</v>
      </c>
      <c r="D99" s="33" t="s">
        <v>94</v>
      </c>
      <c r="E99" s="33" t="s">
        <v>50</v>
      </c>
      <c r="F99" s="33"/>
      <c r="G99" s="34">
        <f t="shared" ref="G99:H99" si="74">SUMIFS(G100:G1145,$C100:$C1145,$C100,$D100:$D1145,$D100,$E100:$E1145,$E100)</f>
        <v>0</v>
      </c>
      <c r="H99" s="34">
        <f t="shared" si="74"/>
        <v>0</v>
      </c>
      <c r="I99" s="34">
        <f t="shared" ref="I99:N99" si="75">SUMIFS(I100:I1145,$C100:$C1145,$C100,$D100:$D1145,$D100,$E100:$E1145,$E100)</f>
        <v>0</v>
      </c>
      <c r="J99" s="34">
        <f t="shared" si="75"/>
        <v>0</v>
      </c>
      <c r="K99" s="34">
        <f t="shared" si="75"/>
        <v>0</v>
      </c>
      <c r="L99" s="34">
        <f t="shared" si="75"/>
        <v>0</v>
      </c>
      <c r="M99" s="34">
        <f t="shared" si="75"/>
        <v>0</v>
      </c>
      <c r="N99" s="34">
        <f t="shared" si="75"/>
        <v>0</v>
      </c>
    </row>
    <row r="100" spans="1:14" s="13" customFormat="1" ht="31.5" x14ac:dyDescent="0.25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50</v>
      </c>
      <c r="F100" s="23" t="s">
        <v>75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75" x14ac:dyDescent="0.25">
      <c r="A101" s="15">
        <v>1</v>
      </c>
      <c r="B101" s="29" t="s">
        <v>56</v>
      </c>
      <c r="C101" s="30" t="s">
        <v>88</v>
      </c>
      <c r="D101" s="30" t="s">
        <v>85</v>
      </c>
      <c r="E101" s="30" t="s">
        <v>6</v>
      </c>
      <c r="F101" s="30" t="s">
        <v>73</v>
      </c>
      <c r="G101" s="31">
        <f t="shared" ref="G101:H101" si="76">SUMIFS(G102:G1151,$C102:$C1151,$C102,$D102:$D1151,$D102)/2</f>
        <v>0</v>
      </c>
      <c r="H101" s="31">
        <f t="shared" si="76"/>
        <v>0</v>
      </c>
      <c r="I101" s="31">
        <f t="shared" ref="I101:N101" si="77">SUMIFS(I102:I1151,$C102:$C1151,$C102,$D102:$D1151,$D102)/2</f>
        <v>6861.6</v>
      </c>
      <c r="J101" s="31">
        <f t="shared" si="77"/>
        <v>0</v>
      </c>
      <c r="K101" s="31">
        <f t="shared" si="77"/>
        <v>0</v>
      </c>
      <c r="L101" s="31">
        <f t="shared" si="77"/>
        <v>0</v>
      </c>
      <c r="M101" s="31">
        <f t="shared" si="77"/>
        <v>0</v>
      </c>
      <c r="N101" s="31">
        <f t="shared" si="77"/>
        <v>0</v>
      </c>
    </row>
    <row r="102" spans="1:14" s="13" customFormat="1" ht="55.15" customHeight="1" x14ac:dyDescent="0.25">
      <c r="A102" s="16">
        <v>2</v>
      </c>
      <c r="B102" s="41" t="s">
        <v>213</v>
      </c>
      <c r="C102" s="42" t="s">
        <v>88</v>
      </c>
      <c r="D102" s="42" t="s">
        <v>85</v>
      </c>
      <c r="E102" s="42" t="s">
        <v>134</v>
      </c>
      <c r="F102" s="33"/>
      <c r="G102" s="34">
        <f t="shared" ref="G102:H102" si="78">SUMIFS(G103:G1148,$C103:$C1148,$C103,$D103:$D1148,$D103,$E103:$E1148,$E103)</f>
        <v>0</v>
      </c>
      <c r="H102" s="34">
        <f t="shared" si="78"/>
        <v>0</v>
      </c>
      <c r="I102" s="34">
        <f t="shared" ref="I102:N102" si="79">SUMIFS(I103:I1148,$C103:$C1148,$C103,$D103:$D1148,$D103,$E103:$E1148,$E103)</f>
        <v>6861.6</v>
      </c>
      <c r="J102" s="34">
        <f t="shared" si="79"/>
        <v>0</v>
      </c>
      <c r="K102" s="34">
        <f t="shared" si="79"/>
        <v>0</v>
      </c>
      <c r="L102" s="34">
        <f t="shared" si="79"/>
        <v>0</v>
      </c>
      <c r="M102" s="34">
        <f t="shared" si="79"/>
        <v>0</v>
      </c>
      <c r="N102" s="34">
        <f t="shared" si="79"/>
        <v>0</v>
      </c>
    </row>
    <row r="103" spans="1:14" s="13" customFormat="1" ht="31.5" x14ac:dyDescent="0.25">
      <c r="A103" s="17">
        <v>3</v>
      </c>
      <c r="B103" s="22" t="s">
        <v>11</v>
      </c>
      <c r="C103" s="23" t="s">
        <v>88</v>
      </c>
      <c r="D103" s="23" t="s">
        <v>85</v>
      </c>
      <c r="E103" s="23" t="s">
        <v>134</v>
      </c>
      <c r="F103" s="23" t="s">
        <v>75</v>
      </c>
      <c r="G103" s="24"/>
      <c r="H103" s="24"/>
      <c r="I103" s="24">
        <v>6861.6</v>
      </c>
      <c r="J103" s="24"/>
      <c r="K103" s="24"/>
      <c r="L103" s="24"/>
      <c r="M103" s="24"/>
      <c r="N103" s="24"/>
    </row>
    <row r="104" spans="1:14" s="13" customFormat="1" ht="15.75" x14ac:dyDescent="0.25">
      <c r="A104" s="15">
        <v>1</v>
      </c>
      <c r="B104" s="40" t="s">
        <v>140</v>
      </c>
      <c r="C104" s="30" t="s">
        <v>88</v>
      </c>
      <c r="D104" s="30" t="s">
        <v>91</v>
      </c>
      <c r="E104" s="30"/>
      <c r="F104" s="30"/>
      <c r="G104" s="31">
        <f t="shared" ref="G104:H104" si="80">SUMIFS(G105:G1154,$C105:$C1154,$C105,$D105:$D1154,$D105)/2</f>
        <v>0</v>
      </c>
      <c r="H104" s="31">
        <f t="shared" si="80"/>
        <v>0</v>
      </c>
      <c r="I104" s="31">
        <f t="shared" ref="I104:N104" si="81">SUMIFS(I105:I1154,$C105:$C1154,$C105,$D105:$D1154,$D105)/2</f>
        <v>0</v>
      </c>
      <c r="J104" s="31">
        <f t="shared" si="81"/>
        <v>0</v>
      </c>
      <c r="K104" s="31">
        <f t="shared" si="81"/>
        <v>0</v>
      </c>
      <c r="L104" s="31">
        <f t="shared" si="81"/>
        <v>0</v>
      </c>
      <c r="M104" s="31">
        <f t="shared" si="81"/>
        <v>0</v>
      </c>
      <c r="N104" s="31">
        <f t="shared" si="81"/>
        <v>0</v>
      </c>
    </row>
    <row r="105" spans="1:14" s="13" customFormat="1" ht="47.25" x14ac:dyDescent="0.25">
      <c r="A105" s="16">
        <v>2</v>
      </c>
      <c r="B105" s="32" t="s">
        <v>197</v>
      </c>
      <c r="C105" s="33" t="s">
        <v>88</v>
      </c>
      <c r="D105" s="33" t="s">
        <v>91</v>
      </c>
      <c r="E105" s="33" t="s">
        <v>57</v>
      </c>
      <c r="F105" s="33"/>
      <c r="G105" s="34">
        <f t="shared" ref="G105:H105" si="82">SUMIFS(G106:G1151,$C106:$C1151,$C106,$D106:$D1151,$D106,$E106:$E1151,$E106)</f>
        <v>0</v>
      </c>
      <c r="H105" s="34">
        <f t="shared" si="82"/>
        <v>0</v>
      </c>
      <c r="I105" s="34">
        <f t="shared" ref="I105:N105" si="83">SUMIFS(I106:I1151,$C106:$C1151,$C106,$D106:$D1151,$D106,$E106:$E1151,$E106)</f>
        <v>0</v>
      </c>
      <c r="J105" s="34">
        <f t="shared" si="83"/>
        <v>0</v>
      </c>
      <c r="K105" s="34">
        <f t="shared" si="83"/>
        <v>0</v>
      </c>
      <c r="L105" s="34">
        <f t="shared" si="83"/>
        <v>0</v>
      </c>
      <c r="M105" s="34">
        <f t="shared" si="83"/>
        <v>0</v>
      </c>
      <c r="N105" s="34">
        <f t="shared" si="83"/>
        <v>0</v>
      </c>
    </row>
    <row r="106" spans="1:14" s="13" customFormat="1" ht="15.75" x14ac:dyDescent="0.25">
      <c r="A106" s="17">
        <v>3</v>
      </c>
      <c r="B106" s="22" t="s">
        <v>46</v>
      </c>
      <c r="C106" s="23" t="s">
        <v>88</v>
      </c>
      <c r="D106" s="23" t="s">
        <v>91</v>
      </c>
      <c r="E106" s="23" t="s">
        <v>57</v>
      </c>
      <c r="F106" s="23" t="s">
        <v>93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10.25" x14ac:dyDescent="0.25">
      <c r="A107" s="17">
        <v>3</v>
      </c>
      <c r="B107" s="22" t="s">
        <v>121</v>
      </c>
      <c r="C107" s="23" t="s">
        <v>88</v>
      </c>
      <c r="D107" s="23" t="s">
        <v>91</v>
      </c>
      <c r="E107" s="23" t="s">
        <v>57</v>
      </c>
      <c r="F107" s="23" t="s">
        <v>122</v>
      </c>
      <c r="G107" s="24"/>
      <c r="H107" s="24"/>
      <c r="I107" s="24"/>
      <c r="J107" s="24"/>
      <c r="K107" s="24"/>
      <c r="L107" s="24"/>
      <c r="M107" s="24"/>
      <c r="N107" s="24"/>
    </row>
    <row r="108" spans="1:14" s="13" customFormat="1" ht="47.25" x14ac:dyDescent="0.25">
      <c r="A108" s="16">
        <v>2</v>
      </c>
      <c r="B108" s="41" t="s">
        <v>149</v>
      </c>
      <c r="C108" s="33" t="s">
        <v>88</v>
      </c>
      <c r="D108" s="33" t="s">
        <v>91</v>
      </c>
      <c r="E108" s="33" t="s">
        <v>60</v>
      </c>
      <c r="F108" s="33"/>
      <c r="G108" s="34">
        <f t="shared" ref="G108:H108" si="84">SUMIFS(G109:G1154,$C109:$C1154,$C109,$D109:$D1154,$D109,$E109:$E1154,$E109)</f>
        <v>0</v>
      </c>
      <c r="H108" s="34">
        <f t="shared" si="84"/>
        <v>0</v>
      </c>
      <c r="I108" s="34">
        <f t="shared" ref="I108:N108" si="85">SUMIFS(I109:I1154,$C109:$C1154,$C109,$D109:$D1154,$D109,$E109:$E1154,$E109)</f>
        <v>0</v>
      </c>
      <c r="J108" s="34">
        <f t="shared" si="85"/>
        <v>0</v>
      </c>
      <c r="K108" s="34">
        <f t="shared" si="85"/>
        <v>0</v>
      </c>
      <c r="L108" s="34">
        <f t="shared" si="85"/>
        <v>0</v>
      </c>
      <c r="M108" s="34">
        <f t="shared" si="85"/>
        <v>0</v>
      </c>
      <c r="N108" s="34">
        <f t="shared" si="85"/>
        <v>0</v>
      </c>
    </row>
    <row r="109" spans="1:14" s="13" customFormat="1" ht="129.6" customHeight="1" x14ac:dyDescent="0.25">
      <c r="A109" s="17">
        <v>3</v>
      </c>
      <c r="B109" s="22" t="s">
        <v>121</v>
      </c>
      <c r="C109" s="23" t="s">
        <v>88</v>
      </c>
      <c r="D109" s="23" t="s">
        <v>91</v>
      </c>
      <c r="E109" s="23" t="s">
        <v>60</v>
      </c>
      <c r="F109" s="23" t="s">
        <v>122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75" x14ac:dyDescent="0.25">
      <c r="A110" s="17">
        <v>3</v>
      </c>
      <c r="B110" s="22" t="s">
        <v>46</v>
      </c>
      <c r="C110" s="23" t="s">
        <v>88</v>
      </c>
      <c r="D110" s="23" t="s">
        <v>91</v>
      </c>
      <c r="E110" s="23" t="s">
        <v>60</v>
      </c>
      <c r="F110" s="23" t="s">
        <v>93</v>
      </c>
      <c r="G110" s="24"/>
      <c r="H110" s="24"/>
      <c r="I110" s="24"/>
      <c r="J110" s="24"/>
      <c r="K110" s="24"/>
      <c r="L110" s="24"/>
      <c r="M110" s="24"/>
      <c r="N110" s="24"/>
    </row>
    <row r="111" spans="1:14" s="13" customFormat="1" ht="47.25" x14ac:dyDescent="0.25">
      <c r="A111" s="16">
        <v>2</v>
      </c>
      <c r="B111" s="41" t="s">
        <v>163</v>
      </c>
      <c r="C111" s="33" t="s">
        <v>88</v>
      </c>
      <c r="D111" s="33" t="s">
        <v>91</v>
      </c>
      <c r="E111" s="33" t="s">
        <v>162</v>
      </c>
      <c r="F111" s="33"/>
      <c r="G111" s="34">
        <f t="shared" ref="G111:H111" si="86">SUMIFS(G112:G1157,$C112:$C1157,$C112,$D112:$D1157,$D112,$E112:$E1157,$E112)</f>
        <v>0</v>
      </c>
      <c r="H111" s="34">
        <f t="shared" si="86"/>
        <v>0</v>
      </c>
      <c r="I111" s="34">
        <f t="shared" ref="I111:N111" si="87">SUMIFS(I112:I1157,$C112:$C1157,$C112,$D112:$D1157,$D112,$E112:$E1157,$E112)</f>
        <v>0</v>
      </c>
      <c r="J111" s="34">
        <f t="shared" si="87"/>
        <v>0</v>
      </c>
      <c r="K111" s="34">
        <f t="shared" si="87"/>
        <v>0</v>
      </c>
      <c r="L111" s="34">
        <f t="shared" si="87"/>
        <v>0</v>
      </c>
      <c r="M111" s="34">
        <f t="shared" si="87"/>
        <v>0</v>
      </c>
      <c r="N111" s="34">
        <f t="shared" si="87"/>
        <v>0</v>
      </c>
    </row>
    <row r="112" spans="1:14" s="13" customFormat="1" ht="131.44999999999999" customHeight="1" x14ac:dyDescent="0.25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162</v>
      </c>
      <c r="F112" s="23" t="s">
        <v>122</v>
      </c>
      <c r="G112" s="24"/>
      <c r="H112" s="24"/>
      <c r="I112" s="24"/>
      <c r="J112" s="24"/>
      <c r="K112" s="24"/>
      <c r="L112" s="24"/>
      <c r="M112" s="24"/>
      <c r="N112" s="24"/>
    </row>
    <row r="113" spans="1:14" s="13" customFormat="1" ht="15.75" x14ac:dyDescent="0.25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 t="shared" ref="G113:H113" si="88">SUMIFS(G114:G1163,$C114:$C1163,$C114,$D114:$D1163,$D114)/2</f>
        <v>0</v>
      </c>
      <c r="H113" s="31">
        <f t="shared" si="88"/>
        <v>0</v>
      </c>
      <c r="I113" s="31">
        <f t="shared" ref="I113:N113" si="89">SUMIFS(I114:I1163,$C114:$C1163,$C114,$D114:$D1163,$D114)/2</f>
        <v>0</v>
      </c>
      <c r="J113" s="31">
        <f t="shared" si="89"/>
        <v>0</v>
      </c>
      <c r="K113" s="31">
        <f t="shared" si="89"/>
        <v>0</v>
      </c>
      <c r="L113" s="31">
        <f t="shared" si="89"/>
        <v>0</v>
      </c>
      <c r="M113" s="31">
        <f t="shared" si="89"/>
        <v>0</v>
      </c>
      <c r="N113" s="31">
        <f t="shared" si="89"/>
        <v>0</v>
      </c>
    </row>
    <row r="114" spans="1:14" s="13" customFormat="1" ht="63" x14ac:dyDescent="0.25">
      <c r="A114" s="16">
        <v>2</v>
      </c>
      <c r="B114" s="41" t="s">
        <v>185</v>
      </c>
      <c r="C114" s="33" t="s">
        <v>88</v>
      </c>
      <c r="D114" s="33" t="s">
        <v>86</v>
      </c>
      <c r="E114" s="33" t="s">
        <v>50</v>
      </c>
      <c r="F114" s="33"/>
      <c r="G114" s="34">
        <f t="shared" ref="G114:H114" si="90">SUMIFS(G115:G1160,$C115:$C1160,$C115,$D115:$D1160,$D115,$E115:$E1160,$E115)</f>
        <v>0</v>
      </c>
      <c r="H114" s="34">
        <f t="shared" si="90"/>
        <v>0</v>
      </c>
      <c r="I114" s="34">
        <f t="shared" ref="I114:N114" si="91">SUMIFS(I115:I1160,$C115:$C1160,$C115,$D115:$D1160,$D115,$E115:$E1160,$E115)</f>
        <v>0</v>
      </c>
      <c r="J114" s="34">
        <f t="shared" si="91"/>
        <v>0</v>
      </c>
      <c r="K114" s="34">
        <f t="shared" si="91"/>
        <v>0</v>
      </c>
      <c r="L114" s="34">
        <f t="shared" si="91"/>
        <v>0</v>
      </c>
      <c r="M114" s="34">
        <f t="shared" si="91"/>
        <v>0</v>
      </c>
      <c r="N114" s="34">
        <f t="shared" si="91"/>
        <v>0</v>
      </c>
    </row>
    <row r="115" spans="1:14" s="13" customFormat="1" ht="15.75" x14ac:dyDescent="0.25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  <c r="K115" s="24"/>
      <c r="L115" s="24"/>
      <c r="M115" s="24"/>
      <c r="N115" s="24"/>
    </row>
    <row r="116" spans="1:14" s="13" customFormat="1" ht="15.75" x14ac:dyDescent="0.25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 t="shared" ref="G116:H116" si="92">SUMIFS(G117:G1166,$C117:$C1166,$C117,$D117:$D1166,$D117)/2</f>
        <v>21893.1</v>
      </c>
      <c r="H116" s="31">
        <f t="shared" si="92"/>
        <v>992</v>
      </c>
      <c r="I116" s="31">
        <f t="shared" ref="I116:N116" si="93">SUMIFS(I117:I1166,$C117:$C1166,$C117,$D117:$D1166,$D117)/2</f>
        <v>21893.1</v>
      </c>
      <c r="J116" s="31">
        <f t="shared" si="93"/>
        <v>992</v>
      </c>
      <c r="K116" s="31">
        <f t="shared" si="93"/>
        <v>21568.2</v>
      </c>
      <c r="L116" s="31">
        <f t="shared" si="93"/>
        <v>0</v>
      </c>
      <c r="M116" s="31">
        <f t="shared" si="93"/>
        <v>21568.2</v>
      </c>
      <c r="N116" s="31">
        <f t="shared" si="93"/>
        <v>0</v>
      </c>
    </row>
    <row r="117" spans="1:14" s="13" customFormat="1" ht="51" customHeight="1" x14ac:dyDescent="0.25">
      <c r="A117" s="16">
        <v>2</v>
      </c>
      <c r="B117" s="41" t="s">
        <v>179</v>
      </c>
      <c r="C117" s="33" t="s">
        <v>88</v>
      </c>
      <c r="D117" s="33" t="s">
        <v>89</v>
      </c>
      <c r="E117" s="33" t="s">
        <v>58</v>
      </c>
      <c r="F117" s="33"/>
      <c r="G117" s="34">
        <f t="shared" ref="G117:H117" si="94">SUMIFS(G118:G1163,$C118:$C1163,$C118,$D118:$D1163,$D118,$E118:$E1163,$E118)</f>
        <v>4433.1000000000004</v>
      </c>
      <c r="H117" s="34">
        <f t="shared" si="94"/>
        <v>0</v>
      </c>
      <c r="I117" s="34">
        <f t="shared" ref="I117:N117" si="95">SUMIFS(I118:I1163,$C118:$C1163,$C118,$D118:$D1163,$D118,$E118:$E1163,$E118)</f>
        <v>4433.1000000000004</v>
      </c>
      <c r="J117" s="34">
        <f t="shared" si="95"/>
        <v>0</v>
      </c>
      <c r="K117" s="34">
        <f t="shared" si="95"/>
        <v>4433.1000000000004</v>
      </c>
      <c r="L117" s="34">
        <f t="shared" si="95"/>
        <v>0</v>
      </c>
      <c r="M117" s="34">
        <f t="shared" si="95"/>
        <v>4433.1000000000004</v>
      </c>
      <c r="N117" s="34">
        <f t="shared" si="95"/>
        <v>0</v>
      </c>
    </row>
    <row r="118" spans="1:14" s="13" customFormat="1" ht="63" x14ac:dyDescent="0.25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  <c r="I118" s="24">
        <v>4433.1000000000004</v>
      </c>
      <c r="J118" s="24"/>
      <c r="K118" s="24">
        <v>4433.1000000000004</v>
      </c>
      <c r="L118" s="24"/>
      <c r="M118" s="24">
        <v>4433.1000000000004</v>
      </c>
      <c r="N118" s="24"/>
    </row>
    <row r="119" spans="1:14" s="13" customFormat="1" ht="63" x14ac:dyDescent="0.25">
      <c r="A119" s="16">
        <v>2</v>
      </c>
      <c r="B119" s="41" t="s">
        <v>185</v>
      </c>
      <c r="C119" s="33" t="s">
        <v>88</v>
      </c>
      <c r="D119" s="33" t="s">
        <v>89</v>
      </c>
      <c r="E119" s="33" t="s">
        <v>50</v>
      </c>
      <c r="F119" s="33"/>
      <c r="G119" s="34">
        <f t="shared" ref="G119:H119" si="96">SUMIFS(G120:G1165,$C120:$C1165,$C120,$D120:$D1165,$D120,$E120:$E1165,$E120)</f>
        <v>1002</v>
      </c>
      <c r="H119" s="34">
        <f t="shared" si="96"/>
        <v>992</v>
      </c>
      <c r="I119" s="34">
        <f t="shared" ref="I119:N119" si="97">SUMIFS(I120:I1165,$C120:$C1165,$C120,$D120:$D1165,$D120,$E120:$E1165,$E120)</f>
        <v>1002</v>
      </c>
      <c r="J119" s="34">
        <f t="shared" si="97"/>
        <v>992</v>
      </c>
      <c r="K119" s="34">
        <f t="shared" si="97"/>
        <v>677.1</v>
      </c>
      <c r="L119" s="34">
        <f t="shared" si="97"/>
        <v>0</v>
      </c>
      <c r="M119" s="34">
        <f t="shared" si="97"/>
        <v>677.1</v>
      </c>
      <c r="N119" s="34">
        <f t="shared" si="97"/>
        <v>0</v>
      </c>
    </row>
    <row r="120" spans="1:14" s="13" customFormat="1" ht="31.5" x14ac:dyDescent="0.25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1002</v>
      </c>
      <c r="H120" s="24">
        <v>992</v>
      </c>
      <c r="I120" s="24">
        <v>1002</v>
      </c>
      <c r="J120" s="24">
        <v>992</v>
      </c>
      <c r="K120" s="24">
        <v>677.1</v>
      </c>
      <c r="L120" s="24"/>
      <c r="M120" s="24">
        <v>677.1</v>
      </c>
      <c r="N120" s="24"/>
    </row>
    <row r="121" spans="1:14" s="13" customFormat="1" ht="64.150000000000006" customHeight="1" x14ac:dyDescent="0.25">
      <c r="A121" s="16">
        <v>2</v>
      </c>
      <c r="B121" s="35" t="s">
        <v>184</v>
      </c>
      <c r="C121" s="33" t="s">
        <v>88</v>
      </c>
      <c r="D121" s="33" t="s">
        <v>89</v>
      </c>
      <c r="E121" s="33" t="s">
        <v>49</v>
      </c>
      <c r="F121" s="33"/>
      <c r="G121" s="34">
        <f t="shared" ref="G121:H121" si="98">SUMIFS(G122:G1167,$C122:$C1167,$C122,$D122:$D1167,$D122,$E122:$E1167,$E122)</f>
        <v>16458</v>
      </c>
      <c r="H121" s="34">
        <f t="shared" si="98"/>
        <v>0</v>
      </c>
      <c r="I121" s="34">
        <f t="shared" ref="I121:N121" si="99">SUMIFS(I122:I1167,$C122:$C1167,$C122,$D122:$D1167,$D122,$E122:$E1167,$E122)</f>
        <v>16458</v>
      </c>
      <c r="J121" s="34">
        <f t="shared" si="99"/>
        <v>0</v>
      </c>
      <c r="K121" s="34">
        <f t="shared" si="99"/>
        <v>16458</v>
      </c>
      <c r="L121" s="34">
        <f t="shared" si="99"/>
        <v>0</v>
      </c>
      <c r="M121" s="34">
        <f t="shared" si="99"/>
        <v>16458</v>
      </c>
      <c r="N121" s="34">
        <f t="shared" si="99"/>
        <v>0</v>
      </c>
    </row>
    <row r="122" spans="1:14" s="13" customFormat="1" ht="15.75" x14ac:dyDescent="0.25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16458</v>
      </c>
      <c r="H122" s="24"/>
      <c r="I122" s="24">
        <v>16458</v>
      </c>
      <c r="J122" s="24"/>
      <c r="K122" s="24">
        <v>16458</v>
      </c>
      <c r="L122" s="24"/>
      <c r="M122" s="24">
        <v>16458</v>
      </c>
      <c r="N122" s="24"/>
    </row>
    <row r="123" spans="1:14" s="13" customFormat="1" ht="51" customHeight="1" x14ac:dyDescent="0.25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 t="shared" ref="G123:H123" si="100">SUMIFS(G124:G1169,$C124:$C1169,$C124,$D124:$D1169,$D124,$E124:$E1169,$E124)</f>
        <v>0</v>
      </c>
      <c r="H123" s="34">
        <f t="shared" si="100"/>
        <v>0</v>
      </c>
      <c r="I123" s="34">
        <f t="shared" ref="I123:N123" si="101">SUMIFS(I124:I1169,$C124:$C1169,$C124,$D124:$D1169,$D124,$E124:$E1169,$E124)</f>
        <v>0</v>
      </c>
      <c r="J123" s="34">
        <f t="shared" si="101"/>
        <v>0</v>
      </c>
      <c r="K123" s="34">
        <f t="shared" si="101"/>
        <v>0</v>
      </c>
      <c r="L123" s="34">
        <f t="shared" si="101"/>
        <v>0</v>
      </c>
      <c r="M123" s="34">
        <f t="shared" si="101"/>
        <v>0</v>
      </c>
      <c r="N123" s="34">
        <f t="shared" si="101"/>
        <v>0</v>
      </c>
    </row>
    <row r="124" spans="1:14" s="13" customFormat="1" ht="31.5" x14ac:dyDescent="0.25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  <c r="I124" s="24"/>
      <c r="J124" s="24"/>
      <c r="K124" s="24"/>
      <c r="L124" s="24"/>
      <c r="M124" s="24"/>
      <c r="N124" s="24"/>
    </row>
    <row r="125" spans="1:14" s="13" customFormat="1" ht="15.75" x14ac:dyDescent="0.25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SUMIFS(G126:G1182,$C126:$C1182,$C126)/3</f>
        <v>57757.5</v>
      </c>
      <c r="H125" s="28">
        <f>SUMIFS(H126:H1172,$C126:$C1172,$C126)/3</f>
        <v>0</v>
      </c>
      <c r="I125" s="28">
        <f>SUMIFS(I126:I1182,$C126:$C1182,$C126)/3</f>
        <v>50895.9</v>
      </c>
      <c r="J125" s="28">
        <f>SUMIFS(J126:J1172,$C126:$C1172,$C126)/3</f>
        <v>0</v>
      </c>
      <c r="K125" s="28">
        <f>SUMIFS(K126:K1182,$C126:$C1182,$C126)/3</f>
        <v>57193.5</v>
      </c>
      <c r="L125" s="28">
        <f>SUMIFS(L126:L1172,$C126:$C1172,$C126)/3</f>
        <v>0</v>
      </c>
      <c r="M125" s="28">
        <f>SUMIFS(M126:M1182,$C126:$C1182,$C126)/3</f>
        <v>57193.5</v>
      </c>
      <c r="N125" s="28">
        <f>SUMIFS(N126:N1172,$C126:$C1172,$C126)/3</f>
        <v>0</v>
      </c>
    </row>
    <row r="126" spans="1:14" s="13" customFormat="1" ht="15.75" x14ac:dyDescent="0.25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 t="shared" ref="G126:H126" si="102">SUMIFS(G127:G1176,$C127:$C1176,$C127,$D127:$D1176,$D127)/2</f>
        <v>560</v>
      </c>
      <c r="H126" s="31">
        <f t="shared" si="102"/>
        <v>0</v>
      </c>
      <c r="I126" s="31">
        <f t="shared" ref="I126:N126" si="103">SUMIFS(I127:I1176,$C127:$C1176,$C127,$D127:$D1176,$D127)/2</f>
        <v>560</v>
      </c>
      <c r="J126" s="31">
        <f t="shared" si="103"/>
        <v>0</v>
      </c>
      <c r="K126" s="31">
        <f t="shared" si="103"/>
        <v>530</v>
      </c>
      <c r="L126" s="31">
        <f t="shared" si="103"/>
        <v>0</v>
      </c>
      <c r="M126" s="31">
        <f t="shared" si="103"/>
        <v>530</v>
      </c>
      <c r="N126" s="31">
        <f t="shared" si="103"/>
        <v>0</v>
      </c>
    </row>
    <row r="127" spans="1:14" s="13" customFormat="1" ht="67.150000000000006" customHeight="1" x14ac:dyDescent="0.25">
      <c r="A127" s="16">
        <v>2</v>
      </c>
      <c r="B127" s="35" t="s">
        <v>184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 t="shared" ref="G127:H127" si="104">SUMIFS(G128:G1173,$C128:$C1173,$C128,$D128:$D1173,$D128,$E128:$E1173,$E128)</f>
        <v>0</v>
      </c>
      <c r="H127" s="34">
        <f t="shared" si="104"/>
        <v>0</v>
      </c>
      <c r="I127" s="34">
        <f t="shared" ref="I127:N127" si="105">SUMIFS(I128:I1173,$C128:$C1173,$C128,$D128:$D1173,$D128,$E128:$E1173,$E128)</f>
        <v>0</v>
      </c>
      <c r="J127" s="34">
        <f t="shared" si="105"/>
        <v>0</v>
      </c>
      <c r="K127" s="34">
        <f t="shared" si="105"/>
        <v>0</v>
      </c>
      <c r="L127" s="34">
        <f t="shared" si="105"/>
        <v>0</v>
      </c>
      <c r="M127" s="34">
        <f t="shared" si="105"/>
        <v>0</v>
      </c>
      <c r="N127" s="34">
        <f t="shared" si="105"/>
        <v>0</v>
      </c>
    </row>
    <row r="128" spans="1:14" s="13" customFormat="1" ht="15.75" x14ac:dyDescent="0.25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  <c r="I128" s="24"/>
      <c r="J128" s="24"/>
      <c r="K128" s="24"/>
      <c r="L128" s="24"/>
      <c r="M128" s="24"/>
      <c r="N128" s="24"/>
    </row>
    <row r="129" spans="1:14" s="13" customFormat="1" ht="63" x14ac:dyDescent="0.25">
      <c r="A129" s="16">
        <v>2</v>
      </c>
      <c r="B129" s="41" t="s">
        <v>185</v>
      </c>
      <c r="C129" s="33" t="s">
        <v>94</v>
      </c>
      <c r="D129" s="33" t="s">
        <v>71</v>
      </c>
      <c r="E129" s="33" t="s">
        <v>50</v>
      </c>
      <c r="F129" s="33"/>
      <c r="G129" s="34">
        <f t="shared" ref="G129:H129" si="106">SUMIFS(G130:G1175,$C130:$C1175,$C130,$D130:$D1175,$D130,$E130:$E1175,$E130)</f>
        <v>530</v>
      </c>
      <c r="H129" s="34">
        <f t="shared" si="106"/>
        <v>0</v>
      </c>
      <c r="I129" s="34">
        <f t="shared" ref="I129:N129" si="107">SUMIFS(I130:I1175,$C130:$C1175,$C130,$D130:$D1175,$D130,$E130:$E1175,$E130)</f>
        <v>530</v>
      </c>
      <c r="J129" s="34">
        <f t="shared" si="107"/>
        <v>0</v>
      </c>
      <c r="K129" s="34">
        <f t="shared" si="107"/>
        <v>530</v>
      </c>
      <c r="L129" s="34">
        <f t="shared" si="107"/>
        <v>0</v>
      </c>
      <c r="M129" s="34">
        <f t="shared" si="107"/>
        <v>530</v>
      </c>
      <c r="N129" s="34">
        <f t="shared" si="107"/>
        <v>0</v>
      </c>
    </row>
    <row r="130" spans="1:14" s="13" customFormat="1" ht="31.5" x14ac:dyDescent="0.25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  <c r="I130" s="24">
        <v>530</v>
      </c>
      <c r="J130" s="24"/>
      <c r="K130" s="24">
        <v>530</v>
      </c>
      <c r="L130" s="24"/>
      <c r="M130" s="24">
        <v>530</v>
      </c>
      <c r="N130" s="24"/>
    </row>
    <row r="131" spans="1:14" s="13" customFormat="1" ht="15.75" x14ac:dyDescent="0.25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/>
      <c r="H131" s="24"/>
      <c r="I131" s="24"/>
      <c r="J131" s="24"/>
      <c r="K131" s="24"/>
      <c r="L131" s="24"/>
      <c r="M131" s="24"/>
      <c r="N131" s="24"/>
    </row>
    <row r="132" spans="1:14" s="13" customFormat="1" ht="47.25" x14ac:dyDescent="0.25">
      <c r="A132" s="16">
        <v>2</v>
      </c>
      <c r="B132" s="41" t="s">
        <v>167</v>
      </c>
      <c r="C132" s="33" t="s">
        <v>94</v>
      </c>
      <c r="D132" s="33" t="s">
        <v>71</v>
      </c>
      <c r="E132" s="33" t="s">
        <v>166</v>
      </c>
      <c r="F132" s="33" t="s">
        <v>73</v>
      </c>
      <c r="G132" s="34">
        <f t="shared" ref="G132:H132" si="108">SUMIFS(G133:G1178,$C133:$C1178,$C133,$D133:$D1178,$D133,$E133:$E1178,$E133)</f>
        <v>30</v>
      </c>
      <c r="H132" s="34">
        <f t="shared" si="108"/>
        <v>0</v>
      </c>
      <c r="I132" s="34">
        <f t="shared" ref="I132:N132" si="109">SUMIFS(I133:I1178,$C133:$C1178,$C133,$D133:$D1178,$D133,$E133:$E1178,$E133)</f>
        <v>30</v>
      </c>
      <c r="J132" s="34">
        <f t="shared" si="109"/>
        <v>0</v>
      </c>
      <c r="K132" s="34">
        <f t="shared" si="109"/>
        <v>0</v>
      </c>
      <c r="L132" s="34">
        <f t="shared" si="109"/>
        <v>0</v>
      </c>
      <c r="M132" s="34">
        <f t="shared" si="109"/>
        <v>0</v>
      </c>
      <c r="N132" s="34">
        <f t="shared" si="109"/>
        <v>0</v>
      </c>
    </row>
    <row r="133" spans="1:14" s="13" customFormat="1" ht="31.5" x14ac:dyDescent="0.25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166</v>
      </c>
      <c r="F133" s="23" t="s">
        <v>75</v>
      </c>
      <c r="G133" s="24">
        <v>30</v>
      </c>
      <c r="H133" s="24"/>
      <c r="I133" s="24">
        <v>30</v>
      </c>
      <c r="J133" s="24"/>
      <c r="K133" s="24"/>
      <c r="L133" s="24"/>
      <c r="M133" s="24"/>
      <c r="N133" s="24"/>
    </row>
    <row r="134" spans="1:14" s="13" customFormat="1" ht="31.5" x14ac:dyDescent="0.25">
      <c r="A134" s="16">
        <v>2</v>
      </c>
      <c r="B134" s="41" t="s">
        <v>181</v>
      </c>
      <c r="C134" s="33" t="s">
        <v>94</v>
      </c>
      <c r="D134" s="33" t="s">
        <v>71</v>
      </c>
      <c r="E134" s="33" t="s">
        <v>180</v>
      </c>
      <c r="F134" s="33" t="s">
        <v>73</v>
      </c>
      <c r="G134" s="34">
        <f t="shared" ref="G134:H134" si="110">SUMIFS(G135:G1180,$C135:$C1180,$C135,$D135:$D1180,$D135,$E135:$E1180,$E135)</f>
        <v>0</v>
      </c>
      <c r="H134" s="34">
        <f t="shared" si="110"/>
        <v>0</v>
      </c>
      <c r="I134" s="34">
        <f t="shared" ref="I134:N134" si="111">SUMIFS(I135:I1180,$C135:$C1180,$C135,$D135:$D1180,$D135,$E135:$E1180,$E135)</f>
        <v>0</v>
      </c>
      <c r="J134" s="34">
        <f t="shared" si="111"/>
        <v>0</v>
      </c>
      <c r="K134" s="34">
        <f t="shared" si="111"/>
        <v>0</v>
      </c>
      <c r="L134" s="34">
        <f t="shared" si="111"/>
        <v>0</v>
      </c>
      <c r="M134" s="34">
        <f t="shared" si="111"/>
        <v>0</v>
      </c>
      <c r="N134" s="34">
        <f t="shared" si="111"/>
        <v>0</v>
      </c>
    </row>
    <row r="135" spans="1:14" s="13" customFormat="1" ht="15.75" x14ac:dyDescent="0.25">
      <c r="A135" s="17">
        <v>3</v>
      </c>
      <c r="B135" s="22" t="s">
        <v>139</v>
      </c>
      <c r="C135" s="23" t="s">
        <v>94</v>
      </c>
      <c r="D135" s="23" t="s">
        <v>71</v>
      </c>
      <c r="E135" s="23" t="s">
        <v>180</v>
      </c>
      <c r="F135" s="23" t="s">
        <v>138</v>
      </c>
      <c r="G135" s="24"/>
      <c r="H135" s="24"/>
      <c r="I135" s="24"/>
      <c r="J135" s="24"/>
      <c r="K135" s="24"/>
      <c r="L135" s="24"/>
      <c r="M135" s="24"/>
      <c r="N135" s="24"/>
    </row>
    <row r="136" spans="1:14" s="13" customFormat="1" ht="15.75" x14ac:dyDescent="0.25">
      <c r="A136" s="15">
        <v>1</v>
      </c>
      <c r="B136" s="40" t="s">
        <v>120</v>
      </c>
      <c r="C136" s="30" t="s">
        <v>94</v>
      </c>
      <c r="D136" s="30" t="s">
        <v>90</v>
      </c>
      <c r="E136" s="30"/>
      <c r="F136" s="30"/>
      <c r="G136" s="31">
        <f t="shared" ref="G136:H136" si="112">SUMIFS(G137:G1186,$C137:$C1186,$C137,$D137:$D1186,$D137)/2</f>
        <v>0</v>
      </c>
      <c r="H136" s="31">
        <f t="shared" si="112"/>
        <v>0</v>
      </c>
      <c r="I136" s="31">
        <f t="shared" ref="I136:N136" si="113">SUMIFS(I137:I1186,$C137:$C1186,$C137,$D137:$D1186,$D137)/2</f>
        <v>0</v>
      </c>
      <c r="J136" s="31">
        <f t="shared" si="113"/>
        <v>0</v>
      </c>
      <c r="K136" s="31">
        <f t="shared" si="113"/>
        <v>0</v>
      </c>
      <c r="L136" s="31">
        <f t="shared" si="113"/>
        <v>0</v>
      </c>
      <c r="M136" s="31">
        <f t="shared" si="113"/>
        <v>0</v>
      </c>
      <c r="N136" s="31">
        <f t="shared" si="113"/>
        <v>0</v>
      </c>
    </row>
    <row r="137" spans="1:14" s="13" customFormat="1" ht="47.25" x14ac:dyDescent="0.25">
      <c r="A137" s="16">
        <v>2</v>
      </c>
      <c r="B137" s="41" t="s">
        <v>149</v>
      </c>
      <c r="C137" s="33" t="s">
        <v>94</v>
      </c>
      <c r="D137" s="33" t="s">
        <v>90</v>
      </c>
      <c r="E137" s="42" t="s">
        <v>60</v>
      </c>
      <c r="F137" s="42" t="s">
        <v>73</v>
      </c>
      <c r="G137" s="34">
        <f t="shared" ref="G137:H137" si="114">SUMIFS(G138:G1183,$C138:$C1183,$C138,$D138:$D1183,$D138,$E138:$E1183,$E138)</f>
        <v>0</v>
      </c>
      <c r="H137" s="34">
        <f t="shared" si="114"/>
        <v>0</v>
      </c>
      <c r="I137" s="34">
        <f t="shared" ref="I137:N137" si="115">SUMIFS(I138:I1183,$C138:$C1183,$C138,$D138:$D1183,$D138,$E138:$E1183,$E138)</f>
        <v>0</v>
      </c>
      <c r="J137" s="34">
        <f t="shared" si="115"/>
        <v>0</v>
      </c>
      <c r="K137" s="34">
        <f t="shared" si="115"/>
        <v>0</v>
      </c>
      <c r="L137" s="34">
        <f t="shared" si="115"/>
        <v>0</v>
      </c>
      <c r="M137" s="34">
        <f t="shared" si="115"/>
        <v>0</v>
      </c>
      <c r="N137" s="34">
        <f t="shared" si="115"/>
        <v>0</v>
      </c>
    </row>
    <row r="138" spans="1:14" s="13" customFormat="1" ht="110.25" x14ac:dyDescent="0.25">
      <c r="A138" s="17">
        <v>3</v>
      </c>
      <c r="B138" s="22" t="s">
        <v>121</v>
      </c>
      <c r="C138" s="23" t="s">
        <v>94</v>
      </c>
      <c r="D138" s="23" t="s">
        <v>90</v>
      </c>
      <c r="E138" s="23" t="s">
        <v>60</v>
      </c>
      <c r="F138" s="23" t="s">
        <v>122</v>
      </c>
      <c r="G138" s="24"/>
      <c r="H138" s="24"/>
      <c r="I138" s="24"/>
      <c r="J138" s="24"/>
      <c r="K138" s="24"/>
      <c r="L138" s="24"/>
      <c r="M138" s="24"/>
      <c r="N138" s="24"/>
    </row>
    <row r="139" spans="1:14" s="13" customFormat="1" ht="15.75" x14ac:dyDescent="0.25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60</v>
      </c>
      <c r="F139" s="23" t="s">
        <v>93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63" x14ac:dyDescent="0.25">
      <c r="A140" s="16">
        <v>2</v>
      </c>
      <c r="B140" s="41" t="s">
        <v>177</v>
      </c>
      <c r="C140" s="33" t="s">
        <v>94</v>
      </c>
      <c r="D140" s="33" t="s">
        <v>90</v>
      </c>
      <c r="E140" s="42" t="s">
        <v>119</v>
      </c>
      <c r="F140" s="42" t="s">
        <v>73</v>
      </c>
      <c r="G140" s="34">
        <f t="shared" ref="G140:H140" si="116">SUMIFS(G141:G1186,$C141:$C1186,$C141,$D141:$D1186,$D141,$E141:$E1186,$E141)</f>
        <v>0</v>
      </c>
      <c r="H140" s="34">
        <f t="shared" si="116"/>
        <v>0</v>
      </c>
      <c r="I140" s="34">
        <f t="shared" ref="I140:N140" si="117">SUMIFS(I141:I1186,$C141:$C1186,$C141,$D141:$D1186,$D141,$E141:$E1186,$E141)</f>
        <v>0</v>
      </c>
      <c r="J140" s="34">
        <f t="shared" si="117"/>
        <v>0</v>
      </c>
      <c r="K140" s="34">
        <f t="shared" si="117"/>
        <v>0</v>
      </c>
      <c r="L140" s="34">
        <f t="shared" si="117"/>
        <v>0</v>
      </c>
      <c r="M140" s="34">
        <f t="shared" si="117"/>
        <v>0</v>
      </c>
      <c r="N140" s="34">
        <f t="shared" si="117"/>
        <v>0</v>
      </c>
    </row>
    <row r="141" spans="1:14" s="13" customFormat="1" ht="15.75" x14ac:dyDescent="0.25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119</v>
      </c>
      <c r="F141" s="23" t="s">
        <v>93</v>
      </c>
      <c r="G141" s="24"/>
      <c r="H141" s="24"/>
      <c r="I141" s="24"/>
      <c r="J141" s="24"/>
      <c r="K141" s="24"/>
      <c r="L141" s="24"/>
      <c r="M141" s="24"/>
      <c r="N141" s="24"/>
    </row>
    <row r="142" spans="1:14" s="13" customFormat="1" ht="63" x14ac:dyDescent="0.25">
      <c r="A142" s="16">
        <v>2</v>
      </c>
      <c r="B142" s="41" t="s">
        <v>185</v>
      </c>
      <c r="C142" s="33" t="s">
        <v>94</v>
      </c>
      <c r="D142" s="33" t="s">
        <v>90</v>
      </c>
      <c r="E142" s="42" t="s">
        <v>50</v>
      </c>
      <c r="F142" s="42" t="s">
        <v>73</v>
      </c>
      <c r="G142" s="34">
        <f t="shared" ref="G142:H142" si="118">SUMIFS(G143:G1188,$C143:$C1188,$C143,$D143:$D1188,$D143,$E143:$E1188,$E143)</f>
        <v>0</v>
      </c>
      <c r="H142" s="34">
        <f t="shared" si="118"/>
        <v>0</v>
      </c>
      <c r="I142" s="34">
        <f t="shared" ref="I142:N142" si="119">SUMIFS(I143:I1188,$C143:$C1188,$C143,$D143:$D1188,$D143,$E143:$E1188,$E143)</f>
        <v>0</v>
      </c>
      <c r="J142" s="34">
        <f t="shared" si="119"/>
        <v>0</v>
      </c>
      <c r="K142" s="34">
        <f t="shared" si="119"/>
        <v>0</v>
      </c>
      <c r="L142" s="34">
        <f t="shared" si="119"/>
        <v>0</v>
      </c>
      <c r="M142" s="34">
        <f t="shared" si="119"/>
        <v>0</v>
      </c>
      <c r="N142" s="34">
        <f t="shared" si="119"/>
        <v>0</v>
      </c>
    </row>
    <row r="143" spans="1:14" s="13" customFormat="1" ht="31.5" x14ac:dyDescent="0.25">
      <c r="A143" s="17">
        <v>3</v>
      </c>
      <c r="B143" s="22" t="s">
        <v>11</v>
      </c>
      <c r="C143" s="23" t="s">
        <v>94</v>
      </c>
      <c r="D143" s="23" t="s">
        <v>90</v>
      </c>
      <c r="E143" s="23" t="s">
        <v>50</v>
      </c>
      <c r="F143" s="23" t="s">
        <v>75</v>
      </c>
      <c r="G143" s="24"/>
      <c r="H143" s="24"/>
      <c r="I143" s="24"/>
      <c r="J143" s="24"/>
      <c r="K143" s="24"/>
      <c r="L143" s="24"/>
      <c r="M143" s="24"/>
      <c r="N143" s="24"/>
    </row>
    <row r="144" spans="1:14" s="13" customFormat="1" ht="15.75" x14ac:dyDescent="0.25">
      <c r="A144" s="17">
        <v>3</v>
      </c>
      <c r="B144" s="22" t="s">
        <v>46</v>
      </c>
      <c r="C144" s="23" t="s">
        <v>94</v>
      </c>
      <c r="D144" s="23" t="s">
        <v>90</v>
      </c>
      <c r="E144" s="23" t="s">
        <v>50</v>
      </c>
      <c r="F144" s="23" t="s">
        <v>93</v>
      </c>
      <c r="G144" s="24"/>
      <c r="H144" s="24"/>
      <c r="I144" s="24"/>
      <c r="J144" s="24"/>
      <c r="K144" s="24"/>
      <c r="L144" s="24"/>
      <c r="M144" s="24"/>
      <c r="N144" s="24"/>
    </row>
    <row r="145" spans="1:14" s="13" customFormat="1" ht="15.75" x14ac:dyDescent="0.25">
      <c r="A145" s="15">
        <v>1</v>
      </c>
      <c r="B145" s="40" t="s">
        <v>129</v>
      </c>
      <c r="C145" s="44" t="s">
        <v>94</v>
      </c>
      <c r="D145" s="44" t="s">
        <v>80</v>
      </c>
      <c r="E145" s="44" t="s">
        <v>6</v>
      </c>
      <c r="F145" s="44" t="s">
        <v>73</v>
      </c>
      <c r="G145" s="31">
        <f t="shared" ref="G145:H145" si="120">SUMIFS(G146:G1195,$C146:$C1195,$C146,$D146:$D1195,$D146)/2</f>
        <v>0</v>
      </c>
      <c r="H145" s="31">
        <f t="shared" si="120"/>
        <v>0</v>
      </c>
      <c r="I145" s="31">
        <f t="shared" ref="I145:N145" si="121">SUMIFS(I146:I1195,$C146:$C1195,$C146,$D146:$D1195,$D146)/2</f>
        <v>0</v>
      </c>
      <c r="J145" s="31">
        <f t="shared" si="121"/>
        <v>0</v>
      </c>
      <c r="K145" s="31">
        <f t="shared" si="121"/>
        <v>0</v>
      </c>
      <c r="L145" s="31">
        <f t="shared" si="121"/>
        <v>0</v>
      </c>
      <c r="M145" s="31">
        <f t="shared" si="121"/>
        <v>0</v>
      </c>
      <c r="N145" s="31">
        <f t="shared" si="121"/>
        <v>0</v>
      </c>
    </row>
    <row r="146" spans="1:14" s="13" customFormat="1" ht="47.25" x14ac:dyDescent="0.25">
      <c r="A146" s="16">
        <v>2</v>
      </c>
      <c r="B146" s="41" t="s">
        <v>149</v>
      </c>
      <c r="C146" s="33" t="s">
        <v>94</v>
      </c>
      <c r="D146" s="33" t="s">
        <v>80</v>
      </c>
      <c r="E146" s="42" t="s">
        <v>60</v>
      </c>
      <c r="F146" s="42" t="s">
        <v>73</v>
      </c>
      <c r="G146" s="34">
        <f t="shared" ref="G146:H146" si="122">SUMIFS(G147:G1192,$C147:$C1192,$C147,$D147:$D1192,$D147,$E147:$E1192,$E147)</f>
        <v>0</v>
      </c>
      <c r="H146" s="34">
        <f t="shared" si="122"/>
        <v>0</v>
      </c>
      <c r="I146" s="34">
        <f t="shared" ref="I146:N146" si="123">SUMIFS(I147:I1192,$C147:$C1192,$C147,$D147:$D1192,$D147,$E147:$E1192,$E147)</f>
        <v>0</v>
      </c>
      <c r="J146" s="34">
        <f t="shared" si="123"/>
        <v>0</v>
      </c>
      <c r="K146" s="34">
        <f t="shared" si="123"/>
        <v>0</v>
      </c>
      <c r="L146" s="34">
        <f t="shared" si="123"/>
        <v>0</v>
      </c>
      <c r="M146" s="34">
        <f t="shared" si="123"/>
        <v>0</v>
      </c>
      <c r="N146" s="34">
        <f t="shared" si="123"/>
        <v>0</v>
      </c>
    </row>
    <row r="147" spans="1:14" s="13" customFormat="1" ht="15.75" x14ac:dyDescent="0.25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60</v>
      </c>
      <c r="F147" s="23" t="s">
        <v>93</v>
      </c>
      <c r="G147" s="24"/>
      <c r="H147" s="24"/>
      <c r="I147" s="24"/>
      <c r="J147" s="24"/>
      <c r="K147" s="24"/>
      <c r="L147" s="24"/>
      <c r="M147" s="24"/>
      <c r="N147" s="24"/>
    </row>
    <row r="148" spans="1:14" s="13" customFormat="1" ht="47.25" x14ac:dyDescent="0.25">
      <c r="A148" s="16">
        <v>2</v>
      </c>
      <c r="B148" s="41" t="s">
        <v>215</v>
      </c>
      <c r="C148" s="42" t="s">
        <v>94</v>
      </c>
      <c r="D148" s="42" t="s">
        <v>80</v>
      </c>
      <c r="E148" s="42" t="s">
        <v>128</v>
      </c>
      <c r="F148" s="42" t="s">
        <v>73</v>
      </c>
      <c r="G148" s="34">
        <f t="shared" ref="G148:H148" si="124">SUMIFS(G149:G1194,$C149:$C1194,$C149,$D149:$D1194,$D149,$E149:$E1194,$E149)</f>
        <v>0</v>
      </c>
      <c r="H148" s="34">
        <f t="shared" si="124"/>
        <v>0</v>
      </c>
      <c r="I148" s="34">
        <f t="shared" ref="I148:N148" si="125">SUMIFS(I149:I1194,$C149:$C1194,$C149,$D149:$D1194,$D149,$E149:$E1194,$E149)</f>
        <v>0</v>
      </c>
      <c r="J148" s="34">
        <f t="shared" si="125"/>
        <v>0</v>
      </c>
      <c r="K148" s="34">
        <f t="shared" si="125"/>
        <v>0</v>
      </c>
      <c r="L148" s="34">
        <f t="shared" si="125"/>
        <v>0</v>
      </c>
      <c r="M148" s="34">
        <f t="shared" si="125"/>
        <v>0</v>
      </c>
      <c r="N148" s="34">
        <f t="shared" si="125"/>
        <v>0</v>
      </c>
    </row>
    <row r="149" spans="1:14" s="13" customFormat="1" ht="15.75" x14ac:dyDescent="0.25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128</v>
      </c>
      <c r="F149" s="23" t="s">
        <v>93</v>
      </c>
      <c r="G149" s="24"/>
      <c r="H149" s="24"/>
      <c r="I149" s="24"/>
      <c r="J149" s="24"/>
      <c r="K149" s="24"/>
      <c r="L149" s="24"/>
      <c r="M149" s="24"/>
      <c r="N149" s="24"/>
    </row>
    <row r="150" spans="1:14" s="13" customFormat="1" ht="43.15" customHeight="1" x14ac:dyDescent="0.25">
      <c r="A150" s="16">
        <v>2</v>
      </c>
      <c r="B150" s="41" t="s">
        <v>217</v>
      </c>
      <c r="C150" s="33" t="s">
        <v>94</v>
      </c>
      <c r="D150" s="33" t="s">
        <v>80</v>
      </c>
      <c r="E150" s="42" t="s">
        <v>201</v>
      </c>
      <c r="F150" s="42" t="s">
        <v>73</v>
      </c>
      <c r="G150" s="34">
        <f t="shared" ref="G150:H150" si="126">SUMIFS(G151:G1196,$C151:$C1196,$C151,$D151:$D1196,$D151,$E151:$E1196,$E151)</f>
        <v>0</v>
      </c>
      <c r="H150" s="34">
        <f t="shared" si="126"/>
        <v>0</v>
      </c>
      <c r="I150" s="34">
        <f t="shared" ref="I150:N150" si="127">SUMIFS(I151:I1196,$C151:$C1196,$C151,$D151:$D1196,$D151,$E151:$E1196,$E151)</f>
        <v>0</v>
      </c>
      <c r="J150" s="34">
        <f t="shared" si="127"/>
        <v>0</v>
      </c>
      <c r="K150" s="34">
        <f t="shared" si="127"/>
        <v>0</v>
      </c>
      <c r="L150" s="34">
        <f t="shared" si="127"/>
        <v>0</v>
      </c>
      <c r="M150" s="34">
        <f t="shared" si="127"/>
        <v>0</v>
      </c>
      <c r="N150" s="34">
        <f t="shared" si="127"/>
        <v>0</v>
      </c>
    </row>
    <row r="151" spans="1:14" s="13" customFormat="1" ht="15.75" x14ac:dyDescent="0.25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201</v>
      </c>
      <c r="F151" s="23" t="s">
        <v>93</v>
      </c>
      <c r="G151" s="24"/>
      <c r="H151" s="24"/>
      <c r="I151" s="24"/>
      <c r="J151" s="24"/>
      <c r="K151" s="24"/>
      <c r="L151" s="24"/>
      <c r="M151" s="24"/>
      <c r="N151" s="24"/>
    </row>
    <row r="152" spans="1:14" s="13" customFormat="1" ht="37.9" customHeight="1" x14ac:dyDescent="0.25">
      <c r="A152" s="16">
        <v>2</v>
      </c>
      <c r="B152" s="41" t="s">
        <v>163</v>
      </c>
      <c r="C152" s="42" t="s">
        <v>94</v>
      </c>
      <c r="D152" s="42" t="s">
        <v>80</v>
      </c>
      <c r="E152" s="42" t="s">
        <v>162</v>
      </c>
      <c r="F152" s="42" t="s">
        <v>73</v>
      </c>
      <c r="G152" s="34">
        <f t="shared" ref="G152:H152" si="128">SUMIFS(G153:G1198,$C153:$C1198,$C153,$D153:$D1198,$D153,$E153:$E1198,$E153)</f>
        <v>0</v>
      </c>
      <c r="H152" s="34">
        <f t="shared" si="128"/>
        <v>0</v>
      </c>
      <c r="I152" s="34">
        <f t="shared" ref="I152:N152" si="129">SUMIFS(I153:I1198,$C153:$C1198,$C153,$D153:$D1198,$D153,$E153:$E1198,$E153)</f>
        <v>0</v>
      </c>
      <c r="J152" s="34">
        <f t="shared" si="129"/>
        <v>0</v>
      </c>
      <c r="K152" s="34">
        <f t="shared" si="129"/>
        <v>0</v>
      </c>
      <c r="L152" s="34">
        <f t="shared" si="129"/>
        <v>0</v>
      </c>
      <c r="M152" s="34">
        <f t="shared" si="129"/>
        <v>0</v>
      </c>
      <c r="N152" s="34">
        <f t="shared" si="129"/>
        <v>0</v>
      </c>
    </row>
    <row r="153" spans="1:14" s="13" customFormat="1" ht="15.75" x14ac:dyDescent="0.25">
      <c r="A153" s="17">
        <v>3</v>
      </c>
      <c r="B153" s="22" t="s">
        <v>46</v>
      </c>
      <c r="C153" s="23" t="s">
        <v>94</v>
      </c>
      <c r="D153" s="23" t="s">
        <v>80</v>
      </c>
      <c r="E153" s="23" t="s">
        <v>162</v>
      </c>
      <c r="F153" s="23" t="s">
        <v>93</v>
      </c>
      <c r="G153" s="24"/>
      <c r="H153" s="24"/>
      <c r="I153" s="24"/>
      <c r="J153" s="24"/>
      <c r="K153" s="24"/>
      <c r="L153" s="24"/>
      <c r="M153" s="24"/>
      <c r="N153" s="24"/>
    </row>
    <row r="154" spans="1:14" s="13" customFormat="1" ht="15.75" x14ac:dyDescent="0.25">
      <c r="A154" s="15">
        <v>1</v>
      </c>
      <c r="B154" s="40" t="s">
        <v>129</v>
      </c>
      <c r="C154" s="44" t="s">
        <v>94</v>
      </c>
      <c r="D154" s="44" t="s">
        <v>94</v>
      </c>
      <c r="E154" s="44" t="s">
        <v>6</v>
      </c>
      <c r="F154" s="44" t="s">
        <v>73</v>
      </c>
      <c r="G154" s="31">
        <f t="shared" ref="G154:H154" si="130">SUMIFS(G155:G1204,$C155:$C1204,$C155,$D155:$D1204,$D155)/2</f>
        <v>57197.5</v>
      </c>
      <c r="H154" s="31">
        <f t="shared" si="130"/>
        <v>0</v>
      </c>
      <c r="I154" s="31">
        <f t="shared" ref="I154:N154" si="131">SUMIFS(I155:I1204,$C155:$C1204,$C155,$D155:$D1204,$D155)/2</f>
        <v>50335.9</v>
      </c>
      <c r="J154" s="31">
        <f t="shared" si="131"/>
        <v>0</v>
      </c>
      <c r="K154" s="31">
        <f t="shared" si="131"/>
        <v>56663.5</v>
      </c>
      <c r="L154" s="31">
        <f t="shared" si="131"/>
        <v>0</v>
      </c>
      <c r="M154" s="31">
        <f t="shared" si="131"/>
        <v>56663.5</v>
      </c>
      <c r="N154" s="31">
        <f t="shared" si="131"/>
        <v>0</v>
      </c>
    </row>
    <row r="155" spans="1:14" s="13" customFormat="1" ht="37.9" customHeight="1" x14ac:dyDescent="0.25">
      <c r="A155" s="16">
        <v>2</v>
      </c>
      <c r="B155" s="41" t="s">
        <v>195</v>
      </c>
      <c r="C155" s="33" t="s">
        <v>94</v>
      </c>
      <c r="D155" s="33" t="s">
        <v>94</v>
      </c>
      <c r="E155" s="33" t="s">
        <v>194</v>
      </c>
      <c r="F155" s="42" t="s">
        <v>73</v>
      </c>
      <c r="G155" s="34">
        <f t="shared" ref="G155:H155" si="132">SUMIFS(G156:G1201,$C156:$C1201,$C156,$D156:$D1201,$D156,$E156:$E1201,$E156)</f>
        <v>57197.5</v>
      </c>
      <c r="H155" s="34">
        <f t="shared" si="132"/>
        <v>0</v>
      </c>
      <c r="I155" s="34">
        <f t="shared" ref="I155:N155" si="133">SUMIFS(I156:I1201,$C156:$C1201,$C156,$D156:$D1201,$D156,$E156:$E1201,$E156)</f>
        <v>50335.9</v>
      </c>
      <c r="J155" s="34">
        <f t="shared" si="133"/>
        <v>0</v>
      </c>
      <c r="K155" s="34">
        <f t="shared" si="133"/>
        <v>56663.5</v>
      </c>
      <c r="L155" s="34">
        <f t="shared" si="133"/>
        <v>0</v>
      </c>
      <c r="M155" s="34">
        <f t="shared" si="133"/>
        <v>56663.5</v>
      </c>
      <c r="N155" s="34">
        <f t="shared" si="133"/>
        <v>0</v>
      </c>
    </row>
    <row r="156" spans="1:14" s="13" customFormat="1" ht="15.75" x14ac:dyDescent="0.25">
      <c r="A156" s="17">
        <v>3</v>
      </c>
      <c r="B156" s="22" t="s">
        <v>46</v>
      </c>
      <c r="C156" s="23" t="s">
        <v>94</v>
      </c>
      <c r="D156" s="23" t="s">
        <v>94</v>
      </c>
      <c r="E156" s="23" t="s">
        <v>194</v>
      </c>
      <c r="F156" s="23" t="s">
        <v>93</v>
      </c>
      <c r="G156" s="24">
        <v>57197.5</v>
      </c>
      <c r="H156" s="24"/>
      <c r="I156" s="24">
        <v>50335.9</v>
      </c>
      <c r="J156" s="24"/>
      <c r="K156" s="24">
        <v>56663.5</v>
      </c>
      <c r="L156" s="24"/>
      <c r="M156" s="24">
        <v>56663.5</v>
      </c>
      <c r="N156" s="24"/>
    </row>
    <row r="157" spans="1:14" s="13" customFormat="1" ht="15.75" x14ac:dyDescent="0.25">
      <c r="A157" s="14">
        <v>0</v>
      </c>
      <c r="B157" s="26" t="s">
        <v>111</v>
      </c>
      <c r="C157" s="27" t="s">
        <v>72</v>
      </c>
      <c r="D157" s="27" t="s">
        <v>116</v>
      </c>
      <c r="E157" s="27"/>
      <c r="F157" s="27"/>
      <c r="G157" s="28">
        <f>SUMIFS(G158:G1209,$C158:$C1209,$C158)/3</f>
        <v>48721</v>
      </c>
      <c r="H157" s="28">
        <f>SUMIFS(H158:H1199,$C158:$C1199,$C158)/3</f>
        <v>0</v>
      </c>
      <c r="I157" s="28">
        <f>SUMIFS(I158:I1209,$C158:$C1209,$C158)/3</f>
        <v>48721</v>
      </c>
      <c r="J157" s="28">
        <f>SUMIFS(J158:J1199,$C158:$C1199,$C158)/3</f>
        <v>0</v>
      </c>
      <c r="K157" s="28">
        <f>SUMIFS(K158:K1209,$C158:$C1209,$C158)/3</f>
        <v>50292.30000000001</v>
      </c>
      <c r="L157" s="28">
        <f>SUMIFS(L158:L1199,$C158:$C1199,$C158)/3</f>
        <v>0</v>
      </c>
      <c r="M157" s="28">
        <f>SUMIFS(M158:M1209,$C158:$C1209,$C158)/3</f>
        <v>50292.30000000001</v>
      </c>
      <c r="N157" s="28">
        <f>SUMIFS(N158:N1199,$C158:$C1199,$C158)/3</f>
        <v>0</v>
      </c>
    </row>
    <row r="158" spans="1:14" s="13" customFormat="1" ht="15.75" x14ac:dyDescent="0.25">
      <c r="A158" s="15">
        <v>1</v>
      </c>
      <c r="B158" s="29" t="s">
        <v>61</v>
      </c>
      <c r="C158" s="30" t="s">
        <v>72</v>
      </c>
      <c r="D158" s="30" t="s">
        <v>94</v>
      </c>
      <c r="E158" s="30" t="s">
        <v>73</v>
      </c>
      <c r="F158" s="30" t="s">
        <v>73</v>
      </c>
      <c r="G158" s="31">
        <f t="shared" ref="G158:H158" si="134">SUMIFS(G159:G1208,$C159:$C1208,$C159,$D159:$D1208,$D159)/2</f>
        <v>48721</v>
      </c>
      <c r="H158" s="31">
        <f t="shared" si="134"/>
        <v>0</v>
      </c>
      <c r="I158" s="31">
        <f t="shared" ref="I158:N158" si="135">SUMIFS(I159:I1208,$C159:$C1208,$C159,$D159:$D1208,$D159)/2</f>
        <v>48721</v>
      </c>
      <c r="J158" s="31">
        <f t="shared" si="135"/>
        <v>0</v>
      </c>
      <c r="K158" s="31">
        <f t="shared" si="135"/>
        <v>50292.3</v>
      </c>
      <c r="L158" s="31">
        <f t="shared" si="135"/>
        <v>0</v>
      </c>
      <c r="M158" s="31">
        <f t="shared" si="135"/>
        <v>50292.3</v>
      </c>
      <c r="N158" s="31">
        <f t="shared" si="135"/>
        <v>0</v>
      </c>
    </row>
    <row r="159" spans="1:14" s="13" customFormat="1" ht="47.25" x14ac:dyDescent="0.25">
      <c r="A159" s="16">
        <v>2</v>
      </c>
      <c r="B159" s="41" t="s">
        <v>172</v>
      </c>
      <c r="C159" s="33" t="s">
        <v>72</v>
      </c>
      <c r="D159" s="33" t="s">
        <v>94</v>
      </c>
      <c r="E159" s="33" t="s">
        <v>171</v>
      </c>
      <c r="F159" s="33"/>
      <c r="G159" s="34">
        <f t="shared" ref="G159:H159" si="136">SUMIFS(G160:G1205,$C160:$C1205,$C160,$D160:$D1205,$D160,$E160:$E1205,$E160)</f>
        <v>48721</v>
      </c>
      <c r="H159" s="34">
        <f t="shared" si="136"/>
        <v>0</v>
      </c>
      <c r="I159" s="34">
        <f t="shared" ref="I159:N159" si="137">SUMIFS(I160:I1205,$C160:$C1205,$C160,$D160:$D1205,$D160,$E160:$E1205,$E160)</f>
        <v>48721</v>
      </c>
      <c r="J159" s="34">
        <f t="shared" si="137"/>
        <v>0</v>
      </c>
      <c r="K159" s="34">
        <f t="shared" si="137"/>
        <v>50292.3</v>
      </c>
      <c r="L159" s="34">
        <f t="shared" si="137"/>
        <v>0</v>
      </c>
      <c r="M159" s="34">
        <f t="shared" si="137"/>
        <v>50292.3</v>
      </c>
      <c r="N159" s="34">
        <f t="shared" si="137"/>
        <v>0</v>
      </c>
    </row>
    <row r="160" spans="1:14" s="13" customFormat="1" ht="15.75" x14ac:dyDescent="0.25">
      <c r="A160" s="17">
        <v>3</v>
      </c>
      <c r="B160" s="22" t="s">
        <v>46</v>
      </c>
      <c r="C160" s="23" t="s">
        <v>72</v>
      </c>
      <c r="D160" s="23" t="s">
        <v>94</v>
      </c>
      <c r="E160" s="23" t="s">
        <v>171</v>
      </c>
      <c r="F160" s="23" t="s">
        <v>93</v>
      </c>
      <c r="G160" s="24">
        <v>48721</v>
      </c>
      <c r="H160" s="24"/>
      <c r="I160" s="24">
        <v>48721</v>
      </c>
      <c r="J160" s="24"/>
      <c r="K160" s="24">
        <v>50292.3</v>
      </c>
      <c r="L160" s="24"/>
      <c r="M160" s="24">
        <v>50292.3</v>
      </c>
      <c r="N160" s="24"/>
    </row>
    <row r="161" spans="1:14" s="13" customFormat="1" ht="15.75" x14ac:dyDescent="0.25">
      <c r="A161" s="14">
        <v>0</v>
      </c>
      <c r="B161" s="26" t="s">
        <v>112</v>
      </c>
      <c r="C161" s="27" t="s">
        <v>83</v>
      </c>
      <c r="D161" s="27" t="s">
        <v>116</v>
      </c>
      <c r="E161" s="27"/>
      <c r="F161" s="27"/>
      <c r="G161" s="28">
        <f>SUMIFS(G162:G1213,$C162:$C1213,$C162)/3</f>
        <v>67739.200000000026</v>
      </c>
      <c r="H161" s="28">
        <f>SUMIFS(H162:H1203,$C162:$C1203,$C162)/3</f>
        <v>16592.5</v>
      </c>
      <c r="I161" s="28">
        <f>SUMIFS(I162:I1213,$C162:$C1213,$C162)/3</f>
        <v>67739.200000000026</v>
      </c>
      <c r="J161" s="28">
        <f>SUMIFS(J162:J1203,$C162:$C1203,$C162)/3</f>
        <v>16592.5</v>
      </c>
      <c r="K161" s="28">
        <f>SUMIFS(K162:K1213,$C162:$C1213,$C162)/3</f>
        <v>222113.79999999996</v>
      </c>
      <c r="L161" s="28">
        <f>SUMIFS(L162:L1203,$C162:$C1203,$C162)/3</f>
        <v>171027.1</v>
      </c>
      <c r="M161" s="28">
        <f>SUMIFS(M162:M1213,$C162:$C1213,$C162)/3</f>
        <v>222113.79999999996</v>
      </c>
      <c r="N161" s="28">
        <f>SUMIFS(N162:N1203,$C162:$C1203,$C162)/3</f>
        <v>171027.1</v>
      </c>
    </row>
    <row r="162" spans="1:14" s="13" customFormat="1" ht="15.75" x14ac:dyDescent="0.25">
      <c r="A162" s="15">
        <v>1</v>
      </c>
      <c r="B162" s="29" t="s">
        <v>39</v>
      </c>
      <c r="C162" s="30" t="s">
        <v>83</v>
      </c>
      <c r="D162" s="30" t="s">
        <v>90</v>
      </c>
      <c r="E162" s="30"/>
      <c r="F162" s="30"/>
      <c r="G162" s="31">
        <f t="shared" ref="G162:H162" si="138">SUMIFS(G163:G1212,$C163:$C1212,$C163,$D163:$D1212,$D163)/2</f>
        <v>47428.9</v>
      </c>
      <c r="H162" s="31">
        <f t="shared" si="138"/>
        <v>13792</v>
      </c>
      <c r="I162" s="31">
        <f t="shared" ref="I162:N162" si="139">SUMIFS(I163:I1212,$C163:$C1212,$C163,$D163:$D1212,$D163)/2</f>
        <v>47428.9</v>
      </c>
      <c r="J162" s="31">
        <f t="shared" si="139"/>
        <v>13792</v>
      </c>
      <c r="K162" s="31">
        <f t="shared" si="139"/>
        <v>201803.5</v>
      </c>
      <c r="L162" s="31">
        <f t="shared" si="139"/>
        <v>168226.6</v>
      </c>
      <c r="M162" s="31">
        <f t="shared" si="139"/>
        <v>201803.5</v>
      </c>
      <c r="N162" s="31">
        <f t="shared" si="139"/>
        <v>168226.6</v>
      </c>
    </row>
    <row r="163" spans="1:14" s="13" customFormat="1" ht="47.25" x14ac:dyDescent="0.25">
      <c r="A163" s="16">
        <v>2</v>
      </c>
      <c r="B163" s="41" t="s">
        <v>202</v>
      </c>
      <c r="C163" s="33" t="s">
        <v>83</v>
      </c>
      <c r="D163" s="33" t="s">
        <v>90</v>
      </c>
      <c r="E163" s="33" t="s">
        <v>37</v>
      </c>
      <c r="F163" s="33"/>
      <c r="G163" s="34">
        <f t="shared" ref="G163:H163" si="140">SUMIFS(G164:G1209,$C164:$C1209,$C164,$D164:$D1209,$D164,$E164:$E1209,$E164)</f>
        <v>280</v>
      </c>
      <c r="H163" s="34">
        <f t="shared" si="140"/>
        <v>0</v>
      </c>
      <c r="I163" s="34">
        <f t="shared" ref="I163:N163" si="141">SUMIFS(I164:I1209,$C164:$C1209,$C164,$D164:$D1209,$D164,$E164:$E1209,$E164)</f>
        <v>280</v>
      </c>
      <c r="J163" s="34">
        <f t="shared" si="141"/>
        <v>0</v>
      </c>
      <c r="K163" s="34">
        <f t="shared" si="141"/>
        <v>280</v>
      </c>
      <c r="L163" s="34">
        <f t="shared" si="141"/>
        <v>0</v>
      </c>
      <c r="M163" s="34">
        <f t="shared" si="141"/>
        <v>280</v>
      </c>
      <c r="N163" s="34">
        <f t="shared" si="141"/>
        <v>0</v>
      </c>
    </row>
    <row r="164" spans="1:14" s="13" customFormat="1" ht="31.5" x14ac:dyDescent="0.25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37</v>
      </c>
      <c r="F164" s="23" t="s">
        <v>75</v>
      </c>
      <c r="G164" s="24">
        <v>280</v>
      </c>
      <c r="H164" s="24"/>
      <c r="I164" s="24">
        <v>280</v>
      </c>
      <c r="J164" s="24"/>
      <c r="K164" s="24">
        <v>280</v>
      </c>
      <c r="L164" s="24"/>
      <c r="M164" s="24">
        <v>280</v>
      </c>
      <c r="N164" s="24"/>
    </row>
    <row r="165" spans="1:14" s="13" customFormat="1" ht="15.75" x14ac:dyDescent="0.25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37</v>
      </c>
      <c r="F165" s="23" t="s">
        <v>93</v>
      </c>
      <c r="G165" s="24"/>
      <c r="H165" s="24"/>
      <c r="I165" s="24"/>
      <c r="J165" s="24"/>
      <c r="K165" s="24"/>
      <c r="L165" s="24"/>
      <c r="M165" s="24"/>
      <c r="N165" s="24"/>
    </row>
    <row r="166" spans="1:14" s="13" customFormat="1" ht="38.450000000000003" customHeight="1" x14ac:dyDescent="0.25">
      <c r="A166" s="16">
        <v>2</v>
      </c>
      <c r="B166" s="41" t="s">
        <v>195</v>
      </c>
      <c r="C166" s="33" t="s">
        <v>83</v>
      </c>
      <c r="D166" s="33" t="s">
        <v>90</v>
      </c>
      <c r="E166" s="33" t="s">
        <v>194</v>
      </c>
      <c r="F166" s="33"/>
      <c r="G166" s="34">
        <f t="shared" ref="G166:H166" si="142">SUMIFS(G167:G1212,$C167:$C1212,$C167,$D167:$D1212,$D167,$E167:$E1212,$E167)</f>
        <v>0</v>
      </c>
      <c r="H166" s="34">
        <f t="shared" si="142"/>
        <v>0</v>
      </c>
      <c r="I166" s="34">
        <f t="shared" ref="I166:N166" si="143">SUMIFS(I167:I1212,$C167:$C1212,$C167,$D167:$D1212,$D167,$E167:$E1212,$E167)</f>
        <v>0</v>
      </c>
      <c r="J166" s="34">
        <f t="shared" si="143"/>
        <v>0</v>
      </c>
      <c r="K166" s="34">
        <f t="shared" si="143"/>
        <v>0</v>
      </c>
      <c r="L166" s="34">
        <f t="shared" si="143"/>
        <v>0</v>
      </c>
      <c r="M166" s="34">
        <f t="shared" si="143"/>
        <v>0</v>
      </c>
      <c r="N166" s="34">
        <f t="shared" si="143"/>
        <v>0</v>
      </c>
    </row>
    <row r="167" spans="1:14" s="13" customFormat="1" ht="15.75" x14ac:dyDescent="0.25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194</v>
      </c>
      <c r="F167" s="23" t="s">
        <v>93</v>
      </c>
      <c r="G167" s="24"/>
      <c r="H167" s="24"/>
      <c r="I167" s="24"/>
      <c r="J167" s="24"/>
      <c r="K167" s="24"/>
      <c r="L167" s="24"/>
      <c r="M167" s="24"/>
      <c r="N167" s="24"/>
    </row>
    <row r="168" spans="1:14" s="13" customFormat="1" ht="51.6" customHeight="1" x14ac:dyDescent="0.25">
      <c r="A168" s="16">
        <v>2</v>
      </c>
      <c r="B168" s="48" t="s">
        <v>178</v>
      </c>
      <c r="C168" s="33" t="s">
        <v>83</v>
      </c>
      <c r="D168" s="33" t="s">
        <v>90</v>
      </c>
      <c r="E168" s="33" t="s">
        <v>40</v>
      </c>
      <c r="F168" s="33"/>
      <c r="G168" s="34">
        <f t="shared" ref="G168:H168" si="144">SUMIFS(G169:G1214,$C169:$C1214,$C169,$D169:$D1214,$D169,$E169:$E1214,$E169)</f>
        <v>18106.099999999999</v>
      </c>
      <c r="H168" s="34">
        <f t="shared" si="144"/>
        <v>13792</v>
      </c>
      <c r="I168" s="34">
        <f t="shared" ref="I168:N168" si="145">SUMIFS(I169:I1214,$C169:$C1214,$C169,$D169:$D1214,$D169,$E169:$E1214,$E169)</f>
        <v>18106.099999999999</v>
      </c>
      <c r="J168" s="34">
        <f t="shared" si="145"/>
        <v>13792</v>
      </c>
      <c r="K168" s="34">
        <f t="shared" si="145"/>
        <v>173480.7</v>
      </c>
      <c r="L168" s="34">
        <f t="shared" si="145"/>
        <v>168226.6</v>
      </c>
      <c r="M168" s="34">
        <f t="shared" si="145"/>
        <v>173480.7</v>
      </c>
      <c r="N168" s="34">
        <f t="shared" si="145"/>
        <v>168226.6</v>
      </c>
    </row>
    <row r="169" spans="1:14" s="13" customFormat="1" ht="31.5" x14ac:dyDescent="0.25">
      <c r="A169" s="17">
        <v>3</v>
      </c>
      <c r="B169" s="22" t="s">
        <v>11</v>
      </c>
      <c r="C169" s="23" t="s">
        <v>83</v>
      </c>
      <c r="D169" s="23" t="s">
        <v>90</v>
      </c>
      <c r="E169" s="23" t="s">
        <v>40</v>
      </c>
      <c r="F169" s="23" t="s">
        <v>75</v>
      </c>
      <c r="G169" s="24">
        <v>10</v>
      </c>
      <c r="H169" s="24"/>
      <c r="I169" s="24">
        <v>10</v>
      </c>
      <c r="J169" s="24"/>
      <c r="K169" s="24">
        <v>10</v>
      </c>
      <c r="L169" s="24"/>
      <c r="M169" s="24">
        <v>10</v>
      </c>
      <c r="N169" s="24"/>
    </row>
    <row r="170" spans="1:14" s="13" customFormat="1" ht="15.75" x14ac:dyDescent="0.25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40</v>
      </c>
      <c r="F170" s="23" t="s">
        <v>93</v>
      </c>
      <c r="G170" s="24">
        <v>18096.099999999999</v>
      </c>
      <c r="H170" s="24">
        <v>13792</v>
      </c>
      <c r="I170" s="24">
        <v>18096.099999999999</v>
      </c>
      <c r="J170" s="24">
        <v>13792</v>
      </c>
      <c r="K170" s="24">
        <v>173470.7</v>
      </c>
      <c r="L170" s="24">
        <v>168226.6</v>
      </c>
      <c r="M170" s="24">
        <v>173470.7</v>
      </c>
      <c r="N170" s="24">
        <v>168226.6</v>
      </c>
    </row>
    <row r="171" spans="1:14" s="13" customFormat="1" ht="47.25" x14ac:dyDescent="0.25">
      <c r="A171" s="16">
        <v>2</v>
      </c>
      <c r="B171" s="41" t="s">
        <v>149</v>
      </c>
      <c r="C171" s="33" t="s">
        <v>83</v>
      </c>
      <c r="D171" s="33" t="s">
        <v>90</v>
      </c>
      <c r="E171" s="42" t="s">
        <v>60</v>
      </c>
      <c r="F171" s="42" t="s">
        <v>73</v>
      </c>
      <c r="G171" s="34">
        <f t="shared" ref="G171:H171" si="146">SUMIFS(G172:G1217,$C172:$C1217,$C172,$D172:$D1217,$D172,$E172:$E1217,$E172)</f>
        <v>0</v>
      </c>
      <c r="H171" s="34">
        <f t="shared" si="146"/>
        <v>0</v>
      </c>
      <c r="I171" s="34">
        <f t="shared" ref="I171:N171" si="147">SUMIFS(I172:I1217,$C172:$C1217,$C172,$D172:$D1217,$D172,$E172:$E1217,$E172)</f>
        <v>0</v>
      </c>
      <c r="J171" s="34">
        <f t="shared" si="147"/>
        <v>0</v>
      </c>
      <c r="K171" s="34">
        <f t="shared" si="147"/>
        <v>0</v>
      </c>
      <c r="L171" s="34">
        <f t="shared" si="147"/>
        <v>0</v>
      </c>
      <c r="M171" s="34">
        <f t="shared" si="147"/>
        <v>0</v>
      </c>
      <c r="N171" s="34">
        <f t="shared" si="147"/>
        <v>0</v>
      </c>
    </row>
    <row r="172" spans="1:14" s="13" customFormat="1" ht="15.75" x14ac:dyDescent="0.25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60</v>
      </c>
      <c r="F172" s="23" t="s">
        <v>93</v>
      </c>
      <c r="G172" s="24"/>
      <c r="H172" s="24"/>
      <c r="I172" s="24"/>
      <c r="J172" s="24"/>
      <c r="K172" s="24"/>
      <c r="L172" s="24"/>
      <c r="M172" s="24"/>
      <c r="N172" s="24"/>
    </row>
    <row r="173" spans="1:14" s="13" customFormat="1" ht="63" x14ac:dyDescent="0.25">
      <c r="A173" s="16">
        <v>2</v>
      </c>
      <c r="B173" s="32" t="s">
        <v>183</v>
      </c>
      <c r="C173" s="33" t="s">
        <v>83</v>
      </c>
      <c r="D173" s="33" t="s">
        <v>90</v>
      </c>
      <c r="E173" s="33" t="s">
        <v>45</v>
      </c>
      <c r="F173" s="33"/>
      <c r="G173" s="34">
        <f t="shared" ref="G173:H173" si="148">SUMIFS(G174:G1219,$C174:$C1219,$C174,$D174:$D1219,$D174,$E174:$E1219,$E174)</f>
        <v>500</v>
      </c>
      <c r="H173" s="34">
        <f t="shared" si="148"/>
        <v>0</v>
      </c>
      <c r="I173" s="34">
        <f t="shared" ref="I173:N173" si="149">SUMIFS(I174:I1219,$C174:$C1219,$C174,$D174:$D1219,$D174,$E174:$E1219,$E174)</f>
        <v>500</v>
      </c>
      <c r="J173" s="34">
        <f t="shared" si="149"/>
        <v>0</v>
      </c>
      <c r="K173" s="34">
        <f t="shared" si="149"/>
        <v>500</v>
      </c>
      <c r="L173" s="34">
        <f t="shared" si="149"/>
        <v>0</v>
      </c>
      <c r="M173" s="34">
        <f t="shared" si="149"/>
        <v>500</v>
      </c>
      <c r="N173" s="34">
        <f t="shared" si="149"/>
        <v>0</v>
      </c>
    </row>
    <row r="174" spans="1:14" s="13" customFormat="1" ht="15.75" x14ac:dyDescent="0.25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45</v>
      </c>
      <c r="F174" s="23" t="s">
        <v>93</v>
      </c>
      <c r="G174" s="24">
        <v>500</v>
      </c>
      <c r="H174" s="24"/>
      <c r="I174" s="24">
        <v>500</v>
      </c>
      <c r="J174" s="24"/>
      <c r="K174" s="24">
        <v>500</v>
      </c>
      <c r="L174" s="24"/>
      <c r="M174" s="24">
        <v>500</v>
      </c>
      <c r="N174" s="24"/>
    </row>
    <row r="175" spans="1:14" s="13" customFormat="1" ht="63" x14ac:dyDescent="0.25">
      <c r="A175" s="16">
        <v>2</v>
      </c>
      <c r="B175" s="41" t="s">
        <v>185</v>
      </c>
      <c r="C175" s="33" t="s">
        <v>83</v>
      </c>
      <c r="D175" s="33" t="s">
        <v>90</v>
      </c>
      <c r="E175" s="33" t="s">
        <v>50</v>
      </c>
      <c r="F175" s="33"/>
      <c r="G175" s="34">
        <f t="shared" ref="G175:H175" si="150">SUMIFS(G176:G1221,$C176:$C1221,$C176,$D176:$D1221,$D176,$E176:$E1221,$E176)</f>
        <v>27542.799999999999</v>
      </c>
      <c r="H175" s="34">
        <f t="shared" si="150"/>
        <v>0</v>
      </c>
      <c r="I175" s="34">
        <f t="shared" ref="I175:N175" si="151">SUMIFS(I176:I1221,$C176:$C1221,$C176,$D176:$D1221,$D176,$E176:$E1221,$E176)</f>
        <v>27542.799999999999</v>
      </c>
      <c r="J175" s="34">
        <f t="shared" si="151"/>
        <v>0</v>
      </c>
      <c r="K175" s="34">
        <f t="shared" si="151"/>
        <v>27542.799999999999</v>
      </c>
      <c r="L175" s="34">
        <f t="shared" si="151"/>
        <v>0</v>
      </c>
      <c r="M175" s="34">
        <f t="shared" si="151"/>
        <v>27542.799999999999</v>
      </c>
      <c r="N175" s="34">
        <f t="shared" si="151"/>
        <v>0</v>
      </c>
    </row>
    <row r="176" spans="1:14" s="13" customFormat="1" ht="31.5" x14ac:dyDescent="0.25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50</v>
      </c>
      <c r="F176" s="23" t="s">
        <v>75</v>
      </c>
      <c r="G176" s="24">
        <v>27542.799999999999</v>
      </c>
      <c r="H176" s="24"/>
      <c r="I176" s="24">
        <v>27542.799999999999</v>
      </c>
      <c r="J176" s="24"/>
      <c r="K176" s="24">
        <v>27542.799999999999</v>
      </c>
      <c r="L176" s="24"/>
      <c r="M176" s="24">
        <v>27542.799999999999</v>
      </c>
      <c r="N176" s="24"/>
    </row>
    <row r="177" spans="1:14" s="13" customFormat="1" ht="47.25" x14ac:dyDescent="0.25">
      <c r="A177" s="16">
        <v>2</v>
      </c>
      <c r="B177" s="41" t="s">
        <v>163</v>
      </c>
      <c r="C177" s="33" t="s">
        <v>83</v>
      </c>
      <c r="D177" s="33" t="s">
        <v>90</v>
      </c>
      <c r="E177" s="33" t="s">
        <v>162</v>
      </c>
      <c r="F177" s="33"/>
      <c r="G177" s="34">
        <f t="shared" ref="G177:H177" si="152">SUMIFS(G178:G1223,$C178:$C1223,$C178,$D178:$D1223,$D178,$E178:$E1223,$E178)</f>
        <v>1000</v>
      </c>
      <c r="H177" s="34">
        <f t="shared" si="152"/>
        <v>0</v>
      </c>
      <c r="I177" s="34">
        <f t="shared" ref="I177:N177" si="153">SUMIFS(I178:I1223,$C178:$C1223,$C178,$D178:$D1223,$D178,$E178:$E1223,$E178)</f>
        <v>1000</v>
      </c>
      <c r="J177" s="34">
        <f t="shared" si="153"/>
        <v>0</v>
      </c>
      <c r="K177" s="34">
        <f t="shared" si="153"/>
        <v>0</v>
      </c>
      <c r="L177" s="34">
        <f t="shared" si="153"/>
        <v>0</v>
      </c>
      <c r="M177" s="34">
        <f t="shared" si="153"/>
        <v>0</v>
      </c>
      <c r="N177" s="34">
        <f t="shared" si="153"/>
        <v>0</v>
      </c>
    </row>
    <row r="178" spans="1:14" s="13" customFormat="1" ht="31.5" x14ac:dyDescent="0.25">
      <c r="A178" s="17">
        <v>3</v>
      </c>
      <c r="B178" s="22" t="s">
        <v>11</v>
      </c>
      <c r="C178" s="23" t="s">
        <v>83</v>
      </c>
      <c r="D178" s="23" t="s">
        <v>90</v>
      </c>
      <c r="E178" s="23" t="s">
        <v>162</v>
      </c>
      <c r="F178" s="23" t="s">
        <v>75</v>
      </c>
      <c r="G178" s="24"/>
      <c r="H178" s="24"/>
      <c r="I178" s="24"/>
      <c r="J178" s="24"/>
      <c r="K178" s="24"/>
      <c r="L178" s="24"/>
      <c r="M178" s="24"/>
      <c r="N178" s="24"/>
    </row>
    <row r="179" spans="1:14" s="13" customFormat="1" ht="15.75" x14ac:dyDescent="0.25">
      <c r="A179" s="17">
        <v>3</v>
      </c>
      <c r="B179" s="22" t="s">
        <v>46</v>
      </c>
      <c r="C179" s="23" t="s">
        <v>83</v>
      </c>
      <c r="D179" s="23" t="s">
        <v>90</v>
      </c>
      <c r="E179" s="23" t="s">
        <v>162</v>
      </c>
      <c r="F179" s="23" t="s">
        <v>93</v>
      </c>
      <c r="G179" s="24">
        <v>1000</v>
      </c>
      <c r="H179" s="24"/>
      <c r="I179" s="24">
        <v>1000</v>
      </c>
      <c r="J179" s="24"/>
      <c r="K179" s="24"/>
      <c r="L179" s="24"/>
      <c r="M179" s="24"/>
      <c r="N179" s="24"/>
    </row>
    <row r="180" spans="1:14" s="13" customFormat="1" ht="15.75" x14ac:dyDescent="0.25">
      <c r="A180" s="15">
        <v>1</v>
      </c>
      <c r="B180" s="29" t="s">
        <v>63</v>
      </c>
      <c r="C180" s="30" t="s">
        <v>83</v>
      </c>
      <c r="D180" s="30" t="s">
        <v>80</v>
      </c>
      <c r="E180" s="30"/>
      <c r="F180" s="30"/>
      <c r="G180" s="31">
        <f t="shared" ref="G180:H180" si="154">SUMIFS(G181:G1230,$C181:$C1230,$C181,$D181:$D1230,$D181)/2</f>
        <v>12097.7</v>
      </c>
      <c r="H180" s="31">
        <f t="shared" si="154"/>
        <v>0</v>
      </c>
      <c r="I180" s="31">
        <f t="shared" ref="I180:N180" si="155">SUMIFS(I181:I1230,$C181:$C1230,$C181,$D181:$D1230,$D181)/2</f>
        <v>12097.7</v>
      </c>
      <c r="J180" s="31">
        <f t="shared" si="155"/>
        <v>0</v>
      </c>
      <c r="K180" s="31">
        <f t="shared" si="155"/>
        <v>12097.7</v>
      </c>
      <c r="L180" s="31">
        <f t="shared" si="155"/>
        <v>0</v>
      </c>
      <c r="M180" s="31">
        <f t="shared" si="155"/>
        <v>12097.7</v>
      </c>
      <c r="N180" s="31">
        <f t="shared" si="155"/>
        <v>0</v>
      </c>
    </row>
    <row r="181" spans="1:14" s="13" customFormat="1" ht="47.25" x14ac:dyDescent="0.25">
      <c r="A181" s="16">
        <v>2</v>
      </c>
      <c r="B181" s="41" t="s">
        <v>190</v>
      </c>
      <c r="C181" s="33" t="s">
        <v>83</v>
      </c>
      <c r="D181" s="33" t="s">
        <v>80</v>
      </c>
      <c r="E181" s="33" t="s">
        <v>17</v>
      </c>
      <c r="F181" s="33"/>
      <c r="G181" s="34">
        <f t="shared" ref="G181:H181" si="156">SUMIFS(G182:G1227,$C182:$C1227,$C182,$D182:$D1227,$D182,$E182:$E1227,$E182)</f>
        <v>12097.7</v>
      </c>
      <c r="H181" s="34">
        <f t="shared" si="156"/>
        <v>0</v>
      </c>
      <c r="I181" s="34">
        <f t="shared" ref="I181:N181" si="157">SUMIFS(I182:I1227,$C182:$C1227,$C182,$D182:$D1227,$D182,$E182:$E1227,$E182)</f>
        <v>12097.7</v>
      </c>
      <c r="J181" s="34">
        <f t="shared" si="157"/>
        <v>0</v>
      </c>
      <c r="K181" s="34">
        <f t="shared" si="157"/>
        <v>12097.7</v>
      </c>
      <c r="L181" s="34">
        <f t="shared" si="157"/>
        <v>0</v>
      </c>
      <c r="M181" s="34">
        <f t="shared" si="157"/>
        <v>12097.7</v>
      </c>
      <c r="N181" s="34">
        <f t="shared" si="157"/>
        <v>0</v>
      </c>
    </row>
    <row r="182" spans="1:14" s="13" customFormat="1" ht="15.75" x14ac:dyDescent="0.25">
      <c r="A182" s="17">
        <v>3</v>
      </c>
      <c r="B182" s="22" t="s">
        <v>46</v>
      </c>
      <c r="C182" s="23" t="s">
        <v>83</v>
      </c>
      <c r="D182" s="23" t="s">
        <v>80</v>
      </c>
      <c r="E182" s="23" t="s">
        <v>17</v>
      </c>
      <c r="F182" s="23" t="s">
        <v>93</v>
      </c>
      <c r="G182" s="24">
        <v>12097.7</v>
      </c>
      <c r="H182" s="24"/>
      <c r="I182" s="24">
        <v>12097.7</v>
      </c>
      <c r="J182" s="24"/>
      <c r="K182" s="24">
        <v>12097.7</v>
      </c>
      <c r="L182" s="24"/>
      <c r="M182" s="24">
        <v>12097.7</v>
      </c>
      <c r="N182" s="24"/>
    </row>
    <row r="183" spans="1:14" s="13" customFormat="1" ht="15.75" x14ac:dyDescent="0.25">
      <c r="A183" s="15">
        <v>1</v>
      </c>
      <c r="B183" s="29" t="s">
        <v>141</v>
      </c>
      <c r="C183" s="30" t="s">
        <v>83</v>
      </c>
      <c r="D183" s="30" t="s">
        <v>83</v>
      </c>
      <c r="E183" s="30"/>
      <c r="F183" s="30"/>
      <c r="G183" s="31">
        <f t="shared" ref="G183:H183" si="158">SUMIFS(G184:G1233,$C184:$C1233,$C184,$D184:$D1233,$D184)/2</f>
        <v>8212.6</v>
      </c>
      <c r="H183" s="31">
        <f t="shared" si="158"/>
        <v>2800.5</v>
      </c>
      <c r="I183" s="31">
        <f t="shared" ref="I183:N183" si="159">SUMIFS(I184:I1233,$C184:$C1233,$C184,$D184:$D1233,$D184)/2</f>
        <v>8212.6</v>
      </c>
      <c r="J183" s="31">
        <f t="shared" si="159"/>
        <v>2800.5</v>
      </c>
      <c r="K183" s="31">
        <f t="shared" si="159"/>
        <v>8212.6</v>
      </c>
      <c r="L183" s="31">
        <f t="shared" si="159"/>
        <v>2800.5</v>
      </c>
      <c r="M183" s="31">
        <f t="shared" si="159"/>
        <v>8212.6</v>
      </c>
      <c r="N183" s="31">
        <f t="shared" si="159"/>
        <v>2800.5</v>
      </c>
    </row>
    <row r="184" spans="1:14" s="13" customFormat="1" ht="31.5" x14ac:dyDescent="0.25">
      <c r="A184" s="16">
        <v>2</v>
      </c>
      <c r="B184" s="32" t="s">
        <v>203</v>
      </c>
      <c r="C184" s="33" t="s">
        <v>83</v>
      </c>
      <c r="D184" s="33" t="s">
        <v>83</v>
      </c>
      <c r="E184" s="33" t="s">
        <v>22</v>
      </c>
      <c r="F184" s="33"/>
      <c r="G184" s="34">
        <f t="shared" ref="G184:H184" si="160">SUMIFS(G185:G1230,$C185:$C1230,$C185,$D185:$D1230,$D185,$E185:$E1230,$E185)</f>
        <v>3652.4</v>
      </c>
      <c r="H184" s="34">
        <f t="shared" si="160"/>
        <v>0</v>
      </c>
      <c r="I184" s="34">
        <f t="shared" ref="I184:N184" si="161">SUMIFS(I185:I1230,$C185:$C1230,$C185,$D185:$D1230,$D185,$E185:$E1230,$E185)</f>
        <v>3652.4</v>
      </c>
      <c r="J184" s="34">
        <f t="shared" si="161"/>
        <v>0</v>
      </c>
      <c r="K184" s="34">
        <f t="shared" si="161"/>
        <v>3652.4</v>
      </c>
      <c r="L184" s="34">
        <f t="shared" si="161"/>
        <v>0</v>
      </c>
      <c r="M184" s="34">
        <f t="shared" si="161"/>
        <v>3652.4</v>
      </c>
      <c r="N184" s="34">
        <f t="shared" si="161"/>
        <v>0</v>
      </c>
    </row>
    <row r="185" spans="1:14" s="13" customFormat="1" ht="15.75" x14ac:dyDescent="0.25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22</v>
      </c>
      <c r="F185" s="23" t="s">
        <v>93</v>
      </c>
      <c r="G185" s="24">
        <v>3652.4</v>
      </c>
      <c r="H185" s="24"/>
      <c r="I185" s="24">
        <v>3652.4</v>
      </c>
      <c r="J185" s="24"/>
      <c r="K185" s="24">
        <v>3652.4</v>
      </c>
      <c r="L185" s="24"/>
      <c r="M185" s="24">
        <v>3652.4</v>
      </c>
      <c r="N185" s="24"/>
    </row>
    <row r="186" spans="1:14" s="13" customFormat="1" ht="47.25" x14ac:dyDescent="0.25">
      <c r="A186" s="16">
        <v>2</v>
      </c>
      <c r="B186" s="35" t="s">
        <v>191</v>
      </c>
      <c r="C186" s="33" t="s">
        <v>83</v>
      </c>
      <c r="D186" s="33" t="s">
        <v>83</v>
      </c>
      <c r="E186" s="33" t="s">
        <v>64</v>
      </c>
      <c r="F186" s="33"/>
      <c r="G186" s="34">
        <f t="shared" ref="G186:H186" si="162">SUMIFS(G187:G1232,$C187:$C1232,$C187,$D187:$D1232,$D187,$E187:$E1232,$E187)</f>
        <v>1759.7</v>
      </c>
      <c r="H186" s="34">
        <f t="shared" si="162"/>
        <v>0</v>
      </c>
      <c r="I186" s="34">
        <f t="shared" ref="I186:N186" si="163">SUMIFS(I187:I1232,$C187:$C1232,$C187,$D187:$D1232,$D187,$E187:$E1232,$E187)</f>
        <v>1759.7</v>
      </c>
      <c r="J186" s="34">
        <f t="shared" si="163"/>
        <v>0</v>
      </c>
      <c r="K186" s="34">
        <f t="shared" si="163"/>
        <v>1759.7</v>
      </c>
      <c r="L186" s="34">
        <f t="shared" si="163"/>
        <v>0</v>
      </c>
      <c r="M186" s="34">
        <f t="shared" si="163"/>
        <v>1759.7</v>
      </c>
      <c r="N186" s="34">
        <f t="shared" si="163"/>
        <v>0</v>
      </c>
    </row>
    <row r="187" spans="1:14" s="13" customFormat="1" ht="15.75" x14ac:dyDescent="0.25">
      <c r="A187" s="17">
        <v>3</v>
      </c>
      <c r="B187" s="22" t="s">
        <v>46</v>
      </c>
      <c r="C187" s="23" t="s">
        <v>83</v>
      </c>
      <c r="D187" s="23" t="s">
        <v>83</v>
      </c>
      <c r="E187" s="23" t="s">
        <v>64</v>
      </c>
      <c r="F187" s="23" t="s">
        <v>93</v>
      </c>
      <c r="G187" s="24">
        <v>1759.7</v>
      </c>
      <c r="H187" s="24"/>
      <c r="I187" s="24">
        <v>1759.7</v>
      </c>
      <c r="J187" s="24"/>
      <c r="K187" s="24">
        <v>1759.7</v>
      </c>
      <c r="L187" s="24"/>
      <c r="M187" s="24">
        <v>1759.7</v>
      </c>
      <c r="N187" s="24"/>
    </row>
    <row r="188" spans="1:14" s="13" customFormat="1" ht="31.5" x14ac:dyDescent="0.25">
      <c r="A188" s="16">
        <v>2</v>
      </c>
      <c r="B188" s="32" t="s">
        <v>62</v>
      </c>
      <c r="C188" s="33" t="s">
        <v>83</v>
      </c>
      <c r="D188" s="33" t="s">
        <v>83</v>
      </c>
      <c r="E188" s="33" t="s">
        <v>125</v>
      </c>
      <c r="F188" s="33"/>
      <c r="G188" s="34">
        <f t="shared" ref="G188:H188" si="164">SUMIFS(G189:G1234,$C189:$C1234,$C189,$D189:$D1234,$D189,$E189:$E1234,$E189)</f>
        <v>2800.5</v>
      </c>
      <c r="H188" s="34">
        <f t="shared" si="164"/>
        <v>2800.5</v>
      </c>
      <c r="I188" s="34">
        <f t="shared" ref="I188:N188" si="165">SUMIFS(I189:I1234,$C189:$C1234,$C189,$D189:$D1234,$D189,$E189:$E1234,$E189)</f>
        <v>2800.5</v>
      </c>
      <c r="J188" s="34">
        <f t="shared" si="165"/>
        <v>2800.5</v>
      </c>
      <c r="K188" s="34">
        <f t="shared" si="165"/>
        <v>2800.5</v>
      </c>
      <c r="L188" s="34">
        <f t="shared" si="165"/>
        <v>2800.5</v>
      </c>
      <c r="M188" s="34">
        <f t="shared" si="165"/>
        <v>2800.5</v>
      </c>
      <c r="N188" s="34">
        <f t="shared" si="165"/>
        <v>2800.5</v>
      </c>
    </row>
    <row r="189" spans="1:14" s="13" customFormat="1" ht="31.5" x14ac:dyDescent="0.25">
      <c r="A189" s="17">
        <v>3</v>
      </c>
      <c r="B189" s="22" t="s">
        <v>11</v>
      </c>
      <c r="C189" s="23" t="s">
        <v>83</v>
      </c>
      <c r="D189" s="23" t="s">
        <v>83</v>
      </c>
      <c r="E189" s="23" t="s">
        <v>125</v>
      </c>
      <c r="F189" s="23" t="s">
        <v>75</v>
      </c>
      <c r="G189" s="24">
        <v>2800.5</v>
      </c>
      <c r="H189" s="24">
        <v>2800.5</v>
      </c>
      <c r="I189" s="24">
        <v>2800.5</v>
      </c>
      <c r="J189" s="24">
        <v>2800.5</v>
      </c>
      <c r="K189" s="24">
        <v>2800.5</v>
      </c>
      <c r="L189" s="24">
        <v>2800.5</v>
      </c>
      <c r="M189" s="24">
        <v>2800.5</v>
      </c>
      <c r="N189" s="24">
        <v>2800.5</v>
      </c>
    </row>
    <row r="190" spans="1:14" s="13" customFormat="1" ht="15.75" x14ac:dyDescent="0.25">
      <c r="A190" s="14">
        <v>0</v>
      </c>
      <c r="B190" s="26" t="s">
        <v>144</v>
      </c>
      <c r="C190" s="27" t="s">
        <v>85</v>
      </c>
      <c r="D190" s="27" t="s">
        <v>116</v>
      </c>
      <c r="E190" s="27"/>
      <c r="F190" s="27"/>
      <c r="G190" s="28">
        <f>SUMIFS(G191:G1243,$C191:$C1243,$C191)/3</f>
        <v>30582.799999999999</v>
      </c>
      <c r="H190" s="28">
        <f>SUMIFS(H191:H1233,$C191:$C1233,$C191)/3</f>
        <v>0</v>
      </c>
      <c r="I190" s="28">
        <f>SUMIFS(I191:I1243,$C191:$C1243,$C191)/3</f>
        <v>30582.799999999999</v>
      </c>
      <c r="J190" s="28">
        <f>SUMIFS(J191:J1233,$C191:$C1233,$C191)/3</f>
        <v>0</v>
      </c>
      <c r="K190" s="28">
        <f>SUMIFS(K191:K1243,$C191:$C1243,$C191)/3</f>
        <v>31034.799999999999</v>
      </c>
      <c r="L190" s="28">
        <f>SUMIFS(L191:L1233,$C191:$C1233,$C191)/3</f>
        <v>0</v>
      </c>
      <c r="M190" s="28">
        <f>SUMIFS(M191:M1243,$C191:$C1243,$C191)/3</f>
        <v>31034.799999999999</v>
      </c>
      <c r="N190" s="28">
        <f>SUMIFS(N191:N1233,$C191:$C1233,$C191)/3</f>
        <v>0</v>
      </c>
    </row>
    <row r="191" spans="1:14" s="13" customFormat="1" ht="15.75" x14ac:dyDescent="0.25">
      <c r="A191" s="15">
        <v>1</v>
      </c>
      <c r="B191" s="29" t="s">
        <v>24</v>
      </c>
      <c r="C191" s="30" t="s">
        <v>85</v>
      </c>
      <c r="D191" s="30" t="s">
        <v>71</v>
      </c>
      <c r="E191" s="30" t="s">
        <v>6</v>
      </c>
      <c r="F191" s="30" t="s">
        <v>73</v>
      </c>
      <c r="G191" s="31">
        <f t="shared" ref="G191:H191" si="166">SUMIFS(G192:G1241,$C192:$C1241,$C192,$D192:$D1241,$D192)/2</f>
        <v>30582.799999999999</v>
      </c>
      <c r="H191" s="31">
        <f t="shared" si="166"/>
        <v>0</v>
      </c>
      <c r="I191" s="31">
        <f t="shared" ref="I191:N191" si="167">SUMIFS(I192:I1241,$C192:$C1241,$C192,$D192:$D1241,$D192)/2</f>
        <v>30582.799999999999</v>
      </c>
      <c r="J191" s="31">
        <f t="shared" si="167"/>
        <v>0</v>
      </c>
      <c r="K191" s="31">
        <f t="shared" si="167"/>
        <v>31034.799999999999</v>
      </c>
      <c r="L191" s="31">
        <f t="shared" si="167"/>
        <v>0</v>
      </c>
      <c r="M191" s="31">
        <f t="shared" si="167"/>
        <v>31034.799999999999</v>
      </c>
      <c r="N191" s="31">
        <f t="shared" si="167"/>
        <v>0</v>
      </c>
    </row>
    <row r="192" spans="1:14" s="13" customFormat="1" ht="31.5" x14ac:dyDescent="0.25">
      <c r="A192" s="16">
        <v>2</v>
      </c>
      <c r="B192" s="32" t="s">
        <v>192</v>
      </c>
      <c r="C192" s="33" t="s">
        <v>85</v>
      </c>
      <c r="D192" s="33" t="s">
        <v>71</v>
      </c>
      <c r="E192" s="33" t="s">
        <v>25</v>
      </c>
      <c r="F192" s="33"/>
      <c r="G192" s="34">
        <f t="shared" ref="G192:H192" si="168">SUMIFS(G193:G1238,$C193:$C1238,$C193,$D193:$D1238,$D193,$E193:$E1238,$E193)</f>
        <v>23979.8</v>
      </c>
      <c r="H192" s="34">
        <f t="shared" si="168"/>
        <v>0</v>
      </c>
      <c r="I192" s="34">
        <f t="shared" ref="I192:N192" si="169">SUMIFS(I193:I1238,$C193:$C1238,$C193,$D193:$D1238,$D193,$E193:$E1238,$E193)</f>
        <v>23979.8</v>
      </c>
      <c r="J192" s="34">
        <f t="shared" si="169"/>
        <v>0</v>
      </c>
      <c r="K192" s="34">
        <f t="shared" si="169"/>
        <v>24356.799999999999</v>
      </c>
      <c r="L192" s="34">
        <f t="shared" si="169"/>
        <v>0</v>
      </c>
      <c r="M192" s="34">
        <f t="shared" si="169"/>
        <v>24356.799999999999</v>
      </c>
      <c r="N192" s="34">
        <f t="shared" si="169"/>
        <v>0</v>
      </c>
    </row>
    <row r="193" spans="1:14" s="13" customFormat="1" ht="15.75" x14ac:dyDescent="0.25">
      <c r="A193" s="17">
        <v>3</v>
      </c>
      <c r="B193" s="22" t="s">
        <v>169</v>
      </c>
      <c r="C193" s="23" t="s">
        <v>85</v>
      </c>
      <c r="D193" s="23" t="s">
        <v>71</v>
      </c>
      <c r="E193" s="23" t="s">
        <v>25</v>
      </c>
      <c r="F193" s="23" t="s">
        <v>168</v>
      </c>
      <c r="G193" s="24"/>
      <c r="H193" s="24"/>
      <c r="I193" s="24"/>
      <c r="J193" s="24"/>
      <c r="K193" s="24"/>
      <c r="L193" s="24"/>
      <c r="M193" s="24"/>
      <c r="N193" s="24"/>
    </row>
    <row r="194" spans="1:14" s="13" customFormat="1" ht="15.75" x14ac:dyDescent="0.25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25</v>
      </c>
      <c r="F194" s="23" t="s">
        <v>93</v>
      </c>
      <c r="G194" s="24">
        <v>23979.8</v>
      </c>
      <c r="H194" s="24"/>
      <c r="I194" s="24">
        <v>23979.8</v>
      </c>
      <c r="J194" s="24"/>
      <c r="K194" s="24">
        <v>24356.799999999999</v>
      </c>
      <c r="L194" s="24"/>
      <c r="M194" s="24">
        <v>24356.799999999999</v>
      </c>
      <c r="N194" s="24"/>
    </row>
    <row r="195" spans="1:14" s="13" customFormat="1" ht="47.25" x14ac:dyDescent="0.25">
      <c r="A195" s="16">
        <v>2</v>
      </c>
      <c r="B195" s="32" t="s">
        <v>193</v>
      </c>
      <c r="C195" s="33" t="s">
        <v>85</v>
      </c>
      <c r="D195" s="33" t="s">
        <v>71</v>
      </c>
      <c r="E195" s="33" t="s">
        <v>26</v>
      </c>
      <c r="F195" s="33"/>
      <c r="G195" s="34">
        <f t="shared" ref="G195:H195" si="170">SUMIFS(G196:G1241,$C196:$C1241,$C196,$D196:$D1241,$D196,$E196:$E1241,$E196)</f>
        <v>6583</v>
      </c>
      <c r="H195" s="34">
        <f t="shared" si="170"/>
        <v>0</v>
      </c>
      <c r="I195" s="34">
        <f t="shared" ref="I195:N195" si="171">SUMIFS(I196:I1241,$C196:$C1241,$C196,$D196:$D1241,$D196,$E196:$E1241,$E196)</f>
        <v>6583</v>
      </c>
      <c r="J195" s="34">
        <f t="shared" si="171"/>
        <v>0</v>
      </c>
      <c r="K195" s="34">
        <f t="shared" si="171"/>
        <v>6678</v>
      </c>
      <c r="L195" s="34">
        <f t="shared" si="171"/>
        <v>0</v>
      </c>
      <c r="M195" s="34">
        <f t="shared" si="171"/>
        <v>6678</v>
      </c>
      <c r="N195" s="34">
        <f t="shared" si="171"/>
        <v>0</v>
      </c>
    </row>
    <row r="196" spans="1:14" s="13" customFormat="1" ht="15.75" x14ac:dyDescent="0.25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26</v>
      </c>
      <c r="F196" s="23" t="s">
        <v>93</v>
      </c>
      <c r="G196" s="24">
        <v>6583</v>
      </c>
      <c r="H196" s="24"/>
      <c r="I196" s="24">
        <v>6583</v>
      </c>
      <c r="J196" s="24"/>
      <c r="K196" s="24">
        <v>6678</v>
      </c>
      <c r="L196" s="24"/>
      <c r="M196" s="24">
        <v>6678</v>
      </c>
      <c r="N196" s="24"/>
    </row>
    <row r="197" spans="1:14" s="13" customFormat="1" ht="36" customHeight="1" x14ac:dyDescent="0.25">
      <c r="A197" s="16">
        <v>2</v>
      </c>
      <c r="B197" s="41" t="s">
        <v>195</v>
      </c>
      <c r="C197" s="33" t="s">
        <v>85</v>
      </c>
      <c r="D197" s="33" t="s">
        <v>71</v>
      </c>
      <c r="E197" s="33" t="s">
        <v>194</v>
      </c>
      <c r="F197" s="33"/>
      <c r="G197" s="34">
        <f t="shared" ref="G197:H197" si="172">SUMIFS(G198:G1243,$C198:$C1243,$C198,$D198:$D1243,$D198,$E198:$E1243,$E198)</f>
        <v>0</v>
      </c>
      <c r="H197" s="34">
        <f t="shared" si="172"/>
        <v>0</v>
      </c>
      <c r="I197" s="34">
        <f t="shared" ref="I197:N197" si="173">SUMIFS(I198:I1243,$C198:$C1243,$C198,$D198:$D1243,$D198,$E198:$E1243,$E198)</f>
        <v>0</v>
      </c>
      <c r="J197" s="34">
        <f t="shared" si="173"/>
        <v>0</v>
      </c>
      <c r="K197" s="34">
        <f t="shared" si="173"/>
        <v>0</v>
      </c>
      <c r="L197" s="34">
        <f t="shared" si="173"/>
        <v>0</v>
      </c>
      <c r="M197" s="34">
        <f t="shared" si="173"/>
        <v>0</v>
      </c>
      <c r="N197" s="34">
        <f t="shared" si="173"/>
        <v>0</v>
      </c>
    </row>
    <row r="198" spans="1:14" s="13" customFormat="1" ht="15.75" x14ac:dyDescent="0.25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194</v>
      </c>
      <c r="F198" s="23" t="s">
        <v>93</v>
      </c>
      <c r="G198" s="24"/>
      <c r="H198" s="24"/>
      <c r="I198" s="24"/>
      <c r="J198" s="24"/>
      <c r="K198" s="24"/>
      <c r="L198" s="24"/>
      <c r="M198" s="24"/>
      <c r="N198" s="24"/>
    </row>
    <row r="199" spans="1:14" s="13" customFormat="1" ht="53.45" customHeight="1" x14ac:dyDescent="0.25">
      <c r="A199" s="16">
        <v>2</v>
      </c>
      <c r="B199" s="41" t="s">
        <v>213</v>
      </c>
      <c r="C199" s="33" t="s">
        <v>85</v>
      </c>
      <c r="D199" s="33" t="s">
        <v>71</v>
      </c>
      <c r="E199" s="33" t="s">
        <v>134</v>
      </c>
      <c r="F199" s="33"/>
      <c r="G199" s="34">
        <f t="shared" ref="G199:H199" si="174">SUMIFS(G200:G1245,$C200:$C1245,$C200,$D200:$D1245,$D200,$E200:$E1245,$E200)</f>
        <v>0</v>
      </c>
      <c r="H199" s="34">
        <f t="shared" si="174"/>
        <v>0</v>
      </c>
      <c r="I199" s="34">
        <f t="shared" ref="I199:N199" si="175">SUMIFS(I200:I1245,$C200:$C1245,$C200,$D200:$D1245,$D200,$E200:$E1245,$E200)</f>
        <v>0</v>
      </c>
      <c r="J199" s="34">
        <f t="shared" si="175"/>
        <v>0</v>
      </c>
      <c r="K199" s="34">
        <f t="shared" si="175"/>
        <v>0</v>
      </c>
      <c r="L199" s="34">
        <f t="shared" si="175"/>
        <v>0</v>
      </c>
      <c r="M199" s="34">
        <f t="shared" si="175"/>
        <v>0</v>
      </c>
      <c r="N199" s="34">
        <f t="shared" si="175"/>
        <v>0</v>
      </c>
    </row>
    <row r="200" spans="1:14" s="13" customFormat="1" ht="31.5" x14ac:dyDescent="0.25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134</v>
      </c>
      <c r="F200" s="23" t="s">
        <v>75</v>
      </c>
      <c r="G200" s="24">
        <v>0</v>
      </c>
      <c r="H200" s="24"/>
      <c r="I200" s="24">
        <v>0</v>
      </c>
      <c r="J200" s="24"/>
      <c r="K200" s="24">
        <v>0</v>
      </c>
      <c r="L200" s="24"/>
      <c r="M200" s="24">
        <v>0</v>
      </c>
      <c r="N200" s="24"/>
    </row>
    <row r="201" spans="1:14" s="13" customFormat="1" ht="15.75" x14ac:dyDescent="0.25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134</v>
      </c>
      <c r="F201" s="23" t="s">
        <v>93</v>
      </c>
      <c r="G201" s="24"/>
      <c r="H201" s="24"/>
      <c r="I201" s="24"/>
      <c r="J201" s="24"/>
      <c r="K201" s="24"/>
      <c r="L201" s="24"/>
      <c r="M201" s="24"/>
      <c r="N201" s="24"/>
    </row>
    <row r="202" spans="1:14" s="13" customFormat="1" ht="47.25" x14ac:dyDescent="0.25">
      <c r="A202" s="16">
        <v>2</v>
      </c>
      <c r="B202" s="41" t="s">
        <v>167</v>
      </c>
      <c r="C202" s="33" t="s">
        <v>85</v>
      </c>
      <c r="D202" s="33" t="s">
        <v>71</v>
      </c>
      <c r="E202" s="33" t="s">
        <v>166</v>
      </c>
      <c r="F202" s="33"/>
      <c r="G202" s="34">
        <f t="shared" ref="G202:H202" si="176">SUMIFS(G203:G1248,$C203:$C1248,$C203,$D203:$D1248,$D203,$E203:$E1248,$E203)</f>
        <v>20</v>
      </c>
      <c r="H202" s="34">
        <f t="shared" si="176"/>
        <v>0</v>
      </c>
      <c r="I202" s="34">
        <f t="shared" ref="I202:N202" si="177">SUMIFS(I203:I1248,$C203:$C1248,$C203,$D203:$D1248,$D203,$E203:$E1248,$E203)</f>
        <v>20</v>
      </c>
      <c r="J202" s="34">
        <f t="shared" si="177"/>
        <v>0</v>
      </c>
      <c r="K202" s="34">
        <f t="shared" si="177"/>
        <v>0</v>
      </c>
      <c r="L202" s="34">
        <f t="shared" si="177"/>
        <v>0</v>
      </c>
      <c r="M202" s="34">
        <f t="shared" si="177"/>
        <v>0</v>
      </c>
      <c r="N202" s="34">
        <f t="shared" si="177"/>
        <v>0</v>
      </c>
    </row>
    <row r="203" spans="1:14" s="13" customFormat="1" ht="31.5" x14ac:dyDescent="0.25">
      <c r="A203" s="17">
        <v>3</v>
      </c>
      <c r="B203" s="22" t="s">
        <v>11</v>
      </c>
      <c r="C203" s="23" t="s">
        <v>85</v>
      </c>
      <c r="D203" s="23" t="s">
        <v>71</v>
      </c>
      <c r="E203" s="23" t="s">
        <v>166</v>
      </c>
      <c r="F203" s="23" t="s">
        <v>75</v>
      </c>
      <c r="G203" s="24">
        <v>0</v>
      </c>
      <c r="H203" s="24"/>
      <c r="I203" s="24">
        <v>0</v>
      </c>
      <c r="J203" s="24"/>
      <c r="K203" s="24">
        <v>0</v>
      </c>
      <c r="L203" s="24"/>
      <c r="M203" s="24">
        <v>0</v>
      </c>
      <c r="N203" s="24"/>
    </row>
    <row r="204" spans="1:14" s="13" customFormat="1" ht="15.75" x14ac:dyDescent="0.25">
      <c r="A204" s="17">
        <v>3</v>
      </c>
      <c r="B204" s="22" t="s">
        <v>46</v>
      </c>
      <c r="C204" s="23" t="s">
        <v>85</v>
      </c>
      <c r="D204" s="23" t="s">
        <v>71</v>
      </c>
      <c r="E204" s="23" t="s">
        <v>166</v>
      </c>
      <c r="F204" s="23" t="s">
        <v>93</v>
      </c>
      <c r="G204" s="24">
        <v>20</v>
      </c>
      <c r="H204" s="24"/>
      <c r="I204" s="24">
        <v>20</v>
      </c>
      <c r="J204" s="24"/>
      <c r="K204" s="24"/>
      <c r="L204" s="24"/>
      <c r="M204" s="24"/>
      <c r="N204" s="24"/>
    </row>
    <row r="205" spans="1:14" s="13" customFormat="1" ht="15.75" x14ac:dyDescent="0.25">
      <c r="A205" s="14">
        <v>0</v>
      </c>
      <c r="B205" s="26" t="s">
        <v>113</v>
      </c>
      <c r="C205" s="27" t="s">
        <v>86</v>
      </c>
      <c r="D205" s="27" t="s">
        <v>116</v>
      </c>
      <c r="E205" s="27"/>
      <c r="F205" s="27"/>
      <c r="G205" s="28">
        <f>SUMIFS(G206:G1267,$C206:$C1267,$C206)/3</f>
        <v>31537.699999999997</v>
      </c>
      <c r="H205" s="28">
        <f>SUMIFS(H206:H1257,$C206:$C1257,$C206)/3</f>
        <v>25644.2</v>
      </c>
      <c r="I205" s="28">
        <f>SUMIFS(I206:I1267,$C206:$C1267,$C206)/3</f>
        <v>31537.699999999997</v>
      </c>
      <c r="J205" s="28">
        <f>SUMIFS(J206:J1257,$C206:$C1257,$C206)/3</f>
        <v>25644.2</v>
      </c>
      <c r="K205" s="28">
        <f>SUMIFS(K206:K1267,$C206:$C1267,$C206)/3</f>
        <v>31103.5</v>
      </c>
      <c r="L205" s="28">
        <f>SUMIFS(L206:L1257,$C206:$C1257,$C206)/3</f>
        <v>25640.100000000002</v>
      </c>
      <c r="M205" s="28">
        <f>SUMIFS(M206:M1267,$C206:$C1267,$C206)/3</f>
        <v>31103.5</v>
      </c>
      <c r="N205" s="28">
        <f>SUMIFS(N206:N1257,$C206:$C1257,$C206)/3</f>
        <v>25640.100000000002</v>
      </c>
    </row>
    <row r="206" spans="1:14" s="13" customFormat="1" ht="15.75" x14ac:dyDescent="0.25">
      <c r="A206" s="15">
        <v>1</v>
      </c>
      <c r="B206" s="29" t="s">
        <v>65</v>
      </c>
      <c r="C206" s="30" t="s">
        <v>86</v>
      </c>
      <c r="D206" s="30" t="s">
        <v>71</v>
      </c>
      <c r="E206" s="30" t="s">
        <v>6</v>
      </c>
      <c r="F206" s="30" t="s">
        <v>73</v>
      </c>
      <c r="G206" s="31">
        <f t="shared" ref="G206:H206" si="178">SUMIFS(G207:G1256,$C207:$C1256,$C207,$D207:$D1256,$D207)/2</f>
        <v>1504.4</v>
      </c>
      <c r="H206" s="31">
        <f t="shared" si="178"/>
        <v>0</v>
      </c>
      <c r="I206" s="31">
        <f t="shared" ref="I206:N206" si="179">SUMIFS(I207:I1256,$C207:$C1256,$C207,$D207:$D1256,$D207)/2</f>
        <v>1504.4</v>
      </c>
      <c r="J206" s="31">
        <f t="shared" si="179"/>
        <v>0</v>
      </c>
      <c r="K206" s="31">
        <f t="shared" si="179"/>
        <v>1504.4</v>
      </c>
      <c r="L206" s="31">
        <f t="shared" si="179"/>
        <v>0</v>
      </c>
      <c r="M206" s="31">
        <f t="shared" si="179"/>
        <v>1504.4</v>
      </c>
      <c r="N206" s="31">
        <f t="shared" si="179"/>
        <v>0</v>
      </c>
    </row>
    <row r="207" spans="1:14" s="13" customFormat="1" ht="31.5" x14ac:dyDescent="0.25">
      <c r="A207" s="16">
        <v>2</v>
      </c>
      <c r="B207" s="32" t="s">
        <v>32</v>
      </c>
      <c r="C207" s="33" t="s">
        <v>86</v>
      </c>
      <c r="D207" s="33" t="s">
        <v>71</v>
      </c>
      <c r="E207" s="33" t="s">
        <v>126</v>
      </c>
      <c r="F207" s="33"/>
      <c r="G207" s="34">
        <f t="shared" ref="G207:H207" si="180">SUMIFS(G208:G1253,$C208:$C1253,$C208,$D208:$D1253,$D208,$E208:$E1253,$E208)</f>
        <v>1504.4</v>
      </c>
      <c r="H207" s="34">
        <f t="shared" si="180"/>
        <v>0</v>
      </c>
      <c r="I207" s="34">
        <f t="shared" ref="I207:N207" si="181">SUMIFS(I208:I1253,$C208:$C1253,$C208,$D208:$D1253,$D208,$E208:$E1253,$E208)</f>
        <v>1504.4</v>
      </c>
      <c r="J207" s="34">
        <f t="shared" si="181"/>
        <v>0</v>
      </c>
      <c r="K207" s="34">
        <f t="shared" si="181"/>
        <v>1504.4</v>
      </c>
      <c r="L207" s="34">
        <f t="shared" si="181"/>
        <v>0</v>
      </c>
      <c r="M207" s="34">
        <f t="shared" si="181"/>
        <v>1504.4</v>
      </c>
      <c r="N207" s="34">
        <f t="shared" si="181"/>
        <v>0</v>
      </c>
    </row>
    <row r="208" spans="1:14" s="13" customFormat="1" ht="31.5" x14ac:dyDescent="0.25">
      <c r="A208" s="17">
        <v>3</v>
      </c>
      <c r="B208" s="22" t="s">
        <v>223</v>
      </c>
      <c r="C208" s="23" t="s">
        <v>86</v>
      </c>
      <c r="D208" s="23" t="s">
        <v>71</v>
      </c>
      <c r="E208" s="23" t="s">
        <v>126</v>
      </c>
      <c r="F208" s="23" t="s">
        <v>222</v>
      </c>
      <c r="G208" s="24">
        <v>1504.4</v>
      </c>
      <c r="H208" s="25"/>
      <c r="I208" s="24">
        <v>1504.4</v>
      </c>
      <c r="J208" s="25"/>
      <c r="K208" s="24">
        <v>1504.4</v>
      </c>
      <c r="L208" s="25"/>
      <c r="M208" s="24">
        <v>1504.4</v>
      </c>
      <c r="N208" s="25"/>
    </row>
    <row r="209" spans="1:14" s="13" customFormat="1" ht="31.5" x14ac:dyDescent="0.25">
      <c r="A209" s="17">
        <v>3</v>
      </c>
      <c r="B209" s="22" t="s">
        <v>21</v>
      </c>
      <c r="C209" s="23" t="s">
        <v>86</v>
      </c>
      <c r="D209" s="23" t="s">
        <v>71</v>
      </c>
      <c r="E209" s="23" t="s">
        <v>126</v>
      </c>
      <c r="F209" s="23" t="s">
        <v>82</v>
      </c>
      <c r="G209" s="24"/>
      <c r="H209" s="25"/>
      <c r="I209" s="24"/>
      <c r="J209" s="25"/>
      <c r="K209" s="24"/>
      <c r="L209" s="25"/>
      <c r="M209" s="24"/>
      <c r="N209" s="25"/>
    </row>
    <row r="210" spans="1:14" s="13" customFormat="1" ht="15.75" x14ac:dyDescent="0.25">
      <c r="A210" s="15">
        <v>1</v>
      </c>
      <c r="B210" s="29" t="s">
        <v>66</v>
      </c>
      <c r="C210" s="30" t="s">
        <v>86</v>
      </c>
      <c r="D210" s="30" t="s">
        <v>80</v>
      </c>
      <c r="E210" s="30" t="s">
        <v>6</v>
      </c>
      <c r="F210" s="30" t="s">
        <v>73</v>
      </c>
      <c r="G210" s="31">
        <f t="shared" ref="G210:H210" si="182">SUMIFS(G211:G1260,$C211:$C1260,$C211,$D211:$D1260,$D211)/2</f>
        <v>419</v>
      </c>
      <c r="H210" s="31">
        <f t="shared" si="182"/>
        <v>0</v>
      </c>
      <c r="I210" s="31">
        <f t="shared" ref="I210:N210" si="183">SUMIFS(I211:I1260,$C211:$C1260,$C211,$D211:$D1260,$D211)/2</f>
        <v>419</v>
      </c>
      <c r="J210" s="31">
        <f t="shared" si="183"/>
        <v>0</v>
      </c>
      <c r="K210" s="31">
        <f t="shared" si="183"/>
        <v>0</v>
      </c>
      <c r="L210" s="31">
        <f t="shared" si="183"/>
        <v>0</v>
      </c>
      <c r="M210" s="31">
        <f t="shared" si="183"/>
        <v>0</v>
      </c>
      <c r="N210" s="31">
        <f t="shared" si="183"/>
        <v>0</v>
      </c>
    </row>
    <row r="211" spans="1:14" s="13" customFormat="1" ht="51" customHeight="1" x14ac:dyDescent="0.25">
      <c r="A211" s="16">
        <v>2</v>
      </c>
      <c r="B211" s="32" t="s">
        <v>149</v>
      </c>
      <c r="C211" s="33" t="s">
        <v>86</v>
      </c>
      <c r="D211" s="33" t="s">
        <v>80</v>
      </c>
      <c r="E211" s="33" t="s">
        <v>60</v>
      </c>
      <c r="F211" s="33"/>
      <c r="G211" s="34">
        <f t="shared" ref="G211:H211" si="184">SUMIFS(G212:G1257,$C212:$C1257,$C212,$D212:$D1257,$D212,$E212:$E1257,$E212)</f>
        <v>269</v>
      </c>
      <c r="H211" s="34">
        <f t="shared" si="184"/>
        <v>0</v>
      </c>
      <c r="I211" s="34">
        <f t="shared" ref="I211:N211" si="185">SUMIFS(I212:I1257,$C212:$C1257,$C212,$D212:$D1257,$D212,$E212:$E1257,$E212)</f>
        <v>269</v>
      </c>
      <c r="J211" s="34">
        <f t="shared" si="185"/>
        <v>0</v>
      </c>
      <c r="K211" s="34">
        <f t="shared" si="185"/>
        <v>0</v>
      </c>
      <c r="L211" s="34">
        <f t="shared" si="185"/>
        <v>0</v>
      </c>
      <c r="M211" s="34">
        <f t="shared" si="185"/>
        <v>0</v>
      </c>
      <c r="N211" s="34">
        <f t="shared" si="185"/>
        <v>0</v>
      </c>
    </row>
    <row r="212" spans="1:14" s="13" customFormat="1" ht="31.5" x14ac:dyDescent="0.25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60</v>
      </c>
      <c r="F212" s="23" t="s">
        <v>82</v>
      </c>
      <c r="G212" s="24">
        <v>269</v>
      </c>
      <c r="H212" s="24"/>
      <c r="I212" s="24">
        <v>269</v>
      </c>
      <c r="J212" s="24"/>
      <c r="K212" s="24"/>
      <c r="L212" s="24"/>
      <c r="M212" s="24"/>
      <c r="N212" s="24"/>
    </row>
    <row r="213" spans="1:14" s="13" customFormat="1" ht="56.25" customHeight="1" x14ac:dyDescent="0.25">
      <c r="A213" s="16">
        <v>2</v>
      </c>
      <c r="B213" s="41" t="s">
        <v>216</v>
      </c>
      <c r="C213" s="33" t="s">
        <v>86</v>
      </c>
      <c r="D213" s="33" t="s">
        <v>80</v>
      </c>
      <c r="E213" s="33" t="s">
        <v>133</v>
      </c>
      <c r="F213" s="33"/>
      <c r="G213" s="34">
        <f t="shared" ref="G213:H213" si="186">SUMIFS(G214:G1259,$C214:$C1259,$C214,$D214:$D1259,$D214,$E214:$E1259,$E214)</f>
        <v>0</v>
      </c>
      <c r="H213" s="34">
        <f t="shared" si="186"/>
        <v>0</v>
      </c>
      <c r="I213" s="34">
        <f t="shared" ref="I213:N213" si="187">SUMIFS(I214:I1259,$C214:$C1259,$C214,$D214:$D1259,$D214,$E214:$E1259,$E214)</f>
        <v>0</v>
      </c>
      <c r="J213" s="34">
        <f t="shared" si="187"/>
        <v>0</v>
      </c>
      <c r="K213" s="34">
        <f t="shared" si="187"/>
        <v>0</v>
      </c>
      <c r="L213" s="34">
        <f t="shared" si="187"/>
        <v>0</v>
      </c>
      <c r="M213" s="34">
        <f t="shared" si="187"/>
        <v>0</v>
      </c>
      <c r="N213" s="34">
        <f t="shared" si="187"/>
        <v>0</v>
      </c>
    </row>
    <row r="214" spans="1:14" s="13" customFormat="1" ht="31.5" x14ac:dyDescent="0.25">
      <c r="A214" s="17">
        <v>3</v>
      </c>
      <c r="B214" s="22" t="s">
        <v>21</v>
      </c>
      <c r="C214" s="23" t="s">
        <v>86</v>
      </c>
      <c r="D214" s="23" t="s">
        <v>80</v>
      </c>
      <c r="E214" s="23" t="s">
        <v>133</v>
      </c>
      <c r="F214" s="23" t="s">
        <v>82</v>
      </c>
      <c r="G214" s="24"/>
      <c r="H214" s="24"/>
      <c r="I214" s="24"/>
      <c r="J214" s="24"/>
      <c r="K214" s="24"/>
      <c r="L214" s="24"/>
      <c r="M214" s="24"/>
      <c r="N214" s="24"/>
    </row>
    <row r="215" spans="1:14" s="13" customFormat="1" ht="15.75" x14ac:dyDescent="0.25">
      <c r="A215" s="17">
        <v>3</v>
      </c>
      <c r="B215" s="22" t="s">
        <v>46</v>
      </c>
      <c r="C215" s="23" t="s">
        <v>86</v>
      </c>
      <c r="D215" s="23" t="s">
        <v>80</v>
      </c>
      <c r="E215" s="23" t="s">
        <v>133</v>
      </c>
      <c r="F215" s="23" t="s">
        <v>93</v>
      </c>
      <c r="G215" s="24"/>
      <c r="H215" s="24"/>
      <c r="I215" s="24"/>
      <c r="J215" s="24"/>
      <c r="K215" s="24"/>
      <c r="L215" s="24"/>
      <c r="M215" s="24"/>
      <c r="N215" s="24"/>
    </row>
    <row r="216" spans="1:14" s="13" customFormat="1" ht="63" customHeight="1" x14ac:dyDescent="0.25">
      <c r="A216" s="16">
        <v>2</v>
      </c>
      <c r="B216" s="41" t="s">
        <v>167</v>
      </c>
      <c r="C216" s="42" t="s">
        <v>86</v>
      </c>
      <c r="D216" s="42" t="s">
        <v>80</v>
      </c>
      <c r="E216" s="42" t="s">
        <v>166</v>
      </c>
      <c r="F216" s="42"/>
      <c r="G216" s="34">
        <f t="shared" ref="G216:H216" si="188">SUMIFS(G217:G1262,$C217:$C1262,$C217,$D217:$D1262,$D217,$E217:$E1262,$E217)</f>
        <v>150</v>
      </c>
      <c r="H216" s="34">
        <f t="shared" si="188"/>
        <v>0</v>
      </c>
      <c r="I216" s="34">
        <f t="shared" ref="I216:N216" si="189">SUMIFS(I217:I1262,$C217:$C1262,$C217,$D217:$D1262,$D217,$E217:$E1262,$E217)</f>
        <v>150</v>
      </c>
      <c r="J216" s="34">
        <f t="shared" si="189"/>
        <v>0</v>
      </c>
      <c r="K216" s="34">
        <f t="shared" si="189"/>
        <v>0</v>
      </c>
      <c r="L216" s="34">
        <f t="shared" si="189"/>
        <v>0</v>
      </c>
      <c r="M216" s="34">
        <f t="shared" si="189"/>
        <v>0</v>
      </c>
      <c r="N216" s="34">
        <f t="shared" si="189"/>
        <v>0</v>
      </c>
    </row>
    <row r="217" spans="1:14" s="13" customFormat="1" ht="31.5" x14ac:dyDescent="0.25">
      <c r="A217" s="17">
        <v>3</v>
      </c>
      <c r="B217" s="22" t="s">
        <v>21</v>
      </c>
      <c r="C217" s="23" t="s">
        <v>86</v>
      </c>
      <c r="D217" s="23" t="s">
        <v>80</v>
      </c>
      <c r="E217" s="23" t="s">
        <v>166</v>
      </c>
      <c r="F217" s="23" t="s">
        <v>82</v>
      </c>
      <c r="G217" s="24">
        <v>150</v>
      </c>
      <c r="H217" s="25"/>
      <c r="I217" s="24">
        <v>150</v>
      </c>
      <c r="J217" s="25"/>
      <c r="K217" s="24"/>
      <c r="L217" s="25"/>
      <c r="M217" s="24"/>
      <c r="N217" s="25"/>
    </row>
    <row r="218" spans="1:14" s="13" customFormat="1" ht="31.5" x14ac:dyDescent="0.25">
      <c r="A218" s="16">
        <v>2</v>
      </c>
      <c r="B218" s="32" t="s">
        <v>35</v>
      </c>
      <c r="C218" s="42" t="s">
        <v>86</v>
      </c>
      <c r="D218" s="42" t="s">
        <v>80</v>
      </c>
      <c r="E218" s="42" t="s">
        <v>124</v>
      </c>
      <c r="F218" s="33"/>
      <c r="G218" s="34">
        <f t="shared" ref="G218:H218" si="190">SUMIFS(G219:G1264,$C219:$C1264,$C219,$D219:$D1264,$D219,$E219:$E1264,$E219)</f>
        <v>0</v>
      </c>
      <c r="H218" s="34">
        <f t="shared" si="190"/>
        <v>0</v>
      </c>
      <c r="I218" s="34">
        <f t="shared" ref="I218:N218" si="191">SUMIFS(I219:I1264,$C219:$C1264,$C219,$D219:$D1264,$D219,$E219:$E1264,$E219)</f>
        <v>0</v>
      </c>
      <c r="J218" s="34">
        <f t="shared" si="191"/>
        <v>0</v>
      </c>
      <c r="K218" s="34">
        <f t="shared" si="191"/>
        <v>0</v>
      </c>
      <c r="L218" s="34">
        <f t="shared" si="191"/>
        <v>0</v>
      </c>
      <c r="M218" s="34">
        <f t="shared" si="191"/>
        <v>0</v>
      </c>
      <c r="N218" s="34">
        <f t="shared" si="191"/>
        <v>0</v>
      </c>
    </row>
    <row r="219" spans="1:14" s="13" customFormat="1" ht="21" customHeight="1" x14ac:dyDescent="0.25">
      <c r="A219" s="17">
        <v>3</v>
      </c>
      <c r="B219" s="22" t="s">
        <v>170</v>
      </c>
      <c r="C219" s="23" t="s">
        <v>86</v>
      </c>
      <c r="D219" s="23" t="s">
        <v>80</v>
      </c>
      <c r="E219" s="23" t="s">
        <v>124</v>
      </c>
      <c r="F219" s="23" t="s">
        <v>137</v>
      </c>
      <c r="G219" s="24"/>
      <c r="H219" s="24"/>
      <c r="I219" s="24"/>
      <c r="J219" s="24"/>
      <c r="K219" s="24"/>
      <c r="L219" s="24"/>
      <c r="M219" s="24"/>
      <c r="N219" s="24"/>
    </row>
    <row r="220" spans="1:14" s="13" customFormat="1" ht="15.75" x14ac:dyDescent="0.25">
      <c r="A220" s="15">
        <v>1</v>
      </c>
      <c r="B220" s="29" t="s">
        <v>142</v>
      </c>
      <c r="C220" s="30" t="s">
        <v>86</v>
      </c>
      <c r="D220" s="30" t="s">
        <v>88</v>
      </c>
      <c r="E220" s="30" t="s">
        <v>6</v>
      </c>
      <c r="F220" s="30" t="s">
        <v>73</v>
      </c>
      <c r="G220" s="31">
        <f t="shared" ref="G220:H220" si="192">SUMIFS(G221:G1270,$C221:$C1270,$C221,$D221:$D1270,$D221)/2</f>
        <v>25067.5</v>
      </c>
      <c r="H220" s="31">
        <f t="shared" si="192"/>
        <v>22624.800000000003</v>
      </c>
      <c r="I220" s="31">
        <f t="shared" ref="I220:N220" si="193">SUMIFS(I221:I1270,$C221:$C1270,$C221,$D221:$D1270,$D221)/2</f>
        <v>25067.5</v>
      </c>
      <c r="J220" s="31">
        <f t="shared" si="193"/>
        <v>22624.800000000003</v>
      </c>
      <c r="K220" s="31">
        <f t="shared" si="193"/>
        <v>25052.300000000003</v>
      </c>
      <c r="L220" s="31">
        <f t="shared" si="193"/>
        <v>22620.699999999997</v>
      </c>
      <c r="M220" s="31">
        <f t="shared" si="193"/>
        <v>25052.300000000003</v>
      </c>
      <c r="N220" s="31">
        <f t="shared" si="193"/>
        <v>22620.699999999997</v>
      </c>
    </row>
    <row r="221" spans="1:14" s="13" customFormat="1" ht="31.5" x14ac:dyDescent="0.25">
      <c r="A221" s="16">
        <v>2</v>
      </c>
      <c r="B221" s="32" t="s">
        <v>218</v>
      </c>
      <c r="C221" s="33" t="s">
        <v>86</v>
      </c>
      <c r="D221" s="33" t="s">
        <v>88</v>
      </c>
      <c r="E221" s="33" t="s">
        <v>67</v>
      </c>
      <c r="F221" s="33"/>
      <c r="G221" s="34">
        <f t="shared" ref="G221:H221" si="194">SUMIFS(G222:G1267,$C222:$C1267,$C222,$D222:$D1267,$D222,$E222:$E1267,$E222)</f>
        <v>6022.2</v>
      </c>
      <c r="H221" s="34">
        <f t="shared" si="194"/>
        <v>3579.5</v>
      </c>
      <c r="I221" s="34">
        <f t="shared" ref="I221:N221" si="195">SUMIFS(I222:I1267,$C222:$C1267,$C222,$D222:$D1267,$D222,$E222:$E1267,$E222)</f>
        <v>6022.2</v>
      </c>
      <c r="J221" s="34">
        <f t="shared" si="195"/>
        <v>3579.5</v>
      </c>
      <c r="K221" s="34">
        <f t="shared" si="195"/>
        <v>6007</v>
      </c>
      <c r="L221" s="34">
        <f t="shared" si="195"/>
        <v>3575.4</v>
      </c>
      <c r="M221" s="34">
        <f t="shared" si="195"/>
        <v>6007</v>
      </c>
      <c r="N221" s="34">
        <f t="shared" si="195"/>
        <v>3575.4</v>
      </c>
    </row>
    <row r="222" spans="1:14" s="13" customFormat="1" ht="31.5" x14ac:dyDescent="0.25">
      <c r="A222" s="17">
        <v>3</v>
      </c>
      <c r="B222" s="22" t="s">
        <v>21</v>
      </c>
      <c r="C222" s="23" t="s">
        <v>86</v>
      </c>
      <c r="D222" s="23" t="s">
        <v>88</v>
      </c>
      <c r="E222" s="23" t="s">
        <v>67</v>
      </c>
      <c r="F222" s="23" t="s">
        <v>82</v>
      </c>
      <c r="G222" s="24">
        <v>6022.2</v>
      </c>
      <c r="H222" s="24">
        <v>3579.5</v>
      </c>
      <c r="I222" s="24">
        <v>6022.2</v>
      </c>
      <c r="J222" s="24">
        <v>3579.5</v>
      </c>
      <c r="K222" s="24">
        <v>6007</v>
      </c>
      <c r="L222" s="24">
        <v>3575.4</v>
      </c>
      <c r="M222" s="24">
        <v>6007</v>
      </c>
      <c r="N222" s="24">
        <v>3575.4</v>
      </c>
    </row>
    <row r="223" spans="1:14" s="13" customFormat="1" ht="47.25" x14ac:dyDescent="0.25">
      <c r="A223" s="16">
        <v>2</v>
      </c>
      <c r="B223" s="41" t="s">
        <v>219</v>
      </c>
      <c r="C223" s="33" t="s">
        <v>86</v>
      </c>
      <c r="D223" s="33" t="s">
        <v>88</v>
      </c>
      <c r="E223" s="33" t="s">
        <v>9</v>
      </c>
      <c r="F223" s="33"/>
      <c r="G223" s="34">
        <f t="shared" ref="G223:H223" si="196">SUMIFS(G224:G1269,$C224:$C1269,$C224,$D224:$D1269,$D224,$E224:$E1269,$E224)</f>
        <v>7148.5</v>
      </c>
      <c r="H223" s="34">
        <f t="shared" si="196"/>
        <v>7148.5</v>
      </c>
      <c r="I223" s="34">
        <f t="shared" ref="I223:N223" si="197">SUMIFS(I224:I1269,$C224:$C1269,$C224,$D224:$D1269,$D224,$E224:$E1269,$E224)</f>
        <v>7148.5</v>
      </c>
      <c r="J223" s="34">
        <f t="shared" si="197"/>
        <v>7148.5</v>
      </c>
      <c r="K223" s="34">
        <f t="shared" si="197"/>
        <v>7148.5</v>
      </c>
      <c r="L223" s="34">
        <f t="shared" si="197"/>
        <v>7148.5</v>
      </c>
      <c r="M223" s="34">
        <f t="shared" si="197"/>
        <v>7148.5</v>
      </c>
      <c r="N223" s="34">
        <f t="shared" si="197"/>
        <v>7148.5</v>
      </c>
    </row>
    <row r="224" spans="1:14" s="13" customFormat="1" ht="31.5" x14ac:dyDescent="0.25">
      <c r="A224" s="17">
        <v>3</v>
      </c>
      <c r="B224" s="22" t="s">
        <v>11</v>
      </c>
      <c r="C224" s="23" t="s">
        <v>86</v>
      </c>
      <c r="D224" s="23" t="s">
        <v>88</v>
      </c>
      <c r="E224" s="23" t="s">
        <v>9</v>
      </c>
      <c r="F224" s="23" t="s">
        <v>75</v>
      </c>
      <c r="G224" s="24">
        <v>238</v>
      </c>
      <c r="H224" s="24">
        <v>238</v>
      </c>
      <c r="I224" s="24">
        <v>238</v>
      </c>
      <c r="J224" s="24">
        <v>238</v>
      </c>
      <c r="K224" s="24">
        <v>238</v>
      </c>
      <c r="L224" s="24">
        <v>238</v>
      </c>
      <c r="M224" s="24">
        <v>238</v>
      </c>
      <c r="N224" s="24">
        <v>238</v>
      </c>
    </row>
    <row r="225" spans="1:14" s="13" customFormat="1" ht="31.5" x14ac:dyDescent="0.25">
      <c r="A225" s="17">
        <v>3</v>
      </c>
      <c r="B225" s="22" t="s">
        <v>21</v>
      </c>
      <c r="C225" s="23" t="s">
        <v>86</v>
      </c>
      <c r="D225" s="23" t="s">
        <v>88</v>
      </c>
      <c r="E225" s="23" t="s">
        <v>9</v>
      </c>
      <c r="F225" s="23" t="s">
        <v>82</v>
      </c>
      <c r="G225" s="24">
        <v>6910.5</v>
      </c>
      <c r="H225" s="24">
        <v>6910.5</v>
      </c>
      <c r="I225" s="24">
        <v>6910.5</v>
      </c>
      <c r="J225" s="24">
        <v>6910.5</v>
      </c>
      <c r="K225" s="24">
        <v>6910.5</v>
      </c>
      <c r="L225" s="24">
        <v>6910.5</v>
      </c>
      <c r="M225" s="24">
        <v>6910.5</v>
      </c>
      <c r="N225" s="24">
        <v>6910.5</v>
      </c>
    </row>
    <row r="226" spans="1:14" s="13" customFormat="1" ht="78.75" x14ac:dyDescent="0.25">
      <c r="A226" s="16">
        <v>2</v>
      </c>
      <c r="B226" s="41" t="s">
        <v>212</v>
      </c>
      <c r="C226" s="33" t="s">
        <v>86</v>
      </c>
      <c r="D226" s="33" t="s">
        <v>88</v>
      </c>
      <c r="E226" s="33" t="s">
        <v>132</v>
      </c>
      <c r="F226" s="33"/>
      <c r="G226" s="34">
        <f t="shared" ref="G226:H226" si="198">SUMIFS(G227:G1272,$C227:$C1272,$C227,$D227:$D1272,$D227,$E227:$E1272,$E227)</f>
        <v>11896.8</v>
      </c>
      <c r="H226" s="34">
        <f t="shared" si="198"/>
        <v>11896.8</v>
      </c>
      <c r="I226" s="34">
        <f t="shared" ref="I226:N226" si="199">SUMIFS(I227:I1272,$C227:$C1272,$C227,$D227:$D1272,$D227,$E227:$E1272,$E227)</f>
        <v>11896.8</v>
      </c>
      <c r="J226" s="34">
        <f t="shared" si="199"/>
        <v>11896.8</v>
      </c>
      <c r="K226" s="34">
        <f t="shared" si="199"/>
        <v>11896.8</v>
      </c>
      <c r="L226" s="34">
        <f t="shared" si="199"/>
        <v>11896.8</v>
      </c>
      <c r="M226" s="34">
        <f t="shared" si="199"/>
        <v>11896.8</v>
      </c>
      <c r="N226" s="34">
        <f t="shared" si="199"/>
        <v>11896.8</v>
      </c>
    </row>
    <row r="227" spans="1:14" s="13" customFormat="1" ht="15.75" x14ac:dyDescent="0.25">
      <c r="A227" s="17">
        <v>3</v>
      </c>
      <c r="B227" s="22" t="s">
        <v>131</v>
      </c>
      <c r="C227" s="23" t="s">
        <v>86</v>
      </c>
      <c r="D227" s="23" t="s">
        <v>88</v>
      </c>
      <c r="E227" s="23" t="s">
        <v>132</v>
      </c>
      <c r="F227" s="23" t="s">
        <v>130</v>
      </c>
      <c r="G227" s="24">
        <v>11896.8</v>
      </c>
      <c r="H227" s="24">
        <v>11896.8</v>
      </c>
      <c r="I227" s="24">
        <v>11896.8</v>
      </c>
      <c r="J227" s="24">
        <v>11896.8</v>
      </c>
      <c r="K227" s="24">
        <v>11896.8</v>
      </c>
      <c r="L227" s="24">
        <v>11896.8</v>
      </c>
      <c r="M227" s="24">
        <v>11896.8</v>
      </c>
      <c r="N227" s="24">
        <v>11896.8</v>
      </c>
    </row>
    <row r="228" spans="1:14" s="13" customFormat="1" ht="15.75" x14ac:dyDescent="0.25">
      <c r="A228" s="15">
        <v>1</v>
      </c>
      <c r="B228" s="29" t="s">
        <v>27</v>
      </c>
      <c r="C228" s="30" t="s">
        <v>86</v>
      </c>
      <c r="D228" s="30" t="s">
        <v>72</v>
      </c>
      <c r="E228" s="30" t="s">
        <v>6</v>
      </c>
      <c r="F228" s="30" t="s">
        <v>73</v>
      </c>
      <c r="G228" s="31">
        <f t="shared" ref="G228:H228" si="200">SUMIFS(G229:G1278,$C229:$C1278,$C229,$D229:$D1278,$D229)/2</f>
        <v>4546.7999999999993</v>
      </c>
      <c r="H228" s="31">
        <f t="shared" si="200"/>
        <v>3019.4</v>
      </c>
      <c r="I228" s="31">
        <f t="shared" ref="I228:N228" si="201">SUMIFS(I229:I1278,$C229:$C1278,$C229,$D229:$D1278,$D229)/2</f>
        <v>4546.7999999999993</v>
      </c>
      <c r="J228" s="31">
        <f t="shared" si="201"/>
        <v>3019.4</v>
      </c>
      <c r="K228" s="31">
        <f t="shared" si="201"/>
        <v>4546.7999999999993</v>
      </c>
      <c r="L228" s="31">
        <f t="shared" si="201"/>
        <v>3019.4</v>
      </c>
      <c r="M228" s="31">
        <f t="shared" si="201"/>
        <v>4546.7999999999993</v>
      </c>
      <c r="N228" s="31">
        <f t="shared" si="201"/>
        <v>3019.4</v>
      </c>
    </row>
    <row r="229" spans="1:14" s="13" customFormat="1" ht="63" x14ac:dyDescent="0.25">
      <c r="A229" s="16">
        <v>2</v>
      </c>
      <c r="B229" s="32" t="s">
        <v>173</v>
      </c>
      <c r="C229" s="33" t="s">
        <v>86</v>
      </c>
      <c r="D229" s="33" t="s">
        <v>72</v>
      </c>
      <c r="E229" s="33" t="s">
        <v>28</v>
      </c>
      <c r="F229" s="33"/>
      <c r="G229" s="34">
        <f t="shared" ref="G229:H229" si="202">SUMIFS(G230:G1275,$C230:$C1275,$C230,$D230:$D1275,$D230,$E230:$E1275,$E230)</f>
        <v>911</v>
      </c>
      <c r="H229" s="34">
        <f t="shared" si="202"/>
        <v>0</v>
      </c>
      <c r="I229" s="34">
        <f t="shared" ref="I229:N229" si="203">SUMIFS(I230:I1275,$C230:$C1275,$C230,$D230:$D1275,$D230,$E230:$E1275,$E230)</f>
        <v>911</v>
      </c>
      <c r="J229" s="34">
        <f t="shared" si="203"/>
        <v>0</v>
      </c>
      <c r="K229" s="34">
        <f t="shared" si="203"/>
        <v>911</v>
      </c>
      <c r="L229" s="34">
        <f t="shared" si="203"/>
        <v>0</v>
      </c>
      <c r="M229" s="34">
        <f t="shared" si="203"/>
        <v>911</v>
      </c>
      <c r="N229" s="34">
        <f t="shared" si="203"/>
        <v>0</v>
      </c>
    </row>
    <row r="230" spans="1:14" s="13" customFormat="1" ht="31.5" x14ac:dyDescent="0.25">
      <c r="A230" s="17">
        <v>3</v>
      </c>
      <c r="B230" s="22" t="s">
        <v>11</v>
      </c>
      <c r="C230" s="23" t="s">
        <v>86</v>
      </c>
      <c r="D230" s="23" t="s">
        <v>72</v>
      </c>
      <c r="E230" s="23" t="s">
        <v>28</v>
      </c>
      <c r="F230" s="23" t="s">
        <v>75</v>
      </c>
      <c r="G230" s="24"/>
      <c r="H230" s="24"/>
      <c r="I230" s="24"/>
      <c r="J230" s="24"/>
      <c r="K230" s="24"/>
      <c r="L230" s="24"/>
      <c r="M230" s="24"/>
      <c r="N230" s="24"/>
    </row>
    <row r="231" spans="1:14" s="13" customFormat="1" ht="15.75" x14ac:dyDescent="0.25">
      <c r="A231" s="17">
        <v>3</v>
      </c>
      <c r="B231" s="22" t="s">
        <v>46</v>
      </c>
      <c r="C231" s="23" t="s">
        <v>86</v>
      </c>
      <c r="D231" s="23" t="s">
        <v>72</v>
      </c>
      <c r="E231" s="23" t="s">
        <v>28</v>
      </c>
      <c r="F231" s="23" t="s">
        <v>93</v>
      </c>
      <c r="G231" s="24">
        <v>911</v>
      </c>
      <c r="H231" s="24"/>
      <c r="I231" s="24">
        <v>911</v>
      </c>
      <c r="J231" s="24"/>
      <c r="K231" s="24">
        <v>911</v>
      </c>
      <c r="L231" s="24"/>
      <c r="M231" s="24">
        <v>911</v>
      </c>
      <c r="N231" s="24"/>
    </row>
    <row r="232" spans="1:14" s="13" customFormat="1" ht="84.6" customHeight="1" x14ac:dyDescent="0.25">
      <c r="A232" s="16">
        <v>2</v>
      </c>
      <c r="B232" s="32" t="s">
        <v>196</v>
      </c>
      <c r="C232" s="33" t="s">
        <v>86</v>
      </c>
      <c r="D232" s="33" t="s">
        <v>72</v>
      </c>
      <c r="E232" s="33" t="s">
        <v>29</v>
      </c>
      <c r="F232" s="33"/>
      <c r="G232" s="34">
        <f t="shared" ref="G232:H232" si="204">SUMIFS(G233:G1278,$C233:$C1278,$C233,$D233:$D1278,$D233,$E233:$E1278,$E233)</f>
        <v>384</v>
      </c>
      <c r="H232" s="34">
        <f t="shared" si="204"/>
        <v>0</v>
      </c>
      <c r="I232" s="34">
        <f t="shared" ref="I232:N232" si="205">SUMIFS(I233:I1278,$C233:$C1278,$C233,$D233:$D1278,$D233,$E233:$E1278,$E233)</f>
        <v>384</v>
      </c>
      <c r="J232" s="34">
        <f t="shared" si="205"/>
        <v>0</v>
      </c>
      <c r="K232" s="34">
        <f t="shared" si="205"/>
        <v>384</v>
      </c>
      <c r="L232" s="34">
        <f t="shared" si="205"/>
        <v>0</v>
      </c>
      <c r="M232" s="34">
        <f t="shared" si="205"/>
        <v>384</v>
      </c>
      <c r="N232" s="34">
        <f t="shared" si="205"/>
        <v>0</v>
      </c>
    </row>
    <row r="233" spans="1:14" s="13" customFormat="1" ht="66.599999999999994" customHeight="1" x14ac:dyDescent="0.25">
      <c r="A233" s="17">
        <v>3</v>
      </c>
      <c r="B233" s="22" t="s">
        <v>155</v>
      </c>
      <c r="C233" s="23" t="s">
        <v>86</v>
      </c>
      <c r="D233" s="23" t="s">
        <v>72</v>
      </c>
      <c r="E233" s="23" t="s">
        <v>29</v>
      </c>
      <c r="F233" s="23" t="s">
        <v>96</v>
      </c>
      <c r="G233" s="24">
        <v>384</v>
      </c>
      <c r="H233" s="24"/>
      <c r="I233" s="24">
        <v>384</v>
      </c>
      <c r="J233" s="24"/>
      <c r="K233" s="24">
        <v>384</v>
      </c>
      <c r="L233" s="24"/>
      <c r="M233" s="24">
        <v>384</v>
      </c>
      <c r="N233" s="24"/>
    </row>
    <row r="234" spans="1:14" s="13" customFormat="1" ht="47.25" x14ac:dyDescent="0.25">
      <c r="A234" s="16">
        <v>2</v>
      </c>
      <c r="B234" s="41" t="s">
        <v>219</v>
      </c>
      <c r="C234" s="33" t="s">
        <v>86</v>
      </c>
      <c r="D234" s="33" t="s">
        <v>72</v>
      </c>
      <c r="E234" s="33" t="s">
        <v>9</v>
      </c>
      <c r="F234" s="33"/>
      <c r="G234" s="34">
        <f t="shared" ref="G234:H234" si="206">SUMIFS(G235:G1280,$C235:$C1280,$C235,$D235:$D1280,$D235,$E235:$E1280,$E235)</f>
        <v>3019.4</v>
      </c>
      <c r="H234" s="34">
        <f t="shared" si="206"/>
        <v>3019.4</v>
      </c>
      <c r="I234" s="34">
        <f t="shared" ref="I234:N234" si="207">SUMIFS(I235:I1280,$C235:$C1280,$C235,$D235:$D1280,$D235,$E235:$E1280,$E235)</f>
        <v>3019.4</v>
      </c>
      <c r="J234" s="34">
        <f t="shared" si="207"/>
        <v>3019.4</v>
      </c>
      <c r="K234" s="34">
        <f t="shared" si="207"/>
        <v>3019.4</v>
      </c>
      <c r="L234" s="34">
        <f t="shared" si="207"/>
        <v>3019.4</v>
      </c>
      <c r="M234" s="34">
        <f t="shared" si="207"/>
        <v>3019.4</v>
      </c>
      <c r="N234" s="34">
        <f t="shared" si="207"/>
        <v>3019.4</v>
      </c>
    </row>
    <row r="235" spans="1:14" s="13" customFormat="1" ht="15.75" x14ac:dyDescent="0.25">
      <c r="A235" s="17">
        <v>3</v>
      </c>
      <c r="B235" s="22" t="s">
        <v>23</v>
      </c>
      <c r="C235" s="23" t="s">
        <v>86</v>
      </c>
      <c r="D235" s="23" t="s">
        <v>72</v>
      </c>
      <c r="E235" s="23" t="s">
        <v>9</v>
      </c>
      <c r="F235" s="23" t="s">
        <v>84</v>
      </c>
      <c r="G235" s="24">
        <v>2642.1</v>
      </c>
      <c r="H235" s="24">
        <v>2642.1</v>
      </c>
      <c r="I235" s="24">
        <v>2642.1</v>
      </c>
      <c r="J235" s="24">
        <v>2642.1</v>
      </c>
      <c r="K235" s="24">
        <v>2642.1</v>
      </c>
      <c r="L235" s="24">
        <v>2642.1</v>
      </c>
      <c r="M235" s="24">
        <v>2642.1</v>
      </c>
      <c r="N235" s="24">
        <v>2642.1</v>
      </c>
    </row>
    <row r="236" spans="1:14" s="13" customFormat="1" ht="31.5" x14ac:dyDescent="0.25">
      <c r="A236" s="17">
        <v>3</v>
      </c>
      <c r="B236" s="22" t="s">
        <v>11</v>
      </c>
      <c r="C236" s="23" t="s">
        <v>86</v>
      </c>
      <c r="D236" s="23" t="s">
        <v>72</v>
      </c>
      <c r="E236" s="23" t="s">
        <v>9</v>
      </c>
      <c r="F236" s="23" t="s">
        <v>75</v>
      </c>
      <c r="G236" s="24">
        <v>377.3</v>
      </c>
      <c r="H236" s="24">
        <v>377.3</v>
      </c>
      <c r="I236" s="24">
        <v>377.3</v>
      </c>
      <c r="J236" s="24">
        <v>377.3</v>
      </c>
      <c r="K236" s="24">
        <v>377.3</v>
      </c>
      <c r="L236" s="24">
        <v>377.3</v>
      </c>
      <c r="M236" s="24">
        <v>377.3</v>
      </c>
      <c r="N236" s="24">
        <v>377.3</v>
      </c>
    </row>
    <row r="237" spans="1:14" s="13" customFormat="1" ht="15.75" x14ac:dyDescent="0.25">
      <c r="A237" s="17">
        <v>3</v>
      </c>
      <c r="B237" s="22" t="s">
        <v>12</v>
      </c>
      <c r="C237" s="23" t="s">
        <v>86</v>
      </c>
      <c r="D237" s="23" t="s">
        <v>72</v>
      </c>
      <c r="E237" s="23" t="s">
        <v>9</v>
      </c>
      <c r="F237" s="23" t="s">
        <v>76</v>
      </c>
      <c r="G237" s="24"/>
      <c r="H237" s="24"/>
      <c r="I237" s="24"/>
      <c r="J237" s="24"/>
      <c r="K237" s="24"/>
      <c r="L237" s="24"/>
      <c r="M237" s="24"/>
      <c r="N237" s="24"/>
    </row>
    <row r="238" spans="1:14" s="13" customFormat="1" ht="47.25" x14ac:dyDescent="0.25">
      <c r="A238" s="16">
        <v>2</v>
      </c>
      <c r="B238" s="41" t="s">
        <v>214</v>
      </c>
      <c r="C238" s="33" t="s">
        <v>86</v>
      </c>
      <c r="D238" s="33" t="s">
        <v>72</v>
      </c>
      <c r="E238" s="33" t="s">
        <v>33</v>
      </c>
      <c r="F238" s="33"/>
      <c r="G238" s="34">
        <f t="shared" ref="G238:H238" si="208">SUMIFS(G239:G1284,$C239:$C1284,$C239,$D239:$D1284,$D239,$E239:$E1284,$E239)</f>
        <v>232.4</v>
      </c>
      <c r="H238" s="34">
        <f t="shared" si="208"/>
        <v>0</v>
      </c>
      <c r="I238" s="34">
        <f t="shared" ref="I238:N238" si="209">SUMIFS(I239:I1284,$C239:$C1284,$C239,$D239:$D1284,$D239,$E239:$E1284,$E239)</f>
        <v>232.4</v>
      </c>
      <c r="J238" s="34">
        <f t="shared" si="209"/>
        <v>0</v>
      </c>
      <c r="K238" s="34">
        <f t="shared" si="209"/>
        <v>232.4</v>
      </c>
      <c r="L238" s="34">
        <f t="shared" si="209"/>
        <v>0</v>
      </c>
      <c r="M238" s="34">
        <f t="shared" si="209"/>
        <v>232.4</v>
      </c>
      <c r="N238" s="34">
        <f t="shared" si="209"/>
        <v>0</v>
      </c>
    </row>
    <row r="239" spans="1:14" s="13" customFormat="1" ht="31.5" x14ac:dyDescent="0.25">
      <c r="A239" s="17">
        <v>3</v>
      </c>
      <c r="B239" s="22" t="s">
        <v>10</v>
      </c>
      <c r="C239" s="23" t="s">
        <v>86</v>
      </c>
      <c r="D239" s="23" t="s">
        <v>72</v>
      </c>
      <c r="E239" s="23" t="s">
        <v>33</v>
      </c>
      <c r="F239" s="23" t="s">
        <v>74</v>
      </c>
      <c r="G239" s="24">
        <v>232.4</v>
      </c>
      <c r="H239" s="24"/>
      <c r="I239" s="24">
        <v>232.4</v>
      </c>
      <c r="J239" s="24"/>
      <c r="K239" s="24">
        <v>232.4</v>
      </c>
      <c r="L239" s="24"/>
      <c r="M239" s="24">
        <v>232.4</v>
      </c>
      <c r="N239" s="24"/>
    </row>
    <row r="240" spans="1:14" s="13" customFormat="1" ht="31.5" x14ac:dyDescent="0.25">
      <c r="A240" s="17">
        <v>3</v>
      </c>
      <c r="B240" s="22" t="s">
        <v>11</v>
      </c>
      <c r="C240" s="23" t="s">
        <v>86</v>
      </c>
      <c r="D240" s="23" t="s">
        <v>72</v>
      </c>
      <c r="E240" s="23" t="s">
        <v>33</v>
      </c>
      <c r="F240" s="23" t="s">
        <v>75</v>
      </c>
      <c r="G240" s="24"/>
      <c r="H240" s="24"/>
      <c r="I240" s="24"/>
      <c r="J240" s="24"/>
      <c r="K240" s="24"/>
      <c r="L240" s="24"/>
      <c r="M240" s="24"/>
      <c r="N240" s="24"/>
    </row>
    <row r="241" spans="1:14" s="13" customFormat="1" ht="47.25" x14ac:dyDescent="0.25">
      <c r="A241" s="16">
        <v>2</v>
      </c>
      <c r="B241" s="41" t="s">
        <v>163</v>
      </c>
      <c r="C241" s="33" t="s">
        <v>86</v>
      </c>
      <c r="D241" s="33" t="s">
        <v>72</v>
      </c>
      <c r="E241" s="33" t="s">
        <v>162</v>
      </c>
      <c r="F241" s="33"/>
      <c r="G241" s="34">
        <f t="shared" ref="G241:H241" si="210">SUMIFS(G242:G1287,$C242:$C1287,$C242,$D242:$D1287,$D242,$E242:$E1287,$E242)</f>
        <v>0</v>
      </c>
      <c r="H241" s="34">
        <f t="shared" si="210"/>
        <v>0</v>
      </c>
      <c r="I241" s="34">
        <f t="shared" ref="I241:N241" si="211">SUMIFS(I242:I1287,$C242:$C1287,$C242,$D242:$D1287,$D242,$E242:$E1287,$E242)</f>
        <v>0</v>
      </c>
      <c r="J241" s="34">
        <f t="shared" si="211"/>
        <v>0</v>
      </c>
      <c r="K241" s="34">
        <f t="shared" si="211"/>
        <v>0</v>
      </c>
      <c r="L241" s="34">
        <f t="shared" si="211"/>
        <v>0</v>
      </c>
      <c r="M241" s="34">
        <f t="shared" si="211"/>
        <v>0</v>
      </c>
      <c r="N241" s="34">
        <f t="shared" si="211"/>
        <v>0</v>
      </c>
    </row>
    <row r="242" spans="1:14" s="13" customFormat="1" ht="15.75" x14ac:dyDescent="0.25">
      <c r="A242" s="17">
        <v>3</v>
      </c>
      <c r="B242" s="43" t="s">
        <v>46</v>
      </c>
      <c r="C242" s="23" t="s">
        <v>86</v>
      </c>
      <c r="D242" s="23" t="s">
        <v>72</v>
      </c>
      <c r="E242" s="23" t="s">
        <v>162</v>
      </c>
      <c r="F242" s="23" t="s">
        <v>93</v>
      </c>
      <c r="G242" s="24"/>
      <c r="H242" s="24"/>
      <c r="I242" s="24"/>
      <c r="J242" s="24"/>
      <c r="K242" s="24"/>
      <c r="L242" s="24"/>
      <c r="M242" s="24"/>
      <c r="N242" s="24"/>
    </row>
    <row r="243" spans="1:14" s="13" customFormat="1" ht="15.75" x14ac:dyDescent="0.25">
      <c r="A243" s="14">
        <v>0</v>
      </c>
      <c r="B243" s="26" t="s">
        <v>114</v>
      </c>
      <c r="C243" s="27" t="s">
        <v>87</v>
      </c>
      <c r="D243" s="27" t="s">
        <v>116</v>
      </c>
      <c r="E243" s="27"/>
      <c r="F243" s="27"/>
      <c r="G243" s="28">
        <f>SUMIFS(G244:G1303,$C244:$C1303,$C244)/3</f>
        <v>2899</v>
      </c>
      <c r="H243" s="28">
        <f>SUMIFS(H244:H1293,$C244:$C1293,$C244)/3</f>
        <v>0</v>
      </c>
      <c r="I243" s="28">
        <f>SUMIFS(I244:I1303,$C244:$C1303,$C244)/3</f>
        <v>2899</v>
      </c>
      <c r="J243" s="28">
        <f>SUMIFS(J244:J1293,$C244:$C1293,$C244)/3</f>
        <v>0</v>
      </c>
      <c r="K243" s="28">
        <f>SUMIFS(K244:K1303,$C244:$C1303,$C244)/3</f>
        <v>2899</v>
      </c>
      <c r="L243" s="28">
        <f>SUMIFS(L244:L1293,$C244:$C1293,$C244)/3</f>
        <v>0</v>
      </c>
      <c r="M243" s="28">
        <f>SUMIFS(M244:M1303,$C244:$C1303,$C244)/3</f>
        <v>2899</v>
      </c>
      <c r="N243" s="28">
        <f>SUMIFS(N244:N1293,$C244:$C1293,$C244)/3</f>
        <v>0</v>
      </c>
    </row>
    <row r="244" spans="1:14" s="13" customFormat="1" ht="15.75" x14ac:dyDescent="0.25">
      <c r="A244" s="15">
        <v>1</v>
      </c>
      <c r="B244" s="29" t="s">
        <v>30</v>
      </c>
      <c r="C244" s="30" t="s">
        <v>87</v>
      </c>
      <c r="D244" s="30" t="s">
        <v>71</v>
      </c>
      <c r="E244" s="30" t="s">
        <v>6</v>
      </c>
      <c r="F244" s="30" t="s">
        <v>73</v>
      </c>
      <c r="G244" s="31">
        <f t="shared" ref="G244:H244" si="212">SUMIFS(G245:G1294,$C245:$C1294,$C245,$D245:$D1294,$D245)/2</f>
        <v>2899</v>
      </c>
      <c r="H244" s="31">
        <f t="shared" si="212"/>
        <v>0</v>
      </c>
      <c r="I244" s="31">
        <f t="shared" ref="I244:N244" si="213">SUMIFS(I245:I1294,$C245:$C1294,$C245,$D245:$D1294,$D245)/2</f>
        <v>2899</v>
      </c>
      <c r="J244" s="31">
        <f t="shared" si="213"/>
        <v>0</v>
      </c>
      <c r="K244" s="31">
        <f t="shared" si="213"/>
        <v>2899</v>
      </c>
      <c r="L244" s="31">
        <f t="shared" si="213"/>
        <v>0</v>
      </c>
      <c r="M244" s="31">
        <f t="shared" si="213"/>
        <v>2899</v>
      </c>
      <c r="N244" s="31">
        <f t="shared" si="213"/>
        <v>0</v>
      </c>
    </row>
    <row r="245" spans="1:14" s="13" customFormat="1" ht="31.5" x14ac:dyDescent="0.25">
      <c r="A245" s="16">
        <v>2</v>
      </c>
      <c r="B245" s="32" t="s">
        <v>199</v>
      </c>
      <c r="C245" s="33" t="s">
        <v>87</v>
      </c>
      <c r="D245" s="33" t="s">
        <v>71</v>
      </c>
      <c r="E245" s="33" t="s">
        <v>31</v>
      </c>
      <c r="F245" s="33"/>
      <c r="G245" s="34">
        <f t="shared" ref="G245:H245" si="214">SUMIFS(G246:G1291,$C246:$C1291,$C246,$D246:$D1291,$D246,$E246:$E1291,$E246)</f>
        <v>2899</v>
      </c>
      <c r="H245" s="34">
        <f t="shared" si="214"/>
        <v>0</v>
      </c>
      <c r="I245" s="34">
        <f t="shared" ref="I245:N245" si="215">SUMIFS(I246:I1291,$C246:$C1291,$C246,$D246:$D1291,$D246,$E246:$E1291,$E246)</f>
        <v>2899</v>
      </c>
      <c r="J245" s="34">
        <f t="shared" si="215"/>
        <v>0</v>
      </c>
      <c r="K245" s="34">
        <f t="shared" si="215"/>
        <v>2899</v>
      </c>
      <c r="L245" s="34">
        <f t="shared" si="215"/>
        <v>0</v>
      </c>
      <c r="M245" s="34">
        <f t="shared" si="215"/>
        <v>2899</v>
      </c>
      <c r="N245" s="34">
        <f t="shared" si="215"/>
        <v>0</v>
      </c>
    </row>
    <row r="246" spans="1:14" s="13" customFormat="1" ht="15.75" x14ac:dyDescent="0.25">
      <c r="A246" s="17">
        <v>3</v>
      </c>
      <c r="B246" s="43" t="s">
        <v>46</v>
      </c>
      <c r="C246" s="23" t="s">
        <v>87</v>
      </c>
      <c r="D246" s="23" t="s">
        <v>71</v>
      </c>
      <c r="E246" s="23" t="s">
        <v>31</v>
      </c>
      <c r="F246" s="23" t="s">
        <v>93</v>
      </c>
      <c r="G246" s="24">
        <v>2899</v>
      </c>
      <c r="H246" s="25"/>
      <c r="I246" s="24">
        <v>2899</v>
      </c>
      <c r="J246" s="25"/>
      <c r="K246" s="24">
        <v>2899</v>
      </c>
      <c r="L246" s="25"/>
      <c r="M246" s="24">
        <v>2899</v>
      </c>
      <c r="N246" s="25"/>
    </row>
    <row r="247" spans="1:14" s="13" customFormat="1" ht="47.25" x14ac:dyDescent="0.25">
      <c r="A247" s="16">
        <v>2</v>
      </c>
      <c r="B247" s="41" t="s">
        <v>154</v>
      </c>
      <c r="C247" s="33" t="s">
        <v>87</v>
      </c>
      <c r="D247" s="33" t="s">
        <v>71</v>
      </c>
      <c r="E247" s="33" t="s">
        <v>153</v>
      </c>
      <c r="F247" s="33"/>
      <c r="G247" s="34">
        <f t="shared" ref="G247:H247" si="216">SUMIFS(G248:G1293,$C248:$C1293,$C248,$D248:$D1293,$D248,$E248:$E1293,$E248)</f>
        <v>0</v>
      </c>
      <c r="H247" s="34">
        <f t="shared" si="216"/>
        <v>0</v>
      </c>
      <c r="I247" s="34">
        <f t="shared" ref="I247:N247" si="217">SUMIFS(I248:I1293,$C248:$C1293,$C248,$D248:$D1293,$D248,$E248:$E1293,$E248)</f>
        <v>0</v>
      </c>
      <c r="J247" s="34">
        <f t="shared" si="217"/>
        <v>0</v>
      </c>
      <c r="K247" s="34">
        <f t="shared" si="217"/>
        <v>0</v>
      </c>
      <c r="L247" s="34">
        <f t="shared" si="217"/>
        <v>0</v>
      </c>
      <c r="M247" s="34">
        <f t="shared" si="217"/>
        <v>0</v>
      </c>
      <c r="N247" s="34">
        <f t="shared" si="217"/>
        <v>0</v>
      </c>
    </row>
    <row r="248" spans="1:14" s="13" customFormat="1" ht="15.75" x14ac:dyDescent="0.25">
      <c r="A248" s="17">
        <v>3</v>
      </c>
      <c r="B248" s="22" t="s">
        <v>46</v>
      </c>
      <c r="C248" s="23" t="s">
        <v>87</v>
      </c>
      <c r="D248" s="23" t="s">
        <v>71</v>
      </c>
      <c r="E248" s="23" t="s">
        <v>153</v>
      </c>
      <c r="F248" s="23" t="s">
        <v>93</v>
      </c>
      <c r="G248" s="24"/>
      <c r="H248" s="24"/>
      <c r="I248" s="24"/>
      <c r="J248" s="24"/>
      <c r="K248" s="24"/>
      <c r="L248" s="24"/>
      <c r="M248" s="24"/>
      <c r="N248" s="24"/>
    </row>
    <row r="249" spans="1:14" s="13" customFormat="1" ht="15.75" x14ac:dyDescent="0.25">
      <c r="A249" s="14">
        <v>0</v>
      </c>
      <c r="B249" s="26" t="s">
        <v>115</v>
      </c>
      <c r="C249" s="27" t="s">
        <v>89</v>
      </c>
      <c r="D249" s="27" t="s">
        <v>116</v>
      </c>
      <c r="E249" s="27"/>
      <c r="F249" s="27"/>
      <c r="G249" s="28">
        <f>SUMIFS(G250:G1315,$C250:$C1315,$C250)/3</f>
        <v>6017.7</v>
      </c>
      <c r="H249" s="28">
        <f>SUMIFS(H250:H1305,$C250:$C1305,$C250)/3</f>
        <v>0</v>
      </c>
      <c r="I249" s="28">
        <f>SUMIFS(I250:I1315,$C250:$C1315,$C250)/3</f>
        <v>6017.7</v>
      </c>
      <c r="J249" s="28">
        <f>SUMIFS(J250:J1305,$C250:$C1305,$C250)/3</f>
        <v>0</v>
      </c>
      <c r="K249" s="28">
        <f>SUMIFS(K250:K1315,$C250:$C1315,$C250)/3</f>
        <v>6017.7</v>
      </c>
      <c r="L249" s="28">
        <f>SUMIFS(L250:L1305,$C250:$C1305,$C250)/3</f>
        <v>0</v>
      </c>
      <c r="M249" s="28">
        <f>SUMIFS(M250:M1315,$C250:$C1315,$C250)/3</f>
        <v>6017.7</v>
      </c>
      <c r="N249" s="28">
        <f>SUMIFS(N250:N1305,$C250:$C1305,$C250)/3</f>
        <v>0</v>
      </c>
    </row>
    <row r="250" spans="1:14" s="13" customFormat="1" ht="15.75" x14ac:dyDescent="0.25">
      <c r="A250" s="15">
        <v>1</v>
      </c>
      <c r="B250" s="29" t="s">
        <v>68</v>
      </c>
      <c r="C250" s="30" t="s">
        <v>89</v>
      </c>
      <c r="D250" s="30" t="s">
        <v>90</v>
      </c>
      <c r="E250" s="30" t="s">
        <v>6</v>
      </c>
      <c r="F250" s="30" t="s">
        <v>73</v>
      </c>
      <c r="G250" s="31">
        <f t="shared" ref="G250:H250" si="218">SUMIFS(G251:G1300,$C251:$C1300,$C251,$D251:$D1300,$D251)/2</f>
        <v>6017.6999999999989</v>
      </c>
      <c r="H250" s="31">
        <f t="shared" si="218"/>
        <v>0</v>
      </c>
      <c r="I250" s="31">
        <f t="shared" ref="I250:N250" si="219">SUMIFS(I251:I1300,$C251:$C1300,$C251,$D251:$D1300,$D251)/2</f>
        <v>6017.6999999999989</v>
      </c>
      <c r="J250" s="31">
        <f t="shared" si="219"/>
        <v>0</v>
      </c>
      <c r="K250" s="31">
        <f t="shared" si="219"/>
        <v>6017.6999999999989</v>
      </c>
      <c r="L250" s="31">
        <f t="shared" si="219"/>
        <v>0</v>
      </c>
      <c r="M250" s="31">
        <f t="shared" si="219"/>
        <v>6017.6999999999989</v>
      </c>
      <c r="N250" s="31">
        <f t="shared" si="219"/>
        <v>0</v>
      </c>
    </row>
    <row r="251" spans="1:14" s="13" customFormat="1" ht="47.25" x14ac:dyDescent="0.25">
      <c r="A251" s="16">
        <v>2</v>
      </c>
      <c r="B251" s="35" t="s">
        <v>188</v>
      </c>
      <c r="C251" s="33" t="s">
        <v>89</v>
      </c>
      <c r="D251" s="33" t="s">
        <v>90</v>
      </c>
      <c r="E251" s="33" t="s">
        <v>69</v>
      </c>
      <c r="F251" s="33"/>
      <c r="G251" s="34">
        <f t="shared" ref="G251:H251" si="220">SUMIFS(G252:G1297,$C252:$C1297,$C252,$D252:$D1297,$D252,$E252:$E1297,$E252)</f>
        <v>4570.8999999999996</v>
      </c>
      <c r="H251" s="34">
        <f t="shared" si="220"/>
        <v>0</v>
      </c>
      <c r="I251" s="34">
        <f t="shared" ref="I251:N251" si="221">SUMIFS(I252:I1297,$C252:$C1297,$C252,$D252:$D1297,$D252,$E252:$E1297,$E252)</f>
        <v>4570.8999999999996</v>
      </c>
      <c r="J251" s="34">
        <f t="shared" si="221"/>
        <v>0</v>
      </c>
      <c r="K251" s="34">
        <f t="shared" si="221"/>
        <v>4570.8999999999996</v>
      </c>
      <c r="L251" s="34">
        <f t="shared" si="221"/>
        <v>0</v>
      </c>
      <c r="M251" s="34">
        <f t="shared" si="221"/>
        <v>4570.8999999999996</v>
      </c>
      <c r="N251" s="34">
        <f t="shared" si="221"/>
        <v>0</v>
      </c>
    </row>
    <row r="252" spans="1:14" s="13" customFormat="1" ht="15.75" x14ac:dyDescent="0.25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69</v>
      </c>
      <c r="F252" s="23" t="s">
        <v>93</v>
      </c>
      <c r="G252" s="24">
        <v>4570.8999999999996</v>
      </c>
      <c r="H252" s="25"/>
      <c r="I252" s="24">
        <v>4570.8999999999996</v>
      </c>
      <c r="J252" s="25"/>
      <c r="K252" s="24">
        <v>4570.8999999999996</v>
      </c>
      <c r="L252" s="25"/>
      <c r="M252" s="24">
        <v>4570.8999999999996</v>
      </c>
      <c r="N252" s="25"/>
    </row>
    <row r="253" spans="1:14" s="13" customFormat="1" ht="95.45" customHeight="1" x14ac:dyDescent="0.25">
      <c r="A253" s="16">
        <v>2</v>
      </c>
      <c r="B253" s="45" t="s">
        <v>189</v>
      </c>
      <c r="C253" s="33" t="s">
        <v>89</v>
      </c>
      <c r="D253" s="33" t="s">
        <v>90</v>
      </c>
      <c r="E253" s="33" t="s">
        <v>135</v>
      </c>
      <c r="F253" s="33"/>
      <c r="G253" s="34">
        <f t="shared" ref="G253:H253" si="222">SUMIFS(G254:G1299,$C254:$C1299,$C254,$D254:$D1299,$D254,$E254:$E1299,$E254)</f>
        <v>1446.8</v>
      </c>
      <c r="H253" s="34">
        <f t="shared" si="222"/>
        <v>0</v>
      </c>
      <c r="I253" s="34">
        <f t="shared" ref="I253:N253" si="223">SUMIFS(I254:I1299,$C254:$C1299,$C254,$D254:$D1299,$D254,$E254:$E1299,$E254)</f>
        <v>1446.8</v>
      </c>
      <c r="J253" s="34">
        <f t="shared" si="223"/>
        <v>0</v>
      </c>
      <c r="K253" s="34">
        <f t="shared" si="223"/>
        <v>1446.8</v>
      </c>
      <c r="L253" s="34">
        <f t="shared" si="223"/>
        <v>0</v>
      </c>
      <c r="M253" s="34">
        <f t="shared" si="223"/>
        <v>1446.8</v>
      </c>
      <c r="N253" s="34">
        <f t="shared" si="223"/>
        <v>0</v>
      </c>
    </row>
    <row r="254" spans="1:14" s="13" customFormat="1" ht="15.75" x14ac:dyDescent="0.25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135</v>
      </c>
      <c r="F254" s="23" t="s">
        <v>93</v>
      </c>
      <c r="G254" s="24">
        <v>1446.8</v>
      </c>
      <c r="H254" s="25"/>
      <c r="I254" s="24">
        <v>1446.8</v>
      </c>
      <c r="J254" s="25"/>
      <c r="K254" s="24">
        <v>1446.8</v>
      </c>
      <c r="L254" s="25"/>
      <c r="M254" s="24">
        <v>1446.8</v>
      </c>
      <c r="N254" s="25"/>
    </row>
    <row r="255" spans="1:14" s="13" customFormat="1" ht="55.9" customHeight="1" x14ac:dyDescent="0.25">
      <c r="A255" s="16">
        <v>2</v>
      </c>
      <c r="B255" s="41" t="s">
        <v>213</v>
      </c>
      <c r="C255" s="33" t="s">
        <v>89</v>
      </c>
      <c r="D255" s="33" t="s">
        <v>90</v>
      </c>
      <c r="E255" s="33" t="s">
        <v>134</v>
      </c>
      <c r="F255" s="33"/>
      <c r="G255" s="34">
        <f t="shared" ref="G255:H255" si="224">SUMIFS(G256:G1301,$C256:$C1301,$C256,$D256:$D1301,$D256,$E256:$E1301,$E256)</f>
        <v>0</v>
      </c>
      <c r="H255" s="34">
        <f t="shared" si="224"/>
        <v>0</v>
      </c>
      <c r="I255" s="34">
        <f t="shared" ref="I255:N255" si="225">SUMIFS(I256:I1301,$C256:$C1301,$C256,$D256:$D1301,$D256,$E256:$E1301,$E256)</f>
        <v>0</v>
      </c>
      <c r="J255" s="34">
        <f t="shared" si="225"/>
        <v>0</v>
      </c>
      <c r="K255" s="34">
        <f t="shared" si="225"/>
        <v>0</v>
      </c>
      <c r="L255" s="34">
        <f t="shared" si="225"/>
        <v>0</v>
      </c>
      <c r="M255" s="34">
        <f t="shared" si="225"/>
        <v>0</v>
      </c>
      <c r="N255" s="34">
        <f t="shared" si="225"/>
        <v>0</v>
      </c>
    </row>
    <row r="256" spans="1:14" s="13" customFormat="1" ht="15.75" x14ac:dyDescent="0.25">
      <c r="A256" s="17">
        <v>3</v>
      </c>
      <c r="B256" s="22" t="s">
        <v>46</v>
      </c>
      <c r="C256" s="23" t="s">
        <v>89</v>
      </c>
      <c r="D256" s="23" t="s">
        <v>90</v>
      </c>
      <c r="E256" s="23" t="s">
        <v>134</v>
      </c>
      <c r="F256" s="23" t="s">
        <v>93</v>
      </c>
      <c r="G256" s="24"/>
      <c r="H256" s="25"/>
      <c r="I256" s="24"/>
      <c r="J256" s="25"/>
      <c r="K256" s="24"/>
      <c r="L256" s="25"/>
      <c r="M256" s="24"/>
      <c r="N256" s="25"/>
    </row>
    <row r="257" spans="1:14" s="13" customFormat="1" ht="34.15" customHeight="1" x14ac:dyDescent="0.25">
      <c r="A257" s="14">
        <v>0</v>
      </c>
      <c r="B257" s="26" t="s">
        <v>161</v>
      </c>
      <c r="C257" s="27" t="s">
        <v>77</v>
      </c>
      <c r="D257" s="27" t="s">
        <v>116</v>
      </c>
      <c r="E257" s="27"/>
      <c r="F257" s="27"/>
      <c r="G257" s="28">
        <f>SUMIFS(G258:G1323,$C258:$C1323,$C258)/3</f>
        <v>407</v>
      </c>
      <c r="H257" s="28">
        <f>SUMIFS(H258:H1313,$C258:$C1313,$C258)/3</f>
        <v>0</v>
      </c>
      <c r="I257" s="28">
        <f>SUMIFS(I258:I1323,$C258:$C1323,$C258)/3</f>
        <v>407</v>
      </c>
      <c r="J257" s="28">
        <f>SUMIFS(J258:J1313,$C258:$C1313,$C258)/3</f>
        <v>0</v>
      </c>
      <c r="K257" s="28">
        <f>SUMIFS(K258:K1323,$C258:$C1323,$C258)/3</f>
        <v>569</v>
      </c>
      <c r="L257" s="28">
        <f>SUMIFS(L258:L1313,$C258:$C1313,$C258)/3</f>
        <v>0</v>
      </c>
      <c r="M257" s="28">
        <f>SUMIFS(M258:M1323,$C258:$C1323,$C258)/3</f>
        <v>569</v>
      </c>
      <c r="N257" s="28">
        <f>SUMIFS(N258:N1313,$C258:$C1313,$C258)/3</f>
        <v>0</v>
      </c>
    </row>
    <row r="258" spans="1:14" s="13" customFormat="1" ht="31.15" customHeight="1" x14ac:dyDescent="0.25">
      <c r="A258" s="15">
        <v>1</v>
      </c>
      <c r="B258" s="40" t="s">
        <v>156</v>
      </c>
      <c r="C258" s="44" t="s">
        <v>77</v>
      </c>
      <c r="D258" s="44" t="s">
        <v>71</v>
      </c>
      <c r="E258" s="44"/>
      <c r="F258" s="44"/>
      <c r="G258" s="31">
        <f t="shared" ref="G258:H258" si="226">SUMIFS(G259:G1308,$C259:$C1308,$C259,$D259:$D1308,$D259)/2</f>
        <v>407</v>
      </c>
      <c r="H258" s="31">
        <f t="shared" si="226"/>
        <v>0</v>
      </c>
      <c r="I258" s="31">
        <f t="shared" ref="I258:N258" si="227">SUMIFS(I259:I1308,$C259:$C1308,$C259,$D259:$D1308,$D259)/2</f>
        <v>407</v>
      </c>
      <c r="J258" s="31">
        <f t="shared" si="227"/>
        <v>0</v>
      </c>
      <c r="K258" s="31">
        <f t="shared" si="227"/>
        <v>569</v>
      </c>
      <c r="L258" s="31">
        <f t="shared" si="227"/>
        <v>0</v>
      </c>
      <c r="M258" s="31">
        <f t="shared" si="227"/>
        <v>569</v>
      </c>
      <c r="N258" s="31">
        <f t="shared" si="227"/>
        <v>0</v>
      </c>
    </row>
    <row r="259" spans="1:14" s="13" customFormat="1" ht="47.25" x14ac:dyDescent="0.25">
      <c r="A259" s="16">
        <v>2</v>
      </c>
      <c r="B259" s="41" t="s">
        <v>157</v>
      </c>
      <c r="C259" s="42" t="s">
        <v>77</v>
      </c>
      <c r="D259" s="42" t="s">
        <v>71</v>
      </c>
      <c r="E259" s="42" t="s">
        <v>158</v>
      </c>
      <c r="F259" s="42" t="s">
        <v>73</v>
      </c>
      <c r="G259" s="34">
        <f t="shared" ref="G259:H259" si="228">SUMIFS(G260:G1305,$C260:$C1305,$C260,$D260:$D1305,$D260,$E260:$E1305,$E260)</f>
        <v>407</v>
      </c>
      <c r="H259" s="34">
        <f t="shared" si="228"/>
        <v>0</v>
      </c>
      <c r="I259" s="34">
        <f t="shared" ref="I259:N259" si="229">SUMIFS(I260:I1305,$C260:$C1305,$C260,$D260:$D1305,$D260,$E260:$E1305,$E260)</f>
        <v>407</v>
      </c>
      <c r="J259" s="34">
        <f t="shared" si="229"/>
        <v>0</v>
      </c>
      <c r="K259" s="34">
        <f t="shared" si="229"/>
        <v>569</v>
      </c>
      <c r="L259" s="34">
        <f t="shared" si="229"/>
        <v>0</v>
      </c>
      <c r="M259" s="34">
        <f t="shared" si="229"/>
        <v>569</v>
      </c>
      <c r="N259" s="34">
        <f t="shared" si="229"/>
        <v>0</v>
      </c>
    </row>
    <row r="260" spans="1:14" s="13" customFormat="1" ht="22.9" customHeight="1" x14ac:dyDescent="0.25">
      <c r="A260" s="17">
        <v>3</v>
      </c>
      <c r="B260" s="22" t="s">
        <v>159</v>
      </c>
      <c r="C260" s="23" t="s">
        <v>77</v>
      </c>
      <c r="D260" s="23" t="s">
        <v>71</v>
      </c>
      <c r="E260" s="23" t="s">
        <v>158</v>
      </c>
      <c r="F260" s="23" t="s">
        <v>160</v>
      </c>
      <c r="G260" s="24">
        <v>407</v>
      </c>
      <c r="H260" s="24"/>
      <c r="I260" s="24">
        <v>407</v>
      </c>
      <c r="J260" s="24"/>
      <c r="K260" s="24">
        <v>569</v>
      </c>
      <c r="L260" s="24"/>
      <c r="M260" s="24">
        <v>569</v>
      </c>
      <c r="N260" s="24"/>
    </row>
    <row r="261" spans="1:14" s="13" customFormat="1" ht="31.5" x14ac:dyDescent="0.25">
      <c r="A261" s="14">
        <v>0</v>
      </c>
      <c r="B261" s="26" t="s">
        <v>150</v>
      </c>
      <c r="C261" s="27" t="s">
        <v>78</v>
      </c>
      <c r="D261" s="27" t="s">
        <v>116</v>
      </c>
      <c r="E261" s="27"/>
      <c r="F261" s="27"/>
      <c r="G261" s="28">
        <f>SUMIFS(G262:G1327,$C262:$C1327,$C262)/3</f>
        <v>1900</v>
      </c>
      <c r="H261" s="28">
        <f>SUMIFS(H262:H1317,$C262:$C1317,$C262)/3</f>
        <v>0</v>
      </c>
      <c r="I261" s="28">
        <f>SUMIFS(I262:I1327,$C262:$C1327,$C262)/3</f>
        <v>1900</v>
      </c>
      <c r="J261" s="28">
        <f>SUMIFS(J262:J1317,$C262:$C1317,$C262)/3</f>
        <v>0</v>
      </c>
      <c r="K261" s="28">
        <f>SUMIFS(K262:K1327,$C262:$C1327,$C262)/3</f>
        <v>1900</v>
      </c>
      <c r="L261" s="28">
        <f>SUMIFS(L262:L1317,$C262:$C1317,$C262)/3</f>
        <v>0</v>
      </c>
      <c r="M261" s="28">
        <f>SUMIFS(M262:M1327,$C262:$C1327,$C262)/3</f>
        <v>1900</v>
      </c>
      <c r="N261" s="28">
        <f>SUMIFS(N262:N1317,$C262:$C1317,$C262)/3</f>
        <v>0</v>
      </c>
    </row>
    <row r="262" spans="1:14" s="13" customFormat="1" ht="47.25" x14ac:dyDescent="0.25">
      <c r="A262" s="15">
        <v>1</v>
      </c>
      <c r="B262" s="29" t="s">
        <v>15</v>
      </c>
      <c r="C262" s="30" t="s">
        <v>78</v>
      </c>
      <c r="D262" s="30" t="s">
        <v>71</v>
      </c>
      <c r="E262" s="30" t="s">
        <v>6</v>
      </c>
      <c r="F262" s="30" t="s">
        <v>73</v>
      </c>
      <c r="G262" s="31">
        <f t="shared" ref="G262:H262" si="230">SUMIFS(G263:G1312,$C263:$C1312,$C263,$D263:$D1312,$D263)/2</f>
        <v>1900</v>
      </c>
      <c r="H262" s="31">
        <f t="shared" si="230"/>
        <v>0</v>
      </c>
      <c r="I262" s="31">
        <f t="shared" ref="I262:N262" si="231">SUMIFS(I263:I1312,$C263:$C1312,$C263,$D263:$D1312,$D263)/2</f>
        <v>1900</v>
      </c>
      <c r="J262" s="31">
        <f t="shared" si="231"/>
        <v>0</v>
      </c>
      <c r="K262" s="31">
        <f t="shared" si="231"/>
        <v>1900</v>
      </c>
      <c r="L262" s="31">
        <f t="shared" si="231"/>
        <v>0</v>
      </c>
      <c r="M262" s="31">
        <f t="shared" si="231"/>
        <v>1900</v>
      </c>
      <c r="N262" s="31">
        <f t="shared" si="231"/>
        <v>0</v>
      </c>
    </row>
    <row r="263" spans="1:14" s="13" customFormat="1" ht="31.5" x14ac:dyDescent="0.25">
      <c r="A263" s="16">
        <v>2</v>
      </c>
      <c r="B263" s="32" t="s">
        <v>16</v>
      </c>
      <c r="C263" s="33" t="s">
        <v>78</v>
      </c>
      <c r="D263" s="33" t="s">
        <v>71</v>
      </c>
      <c r="E263" s="33" t="s">
        <v>127</v>
      </c>
      <c r="F263" s="33" t="s">
        <v>73</v>
      </c>
      <c r="G263" s="34">
        <f t="shared" ref="G263:H263" si="232">SUMIFS(G264:G1309,$C264:$C1309,$C264,$D264:$D1309,$D264,$E264:$E1309,$E264)</f>
        <v>1900</v>
      </c>
      <c r="H263" s="34">
        <f t="shared" si="232"/>
        <v>0</v>
      </c>
      <c r="I263" s="34">
        <f t="shared" ref="I263:N263" si="233">SUMIFS(I264:I1309,$C264:$C1309,$C264,$D264:$D1309,$D264,$E264:$E1309,$E264)</f>
        <v>1900</v>
      </c>
      <c r="J263" s="34">
        <f t="shared" si="233"/>
        <v>0</v>
      </c>
      <c r="K263" s="34">
        <f t="shared" si="233"/>
        <v>1900</v>
      </c>
      <c r="L263" s="34">
        <f t="shared" si="233"/>
        <v>0</v>
      </c>
      <c r="M263" s="34">
        <f t="shared" si="233"/>
        <v>1900</v>
      </c>
      <c r="N263" s="34">
        <f t="shared" si="233"/>
        <v>0</v>
      </c>
    </row>
    <row r="264" spans="1:14" s="13" customFormat="1" ht="15.75" x14ac:dyDescent="0.25">
      <c r="A264" s="17">
        <v>3</v>
      </c>
      <c r="B264" s="22" t="s">
        <v>18</v>
      </c>
      <c r="C264" s="23" t="s">
        <v>78</v>
      </c>
      <c r="D264" s="23" t="s">
        <v>71</v>
      </c>
      <c r="E264" s="23" t="s">
        <v>127</v>
      </c>
      <c r="F264" s="23" t="s">
        <v>79</v>
      </c>
      <c r="G264" s="24">
        <v>1900</v>
      </c>
      <c r="H264" s="24"/>
      <c r="I264" s="24">
        <v>1900</v>
      </c>
      <c r="J264" s="24"/>
      <c r="K264" s="24">
        <v>1900</v>
      </c>
      <c r="L264" s="24"/>
      <c r="M264" s="24">
        <v>1900</v>
      </c>
      <c r="N264" s="24"/>
    </row>
    <row r="265" spans="1:14" s="13" customFormat="1" ht="15.75" x14ac:dyDescent="0.25">
      <c r="A265" s="15">
        <v>1</v>
      </c>
      <c r="B265" s="29" t="s">
        <v>143</v>
      </c>
      <c r="C265" s="30" t="s">
        <v>78</v>
      </c>
      <c r="D265" s="30" t="s">
        <v>80</v>
      </c>
      <c r="E265" s="30"/>
      <c r="F265" s="30"/>
      <c r="G265" s="31">
        <f t="shared" ref="G265:H265" si="234">SUMIFS(G266:G1315,$C266:$C1315,$C266,$D266:$D1315,$D266)/2</f>
        <v>0</v>
      </c>
      <c r="H265" s="31">
        <f t="shared" si="234"/>
        <v>0</v>
      </c>
      <c r="I265" s="31">
        <f t="shared" ref="I265:N265" si="235">SUMIFS(I266:I1315,$C266:$C1315,$C266,$D266:$D1315,$D266)/2</f>
        <v>0</v>
      </c>
      <c r="J265" s="31">
        <f t="shared" si="235"/>
        <v>0</v>
      </c>
      <c r="K265" s="31">
        <f t="shared" si="235"/>
        <v>0</v>
      </c>
      <c r="L265" s="31">
        <f t="shared" si="235"/>
        <v>0</v>
      </c>
      <c r="M265" s="31">
        <f t="shared" si="235"/>
        <v>0</v>
      </c>
      <c r="N265" s="31">
        <f t="shared" si="235"/>
        <v>0</v>
      </c>
    </row>
    <row r="266" spans="1:14" s="13" customFormat="1" ht="47.25" x14ac:dyDescent="0.25">
      <c r="A266" s="16">
        <v>2</v>
      </c>
      <c r="B266" s="41" t="s">
        <v>163</v>
      </c>
      <c r="C266" s="33" t="s">
        <v>78</v>
      </c>
      <c r="D266" s="33" t="s">
        <v>80</v>
      </c>
      <c r="E266" s="33" t="s">
        <v>162</v>
      </c>
      <c r="F266" s="33" t="s">
        <v>73</v>
      </c>
      <c r="G266" s="34">
        <f t="shared" ref="G266:H266" si="236">SUMIFS(G267:G1312,$C267:$C1312,$C267,$D267:$D1312,$D267,$E267:$E1312,$E267)</f>
        <v>0</v>
      </c>
      <c r="H266" s="34">
        <f t="shared" si="236"/>
        <v>0</v>
      </c>
      <c r="I266" s="34">
        <f t="shared" ref="I266:N266" si="237">SUMIFS(I267:I1312,$C267:$C1312,$C267,$D267:$D1312,$D267,$E267:$E1312,$E267)</f>
        <v>0</v>
      </c>
      <c r="J266" s="34">
        <f t="shared" si="237"/>
        <v>0</v>
      </c>
      <c r="K266" s="34">
        <f t="shared" si="237"/>
        <v>0</v>
      </c>
      <c r="L266" s="34">
        <f t="shared" si="237"/>
        <v>0</v>
      </c>
      <c r="M266" s="34">
        <f t="shared" si="237"/>
        <v>0</v>
      </c>
      <c r="N266" s="34">
        <f t="shared" si="237"/>
        <v>0</v>
      </c>
    </row>
    <row r="267" spans="1:14" s="13" customFormat="1" ht="15.75" x14ac:dyDescent="0.25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162</v>
      </c>
      <c r="F267" s="23" t="s">
        <v>81</v>
      </c>
      <c r="G267" s="24"/>
      <c r="H267" s="24"/>
      <c r="I267" s="24"/>
      <c r="J267" s="24"/>
      <c r="K267" s="24"/>
      <c r="L267" s="24"/>
      <c r="M267" s="24"/>
      <c r="N267" s="24"/>
    </row>
    <row r="268" spans="1:14" s="13" customFormat="1" ht="31.5" x14ac:dyDescent="0.25">
      <c r="A268" s="16">
        <v>2</v>
      </c>
      <c r="B268" s="32" t="s">
        <v>16</v>
      </c>
      <c r="C268" s="33" t="s">
        <v>78</v>
      </c>
      <c r="D268" s="33" t="s">
        <v>80</v>
      </c>
      <c r="E268" s="33" t="s">
        <v>127</v>
      </c>
      <c r="F268" s="33"/>
      <c r="G268" s="34">
        <f t="shared" ref="G268:H268" si="238">SUMIFS(G269:G1314,$C269:$C1314,$C269,$D269:$D1314,$D269,$E269:$E1314,$E269)</f>
        <v>0</v>
      </c>
      <c r="H268" s="34">
        <f t="shared" si="238"/>
        <v>0</v>
      </c>
      <c r="I268" s="34">
        <f t="shared" ref="I268:N268" si="239">SUMIFS(I269:I1314,$C269:$C1314,$C269,$D269:$D1314,$D269,$E269:$E1314,$E269)</f>
        <v>0</v>
      </c>
      <c r="J268" s="34">
        <f t="shared" si="239"/>
        <v>0</v>
      </c>
      <c r="K268" s="34">
        <f t="shared" si="239"/>
        <v>0</v>
      </c>
      <c r="L268" s="34">
        <f t="shared" si="239"/>
        <v>0</v>
      </c>
      <c r="M268" s="34">
        <f t="shared" si="239"/>
        <v>0</v>
      </c>
      <c r="N268" s="34">
        <f t="shared" si="239"/>
        <v>0</v>
      </c>
    </row>
    <row r="269" spans="1:14" s="13" customFormat="1" ht="15.75" x14ac:dyDescent="0.25">
      <c r="A269" s="17">
        <v>3</v>
      </c>
      <c r="B269" s="22" t="s">
        <v>19</v>
      </c>
      <c r="C269" s="23" t="s">
        <v>78</v>
      </c>
      <c r="D269" s="23" t="s">
        <v>80</v>
      </c>
      <c r="E269" s="23" t="s">
        <v>127</v>
      </c>
      <c r="F269" s="23" t="s">
        <v>81</v>
      </c>
      <c r="G269" s="24"/>
      <c r="H269" s="24"/>
      <c r="I269" s="24"/>
      <c r="J269" s="24"/>
      <c r="K269" s="24"/>
      <c r="L269" s="24"/>
      <c r="M269" s="24"/>
      <c r="N269" s="24"/>
    </row>
    <row r="270" spans="1:14" s="13" customFormat="1" ht="15.75" x14ac:dyDescent="0.25">
      <c r="A270" s="12"/>
      <c r="B270" s="36" t="s">
        <v>70</v>
      </c>
      <c r="C270" s="37"/>
      <c r="D270" s="37"/>
      <c r="E270" s="37" t="s">
        <v>6</v>
      </c>
      <c r="F270" s="37"/>
      <c r="G270" s="38">
        <f t="shared" ref="G270:H270" si="240">SUMIF($A14:$A269,$A14,G14:G269)</f>
        <v>358779</v>
      </c>
      <c r="H270" s="38">
        <f t="shared" si="240"/>
        <v>45687.7</v>
      </c>
      <c r="I270" s="38">
        <f t="shared" ref="I270:N270" si="241">SUMIF($A14:$A269,$A14,I14:I269)</f>
        <v>358779</v>
      </c>
      <c r="J270" s="38">
        <f t="shared" si="241"/>
        <v>45687.7</v>
      </c>
      <c r="K270" s="38">
        <f t="shared" si="241"/>
        <v>514015.79999999993</v>
      </c>
      <c r="L270" s="38">
        <f t="shared" si="241"/>
        <v>199126.2</v>
      </c>
      <c r="M270" s="38">
        <f t="shared" si="241"/>
        <v>514015.79999999993</v>
      </c>
      <c r="N270" s="38">
        <f t="shared" si="241"/>
        <v>199126.2</v>
      </c>
    </row>
    <row r="271" spans="1:14" ht="15.75" x14ac:dyDescent="0.25">
      <c r="B271" s="50" t="s">
        <v>209</v>
      </c>
      <c r="C271" s="51"/>
      <c r="D271" s="51"/>
      <c r="E271" s="51"/>
      <c r="F271" s="51"/>
      <c r="G271" s="52">
        <v>9199.5</v>
      </c>
      <c r="H271" s="52"/>
      <c r="I271" s="52">
        <v>9199.5</v>
      </c>
      <c r="J271" s="52"/>
      <c r="K271" s="52">
        <v>27053.5</v>
      </c>
      <c r="L271" s="52"/>
      <c r="M271" s="52">
        <v>27053.5</v>
      </c>
      <c r="N271" s="52"/>
    </row>
    <row r="272" spans="1:14" ht="15.75" x14ac:dyDescent="0.25">
      <c r="B272" s="50" t="s">
        <v>210</v>
      </c>
      <c r="C272" s="51"/>
      <c r="D272" s="51"/>
      <c r="E272" s="51"/>
      <c r="F272" s="51"/>
      <c r="G272" s="52">
        <f t="shared" ref="G272:H272" si="242">SUM(G270:G271)</f>
        <v>367978.5</v>
      </c>
      <c r="H272" s="52">
        <f t="shared" si="242"/>
        <v>45687.7</v>
      </c>
      <c r="I272" s="52">
        <f t="shared" ref="I272:L272" si="243">SUM(I270:I271)</f>
        <v>367978.5</v>
      </c>
      <c r="J272" s="52">
        <f t="shared" si="243"/>
        <v>45687.7</v>
      </c>
      <c r="K272" s="52">
        <f t="shared" si="243"/>
        <v>541069.29999999993</v>
      </c>
      <c r="L272" s="52">
        <f t="shared" si="243"/>
        <v>199126.2</v>
      </c>
      <c r="M272" s="52">
        <f t="shared" ref="M272:N272" si="244">SUM(M270:M271)</f>
        <v>541069.29999999993</v>
      </c>
      <c r="N272" s="52">
        <f t="shared" si="244"/>
        <v>199126.2</v>
      </c>
    </row>
  </sheetData>
  <autoFilter ref="A6:H272">
    <filterColumn colId="6" showButton="0"/>
  </autoFilter>
  <mergeCells count="23">
    <mergeCell ref="E6:E13"/>
    <mergeCell ref="F6:F13"/>
    <mergeCell ref="G10:G13"/>
    <mergeCell ref="G6:H9"/>
    <mergeCell ref="I6:J9"/>
    <mergeCell ref="I10:I13"/>
    <mergeCell ref="J10:J13"/>
    <mergeCell ref="M1:N1"/>
    <mergeCell ref="M6:N9"/>
    <mergeCell ref="M10:M13"/>
    <mergeCell ref="N10:N13"/>
    <mergeCell ref="K2:N2"/>
    <mergeCell ref="B4:N4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</mergeCells>
  <pageMargins left="0.31496062992125984" right="0.31496062992125984" top="0.31496062992125984" bottom="0.31496062992125984" header="0" footer="0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40625" defaultRowHeight="15" x14ac:dyDescent="0.25"/>
  <cols>
    <col min="1" max="1" width="9.140625" style="6"/>
    <col min="2" max="2" width="24.85546875" style="6" customWidth="1"/>
    <col min="3" max="3" width="9.42578125" style="6" customWidth="1"/>
    <col min="4" max="4" width="19.5703125" style="6" customWidth="1"/>
    <col min="5" max="5" width="20" style="6" customWidth="1"/>
    <col min="6" max="6" width="17.28515625" style="6" customWidth="1"/>
    <col min="7" max="7" width="18.28515625" style="6" customWidth="1"/>
    <col min="8" max="16384" width="9.140625" style="6"/>
  </cols>
  <sheetData>
    <row r="3" spans="2:7" ht="15" customHeight="1" x14ac:dyDescent="0.25">
      <c r="B3" s="68" t="s">
        <v>105</v>
      </c>
      <c r="C3" s="68" t="s">
        <v>103</v>
      </c>
      <c r="D3" s="71" t="s">
        <v>98</v>
      </c>
      <c r="E3" s="72"/>
      <c r="F3" s="71" t="s">
        <v>99</v>
      </c>
      <c r="G3" s="72"/>
    </row>
    <row r="4" spans="2:7" x14ac:dyDescent="0.25">
      <c r="B4" s="69"/>
      <c r="C4" s="69"/>
      <c r="D4" s="73"/>
      <c r="E4" s="74"/>
      <c r="F4" s="73"/>
      <c r="G4" s="74"/>
    </row>
    <row r="5" spans="2:7" ht="0.75" customHeight="1" x14ac:dyDescent="0.25">
      <c r="B5" s="69"/>
      <c r="C5" s="69"/>
      <c r="D5" s="73"/>
      <c r="E5" s="74"/>
      <c r="F5" s="73"/>
      <c r="G5" s="74"/>
    </row>
    <row r="6" spans="2:7" ht="15" hidden="1" customHeight="1" x14ac:dyDescent="0.25">
      <c r="B6" s="69"/>
      <c r="C6" s="69"/>
      <c r="D6" s="75"/>
      <c r="E6" s="76"/>
      <c r="F6" s="75"/>
      <c r="G6" s="76"/>
    </row>
    <row r="7" spans="2:7" ht="15" customHeight="1" x14ac:dyDescent="0.25">
      <c r="B7" s="69"/>
      <c r="C7" s="69"/>
      <c r="D7" s="77" t="s">
        <v>5</v>
      </c>
      <c r="E7" s="77" t="s">
        <v>97</v>
      </c>
      <c r="F7" s="77" t="s">
        <v>5</v>
      </c>
      <c r="G7" s="77" t="s">
        <v>97</v>
      </c>
    </row>
    <row r="8" spans="2:7" x14ac:dyDescent="0.25">
      <c r="B8" s="69"/>
      <c r="C8" s="69"/>
      <c r="D8" s="78"/>
      <c r="E8" s="78"/>
      <c r="F8" s="78"/>
      <c r="G8" s="78"/>
    </row>
    <row r="9" spans="2:7" x14ac:dyDescent="0.25">
      <c r="B9" s="69"/>
      <c r="C9" s="69"/>
      <c r="D9" s="78"/>
      <c r="E9" s="78"/>
      <c r="F9" s="78"/>
      <c r="G9" s="78"/>
    </row>
    <row r="10" spans="2:7" ht="2.25" customHeight="1" x14ac:dyDescent="0.25">
      <c r="B10" s="70"/>
      <c r="C10" s="70"/>
      <c r="D10" s="79"/>
      <c r="E10" s="79"/>
      <c r="F10" s="79"/>
      <c r="G10" s="79"/>
    </row>
    <row r="11" spans="2:7" x14ac:dyDescent="0.25">
      <c r="B11" s="1">
        <v>0</v>
      </c>
      <c r="C11" s="1" t="s">
        <v>100</v>
      </c>
      <c r="D11" s="5">
        <f>SUMIF('Приложение №6'!$A$14:$A1032,0,'Приложение №6'!$G$14:$G1032)</f>
        <v>358779</v>
      </c>
      <c r="E11" s="5">
        <f>SUMIF('Приложение №6'!$A$14:$A1032,0,'Приложение №6'!$H$14:$H1032)</f>
        <v>45687.7</v>
      </c>
      <c r="F11" s="5" t="e">
        <f>SUMIF('Приложение №6'!$A$14:$A1032,0,'Приложение №6'!#REF!)</f>
        <v>#REF!</v>
      </c>
      <c r="G11" s="5" t="e">
        <f>SUMIF('Приложение №6'!$A$14:$A1032,0,'Приложение №6'!#REF!)</f>
        <v>#REF!</v>
      </c>
    </row>
    <row r="12" spans="2:7" x14ac:dyDescent="0.25">
      <c r="B12" s="2">
        <v>1</v>
      </c>
      <c r="C12" s="2" t="s">
        <v>101</v>
      </c>
      <c r="D12" s="7">
        <f>SUMIF('Приложение №6'!$A$14:$A1033,1,'Приложение №6'!$G$14:$G1033)</f>
        <v>358779</v>
      </c>
      <c r="E12" s="7">
        <f>SUMIF('Приложение №6'!$A$14:$A1033,1,'Приложение №6'!$H$14:$H1033)</f>
        <v>45687.700000000004</v>
      </c>
      <c r="F12" s="7" t="e">
        <f>SUMIF('Приложение №6'!$A$14:$A1033,1,'Приложение №6'!#REF!)</f>
        <v>#REF!</v>
      </c>
      <c r="G12" s="7" t="e">
        <f>SUMIF('Приложение №6'!$A$14:$A1033,1,'Приложение №6'!#REF!)</f>
        <v>#REF!</v>
      </c>
    </row>
    <row r="13" spans="2:7" x14ac:dyDescent="0.25">
      <c r="B13" s="3">
        <v>2</v>
      </c>
      <c r="C13" s="3" t="s">
        <v>104</v>
      </c>
      <c r="D13" s="8">
        <f>SUMIF('Приложение №6'!$A$14:$A1034,2,'Приложение №6'!$G$14:$G1034)</f>
        <v>358779.00000000012</v>
      </c>
      <c r="E13" s="8">
        <f>SUMIF('Приложение №6'!$A$14:$A1034,2,'Приложение №6'!$H$14:$H1034)</f>
        <v>45687.700000000004</v>
      </c>
      <c r="F13" s="8" t="e">
        <f>SUMIF('Приложение №6'!$A$14:$A1034,2,'Приложение №6'!#REF!)</f>
        <v>#REF!</v>
      </c>
      <c r="G13" s="8" t="e">
        <f>SUMIF('Приложение №6'!$A$14:$A1034,2,'Приложение №6'!#REF!)</f>
        <v>#REF!</v>
      </c>
    </row>
    <row r="14" spans="2:7" x14ac:dyDescent="0.25">
      <c r="B14" s="4" t="s">
        <v>117</v>
      </c>
      <c r="C14" s="4" t="s">
        <v>102</v>
      </c>
      <c r="D14" s="9">
        <f>SUMIF('Приложение №6'!$A$14:$A1035,3,'Приложение №6'!$G$14:$G1035)</f>
        <v>358779.00000000012</v>
      </c>
      <c r="E14" s="9">
        <f>SUMIF('Приложение №6'!$A$14:$A1035,3,'Приложение №6'!$H$14:$H1035)</f>
        <v>45687.700000000004</v>
      </c>
      <c r="F14" s="9" t="e">
        <f>SUMIF('Приложение №6'!$A$14:$A1035,3,'Приложение №6'!#REF!)</f>
        <v>#REF!</v>
      </c>
      <c r="G14" s="9" t="e">
        <f>SUMIF('Приложение №6'!$A$14:$A1035,3,'Приложение №6'!#REF!)</f>
        <v>#REF!</v>
      </c>
    </row>
    <row r="15" spans="2:7" x14ac:dyDescent="0.25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 x14ac:dyDescent="0.25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 x14ac:dyDescent="0.25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2024-10-22T10:29:21Z</cp:lastPrinted>
  <dcterms:created xsi:type="dcterms:W3CDTF">2017-09-27T09:31:38Z</dcterms:created>
  <dcterms:modified xsi:type="dcterms:W3CDTF">2024-10-22T10:38:13Z</dcterms:modified>
</cp:coreProperties>
</file>