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№4'!$A$6:$I$272</definedName>
  </definedNames>
  <calcPr calcId="145621"/>
</workbook>
</file>

<file path=xl/calcChain.xml><?xml version="1.0" encoding="utf-8"?>
<calcChain xmlns="http://schemas.openxmlformats.org/spreadsheetml/2006/main">
  <c r="K26" i="1" l="1"/>
  <c r="K25" i="1" s="1"/>
  <c r="J26" i="1"/>
  <c r="J25" i="1" s="1"/>
  <c r="I26" i="1"/>
  <c r="I25" i="1" s="1"/>
  <c r="H26" i="1"/>
  <c r="H25" i="1" s="1"/>
  <c r="I199" i="1" l="1"/>
  <c r="H199" i="1"/>
  <c r="K199" i="1" l="1"/>
  <c r="J199" i="1"/>
  <c r="I270" i="1" l="1"/>
  <c r="H270" i="1"/>
  <c r="I268" i="1"/>
  <c r="H268" i="1"/>
  <c r="I265" i="1"/>
  <c r="H265" i="1"/>
  <c r="I263" i="1"/>
  <c r="H263" i="1"/>
  <c r="I261" i="1"/>
  <c r="H261" i="1"/>
  <c r="I257" i="1"/>
  <c r="H257" i="1"/>
  <c r="I255" i="1"/>
  <c r="H255" i="1"/>
  <c r="I252" i="1"/>
  <c r="H252" i="1"/>
  <c r="I250" i="1"/>
  <c r="H250" i="1"/>
  <c r="H249" i="1" s="1"/>
  <c r="I247" i="1"/>
  <c r="H247" i="1"/>
  <c r="I244" i="1"/>
  <c r="H244" i="1"/>
  <c r="I242" i="1"/>
  <c r="H242" i="1"/>
  <c r="I239" i="1"/>
  <c r="I238" i="1" s="1"/>
  <c r="H239" i="1"/>
  <c r="H238" i="1" s="1"/>
  <c r="I236" i="1"/>
  <c r="I235" i="1" s="1"/>
  <c r="H236" i="1"/>
  <c r="H235" i="1" s="1"/>
  <c r="I233" i="1"/>
  <c r="H233" i="1"/>
  <c r="I231" i="1"/>
  <c r="H231" i="1"/>
  <c r="I228" i="1"/>
  <c r="I227" i="1" s="1"/>
  <c r="H228" i="1"/>
  <c r="H227" i="1" s="1"/>
  <c r="I224" i="1"/>
  <c r="I223" i="1" s="1"/>
  <c r="H224" i="1"/>
  <c r="H223" i="1" s="1"/>
  <c r="I221" i="1"/>
  <c r="H221" i="1"/>
  <c r="I219" i="1"/>
  <c r="H219" i="1"/>
  <c r="I216" i="1"/>
  <c r="H216" i="1"/>
  <c r="I214" i="1"/>
  <c r="H214" i="1"/>
  <c r="I212" i="1"/>
  <c r="H212" i="1"/>
  <c r="I209" i="1"/>
  <c r="H209" i="1"/>
  <c r="I207" i="1"/>
  <c r="H207" i="1"/>
  <c r="I205" i="1"/>
  <c r="H205" i="1"/>
  <c r="I202" i="1"/>
  <c r="H202" i="1"/>
  <c r="I196" i="1"/>
  <c r="H196" i="1"/>
  <c r="I193" i="1"/>
  <c r="H193" i="1"/>
  <c r="I191" i="1"/>
  <c r="H191" i="1"/>
  <c r="I188" i="1"/>
  <c r="I187" i="1" s="1"/>
  <c r="H188" i="1"/>
  <c r="H187" i="1" s="1"/>
  <c r="I185" i="1"/>
  <c r="H185" i="1"/>
  <c r="I183" i="1"/>
  <c r="I182" i="1" s="1"/>
  <c r="H183" i="1"/>
  <c r="I180" i="1"/>
  <c r="I179" i="1" s="1"/>
  <c r="H180" i="1"/>
  <c r="H179" i="1" s="1"/>
  <c r="I177" i="1"/>
  <c r="I176" i="1" s="1"/>
  <c r="H177" i="1"/>
  <c r="H176" i="1" s="1"/>
  <c r="I170" i="1"/>
  <c r="H170" i="1"/>
  <c r="I168" i="1"/>
  <c r="H168" i="1"/>
  <c r="I165" i="1"/>
  <c r="H165" i="1"/>
  <c r="I163" i="1"/>
  <c r="H163" i="1"/>
  <c r="I160" i="1"/>
  <c r="I159" i="1" s="1"/>
  <c r="H160" i="1"/>
  <c r="H159" i="1" s="1"/>
  <c r="I157" i="1"/>
  <c r="H157" i="1"/>
  <c r="I155" i="1"/>
  <c r="H155" i="1"/>
  <c r="I153" i="1"/>
  <c r="H153" i="1"/>
  <c r="I151" i="1"/>
  <c r="H151" i="1"/>
  <c r="I149" i="1"/>
  <c r="H149" i="1"/>
  <c r="I147" i="1"/>
  <c r="H147" i="1"/>
  <c r="I145" i="1"/>
  <c r="H145" i="1"/>
  <c r="I142" i="1"/>
  <c r="I141" i="1" s="1"/>
  <c r="H142" i="1"/>
  <c r="H141" i="1" s="1"/>
  <c r="I139" i="1"/>
  <c r="I138" i="1" s="1"/>
  <c r="H139" i="1"/>
  <c r="H138" i="1" s="1"/>
  <c r="I133" i="1"/>
  <c r="H133" i="1"/>
  <c r="I131" i="1"/>
  <c r="H131" i="1"/>
  <c r="I129" i="1"/>
  <c r="H129" i="1"/>
  <c r="I126" i="1"/>
  <c r="I125" i="1" s="1"/>
  <c r="H126" i="1"/>
  <c r="H125" i="1" s="1"/>
  <c r="I122" i="1"/>
  <c r="I121" i="1" s="1"/>
  <c r="H122" i="1"/>
  <c r="H121" i="1" s="1"/>
  <c r="I119" i="1"/>
  <c r="H119" i="1"/>
  <c r="I117" i="1"/>
  <c r="H117" i="1"/>
  <c r="I113" i="1"/>
  <c r="I112" i="1" s="1"/>
  <c r="H113" i="1"/>
  <c r="H112" i="1" s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80" i="1"/>
  <c r="H80" i="1"/>
  <c r="I77" i="1"/>
  <c r="H77" i="1"/>
  <c r="I74" i="1"/>
  <c r="H74" i="1"/>
  <c r="I71" i="1"/>
  <c r="I70" i="1" s="1"/>
  <c r="H71" i="1"/>
  <c r="I67" i="1"/>
  <c r="H67" i="1"/>
  <c r="I62" i="1"/>
  <c r="H62" i="1"/>
  <c r="I59" i="1"/>
  <c r="H59" i="1"/>
  <c r="I55" i="1"/>
  <c r="I54" i="1" s="1"/>
  <c r="H55" i="1"/>
  <c r="I52" i="1"/>
  <c r="I51" i="1" s="1"/>
  <c r="H52" i="1"/>
  <c r="H51" i="1" s="1"/>
  <c r="I47" i="1"/>
  <c r="H47" i="1"/>
  <c r="I45" i="1"/>
  <c r="H45" i="1"/>
  <c r="I43" i="1"/>
  <c r="I42" i="1" s="1"/>
  <c r="H43" i="1"/>
  <c r="I38" i="1"/>
  <c r="H38" i="1"/>
  <c r="I36" i="1"/>
  <c r="H36" i="1"/>
  <c r="I32" i="1"/>
  <c r="I31" i="1" s="1"/>
  <c r="H32" i="1"/>
  <c r="H31" i="1" s="1"/>
  <c r="I29" i="1"/>
  <c r="I28" i="1" s="1"/>
  <c r="H29" i="1"/>
  <c r="H28" i="1" s="1"/>
  <c r="I23" i="1"/>
  <c r="I22" i="1" s="1"/>
  <c r="H23" i="1"/>
  <c r="H22" i="1" s="1"/>
  <c r="I18" i="1"/>
  <c r="H18" i="1"/>
  <c r="I16" i="1"/>
  <c r="H16" i="1"/>
  <c r="I116" i="1" l="1"/>
  <c r="I230" i="1"/>
  <c r="H267" i="1"/>
  <c r="H230" i="1"/>
  <c r="H182" i="1"/>
  <c r="H167" i="1"/>
  <c r="I76" i="1"/>
  <c r="H76" i="1"/>
  <c r="H35" i="1"/>
  <c r="H116" i="1"/>
  <c r="I267" i="1"/>
  <c r="H42" i="1"/>
  <c r="H54" i="1"/>
  <c r="H70" i="1"/>
  <c r="I211" i="1"/>
  <c r="H254" i="1"/>
  <c r="I61" i="1"/>
  <c r="H190" i="1"/>
  <c r="H211" i="1"/>
  <c r="H241" i="1"/>
  <c r="I82" i="1"/>
  <c r="H218" i="1"/>
  <c r="H15" i="1"/>
  <c r="H14" i="1" s="1"/>
  <c r="H61" i="1"/>
  <c r="I144" i="1"/>
  <c r="I162" i="1"/>
  <c r="I195" i="1"/>
  <c r="I249" i="1"/>
  <c r="I260" i="1"/>
  <c r="I15" i="1"/>
  <c r="I14" i="1" s="1"/>
  <c r="I241" i="1"/>
  <c r="I35" i="1"/>
  <c r="I34" i="1" s="1"/>
  <c r="H144" i="1"/>
  <c r="H162" i="1"/>
  <c r="H195" i="1"/>
  <c r="H260" i="1"/>
  <c r="I218" i="1"/>
  <c r="H82" i="1"/>
  <c r="I92" i="1"/>
  <c r="I128" i="1"/>
  <c r="I167" i="1"/>
  <c r="I190" i="1"/>
  <c r="I204" i="1"/>
  <c r="I254" i="1"/>
  <c r="H92" i="1"/>
  <c r="H128" i="1"/>
  <c r="H204" i="1"/>
  <c r="K247" i="1"/>
  <c r="J247" i="1"/>
  <c r="I91" i="1" l="1"/>
  <c r="I50" i="1"/>
  <c r="H50" i="1"/>
  <c r="H124" i="1"/>
  <c r="H34" i="1"/>
  <c r="I124" i="1"/>
  <c r="H91" i="1"/>
  <c r="K80" i="1"/>
  <c r="J80" i="1"/>
  <c r="K113" i="1"/>
  <c r="J113" i="1"/>
  <c r="I272" i="1" l="1"/>
  <c r="H272" i="1"/>
  <c r="K157" i="1"/>
  <c r="J157" i="1"/>
  <c r="K155" i="1"/>
  <c r="J155" i="1"/>
  <c r="K270" i="1"/>
  <c r="J270" i="1"/>
  <c r="K268" i="1"/>
  <c r="J268" i="1"/>
  <c r="K265" i="1"/>
  <c r="J265" i="1"/>
  <c r="K263" i="1"/>
  <c r="J263" i="1"/>
  <c r="K261" i="1"/>
  <c r="J261" i="1"/>
  <c r="K257" i="1"/>
  <c r="J257" i="1"/>
  <c r="K255" i="1"/>
  <c r="J255" i="1"/>
  <c r="K252" i="1"/>
  <c r="K122" i="1" s="1"/>
  <c r="K121" i="1" s="1"/>
  <c r="J252" i="1"/>
  <c r="J122" i="1" s="1"/>
  <c r="J121" i="1" s="1"/>
  <c r="K250" i="1"/>
  <c r="J250" i="1"/>
  <c r="K244" i="1"/>
  <c r="J244" i="1"/>
  <c r="K242" i="1"/>
  <c r="J242" i="1"/>
  <c r="K239" i="1"/>
  <c r="J239" i="1"/>
  <c r="K236" i="1"/>
  <c r="J236" i="1"/>
  <c r="K233" i="1"/>
  <c r="J233" i="1"/>
  <c r="K231" i="1"/>
  <c r="J231" i="1"/>
  <c r="K228" i="1"/>
  <c r="J228" i="1"/>
  <c r="K224" i="1"/>
  <c r="J224" i="1"/>
  <c r="K221" i="1"/>
  <c r="J221" i="1"/>
  <c r="K219" i="1"/>
  <c r="J219" i="1"/>
  <c r="K216" i="1"/>
  <c r="J216" i="1"/>
  <c r="K214" i="1"/>
  <c r="J214" i="1"/>
  <c r="K212" i="1"/>
  <c r="J212" i="1"/>
  <c r="K209" i="1"/>
  <c r="J209" i="1"/>
  <c r="K207" i="1"/>
  <c r="J207" i="1"/>
  <c r="K205" i="1"/>
  <c r="J205" i="1"/>
  <c r="K202" i="1"/>
  <c r="J202" i="1"/>
  <c r="K196" i="1"/>
  <c r="J196" i="1"/>
  <c r="K193" i="1"/>
  <c r="J193" i="1"/>
  <c r="K191" i="1"/>
  <c r="J191" i="1"/>
  <c r="K188" i="1"/>
  <c r="J188" i="1"/>
  <c r="K185" i="1"/>
  <c r="J185" i="1"/>
  <c r="K183" i="1"/>
  <c r="J183" i="1"/>
  <c r="K180" i="1"/>
  <c r="J180" i="1"/>
  <c r="K177" i="1"/>
  <c r="J177" i="1"/>
  <c r="K170" i="1"/>
  <c r="J170" i="1"/>
  <c r="K168" i="1"/>
  <c r="J168" i="1"/>
  <c r="K165" i="1"/>
  <c r="J165" i="1"/>
  <c r="K163" i="1"/>
  <c r="J163" i="1"/>
  <c r="K160" i="1"/>
  <c r="J160" i="1"/>
  <c r="K153" i="1"/>
  <c r="J153" i="1"/>
  <c r="K151" i="1"/>
  <c r="J151" i="1"/>
  <c r="K149" i="1"/>
  <c r="J149" i="1"/>
  <c r="K147" i="1"/>
  <c r="J147" i="1"/>
  <c r="K142" i="1"/>
  <c r="J142" i="1"/>
  <c r="K139" i="1"/>
  <c r="J139" i="1"/>
  <c r="K133" i="1"/>
  <c r="J133" i="1"/>
  <c r="K131" i="1"/>
  <c r="J131" i="1"/>
  <c r="K129" i="1"/>
  <c r="J129" i="1"/>
  <c r="K126" i="1"/>
  <c r="J126" i="1"/>
  <c r="K119" i="1"/>
  <c r="J119" i="1"/>
  <c r="K117" i="1"/>
  <c r="J117" i="1"/>
  <c r="K110" i="1"/>
  <c r="J110" i="1"/>
  <c r="K107" i="1"/>
  <c r="J107" i="1"/>
  <c r="K104" i="1"/>
  <c r="K23" i="1" s="1"/>
  <c r="J104" i="1"/>
  <c r="J23" i="1" s="1"/>
  <c r="K97" i="1"/>
  <c r="J97" i="1"/>
  <c r="K95" i="1"/>
  <c r="J95" i="1"/>
  <c r="K93" i="1"/>
  <c r="J93" i="1"/>
  <c r="K87" i="1"/>
  <c r="J87" i="1"/>
  <c r="K84" i="1"/>
  <c r="J84" i="1"/>
  <c r="K77" i="1"/>
  <c r="J77" i="1"/>
  <c r="K74" i="1"/>
  <c r="J74" i="1"/>
  <c r="K71" i="1"/>
  <c r="J71" i="1"/>
  <c r="K67" i="1"/>
  <c r="J67" i="1"/>
  <c r="K62" i="1"/>
  <c r="J62" i="1"/>
  <c r="K59" i="1"/>
  <c r="J59" i="1"/>
  <c r="K55" i="1"/>
  <c r="J55" i="1"/>
  <c r="K52" i="1"/>
  <c r="J52" i="1"/>
  <c r="K47" i="1"/>
  <c r="J47" i="1"/>
  <c r="K45" i="1"/>
  <c r="J45" i="1"/>
  <c r="K43" i="1"/>
  <c r="J43" i="1"/>
  <c r="K38" i="1"/>
  <c r="J38" i="1"/>
  <c r="K36" i="1"/>
  <c r="J36" i="1"/>
  <c r="K32" i="1"/>
  <c r="J32" i="1"/>
  <c r="K29" i="1"/>
  <c r="J29" i="1"/>
  <c r="K18" i="1"/>
  <c r="J18" i="1"/>
  <c r="K145" i="1" l="1"/>
  <c r="J145" i="1"/>
  <c r="K267" i="1" l="1"/>
  <c r="J267" i="1"/>
  <c r="K254" i="1"/>
  <c r="K241" i="1"/>
  <c r="K238" i="1"/>
  <c r="J238" i="1"/>
  <c r="K235" i="1"/>
  <c r="J235" i="1"/>
  <c r="K230" i="1"/>
  <c r="K227" i="1"/>
  <c r="J227" i="1"/>
  <c r="K223" i="1"/>
  <c r="J223" i="1"/>
  <c r="K218" i="1"/>
  <c r="K195" i="1"/>
  <c r="K187" i="1"/>
  <c r="J187" i="1"/>
  <c r="K179" i="1"/>
  <c r="J179" i="1"/>
  <c r="K176" i="1"/>
  <c r="J176" i="1"/>
  <c r="K162" i="1"/>
  <c r="J162" i="1"/>
  <c r="K159" i="1"/>
  <c r="J159" i="1"/>
  <c r="K141" i="1"/>
  <c r="J141" i="1"/>
  <c r="K138" i="1"/>
  <c r="J138" i="1"/>
  <c r="K125" i="1"/>
  <c r="J125" i="1"/>
  <c r="K109" i="1"/>
  <c r="J109" i="1"/>
  <c r="K106" i="1"/>
  <c r="J106" i="1"/>
  <c r="K103" i="1"/>
  <c r="K22" i="1" s="1"/>
  <c r="J103" i="1"/>
  <c r="J22" i="1" s="1"/>
  <c r="K86" i="1"/>
  <c r="J86" i="1"/>
  <c r="K83" i="1"/>
  <c r="K76" i="1"/>
  <c r="J76" i="1"/>
  <c r="K70" i="1"/>
  <c r="K54" i="1"/>
  <c r="K51" i="1"/>
  <c r="J51" i="1"/>
  <c r="K42" i="1"/>
  <c r="K31" i="1"/>
  <c r="J31" i="1"/>
  <c r="K28" i="1"/>
  <c r="J28" i="1"/>
  <c r="K16" i="1"/>
  <c r="J16" i="1"/>
  <c r="J54" i="1" l="1"/>
  <c r="J70" i="1"/>
  <c r="J195" i="1"/>
  <c r="J218" i="1"/>
  <c r="J241" i="1"/>
  <c r="K204" i="1"/>
  <c r="J42" i="1"/>
  <c r="J204" i="1"/>
  <c r="J230" i="1"/>
  <c r="J254" i="1"/>
  <c r="J83" i="1"/>
  <c r="J82" i="1" s="1"/>
  <c r="K182" i="1"/>
  <c r="J144" i="1"/>
  <c r="J92" i="1"/>
  <c r="J211" i="1"/>
  <c r="K116" i="1"/>
  <c r="J167" i="1"/>
  <c r="K35" i="1"/>
  <c r="K61" i="1"/>
  <c r="K50" i="1" s="1"/>
  <c r="K128" i="1"/>
  <c r="K190" i="1"/>
  <c r="K112" i="1" s="1"/>
  <c r="K249" i="1"/>
  <c r="K260" i="1"/>
  <c r="K167" i="1"/>
  <c r="J182" i="1"/>
  <c r="J35" i="1"/>
  <c r="J61" i="1"/>
  <c r="J128" i="1"/>
  <c r="J190" i="1"/>
  <c r="J112" i="1" s="1"/>
  <c r="J249" i="1"/>
  <c r="J260" i="1"/>
  <c r="K144" i="1"/>
  <c r="J116" i="1"/>
  <c r="K92" i="1"/>
  <c r="K211" i="1"/>
  <c r="K82" i="1"/>
  <c r="K15" i="1"/>
  <c r="K14" i="1" s="1"/>
  <c r="J15" i="1"/>
  <c r="J14" i="1" s="1"/>
  <c r="K91" i="1" l="1"/>
  <c r="J91" i="1"/>
  <c r="K124" i="1"/>
  <c r="J124" i="1"/>
  <c r="J50" i="1"/>
  <c r="J34" i="1"/>
  <c r="K34" i="1"/>
  <c r="K272" i="1" l="1"/>
  <c r="J272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<sst xmlns="http://schemas.openxmlformats.org/spreadsheetml/2006/main" count="1216" uniqueCount="208">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</sst>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6"/>
  <sheetViews>
    <sheetView tabSelected="1" topLeftCell="B265" zoomScale="85" zoomScaleNormal="85" workbookViewId="0">
      <selection activeCell="B1" sqref="B1:K272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3" s="11" customFormat="1" ht="34.5" customHeight="1" x14ac:dyDescent="0.3">
      <c r="A1" s="10"/>
      <c r="H1" s="59"/>
      <c r="I1" s="59"/>
      <c r="J1" s="59" t="s">
        <v>111</v>
      </c>
      <c r="K1" s="59"/>
    </row>
    <row r="2" spans="1:13" ht="97.15" customHeight="1" x14ac:dyDescent="0.25">
      <c r="F2" s="54"/>
      <c r="G2" s="54"/>
      <c r="H2" s="70" t="s">
        <v>180</v>
      </c>
      <c r="I2" s="70"/>
      <c r="J2" s="70"/>
      <c r="K2" s="70"/>
      <c r="L2" s="54"/>
      <c r="M2" s="54"/>
    </row>
    <row r="3" spans="1:13" ht="18.600000000000001" customHeight="1" x14ac:dyDescent="0.25">
      <c r="F3" s="57"/>
      <c r="G3" s="57"/>
      <c r="H3" s="57"/>
      <c r="I3" s="57"/>
      <c r="J3" s="58"/>
      <c r="K3" s="58"/>
      <c r="L3" s="54"/>
      <c r="M3" s="54"/>
    </row>
    <row r="4" spans="1:13" s="12" customFormat="1" ht="34.5" customHeight="1" x14ac:dyDescent="0.2">
      <c r="C4" s="71" t="s">
        <v>151</v>
      </c>
      <c r="D4" s="71"/>
      <c r="E4" s="71"/>
      <c r="F4" s="71"/>
      <c r="G4" s="71"/>
      <c r="H4" s="71"/>
      <c r="I4" s="71"/>
      <c r="J4" s="71"/>
    </row>
    <row r="6" spans="1:13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101</v>
      </c>
      <c r="I6" s="73"/>
      <c r="J6" s="60" t="s">
        <v>185</v>
      </c>
      <c r="K6" s="61"/>
    </row>
    <row r="7" spans="1:13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3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3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3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100</v>
      </c>
      <c r="J10" s="66" t="s">
        <v>6</v>
      </c>
      <c r="K10" s="69" t="s">
        <v>100</v>
      </c>
    </row>
    <row r="11" spans="1:13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3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3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3" s="16" customFormat="1" ht="63" x14ac:dyDescent="0.25">
      <c r="A14" s="14">
        <v>0</v>
      </c>
      <c r="B14" s="26">
        <v>920</v>
      </c>
      <c r="C14" s="27" t="s">
        <v>192</v>
      </c>
      <c r="D14" s="26"/>
      <c r="E14" s="26"/>
      <c r="F14" s="26" t="s">
        <v>7</v>
      </c>
      <c r="G14" s="26"/>
      <c r="H14" s="15">
        <f>SUMIFS(H15:H1026,$B15:$B1026,$B15)/3</f>
        <v>91960.3</v>
      </c>
      <c r="I14" s="15">
        <f>SUMIFS(I15:I1026,$B15:$B1026,$B15)/3</f>
        <v>789</v>
      </c>
      <c r="J14" s="15">
        <f>SUMIFS(J15:J1026,$B15:$B1026,$B15)/3</f>
        <v>94654.400000000009</v>
      </c>
      <c r="K14" s="15">
        <f>SUMIFS(K15:K1026,$B15:$B1026,$B15)/3</f>
        <v>789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74</v>
      </c>
      <c r="E15" s="30" t="s">
        <v>75</v>
      </c>
      <c r="F15" s="30" t="s">
        <v>7</v>
      </c>
      <c r="G15" s="30" t="s">
        <v>103</v>
      </c>
      <c r="H15" s="18">
        <f>SUMIFS(H16:H1021,$B16:$B1021,$B16,$D16:$D1021,$D16,$E16:$E1021,$E16)/2</f>
        <v>10008.200000000001</v>
      </c>
      <c r="I15" s="18">
        <f>SUMIFS(I16:I1021,$B16:$B1021,$B16,$D16:$D1021,$D16,$E16:$E1021,$E16)/2</f>
        <v>0</v>
      </c>
      <c r="J15" s="18">
        <f>SUMIFS(J16:J1021,$B16:$B1021,$B16,$D16:$D1021,$D16,$E16:$E1021,$E16)/2</f>
        <v>10169.1</v>
      </c>
      <c r="K15" s="18">
        <f>SUMIFS(K16:K1021,$B16:$B1021,$B16,$D16:$D1021,$D16,$E16:$E1021,$E16)/2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135</v>
      </c>
      <c r="D16" s="44" t="s">
        <v>74</v>
      </c>
      <c r="E16" s="39" t="s">
        <v>75</v>
      </c>
      <c r="F16" s="39" t="s">
        <v>15</v>
      </c>
      <c r="G16" s="39" t="s">
        <v>76</v>
      </c>
      <c r="H16" s="40">
        <f>SUMIFS(H17:H1021,$B17:$B1021,$B16,$D17:$D1021,$D17,$E17:$E1021,$E17,$F17:$F1021,$F17)</f>
        <v>0</v>
      </c>
      <c r="I16" s="40">
        <f>SUMIFS(I17:I1021,$B17:$B1021,$B16,$D17:$D1021,$D17,$E17:$E1021,$E17,$F17:$F1021,$F17)</f>
        <v>0</v>
      </c>
      <c r="J16" s="40">
        <f>SUMIFS(J17:J1021,$B17:$B1021,$B16,$D17:$D1021,$D17,$E17:$E1021,$E17,$F17:$F1021,$F17)</f>
        <v>0</v>
      </c>
      <c r="K16" s="40">
        <f>SUMIFS(K17:K1021,$B17:$B1021,$B16,$D17:$D1021,$D17,$E17:$E1021,$E17,$F17:$F1021,$F17)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74</v>
      </c>
      <c r="E17" s="33" t="s">
        <v>75</v>
      </c>
      <c r="F17" s="33" t="s">
        <v>15</v>
      </c>
      <c r="G17" s="33" t="s">
        <v>78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74</v>
      </c>
      <c r="E18" s="39" t="s">
        <v>75</v>
      </c>
      <c r="F18" s="39" t="s">
        <v>114</v>
      </c>
      <c r="G18" s="39" t="s">
        <v>76</v>
      </c>
      <c r="H18" s="40">
        <f>SUMIFS(H19:H1023,$B19:$B1023,$B18,$D19:$D1023,$D19,$E19:$E1023,$E19,$F19:$F1023,$F19)</f>
        <v>10008.200000000001</v>
      </c>
      <c r="I18" s="40">
        <f>SUMIFS(I19:I1023,$B19:$B1023,$B18,$D19:$D1023,$D19,$E19:$E1023,$E19,$F19:$F1023,$F19)</f>
        <v>0</v>
      </c>
      <c r="J18" s="40">
        <f>SUMIFS(J19:J1023,$B19:$B1023,$B18,$D19:$D1023,$D19,$E19:$E1023,$E19,$F19:$F1023,$F19)</f>
        <v>10169.1</v>
      </c>
      <c r="K18" s="40">
        <f>SUMIFS(K19:K1023,$B19:$B1023,$B18,$D19:$D1023,$D19,$E19:$E1023,$E19,$F19:$F1023,$F19)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74</v>
      </c>
      <c r="E19" s="33" t="s">
        <v>75</v>
      </c>
      <c r="F19" s="33" t="s">
        <v>114</v>
      </c>
      <c r="G19" s="33" t="s">
        <v>77</v>
      </c>
      <c r="H19" s="24">
        <v>9602.7000000000007</v>
      </c>
      <c r="I19" s="24"/>
      <c r="J19" s="24">
        <v>9763.6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74</v>
      </c>
      <c r="E20" s="33" t="s">
        <v>75</v>
      </c>
      <c r="F20" s="33" t="s">
        <v>114</v>
      </c>
      <c r="G20" s="33" t="s">
        <v>78</v>
      </c>
      <c r="H20" s="24">
        <v>405.5</v>
      </c>
      <c r="I20" s="24"/>
      <c r="J20" s="24">
        <v>405.5</v>
      </c>
      <c r="K20" s="24"/>
    </row>
    <row r="21" spans="1:11" s="16" customFormat="1" ht="31.5" x14ac:dyDescent="0.25">
      <c r="A21" s="20">
        <v>3</v>
      </c>
      <c r="B21" s="31">
        <v>920</v>
      </c>
      <c r="C21" s="32" t="s">
        <v>13</v>
      </c>
      <c r="D21" s="33" t="s">
        <v>74</v>
      </c>
      <c r="E21" s="33" t="s">
        <v>75</v>
      </c>
      <c r="F21" s="33" t="s">
        <v>114</v>
      </c>
      <c r="G21" s="33" t="s">
        <v>79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74</v>
      </c>
      <c r="E22" s="30" t="s">
        <v>80</v>
      </c>
      <c r="F22" s="30"/>
      <c r="G22" s="30"/>
      <c r="H22" s="18">
        <f>SUMIFS(H23:H1023,$B23:$B1023,$B23,$D23:$D1023,$D23,$E23:$E1023,$E23)/2</f>
        <v>359</v>
      </c>
      <c r="I22" s="18">
        <f>SUMIFS(I23:I1023,$B23:$B1023,$B23,$D23:$D1023,$D23,$E23:$E1023,$E23)/2</f>
        <v>0</v>
      </c>
      <c r="J22" s="18">
        <f>SUMIFS(J23:J1023,$B23:$B1023,$B23,$D23:$D1023,$D23,$E23:$E1023,$E23)/2</f>
        <v>359</v>
      </c>
      <c r="K22" s="18">
        <f>SUMIFS(K23:K1023,$B23:$B1023,$B23,$D23:$D1023,$D23,$E23:$E1023,$E23)/2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74</v>
      </c>
      <c r="E23" s="39" t="s">
        <v>80</v>
      </c>
      <c r="F23" s="39" t="s">
        <v>117</v>
      </c>
      <c r="G23" s="39" t="s">
        <v>76</v>
      </c>
      <c r="H23" s="40">
        <f>SUMIFS(H24:H1023,$B24:$B1023,$B23,$D24:$D1023,$D24,$E24:$E1023,$E24,$F24:$F1023,$F24)</f>
        <v>359</v>
      </c>
      <c r="I23" s="40">
        <f>SUMIFS(I24:I1023,$B24:$B1023,$B23,$D24:$D1023,$D24,$E24:$E1023,$E24,$F24:$F1023,$F24)</f>
        <v>0</v>
      </c>
      <c r="J23" s="40">
        <f>SUMIFS(J24:J1023,$B24:$B1023,$B23,$D24:$D1023,$D24,$E24:$E1023,$E24,$F24:$F1023,$F24)</f>
        <v>359</v>
      </c>
      <c r="K23" s="40">
        <f>SUMIFS(K24:K1023,$B24:$B1023,$B23,$D24:$D1023,$D24,$E24:$E1023,$E24,$F24:$F1023,$F24)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149</v>
      </c>
      <c r="D24" s="33" t="s">
        <v>74</v>
      </c>
      <c r="E24" s="33" t="s">
        <v>80</v>
      </c>
      <c r="F24" s="33" t="s">
        <v>117</v>
      </c>
      <c r="G24" s="33" t="s">
        <v>148</v>
      </c>
      <c r="H24" s="24">
        <v>359</v>
      </c>
      <c r="I24" s="24"/>
      <c r="J24" s="24">
        <v>359</v>
      </c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206</v>
      </c>
      <c r="D25" s="30" t="s">
        <v>80</v>
      </c>
      <c r="E25" s="30" t="s">
        <v>74</v>
      </c>
      <c r="F25" s="30"/>
      <c r="G25" s="30"/>
      <c r="H25" s="18">
        <f>SUMIFS(H26:H1026,$B26:$B1026,$B26,$D26:$D1026,$D26,$E26:$E1026,$E26)/2</f>
        <v>0</v>
      </c>
      <c r="I25" s="18">
        <f>SUMIFS(I26:I1026,$B26:$B1026,$B26,$D26:$D1026,$D26,$E26:$E1026,$E26)/2</f>
        <v>0</v>
      </c>
      <c r="J25" s="18">
        <f>SUMIFS(J26:J1026,$B26:$B1026,$B26,$D26:$D1026,$D26,$E26:$E1026,$E26)/2</f>
        <v>900</v>
      </c>
      <c r="K25" s="18">
        <f>SUMIFS(K26:K1026,$B26:$B1026,$B26,$D26:$D1026,$D26,$E26:$E1026,$E26)/2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204</v>
      </c>
      <c r="D26" s="39" t="s">
        <v>80</v>
      </c>
      <c r="E26" s="39" t="s">
        <v>74</v>
      </c>
      <c r="F26" s="39" t="s">
        <v>203</v>
      </c>
      <c r="G26" s="39" t="s">
        <v>76</v>
      </c>
      <c r="H26" s="40">
        <f>SUMIFS(H27:H1026,$B27:$B1026,$B26,$D27:$D1026,$D27,$E27:$E1026,$E27,$F27:$F1026,$F27)</f>
        <v>0</v>
      </c>
      <c r="I26" s="40">
        <f>SUMIFS(I27:I1026,$B27:$B1026,$B26,$D27:$D1026,$D27,$E27:$E1026,$E27,$F27:$F1026,$F27)</f>
        <v>0</v>
      </c>
      <c r="J26" s="40">
        <f>SUMIFS(J27:J1026,$B27:$B1026,$B26,$D27:$D1026,$D27,$E27:$E1026,$E27,$F27:$F1026,$F27)</f>
        <v>900</v>
      </c>
      <c r="K26" s="40">
        <f>SUMIFS(K27:K1026,$B27:$B1026,$B26,$D27:$D1026,$D27,$E27:$E1026,$E27,$F27:$F1026,$F27)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207</v>
      </c>
      <c r="D27" s="33" t="s">
        <v>80</v>
      </c>
      <c r="E27" s="33" t="s">
        <v>74</v>
      </c>
      <c r="F27" s="33" t="s">
        <v>203</v>
      </c>
      <c r="G27" s="33" t="s">
        <v>205</v>
      </c>
      <c r="H27" s="24"/>
      <c r="I27" s="24"/>
      <c r="J27" s="24">
        <v>900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81</v>
      </c>
      <c r="E28" s="30" t="s">
        <v>74</v>
      </c>
      <c r="F28" s="30" t="s">
        <v>7</v>
      </c>
      <c r="G28" s="30" t="s">
        <v>76</v>
      </c>
      <c r="H28" s="18">
        <f>SUMIFS(H29:H1028,$B29:$B1028,$B29,$D29:$D1028,$D29,$E29:$E1028,$E29)/2</f>
        <v>21900</v>
      </c>
      <c r="I28" s="18">
        <f>SUMIFS(I29:I1028,$B29:$B1028,$B29,$D29:$D1028,$D29,$E29:$E1028,$E29)/2</f>
        <v>789</v>
      </c>
      <c r="J28" s="18">
        <f>SUMIFS(J29:J1028,$B29:$B1028,$B29,$D29:$D1028,$D29,$E29:$E1028,$E29)/2</f>
        <v>21900</v>
      </c>
      <c r="K28" s="18">
        <f>SUMIFS(K29:K1028,$B29:$B1028,$B29,$D29:$D1028,$D29,$E29:$E1028,$E29)/2</f>
        <v>789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81</v>
      </c>
      <c r="E29" s="39" t="s">
        <v>74</v>
      </c>
      <c r="F29" s="39" t="s">
        <v>115</v>
      </c>
      <c r="G29" s="39" t="s">
        <v>76</v>
      </c>
      <c r="H29" s="40">
        <f>SUMIFS(H30:H1028,$B30:$B1028,$B29,$D30:$D1028,$D30,$E30:$E1028,$E30,$F30:$F1028,$F30)</f>
        <v>21900</v>
      </c>
      <c r="I29" s="40">
        <f>SUMIFS(I30:I1028,$B30:$B1028,$B29,$D30:$D1028,$D30,$E30:$E1028,$E30,$F30:$F1028,$F30)</f>
        <v>789</v>
      </c>
      <c r="J29" s="40">
        <f>SUMIFS(J30:J1028,$B30:$B1028,$B29,$D30:$D1028,$D30,$E30:$E1028,$E30,$F30:$F1028,$F30)</f>
        <v>21900</v>
      </c>
      <c r="K29" s="40">
        <f>SUMIFS(K30:K1028,$B30:$B1028,$B29,$D30:$D1028,$D30,$E30:$E1028,$E30,$F30:$F1028,$F30)</f>
        <v>789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81</v>
      </c>
      <c r="E30" s="33" t="s">
        <v>74</v>
      </c>
      <c r="F30" s="33" t="s">
        <v>115</v>
      </c>
      <c r="G30" s="33" t="s">
        <v>82</v>
      </c>
      <c r="H30" s="24">
        <v>21900</v>
      </c>
      <c r="I30" s="24">
        <v>789</v>
      </c>
      <c r="J30" s="24">
        <v>21900</v>
      </c>
      <c r="K30" s="24">
        <v>789</v>
      </c>
    </row>
    <row r="31" spans="1:11" s="16" customFormat="1" ht="31.5" x14ac:dyDescent="0.25">
      <c r="A31" s="17">
        <v>1</v>
      </c>
      <c r="B31" s="28">
        <v>920</v>
      </c>
      <c r="C31" s="55" t="s">
        <v>174</v>
      </c>
      <c r="D31" s="30" t="s">
        <v>81</v>
      </c>
      <c r="E31" s="30" t="s">
        <v>83</v>
      </c>
      <c r="F31" s="30"/>
      <c r="G31" s="30"/>
      <c r="H31" s="18">
        <f>SUMIFS(H32:H1034,$B32:$B1034,$B32,$D32:$D1034,$D32,$E32:$E1034,$E32)/2</f>
        <v>59693.1</v>
      </c>
      <c r="I31" s="18">
        <f>SUMIFS(I32:I1034,$B32:$B1034,$B32,$D32:$D1034,$D32,$E32:$E1034,$E32)/2</f>
        <v>0</v>
      </c>
      <c r="J31" s="18">
        <f>SUMIFS(J32:J1034,$B32:$B1034,$B32,$D32:$D1034,$D32,$E32:$E1034,$E32)/2</f>
        <v>61326.3</v>
      </c>
      <c r="K31" s="18">
        <f>SUMIFS(K32:K1034,$B32:$B1034,$B32,$D32:$D1034,$D32,$E32:$E1034,$E32)/2</f>
        <v>0</v>
      </c>
    </row>
    <row r="32" spans="1:11" s="16" customFormat="1" ht="31.5" x14ac:dyDescent="0.25">
      <c r="A32" s="19">
        <v>2</v>
      </c>
      <c r="B32" s="37">
        <v>920</v>
      </c>
      <c r="C32" s="38" t="s">
        <v>17</v>
      </c>
      <c r="D32" s="39" t="s">
        <v>81</v>
      </c>
      <c r="E32" s="39" t="s">
        <v>83</v>
      </c>
      <c r="F32" s="39" t="s">
        <v>115</v>
      </c>
      <c r="G32" s="39"/>
      <c r="H32" s="40">
        <f>SUMIFS(H33:H1034,$B33:$B1034,$B32,$D33:$D1034,$D33,$E33:$E1034,$E33,$F33:$F1034,$F33)</f>
        <v>59693.1</v>
      </c>
      <c r="I32" s="40">
        <f>SUMIFS(I33:I1034,$B33:$B1034,$B32,$D33:$D1034,$D33,$E33:$E1034,$E33,$F33:$F1034,$F33)</f>
        <v>0</v>
      </c>
      <c r="J32" s="40">
        <f>SUMIFS(J33:J1034,$B33:$B1034,$B32,$D33:$D1034,$D33,$E33:$E1034,$E33,$F33:$F1034,$F33)</f>
        <v>61326.3</v>
      </c>
      <c r="K32" s="40">
        <f>SUMIFS(K33:K1034,$B33:$B1034,$B32,$D33:$D1034,$D33,$E33:$E1034,$E33,$F33:$F1034,$F33)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81</v>
      </c>
      <c r="E33" s="33" t="s">
        <v>83</v>
      </c>
      <c r="F33" s="33" t="s">
        <v>115</v>
      </c>
      <c r="G33" s="33" t="s">
        <v>84</v>
      </c>
      <c r="H33" s="24">
        <v>59693.1</v>
      </c>
      <c r="I33" s="24"/>
      <c r="J33" s="24">
        <v>61326.3</v>
      </c>
      <c r="K33" s="24"/>
    </row>
    <row r="34" spans="1:11" s="16" customFormat="1" ht="47.25" x14ac:dyDescent="0.25">
      <c r="A34" s="14">
        <v>0</v>
      </c>
      <c r="B34" s="26">
        <v>933</v>
      </c>
      <c r="C34" s="27" t="s">
        <v>191</v>
      </c>
      <c r="D34" s="34" t="s">
        <v>76</v>
      </c>
      <c r="E34" s="34" t="s">
        <v>76</v>
      </c>
      <c r="F34" s="34" t="s">
        <v>7</v>
      </c>
      <c r="G34" s="34" t="s">
        <v>76</v>
      </c>
      <c r="H34" s="15">
        <f>SUMIFS(H35:H1043,$B35:$B1043,$B35)/3</f>
        <v>1583</v>
      </c>
      <c r="I34" s="15">
        <f>SUMIFS(I35:I1043,$B35:$B1043,$B35)/3</f>
        <v>0</v>
      </c>
      <c r="J34" s="15">
        <f>SUMIFS(J35:J1043,$B35:$B1043,$B35)/3</f>
        <v>1618.7</v>
      </c>
      <c r="K34" s="15">
        <f>SUMIFS(K35:K1043,$B35:$B1043,$B35)/3</f>
        <v>0</v>
      </c>
    </row>
    <row r="35" spans="1:11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74</v>
      </c>
      <c r="E35" s="30" t="s">
        <v>83</v>
      </c>
      <c r="F35" s="30" t="s">
        <v>7</v>
      </c>
      <c r="G35" s="30" t="s">
        <v>76</v>
      </c>
      <c r="H35" s="18">
        <f>SUMIFS(H36:H1038,$B36:$B1038,$B36,$D36:$D1038,$D36,$E36:$E1038,$E36)/2</f>
        <v>622.90000000000009</v>
      </c>
      <c r="I35" s="18">
        <f>SUMIFS(I36:I1038,$B36:$B1038,$B36,$D36:$D1038,$D36,$E36:$E1038,$E36)/2</f>
        <v>0</v>
      </c>
      <c r="J35" s="18">
        <f>SUMIFS(J36:J1038,$B36:$B1038,$B36,$D36:$D1038,$D36,$E36:$E1038,$E36)/2</f>
        <v>649.90000000000009</v>
      </c>
      <c r="K35" s="18">
        <f>SUMIFS(K36:K1038,$B36:$B1038,$B36,$D36:$D1038,$D36,$E36:$E1038,$E36)/2</f>
        <v>0</v>
      </c>
    </row>
    <row r="36" spans="1:11" s="16" customFormat="1" ht="63" x14ac:dyDescent="0.25">
      <c r="A36" s="19">
        <v>2</v>
      </c>
      <c r="B36" s="37">
        <v>933</v>
      </c>
      <c r="C36" s="47" t="s">
        <v>135</v>
      </c>
      <c r="D36" s="39" t="s">
        <v>74</v>
      </c>
      <c r="E36" s="39" t="s">
        <v>83</v>
      </c>
      <c r="F36" s="39" t="s">
        <v>15</v>
      </c>
      <c r="G36" s="39" t="s">
        <v>76</v>
      </c>
      <c r="H36" s="40">
        <f>SUMIFS(H37:H1038,$B37:$B1038,$B36,$D37:$D1038,$D37,$E37:$E1038,$E37,$F37:$F1038,$F37)</f>
        <v>0</v>
      </c>
      <c r="I36" s="40">
        <f>SUMIFS(I37:I1038,$B37:$B1038,$B36,$D37:$D1038,$D37,$E37:$E1038,$E37,$F37:$F1038,$F37)</f>
        <v>0</v>
      </c>
      <c r="J36" s="40">
        <f>SUMIFS(J37:J1038,$B37:$B1038,$B36,$D37:$D1038,$D37,$E37:$E1038,$E37,$F37:$F1038,$F37)</f>
        <v>0</v>
      </c>
      <c r="K36" s="40">
        <f>SUMIFS(K37:K1038,$B37:$B1038,$B36,$D37:$D1038,$D37,$E37:$E1038,$E37,$F37:$F1038,$F37)</f>
        <v>0</v>
      </c>
    </row>
    <row r="37" spans="1:11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74</v>
      </c>
      <c r="E37" s="33" t="s">
        <v>83</v>
      </c>
      <c r="F37" s="33" t="s">
        <v>15</v>
      </c>
      <c r="G37" s="33" t="s">
        <v>78</v>
      </c>
      <c r="H37" s="24"/>
      <c r="I37" s="24"/>
      <c r="J37" s="24"/>
      <c r="K37" s="24"/>
    </row>
    <row r="38" spans="1:11" s="16" customFormat="1" ht="78.75" x14ac:dyDescent="0.25">
      <c r="A38" s="19">
        <v>2</v>
      </c>
      <c r="B38" s="37">
        <v>933</v>
      </c>
      <c r="C38" s="38" t="s">
        <v>9</v>
      </c>
      <c r="D38" s="39" t="s">
        <v>74</v>
      </c>
      <c r="E38" s="39" t="s">
        <v>83</v>
      </c>
      <c r="F38" s="39" t="s">
        <v>114</v>
      </c>
      <c r="G38" s="39" t="s">
        <v>76</v>
      </c>
      <c r="H38" s="40">
        <f>SUMIFS(H39:H1040,$B39:$B1040,$B38,$D39:$D1040,$D39,$E39:$E1040,$E39,$F39:$F1040,$F39)</f>
        <v>622.9</v>
      </c>
      <c r="I38" s="40">
        <f>SUMIFS(I39:I1040,$B39:$B1040,$B38,$D39:$D1040,$D39,$E39:$E1040,$E39,$F39:$F1040,$F39)</f>
        <v>0</v>
      </c>
      <c r="J38" s="40">
        <f>SUMIFS(J39:J1040,$B39:$B1040,$B38,$D39:$D1040,$D39,$E39:$E1040,$E39,$F39:$F1040,$F39)</f>
        <v>649.9</v>
      </c>
      <c r="K38" s="40">
        <f>SUMIFS(K39:K1040,$B39:$B1040,$B38,$D39:$D1040,$D39,$E39:$E1040,$E39,$F39:$F1040,$F39)</f>
        <v>0</v>
      </c>
    </row>
    <row r="39" spans="1:11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74</v>
      </c>
      <c r="E39" s="33" t="s">
        <v>83</v>
      </c>
      <c r="F39" s="33" t="s">
        <v>114</v>
      </c>
      <c r="G39" s="33" t="s">
        <v>77</v>
      </c>
      <c r="H39" s="24">
        <v>537.5</v>
      </c>
      <c r="I39" s="24"/>
      <c r="J39" s="24">
        <v>537.5</v>
      </c>
      <c r="K39" s="24"/>
    </row>
    <row r="40" spans="1:11" s="16" customFormat="1" ht="47.25" x14ac:dyDescent="0.25">
      <c r="A40" s="20">
        <v>3</v>
      </c>
      <c r="B40" s="31">
        <v>933</v>
      </c>
      <c r="C40" s="32" t="s">
        <v>12</v>
      </c>
      <c r="D40" s="33" t="s">
        <v>74</v>
      </c>
      <c r="E40" s="33" t="s">
        <v>83</v>
      </c>
      <c r="F40" s="33" t="s">
        <v>114</v>
      </c>
      <c r="G40" s="33" t="s">
        <v>78</v>
      </c>
      <c r="H40" s="24">
        <v>84.4</v>
      </c>
      <c r="I40" s="24"/>
      <c r="J40" s="24">
        <v>111.4</v>
      </c>
      <c r="K40" s="24"/>
    </row>
    <row r="41" spans="1:11" s="16" customFormat="1" ht="31.5" x14ac:dyDescent="0.25">
      <c r="A41" s="20">
        <v>3</v>
      </c>
      <c r="B41" s="31">
        <v>933</v>
      </c>
      <c r="C41" s="32" t="s">
        <v>13</v>
      </c>
      <c r="D41" s="33" t="s">
        <v>74</v>
      </c>
      <c r="E41" s="33" t="s">
        <v>83</v>
      </c>
      <c r="F41" s="33" t="s">
        <v>114</v>
      </c>
      <c r="G41" s="33" t="s">
        <v>79</v>
      </c>
      <c r="H41" s="24">
        <v>1</v>
      </c>
      <c r="I41" s="24"/>
      <c r="J41" s="24">
        <v>1</v>
      </c>
      <c r="K41" s="24"/>
    </row>
    <row r="42" spans="1:11" s="16" customFormat="1" ht="63" x14ac:dyDescent="0.25">
      <c r="A42" s="17">
        <v>1</v>
      </c>
      <c r="B42" s="28">
        <v>933</v>
      </c>
      <c r="C42" s="29" t="s">
        <v>8</v>
      </c>
      <c r="D42" s="30" t="s">
        <v>74</v>
      </c>
      <c r="E42" s="30" t="s">
        <v>75</v>
      </c>
      <c r="F42" s="30" t="s">
        <v>7</v>
      </c>
      <c r="G42" s="30" t="s">
        <v>76</v>
      </c>
      <c r="H42" s="18">
        <f>SUMIFS(H43:H1045,$B43:$B1045,$B43,$D43:$D1045,$D43,$E43:$E1045,$E43)/2</f>
        <v>960.09999999999991</v>
      </c>
      <c r="I42" s="18">
        <f>SUMIFS(I43:I1045,$B43:$B1045,$B43,$D43:$D1045,$D43,$E43:$E1045,$E43)/2</f>
        <v>0</v>
      </c>
      <c r="J42" s="18">
        <f>SUMIFS(J43:J1045,$B43:$B1045,$B43,$D43:$D1045,$D43,$E43:$E1045,$E43)/2</f>
        <v>968.8</v>
      </c>
      <c r="K42" s="18">
        <f>SUMIFS(K43:K1045,$B43:$B1045,$B43,$D43:$D1045,$D43,$E43:$E1045,$E43)/2</f>
        <v>0</v>
      </c>
    </row>
    <row r="43" spans="1:11" s="16" customFormat="1" ht="63" x14ac:dyDescent="0.25">
      <c r="A43" s="19">
        <v>2</v>
      </c>
      <c r="B43" s="37">
        <v>933</v>
      </c>
      <c r="C43" s="47" t="s">
        <v>135</v>
      </c>
      <c r="D43" s="39" t="s">
        <v>74</v>
      </c>
      <c r="E43" s="39" t="s">
        <v>75</v>
      </c>
      <c r="F43" s="39" t="s">
        <v>15</v>
      </c>
      <c r="G43" s="39" t="s">
        <v>76</v>
      </c>
      <c r="H43" s="40">
        <f>SUMIFS(H44:H1045,$B44:$B1045,$B43,$D44:$D1045,$D44,$E44:$E1045,$E44,$F44:$F1045,$F44)</f>
        <v>0</v>
      </c>
      <c r="I43" s="40">
        <f>SUMIFS(I44:I1045,$B44:$B1045,$B43,$D44:$D1045,$D44,$E44:$E1045,$E44,$F44:$F1045,$F44)</f>
        <v>0</v>
      </c>
      <c r="J43" s="40">
        <f>SUMIFS(J44:J1045,$B44:$B1045,$B43,$D44:$D1045,$D44,$E44:$E1045,$E44,$F44:$F1045,$F44)</f>
        <v>0</v>
      </c>
      <c r="K43" s="40">
        <f>SUMIFS(K44:K1045,$B44:$B1045,$B43,$D44:$D1045,$D44,$E44:$E1045,$E44,$F44:$F1045,$F44)</f>
        <v>0</v>
      </c>
    </row>
    <row r="44" spans="1:11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74</v>
      </c>
      <c r="E44" s="33" t="s">
        <v>75</v>
      </c>
      <c r="F44" s="33" t="s">
        <v>15</v>
      </c>
      <c r="G44" s="33" t="s">
        <v>78</v>
      </c>
      <c r="H44" s="24"/>
      <c r="I44" s="24"/>
      <c r="J44" s="24"/>
      <c r="K44" s="24"/>
    </row>
    <row r="45" spans="1:11" s="16" customFormat="1" ht="63" x14ac:dyDescent="0.25">
      <c r="A45" s="19">
        <v>2</v>
      </c>
      <c r="B45" s="37">
        <v>933</v>
      </c>
      <c r="C45" s="47" t="s">
        <v>137</v>
      </c>
      <c r="D45" s="39" t="s">
        <v>74</v>
      </c>
      <c r="E45" s="39" t="s">
        <v>75</v>
      </c>
      <c r="F45" s="39" t="s">
        <v>42</v>
      </c>
      <c r="G45" s="39" t="s">
        <v>76</v>
      </c>
      <c r="H45" s="40">
        <f>SUMIFS(H46:H1047,$B46:$B1047,$B45,$D46:$D1047,$D46,$E46:$E1047,$E46,$F46:$F1047,$F46)</f>
        <v>0</v>
      </c>
      <c r="I45" s="40">
        <f>SUMIFS(I46:I1047,$B46:$B1047,$B45,$D46:$D1047,$D46,$E46:$E1047,$E46,$F46:$F1047,$F46)</f>
        <v>0</v>
      </c>
      <c r="J45" s="40">
        <f>SUMIFS(J46:J1047,$B46:$B1047,$B45,$D46:$D1047,$D46,$E46:$E1047,$E46,$F46:$F1047,$F46)</f>
        <v>0</v>
      </c>
      <c r="K45" s="40">
        <f>SUMIFS(K46:K1047,$B46:$B1047,$B45,$D46:$D1047,$D46,$E46:$E1047,$E46,$F46:$F1047,$F46)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74</v>
      </c>
      <c r="E46" s="33" t="s">
        <v>75</v>
      </c>
      <c r="F46" s="33" t="s">
        <v>42</v>
      </c>
      <c r="G46" s="33" t="s">
        <v>78</v>
      </c>
      <c r="H46" s="24"/>
      <c r="I46" s="24"/>
      <c r="J46" s="24"/>
      <c r="K46" s="24"/>
    </row>
    <row r="47" spans="1:11" s="16" customFormat="1" ht="78.75" x14ac:dyDescent="0.25">
      <c r="A47" s="19">
        <v>2</v>
      </c>
      <c r="B47" s="37">
        <v>933</v>
      </c>
      <c r="C47" s="38" t="s">
        <v>9</v>
      </c>
      <c r="D47" s="39" t="s">
        <v>74</v>
      </c>
      <c r="E47" s="39" t="s">
        <v>75</v>
      </c>
      <c r="F47" s="39" t="s">
        <v>114</v>
      </c>
      <c r="G47" s="39" t="s">
        <v>76</v>
      </c>
      <c r="H47" s="40">
        <f>SUMIFS(H48:H1049,$B48:$B1049,$B47,$D48:$D1049,$D48,$E48:$E1049,$E48,$F48:$F1049,$F48)</f>
        <v>960.1</v>
      </c>
      <c r="I47" s="40">
        <f>SUMIFS(I48:I1049,$B48:$B1049,$B47,$D48:$D1049,$D48,$E48:$E1049,$E48,$F48:$F1049,$F48)</f>
        <v>0</v>
      </c>
      <c r="J47" s="40">
        <f>SUMIFS(J48:J1049,$B48:$B1049,$B47,$D48:$D1049,$D48,$E48:$E1049,$E48,$F48:$F1049,$F48)</f>
        <v>968.80000000000007</v>
      </c>
      <c r="K47" s="40">
        <f>SUMIFS(K48:K1049,$B48:$B1049,$B47,$D48:$D1049,$D48,$E48:$E1049,$E48,$F48:$F1049,$F48)</f>
        <v>0</v>
      </c>
    </row>
    <row r="48" spans="1:11" s="16" customFormat="1" ht="47.25" x14ac:dyDescent="0.25">
      <c r="A48" s="20">
        <v>3</v>
      </c>
      <c r="B48" s="31">
        <v>933</v>
      </c>
      <c r="C48" s="32" t="s">
        <v>11</v>
      </c>
      <c r="D48" s="33" t="s">
        <v>74</v>
      </c>
      <c r="E48" s="33" t="s">
        <v>75</v>
      </c>
      <c r="F48" s="33" t="s">
        <v>114</v>
      </c>
      <c r="G48" s="33" t="s">
        <v>77</v>
      </c>
      <c r="H48" s="24">
        <v>940</v>
      </c>
      <c r="I48" s="24"/>
      <c r="J48" s="24">
        <v>948.7</v>
      </c>
      <c r="K48" s="24"/>
    </row>
    <row r="49" spans="1:11" s="16" customFormat="1" ht="47.25" x14ac:dyDescent="0.25">
      <c r="A49" s="20">
        <v>3</v>
      </c>
      <c r="B49" s="31">
        <v>933</v>
      </c>
      <c r="C49" s="32" t="s">
        <v>12</v>
      </c>
      <c r="D49" s="33" t="s">
        <v>74</v>
      </c>
      <c r="E49" s="33" t="s">
        <v>75</v>
      </c>
      <c r="F49" s="33" t="s">
        <v>114</v>
      </c>
      <c r="G49" s="33" t="s">
        <v>78</v>
      </c>
      <c r="H49" s="24">
        <v>20.100000000000001</v>
      </c>
      <c r="I49" s="24"/>
      <c r="J49" s="24">
        <v>20.100000000000001</v>
      </c>
      <c r="K49" s="24"/>
    </row>
    <row r="50" spans="1:11" s="16" customFormat="1" ht="78.75" x14ac:dyDescent="0.25">
      <c r="A50" s="14">
        <v>0</v>
      </c>
      <c r="B50" s="26">
        <v>935</v>
      </c>
      <c r="C50" s="27" t="s">
        <v>190</v>
      </c>
      <c r="D50" s="34" t="s">
        <v>76</v>
      </c>
      <c r="E50" s="34" t="s">
        <v>76</v>
      </c>
      <c r="F50" s="34" t="s">
        <v>7</v>
      </c>
      <c r="G50" s="34" t="s">
        <v>76</v>
      </c>
      <c r="H50" s="15">
        <f>SUMIFS(H51:H1059,$B51:$B1059,$B51)/3</f>
        <v>38085.599999999999</v>
      </c>
      <c r="I50" s="15">
        <f>SUMIFS(I51:I1059,$B51:$B1059,$B51)/3</f>
        <v>368.2</v>
      </c>
      <c r="J50" s="15">
        <f>SUMIFS(J51:J1059,$B51:$B1059,$B51)/3</f>
        <v>38471.200000000004</v>
      </c>
      <c r="K50" s="15">
        <f>SUMIFS(K51:K1059,$B51:$B1059,$B51)/3</f>
        <v>248.1</v>
      </c>
    </row>
    <row r="51" spans="1:11" s="16" customFormat="1" ht="47.25" x14ac:dyDescent="0.25">
      <c r="A51" s="17">
        <v>1</v>
      </c>
      <c r="B51" s="28">
        <v>935</v>
      </c>
      <c r="C51" s="29" t="s">
        <v>36</v>
      </c>
      <c r="D51" s="30" t="s">
        <v>83</v>
      </c>
      <c r="E51" s="30" t="s">
        <v>81</v>
      </c>
      <c r="F51" s="30"/>
      <c r="G51" s="30"/>
      <c r="H51" s="18">
        <f>SUMIFS(H52:H1054,$B52:$B1054,$B52,$D52:$D1054,$D52,$E52:$E1054,$E52)/2</f>
        <v>400.5</v>
      </c>
      <c r="I51" s="18">
        <f>SUMIFS(I52:I1054,$B52:$B1054,$B52,$D52:$D1054,$D52,$E52:$E1054,$E52)/2</f>
        <v>0</v>
      </c>
      <c r="J51" s="18">
        <f>SUMIFS(J52:J1054,$B52:$B1054,$B52,$D52:$D1054,$D52,$E52:$E1054,$E52)/2</f>
        <v>400.5</v>
      </c>
      <c r="K51" s="18">
        <f>SUMIFS(K52:K1054,$B52:$B1054,$B52,$D52:$D1054,$D52,$E52:$E1054,$E52)/2</f>
        <v>0</v>
      </c>
    </row>
    <row r="52" spans="1:11" s="16" customFormat="1" ht="94.5" x14ac:dyDescent="0.25">
      <c r="A52" s="19">
        <v>2</v>
      </c>
      <c r="B52" s="37">
        <v>935</v>
      </c>
      <c r="C52" s="38" t="s">
        <v>152</v>
      </c>
      <c r="D52" s="39" t="s">
        <v>83</v>
      </c>
      <c r="E52" s="39" t="s">
        <v>81</v>
      </c>
      <c r="F52" s="39" t="s">
        <v>53</v>
      </c>
      <c r="G52" s="39"/>
      <c r="H52" s="40">
        <f>SUMIFS(H53:H1054,$B53:$B1054,$B52,$D53:$D1054,$D53,$E53:$E1054,$E53,$F53:$F1054,$F53)</f>
        <v>400.5</v>
      </c>
      <c r="I52" s="40">
        <f>SUMIFS(I53:I1054,$B53:$B1054,$B52,$D53:$D1054,$D53,$E53:$E1054,$E53,$F53:$F1054,$F53)</f>
        <v>0</v>
      </c>
      <c r="J52" s="40">
        <f>SUMIFS(J53:J1054,$B53:$B1054,$B52,$D53:$D1054,$D53,$E53:$E1054,$E53,$F53:$F1054,$F53)</f>
        <v>400.5</v>
      </c>
      <c r="K52" s="40">
        <f>SUMIFS(K53:K1054,$B53:$B1054,$B52,$D53:$D1054,$D53,$E53:$E1054,$E53,$F53:$F1054,$F53)</f>
        <v>0</v>
      </c>
    </row>
    <row r="53" spans="1:11" s="16" customFormat="1" ht="15.75" x14ac:dyDescent="0.25">
      <c r="A53" s="20">
        <v>3</v>
      </c>
      <c r="B53" s="31">
        <v>935</v>
      </c>
      <c r="C53" s="32" t="s">
        <v>46</v>
      </c>
      <c r="D53" s="33" t="s">
        <v>83</v>
      </c>
      <c r="E53" s="33" t="s">
        <v>81</v>
      </c>
      <c r="F53" s="33" t="s">
        <v>53</v>
      </c>
      <c r="G53" s="33" t="s">
        <v>96</v>
      </c>
      <c r="H53" s="24">
        <v>400.5</v>
      </c>
      <c r="I53" s="24"/>
      <c r="J53" s="24">
        <v>400.5</v>
      </c>
      <c r="K53" s="24"/>
    </row>
    <row r="54" spans="1:11" s="16" customFormat="1" ht="15.75" x14ac:dyDescent="0.25">
      <c r="A54" s="17">
        <v>1</v>
      </c>
      <c r="B54" s="28">
        <v>935</v>
      </c>
      <c r="C54" s="29" t="s">
        <v>172</v>
      </c>
      <c r="D54" s="30" t="s">
        <v>86</v>
      </c>
      <c r="E54" s="30" t="s">
        <v>86</v>
      </c>
      <c r="F54" s="30" t="s">
        <v>7</v>
      </c>
      <c r="G54" s="30" t="s">
        <v>76</v>
      </c>
      <c r="H54" s="18">
        <f>SUMIFS(H55:H1057,$B55:$B1057,$B55,$D55:$D1057,$D55,$E55:$E1057,$E55)/2</f>
        <v>6058.6</v>
      </c>
      <c r="I54" s="18">
        <f>SUMIFS(I55:I1057,$B55:$B1057,$B55,$D55:$D1057,$D55,$E55:$E1057,$E55)/2</f>
        <v>368.2</v>
      </c>
      <c r="J54" s="18">
        <f>SUMIFS(J55:J1057,$B55:$B1057,$B55,$D55:$D1057,$D55,$E55:$E1057,$E55)/2</f>
        <v>6066</v>
      </c>
      <c r="K54" s="18">
        <f>SUMIFS(K55:K1057,$B55:$B1057,$B55,$D55:$D1057,$D55,$E55:$E1057,$E55)/2</f>
        <v>248.1</v>
      </c>
    </row>
    <row r="55" spans="1:11" s="16" customFormat="1" ht="31.5" x14ac:dyDescent="0.25">
      <c r="A55" s="19">
        <v>2</v>
      </c>
      <c r="B55" s="37">
        <v>935</v>
      </c>
      <c r="C55" s="38" t="s">
        <v>153</v>
      </c>
      <c r="D55" s="39" t="s">
        <v>86</v>
      </c>
      <c r="E55" s="39" t="s">
        <v>86</v>
      </c>
      <c r="F55" s="39" t="s">
        <v>22</v>
      </c>
      <c r="G55" s="39"/>
      <c r="H55" s="40">
        <f>SUMIFS(H56:H1057,$B56:$B1057,$B55,$D56:$D1057,$D56,$E56:$E1057,$E56,$F56:$F1057,$F56)</f>
        <v>4722</v>
      </c>
      <c r="I55" s="40">
        <f>SUMIFS(I56:I1057,$B56:$B1057,$B55,$D56:$D1057,$D56,$E56:$E1057,$E56,$F56:$F1057,$F56)</f>
        <v>368.2</v>
      </c>
      <c r="J55" s="40">
        <f>SUMIFS(J56:J1057,$B56:$B1057,$B55,$D56:$D1057,$D56,$E56:$E1057,$E56,$F56:$F1057,$F56)</f>
        <v>4601.8999999999996</v>
      </c>
      <c r="K55" s="40">
        <f>SUMIFS(K56:K1057,$B56:$B1057,$B55,$D56:$D1057,$D56,$E56:$E1057,$E56,$F56:$F1057,$F56)</f>
        <v>248.1</v>
      </c>
    </row>
    <row r="56" spans="1:11" s="16" customFormat="1" ht="31.5" x14ac:dyDescent="0.25">
      <c r="A56" s="20">
        <v>3</v>
      </c>
      <c r="B56" s="31">
        <v>935</v>
      </c>
      <c r="C56" s="32" t="s">
        <v>23</v>
      </c>
      <c r="D56" s="33" t="s">
        <v>86</v>
      </c>
      <c r="E56" s="33" t="s">
        <v>86</v>
      </c>
      <c r="F56" s="33" t="s">
        <v>22</v>
      </c>
      <c r="G56" s="33" t="s">
        <v>87</v>
      </c>
      <c r="H56" s="24">
        <v>146.1</v>
      </c>
      <c r="I56" s="24"/>
      <c r="J56" s="24">
        <v>146.1</v>
      </c>
      <c r="K56" s="24"/>
    </row>
    <row r="57" spans="1:11" s="16" customFormat="1" ht="47.25" x14ac:dyDescent="0.25">
      <c r="A57" s="20">
        <v>3</v>
      </c>
      <c r="B57" s="31">
        <v>935</v>
      </c>
      <c r="C57" s="32" t="s">
        <v>12</v>
      </c>
      <c r="D57" s="33" t="s">
        <v>86</v>
      </c>
      <c r="E57" s="33" t="s">
        <v>86</v>
      </c>
      <c r="F57" s="33" t="s">
        <v>22</v>
      </c>
      <c r="G57" s="33" t="s">
        <v>78</v>
      </c>
      <c r="H57" s="24">
        <v>50.1</v>
      </c>
      <c r="I57" s="24"/>
      <c r="J57" s="24">
        <v>50.1</v>
      </c>
      <c r="K57" s="24"/>
    </row>
    <row r="58" spans="1:11" s="16" customFormat="1" ht="15.75" x14ac:dyDescent="0.25">
      <c r="A58" s="20">
        <v>3</v>
      </c>
      <c r="B58" s="31">
        <v>935</v>
      </c>
      <c r="C58" s="32" t="s">
        <v>46</v>
      </c>
      <c r="D58" s="33" t="s">
        <v>86</v>
      </c>
      <c r="E58" s="33" t="s">
        <v>86</v>
      </c>
      <c r="F58" s="33" t="s">
        <v>22</v>
      </c>
      <c r="G58" s="33" t="s">
        <v>96</v>
      </c>
      <c r="H58" s="24">
        <v>4525.8</v>
      </c>
      <c r="I58" s="24">
        <v>368.2</v>
      </c>
      <c r="J58" s="24">
        <v>4405.7</v>
      </c>
      <c r="K58" s="24">
        <v>248.1</v>
      </c>
    </row>
    <row r="59" spans="1:11" s="16" customFormat="1" ht="47.25" x14ac:dyDescent="0.25">
      <c r="A59" s="19">
        <v>2</v>
      </c>
      <c r="B59" s="37">
        <v>935</v>
      </c>
      <c r="C59" s="42" t="s">
        <v>154</v>
      </c>
      <c r="D59" s="39" t="s">
        <v>86</v>
      </c>
      <c r="E59" s="39" t="s">
        <v>86</v>
      </c>
      <c r="F59" s="39" t="s">
        <v>68</v>
      </c>
      <c r="G59" s="39"/>
      <c r="H59" s="40">
        <f>SUMIFS(H60:H1061,$B60:$B1061,$B59,$D60:$D1061,$D60,$E60:$E1061,$E60,$F60:$F1061,$F60)</f>
        <v>1336.6</v>
      </c>
      <c r="I59" s="40">
        <f>SUMIFS(I60:I1061,$B60:$B1061,$B59,$D60:$D1061,$D60,$E60:$E1061,$E60,$F60:$F1061,$F60)</f>
        <v>0</v>
      </c>
      <c r="J59" s="40">
        <f>SUMIFS(J60:J1061,$B60:$B1061,$B59,$D60:$D1061,$D60,$E60:$E1061,$E60,$F60:$F1061,$F60)</f>
        <v>1464.1</v>
      </c>
      <c r="K59" s="40">
        <f>SUMIFS(K60:K1061,$B60:$B1061,$B59,$D60:$D1061,$D60,$E60:$E1061,$E60,$F60:$F1061,$F60)</f>
        <v>0</v>
      </c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86</v>
      </c>
      <c r="E60" s="33" t="s">
        <v>86</v>
      </c>
      <c r="F60" s="33" t="s">
        <v>68</v>
      </c>
      <c r="G60" s="33" t="s">
        <v>96</v>
      </c>
      <c r="H60" s="24">
        <v>1336.6</v>
      </c>
      <c r="I60" s="24"/>
      <c r="J60" s="24">
        <v>1464.1</v>
      </c>
      <c r="K60" s="24"/>
    </row>
    <row r="61" spans="1:11" s="16" customFormat="1" ht="15.75" x14ac:dyDescent="0.25">
      <c r="A61" s="17">
        <v>1</v>
      </c>
      <c r="B61" s="28">
        <v>935</v>
      </c>
      <c r="C61" s="29" t="s">
        <v>24</v>
      </c>
      <c r="D61" s="30" t="s">
        <v>88</v>
      </c>
      <c r="E61" s="30" t="s">
        <v>74</v>
      </c>
      <c r="F61" s="30" t="s">
        <v>7</v>
      </c>
      <c r="G61" s="30" t="s">
        <v>76</v>
      </c>
      <c r="H61" s="18">
        <f>SUMIFS(H62:H1064,$B62:$B1064,$B62,$D62:$D1064,$D62,$E62:$E1064,$E62)/2</f>
        <v>28175.7</v>
      </c>
      <c r="I61" s="18">
        <f>SUMIFS(I62:I1064,$B62:$B1064,$B62,$D62:$D1064,$D62,$E62:$E1064,$E62)/2</f>
        <v>0</v>
      </c>
      <c r="J61" s="18">
        <f>SUMIFS(J62:J1064,$B62:$B1064,$B62,$D62:$D1064,$D62,$E62:$E1064,$E62)/2</f>
        <v>28553.899999999998</v>
      </c>
      <c r="K61" s="18">
        <f>SUMIFS(K62:K1064,$B62:$B1064,$B62,$D62:$D1064,$D62,$E62:$E1064,$E62)/2</f>
        <v>0</v>
      </c>
    </row>
    <row r="62" spans="1:11" s="16" customFormat="1" ht="39" customHeight="1" x14ac:dyDescent="0.25">
      <c r="A62" s="19">
        <v>2</v>
      </c>
      <c r="B62" s="37">
        <v>935</v>
      </c>
      <c r="C62" s="38" t="s">
        <v>186</v>
      </c>
      <c r="D62" s="39" t="s">
        <v>88</v>
      </c>
      <c r="E62" s="39" t="s">
        <v>74</v>
      </c>
      <c r="F62" s="39" t="s">
        <v>25</v>
      </c>
      <c r="G62" s="39"/>
      <c r="H62" s="40">
        <f>SUMIFS(H63:H1064,$B63:$B1064,$B62,$D63:$D1064,$D63,$E63:$E1064,$E63,$F63:$F1064,$F63)</f>
        <v>22630.3</v>
      </c>
      <c r="I62" s="40">
        <f>SUMIFS(I63:I1064,$B63:$B1064,$B62,$D63:$D1064,$D63,$E63:$E1064,$E63,$F63:$F1064,$F63)</f>
        <v>0</v>
      </c>
      <c r="J62" s="40">
        <f>SUMIFS(J63:J1064,$B63:$B1064,$B62,$D63:$D1064,$D63,$E63:$E1064,$E63,$F63:$F1064,$F63)</f>
        <v>23008.499999999996</v>
      </c>
      <c r="K62" s="40">
        <f>SUMIFS(K63:K1064,$B63:$B1064,$B62,$D63:$D1064,$D63,$E63:$E1064,$E63,$F63:$F1064,$F63)</f>
        <v>0</v>
      </c>
    </row>
    <row r="63" spans="1:11" s="16" customFormat="1" ht="31.5" x14ac:dyDescent="0.25">
      <c r="A63" s="20">
        <v>3</v>
      </c>
      <c r="B63" s="31">
        <v>935</v>
      </c>
      <c r="C63" s="32" t="s">
        <v>23</v>
      </c>
      <c r="D63" s="33" t="s">
        <v>88</v>
      </c>
      <c r="E63" s="33" t="s">
        <v>74</v>
      </c>
      <c r="F63" s="33" t="s">
        <v>25</v>
      </c>
      <c r="G63" s="33" t="s">
        <v>87</v>
      </c>
      <c r="H63" s="24">
        <v>19084.599999999999</v>
      </c>
      <c r="I63" s="24"/>
      <c r="J63" s="24">
        <v>19084.599999999999</v>
      </c>
      <c r="K63" s="24"/>
    </row>
    <row r="64" spans="1:11" s="16" customFormat="1" ht="47.25" x14ac:dyDescent="0.25">
      <c r="A64" s="20">
        <v>3</v>
      </c>
      <c r="B64" s="31">
        <v>935</v>
      </c>
      <c r="C64" s="32" t="s">
        <v>12</v>
      </c>
      <c r="D64" s="33" t="s">
        <v>88</v>
      </c>
      <c r="E64" s="33" t="s">
        <v>74</v>
      </c>
      <c r="F64" s="33" t="s">
        <v>25</v>
      </c>
      <c r="G64" s="33" t="s">
        <v>78</v>
      </c>
      <c r="H64" s="24">
        <v>3525.4</v>
      </c>
      <c r="I64" s="24"/>
      <c r="J64" s="24">
        <v>3903.6</v>
      </c>
      <c r="K64" s="24"/>
    </row>
    <row r="65" spans="1:11" s="16" customFormat="1" ht="15.75" x14ac:dyDescent="0.25">
      <c r="A65" s="20">
        <v>3</v>
      </c>
      <c r="B65" s="31">
        <v>935</v>
      </c>
      <c r="C65" s="32" t="s">
        <v>46</v>
      </c>
      <c r="D65" s="33" t="s">
        <v>88</v>
      </c>
      <c r="E65" s="33" t="s">
        <v>74</v>
      </c>
      <c r="F65" s="33" t="s">
        <v>25</v>
      </c>
      <c r="G65" s="33" t="s">
        <v>96</v>
      </c>
      <c r="H65" s="24"/>
      <c r="I65" s="24"/>
      <c r="J65" s="24"/>
      <c r="K65" s="24"/>
    </row>
    <row r="66" spans="1:11" s="16" customFormat="1" ht="31.5" x14ac:dyDescent="0.25">
      <c r="A66" s="20">
        <v>3</v>
      </c>
      <c r="B66" s="31">
        <v>935</v>
      </c>
      <c r="C66" s="32" t="s">
        <v>13</v>
      </c>
      <c r="D66" s="33" t="s">
        <v>88</v>
      </c>
      <c r="E66" s="33" t="s">
        <v>74</v>
      </c>
      <c r="F66" s="33" t="s">
        <v>25</v>
      </c>
      <c r="G66" s="33" t="s">
        <v>79</v>
      </c>
      <c r="H66" s="24">
        <v>20.3</v>
      </c>
      <c r="I66" s="24"/>
      <c r="J66" s="24">
        <v>20.3</v>
      </c>
      <c r="K66" s="24"/>
    </row>
    <row r="67" spans="1:11" s="16" customFormat="1" ht="47.25" x14ac:dyDescent="0.25">
      <c r="A67" s="19">
        <v>2</v>
      </c>
      <c r="B67" s="37">
        <v>935</v>
      </c>
      <c r="C67" s="38" t="s">
        <v>187</v>
      </c>
      <c r="D67" s="39" t="s">
        <v>88</v>
      </c>
      <c r="E67" s="39" t="s">
        <v>74</v>
      </c>
      <c r="F67" s="39" t="s">
        <v>26</v>
      </c>
      <c r="G67" s="39"/>
      <c r="H67" s="40">
        <f>SUMIFS(H68:H1069,$B68:$B1069,$B67,$D68:$D1069,$D68,$E68:$E1069,$E68,$F68:$F1069,$F68)</f>
        <v>5545.4000000000005</v>
      </c>
      <c r="I67" s="40">
        <f>SUMIFS(I68:I1069,$B68:$B1069,$B67,$D68:$D1069,$D68,$E68:$E1069,$E68,$F68:$F1069,$F68)</f>
        <v>0</v>
      </c>
      <c r="J67" s="40">
        <f>SUMIFS(J68:J1069,$B68:$B1069,$B67,$D68:$D1069,$D68,$E68:$E1069,$E68,$F68:$F1069,$F68)</f>
        <v>5545.4000000000005</v>
      </c>
      <c r="K67" s="40">
        <f>SUMIFS(K68:K1069,$B68:$B1069,$B67,$D68:$D1069,$D68,$E68:$E1069,$E68,$F68:$F1069,$F68)</f>
        <v>0</v>
      </c>
    </row>
    <row r="68" spans="1:11" s="16" customFormat="1" ht="31.5" x14ac:dyDescent="0.25">
      <c r="A68" s="20">
        <v>3</v>
      </c>
      <c r="B68" s="31">
        <v>935</v>
      </c>
      <c r="C68" s="32" t="s">
        <v>23</v>
      </c>
      <c r="D68" s="33" t="s">
        <v>88</v>
      </c>
      <c r="E68" s="33" t="s">
        <v>74</v>
      </c>
      <c r="F68" s="33" t="s">
        <v>26</v>
      </c>
      <c r="G68" s="33" t="s">
        <v>87</v>
      </c>
      <c r="H68" s="24">
        <v>5096.3</v>
      </c>
      <c r="I68" s="24"/>
      <c r="J68" s="24">
        <v>5096.3</v>
      </c>
      <c r="K68" s="24"/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88</v>
      </c>
      <c r="E69" s="33" t="s">
        <v>74</v>
      </c>
      <c r="F69" s="33" t="s">
        <v>26</v>
      </c>
      <c r="G69" s="33" t="s">
        <v>78</v>
      </c>
      <c r="H69" s="24">
        <v>449.1</v>
      </c>
      <c r="I69" s="24"/>
      <c r="J69" s="24">
        <v>449.1</v>
      </c>
      <c r="K69" s="24"/>
    </row>
    <row r="70" spans="1:11" s="16" customFormat="1" ht="31.5" x14ac:dyDescent="0.25">
      <c r="A70" s="17">
        <v>1</v>
      </c>
      <c r="B70" s="28">
        <v>935</v>
      </c>
      <c r="C70" s="29" t="s">
        <v>27</v>
      </c>
      <c r="D70" s="30" t="s">
        <v>89</v>
      </c>
      <c r="E70" s="30" t="s">
        <v>75</v>
      </c>
      <c r="F70" s="30"/>
      <c r="G70" s="30"/>
      <c r="H70" s="18">
        <f>SUMIFS(H71:H1073,$B71:$B1073,$B71,$D71:$D1073,$D71,$E71:$E1073,$E71)/2</f>
        <v>750</v>
      </c>
      <c r="I70" s="18">
        <f>SUMIFS(I71:I1073,$B71:$B1073,$B71,$D71:$D1073,$D71,$E71:$E1073,$E71)/2</f>
        <v>0</v>
      </c>
      <c r="J70" s="18">
        <f>SUMIFS(J71:J1073,$B71:$B1073,$B71,$D71:$D1073,$D71,$E71:$E1073,$E71)/2</f>
        <v>750</v>
      </c>
      <c r="K70" s="18">
        <f>SUMIFS(K71:K1073,$B71:$B1073,$B71,$D71:$D1073,$D71,$E71:$E1073,$E71)/2</f>
        <v>0</v>
      </c>
    </row>
    <row r="71" spans="1:11" s="16" customFormat="1" ht="78.75" x14ac:dyDescent="0.25">
      <c r="A71" s="19">
        <v>2</v>
      </c>
      <c r="B71" s="37">
        <v>935</v>
      </c>
      <c r="C71" s="38" t="s">
        <v>133</v>
      </c>
      <c r="D71" s="39" t="s">
        <v>89</v>
      </c>
      <c r="E71" s="39" t="s">
        <v>75</v>
      </c>
      <c r="F71" s="39" t="s">
        <v>28</v>
      </c>
      <c r="G71" s="39"/>
      <c r="H71" s="40">
        <f>SUMIFS(H72:H1073,$B72:$B1073,$B71,$D72:$D1073,$D72,$E72:$E1073,$E72,$F72:$F1073,$F72)</f>
        <v>60</v>
      </c>
      <c r="I71" s="40">
        <f>SUMIFS(I72:I1073,$B72:$B1073,$B71,$D72:$D1073,$D72,$E72:$E1073,$E72,$F72:$F1073,$F72)</f>
        <v>0</v>
      </c>
      <c r="J71" s="40">
        <f>SUMIFS(J72:J1073,$B72:$B1073,$B71,$D72:$D1073,$D72,$E72:$E1073,$E72,$F72:$F1073,$F72)</f>
        <v>60</v>
      </c>
      <c r="K71" s="40">
        <f>SUMIFS(K72:K1073,$B72:$B1073,$B71,$D72:$D1073,$D72,$E72:$E1073,$E72,$F72:$F1073,$F72)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89</v>
      </c>
      <c r="E72" s="33" t="s">
        <v>75</v>
      </c>
      <c r="F72" s="33" t="s">
        <v>28</v>
      </c>
      <c r="G72" s="33" t="s">
        <v>78</v>
      </c>
      <c r="H72" s="24">
        <v>60</v>
      </c>
      <c r="I72" s="25"/>
      <c r="J72" s="24">
        <v>60</v>
      </c>
      <c r="K72" s="25"/>
    </row>
    <row r="73" spans="1:11" s="16" customFormat="1" ht="15.75" x14ac:dyDescent="0.25">
      <c r="A73" s="20">
        <v>3</v>
      </c>
      <c r="B73" s="31">
        <v>935</v>
      </c>
      <c r="C73" s="32" t="s">
        <v>46</v>
      </c>
      <c r="D73" s="33" t="s">
        <v>89</v>
      </c>
      <c r="E73" s="33" t="s">
        <v>75</v>
      </c>
      <c r="F73" s="33" t="s">
        <v>28</v>
      </c>
      <c r="G73" s="33" t="s">
        <v>96</v>
      </c>
      <c r="H73" s="24"/>
      <c r="I73" s="25"/>
      <c r="J73" s="24"/>
      <c r="K73" s="25"/>
    </row>
    <row r="74" spans="1:11" s="16" customFormat="1" ht="94.5" x14ac:dyDescent="0.25">
      <c r="A74" s="19">
        <v>2</v>
      </c>
      <c r="B74" s="37">
        <v>935</v>
      </c>
      <c r="C74" s="38" t="s">
        <v>155</v>
      </c>
      <c r="D74" s="39" t="s">
        <v>89</v>
      </c>
      <c r="E74" s="39" t="s">
        <v>75</v>
      </c>
      <c r="F74" s="39" t="s">
        <v>29</v>
      </c>
      <c r="G74" s="39"/>
      <c r="H74" s="40">
        <f>SUMIFS(H75:H1076,$B75:$B1076,$B74,$D75:$D1076,$D75,$E75:$E1076,$E75,$F75:$F1076,$F75)</f>
        <v>690</v>
      </c>
      <c r="I74" s="40">
        <f>SUMIFS(I75:I1076,$B75:$B1076,$B74,$D75:$D1076,$D75,$E75:$E1076,$E75,$F75:$F1076,$F75)</f>
        <v>0</v>
      </c>
      <c r="J74" s="40">
        <f>SUMIFS(J75:J1076,$B75:$B1076,$B74,$D75:$D1076,$D75,$E75:$E1076,$E75,$F75:$F1076,$F75)</f>
        <v>690</v>
      </c>
      <c r="K74" s="40">
        <f>SUMIFS(K75:K1076,$B75:$B1076,$B74,$D75:$D1076,$D75,$E75:$E1076,$E75,$F75:$F1076,$F75)</f>
        <v>0</v>
      </c>
    </row>
    <row r="75" spans="1:11" s="16" customFormat="1" ht="94.5" x14ac:dyDescent="0.25">
      <c r="A75" s="20">
        <v>3</v>
      </c>
      <c r="B75" s="31">
        <v>935</v>
      </c>
      <c r="C75" s="32" t="s">
        <v>202</v>
      </c>
      <c r="D75" s="33" t="s">
        <v>89</v>
      </c>
      <c r="E75" s="33" t="s">
        <v>75</v>
      </c>
      <c r="F75" s="33" t="s">
        <v>29</v>
      </c>
      <c r="G75" s="33" t="s">
        <v>99</v>
      </c>
      <c r="H75" s="24">
        <v>690</v>
      </c>
      <c r="I75" s="25"/>
      <c r="J75" s="24">
        <v>690</v>
      </c>
      <c r="K75" s="25"/>
    </row>
    <row r="76" spans="1:11" s="16" customFormat="1" ht="15.75" x14ac:dyDescent="0.25">
      <c r="A76" s="17">
        <v>1</v>
      </c>
      <c r="B76" s="28">
        <v>935</v>
      </c>
      <c r="C76" s="29" t="s">
        <v>30</v>
      </c>
      <c r="D76" s="30" t="s">
        <v>90</v>
      </c>
      <c r="E76" s="30" t="s">
        <v>74</v>
      </c>
      <c r="F76" s="30" t="s">
        <v>7</v>
      </c>
      <c r="G76" s="30" t="s">
        <v>76</v>
      </c>
      <c r="H76" s="18">
        <f>SUMIFS(H77:H1079,$B77:$B1079,$B77,$D77:$D1079,$D77,$E77:$E1079,$E77)/2</f>
        <v>2700.8</v>
      </c>
      <c r="I76" s="18">
        <f>SUMIFS(I77:I1079,$B77:$B1079,$B77,$D77:$D1079,$D77,$E77:$E1079,$E77)/2</f>
        <v>0</v>
      </c>
      <c r="J76" s="18">
        <f>SUMIFS(J77:J1079,$B77:$B1079,$B77,$D77:$D1079,$D77,$E77:$E1079,$E77)/2</f>
        <v>2700.8</v>
      </c>
      <c r="K76" s="18">
        <f>SUMIFS(K77:K1079,$B77:$B1079,$B77,$D77:$D1079,$D77,$E77:$E1079,$E77)/2</f>
        <v>0</v>
      </c>
    </row>
    <row r="77" spans="1:11" s="16" customFormat="1" ht="47.25" x14ac:dyDescent="0.25">
      <c r="A77" s="19">
        <v>2</v>
      </c>
      <c r="B77" s="37">
        <v>935</v>
      </c>
      <c r="C77" s="38" t="s">
        <v>193</v>
      </c>
      <c r="D77" s="39" t="s">
        <v>90</v>
      </c>
      <c r="E77" s="39" t="s">
        <v>74</v>
      </c>
      <c r="F77" s="39" t="s">
        <v>31</v>
      </c>
      <c r="G77" s="39"/>
      <c r="H77" s="40">
        <f>SUMIFS(H78:H1079,$B78:$B1079,$B77,$D78:$D1079,$D78,$E78:$E1079,$E78,$F78:$F1079,$F78)</f>
        <v>2690.8</v>
      </c>
      <c r="I77" s="40">
        <f>SUMIFS(I78:I1079,$B78:$B1079,$B77,$D78:$D1079,$D78,$E78:$E1079,$E78,$F78:$F1079,$F78)</f>
        <v>0</v>
      </c>
      <c r="J77" s="40">
        <f>SUMIFS(J78:J1079,$B78:$B1079,$B77,$D78:$D1079,$D78,$E78:$E1079,$E78,$F78:$F1079,$F78)</f>
        <v>2690.8</v>
      </c>
      <c r="K77" s="40">
        <f>SUMIFS(K78:K1079,$B78:$B1079,$B77,$D78:$D1079,$D78,$E78:$E1079,$E78,$F78:$F1079,$F78)</f>
        <v>0</v>
      </c>
    </row>
    <row r="78" spans="1:11" s="16" customFormat="1" ht="31.5" x14ac:dyDescent="0.25">
      <c r="A78" s="20">
        <v>3</v>
      </c>
      <c r="B78" s="31">
        <v>935</v>
      </c>
      <c r="C78" s="32" t="s">
        <v>23</v>
      </c>
      <c r="D78" s="33" t="s">
        <v>90</v>
      </c>
      <c r="E78" s="33" t="s">
        <v>74</v>
      </c>
      <c r="F78" s="33" t="s">
        <v>31</v>
      </c>
      <c r="G78" s="33" t="s">
        <v>87</v>
      </c>
      <c r="H78" s="24"/>
      <c r="I78" s="25"/>
      <c r="J78" s="24"/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90</v>
      </c>
      <c r="E79" s="33" t="s">
        <v>74</v>
      </c>
      <c r="F79" s="33" t="s">
        <v>31</v>
      </c>
      <c r="G79" s="33" t="s">
        <v>96</v>
      </c>
      <c r="H79" s="24">
        <v>2690.8</v>
      </c>
      <c r="I79" s="25"/>
      <c r="J79" s="24">
        <v>2690.8</v>
      </c>
      <c r="K79" s="25"/>
    </row>
    <row r="80" spans="1:11" s="16" customFormat="1" ht="47.25" x14ac:dyDescent="0.25">
      <c r="A80" s="19">
        <v>2</v>
      </c>
      <c r="B80" s="37">
        <v>935</v>
      </c>
      <c r="C80" s="38" t="s">
        <v>199</v>
      </c>
      <c r="D80" s="39" t="s">
        <v>90</v>
      </c>
      <c r="E80" s="39" t="s">
        <v>74</v>
      </c>
      <c r="F80" s="39" t="s">
        <v>198</v>
      </c>
      <c r="G80" s="39"/>
      <c r="H80" s="40">
        <f>SUMIFS(H81:H1083,$B81:$B1083,$B80,$D81:$D1083,$D81,$E81:$E1083,$E81,$F81:$F1083,$F81)</f>
        <v>10</v>
      </c>
      <c r="I80" s="40">
        <f>SUMIFS(I81:I1083,$B81:$B1083,$B80,$D81:$D1083,$D81,$E81:$E1083,$E81,$F81:$F1083,$F81)</f>
        <v>0</v>
      </c>
      <c r="J80" s="40">
        <f>SUMIFS(J81:J1083,$B81:$B1083,$B80,$D81:$D1083,$D81,$E81:$E1083,$E81,$F81:$F1083,$F81)</f>
        <v>10</v>
      </c>
      <c r="K80" s="40">
        <f>SUMIFS(K81:K1083,$B81:$B1083,$B80,$D81:$D1083,$D81,$E81:$E1083,$E81,$F81:$F1083,$F81)</f>
        <v>0</v>
      </c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90</v>
      </c>
      <c r="E81" s="33" t="s">
        <v>74</v>
      </c>
      <c r="F81" s="33" t="s">
        <v>198</v>
      </c>
      <c r="G81" s="33" t="s">
        <v>96</v>
      </c>
      <c r="H81" s="24">
        <v>10</v>
      </c>
      <c r="I81" s="25"/>
      <c r="J81" s="24">
        <v>10</v>
      </c>
      <c r="K81" s="25"/>
    </row>
    <row r="82" spans="1:11" s="16" customFormat="1" ht="78" customHeight="1" x14ac:dyDescent="0.25">
      <c r="A82" s="14">
        <v>0</v>
      </c>
      <c r="B82" s="26">
        <v>943</v>
      </c>
      <c r="C82" s="27" t="s">
        <v>189</v>
      </c>
      <c r="D82" s="34"/>
      <c r="E82" s="34"/>
      <c r="F82" s="34"/>
      <c r="G82" s="34"/>
      <c r="H82" s="15">
        <f>SUMIFS(H83:H1089,$B83:$B1089,$B83)/3</f>
        <v>8479.7000000000007</v>
      </c>
      <c r="I82" s="15">
        <f>SUMIFS(I83:I1089,$B83:$B1089,$B83)/3</f>
        <v>8479.7000000000007</v>
      </c>
      <c r="J82" s="15">
        <f>SUMIFS(J83:J1089,$B83:$B1089,$B83)/3</f>
        <v>8241.7000000000007</v>
      </c>
      <c r="K82" s="15">
        <f>SUMIFS(K83:K1089,$B83:$B1089,$B83)/3</f>
        <v>8241.7000000000007</v>
      </c>
    </row>
    <row r="83" spans="1:11" s="16" customFormat="1" ht="15.75" x14ac:dyDescent="0.25">
      <c r="A83" s="17">
        <v>1</v>
      </c>
      <c r="B83" s="28">
        <v>943</v>
      </c>
      <c r="C83" s="29" t="s">
        <v>173</v>
      </c>
      <c r="D83" s="30" t="s">
        <v>89</v>
      </c>
      <c r="E83" s="30" t="s">
        <v>91</v>
      </c>
      <c r="F83" s="30" t="s">
        <v>7</v>
      </c>
      <c r="G83" s="30" t="s">
        <v>76</v>
      </c>
      <c r="H83" s="18">
        <f>SUMIFS(H84:H1084,$B84:$B1084,$B84,$D84:$D1084,$D84,$E84:$E1084,$E84)/2</f>
        <v>6261</v>
      </c>
      <c r="I83" s="18">
        <f>SUMIFS(I84:I1084,$B84:$B1084,$B84,$D84:$D1084,$D84,$E84:$E1084,$E84)/2</f>
        <v>6261</v>
      </c>
      <c r="J83" s="18">
        <f>SUMIFS(J84:J1084,$B84:$B1084,$B84,$D84:$D1084,$D84,$E84:$E1084,$E84)/2</f>
        <v>6023</v>
      </c>
      <c r="K83" s="18">
        <f>SUMIFS(K84:K1084,$B84:$B1084,$B84,$D84:$D1084,$D84,$E84:$E1084,$E84)/2</f>
        <v>6023</v>
      </c>
    </row>
    <row r="84" spans="1:11" s="16" customFormat="1" ht="63" x14ac:dyDescent="0.25">
      <c r="A84" s="19">
        <v>2</v>
      </c>
      <c r="B84" s="37">
        <v>943</v>
      </c>
      <c r="C84" s="38" t="s">
        <v>116</v>
      </c>
      <c r="D84" s="39" t="s">
        <v>89</v>
      </c>
      <c r="E84" s="39" t="s">
        <v>91</v>
      </c>
      <c r="F84" s="39" t="s">
        <v>10</v>
      </c>
      <c r="G84" s="39"/>
      <c r="H84" s="40">
        <f>SUMIFS(H85:H1084,$B85:$B1084,$B84,$D85:$D1084,$D85,$E85:$E1084,$E85,$F85:$F1084,$F85)</f>
        <v>6261</v>
      </c>
      <c r="I84" s="40">
        <f>SUMIFS(I85:I1084,$B85:$B1084,$B84,$D85:$D1084,$D85,$E85:$E1084,$E85,$F85:$F1084,$F85)</f>
        <v>6261</v>
      </c>
      <c r="J84" s="40">
        <f>SUMIFS(J85:J1084,$B85:$B1084,$B84,$D85:$D1084,$D85,$E85:$E1084,$E85,$F85:$F1084,$F85)</f>
        <v>6023</v>
      </c>
      <c r="K84" s="40">
        <f>SUMIFS(K85:K1084,$B85:$B1084,$B84,$D85:$D1084,$D85,$E85:$E1084,$E85,$F85:$F1084,$F85)</f>
        <v>6023</v>
      </c>
    </row>
    <row r="85" spans="1:11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89</v>
      </c>
      <c r="E85" s="33" t="s">
        <v>91</v>
      </c>
      <c r="F85" s="33" t="s">
        <v>10</v>
      </c>
      <c r="G85" s="33" t="s">
        <v>85</v>
      </c>
      <c r="H85" s="24">
        <v>6261</v>
      </c>
      <c r="I85" s="24">
        <v>6261</v>
      </c>
      <c r="J85" s="24">
        <v>6023</v>
      </c>
      <c r="K85" s="24">
        <v>6023</v>
      </c>
    </row>
    <row r="86" spans="1:11" s="16" customFormat="1" ht="31.5" x14ac:dyDescent="0.25">
      <c r="A86" s="17">
        <v>1</v>
      </c>
      <c r="B86" s="28">
        <v>943</v>
      </c>
      <c r="C86" s="29" t="s">
        <v>27</v>
      </c>
      <c r="D86" s="30" t="s">
        <v>89</v>
      </c>
      <c r="E86" s="30" t="s">
        <v>75</v>
      </c>
      <c r="F86" s="30"/>
      <c r="G86" s="30"/>
      <c r="H86" s="18">
        <f>SUMIFS(H87:H1087,$B87:$B1087,$B87,$D87:$D1087,$D87,$E87:$E1087,$E87)/2</f>
        <v>2218.6999999999998</v>
      </c>
      <c r="I86" s="18">
        <f>SUMIFS(I87:I1087,$B87:$B1087,$B87,$D87:$D1087,$D87,$E87:$E1087,$E87)/2</f>
        <v>2218.6999999999998</v>
      </c>
      <c r="J86" s="18">
        <f>SUMIFS(J87:J1087,$B87:$B1087,$B87,$D87:$D1087,$D87,$E87:$E1087,$E87)/2</f>
        <v>2218.6999999999998</v>
      </c>
      <c r="K86" s="18">
        <f>SUMIFS(K87:K1087,$B87:$B1087,$B87,$D87:$D1087,$D87,$E87:$E1087,$E87)/2</f>
        <v>2218.6999999999998</v>
      </c>
    </row>
    <row r="87" spans="1:11" s="16" customFormat="1" ht="63" x14ac:dyDescent="0.25">
      <c r="A87" s="19">
        <v>2</v>
      </c>
      <c r="B87" s="37">
        <v>943</v>
      </c>
      <c r="C87" s="38" t="s">
        <v>116</v>
      </c>
      <c r="D87" s="39" t="s">
        <v>89</v>
      </c>
      <c r="E87" s="39" t="s">
        <v>75</v>
      </c>
      <c r="F87" s="39" t="s">
        <v>10</v>
      </c>
      <c r="G87" s="39"/>
      <c r="H87" s="40">
        <f>SUMIFS(H88:H1087,$B88:$B1087,$B87,$D88:$D1087,$D88,$E88:$E1087,$E88,$F88:$F1087,$F88)</f>
        <v>2218.6999999999998</v>
      </c>
      <c r="I87" s="40">
        <f>SUMIFS(I88:I1087,$B88:$B1087,$B87,$D88:$D1087,$D88,$E88:$E1087,$E88,$F88:$F1087,$F88)</f>
        <v>2218.6999999999998</v>
      </c>
      <c r="J87" s="40">
        <f>SUMIFS(J88:J1087,$B88:$B1087,$B87,$D88:$D1087,$D88,$E88:$E1087,$E88,$F88:$F1087,$F88)</f>
        <v>2218.6999999999998</v>
      </c>
      <c r="K87" s="40">
        <f>SUMIFS(K88:K1087,$B88:$B1087,$B87,$D88:$D1087,$D88,$E88:$E1087,$E88,$F88:$F1087,$F88)</f>
        <v>2218.6999999999998</v>
      </c>
    </row>
    <row r="88" spans="1:11" s="16" customFormat="1" ht="31.5" x14ac:dyDescent="0.25">
      <c r="A88" s="20">
        <v>3</v>
      </c>
      <c r="B88" s="31">
        <v>943</v>
      </c>
      <c r="C88" s="32" t="s">
        <v>23</v>
      </c>
      <c r="D88" s="33" t="s">
        <v>89</v>
      </c>
      <c r="E88" s="33" t="s">
        <v>75</v>
      </c>
      <c r="F88" s="33" t="s">
        <v>10</v>
      </c>
      <c r="G88" s="33" t="s">
        <v>87</v>
      </c>
      <c r="H88" s="24">
        <v>1954</v>
      </c>
      <c r="I88" s="24">
        <v>1954</v>
      </c>
      <c r="J88" s="24">
        <v>1954</v>
      </c>
      <c r="K88" s="24">
        <v>1954</v>
      </c>
    </row>
    <row r="89" spans="1:11" s="16" customFormat="1" ht="47.25" x14ac:dyDescent="0.25">
      <c r="A89" s="20">
        <v>3</v>
      </c>
      <c r="B89" s="31">
        <v>943</v>
      </c>
      <c r="C89" s="32" t="s">
        <v>12</v>
      </c>
      <c r="D89" s="33" t="s">
        <v>89</v>
      </c>
      <c r="E89" s="33" t="s">
        <v>75</v>
      </c>
      <c r="F89" s="33" t="s">
        <v>10</v>
      </c>
      <c r="G89" s="33" t="s">
        <v>78</v>
      </c>
      <c r="H89" s="24">
        <v>264.7</v>
      </c>
      <c r="I89" s="24">
        <v>264.7</v>
      </c>
      <c r="J89" s="24">
        <v>264.7</v>
      </c>
      <c r="K89" s="24">
        <v>264.7</v>
      </c>
    </row>
    <row r="90" spans="1:11" s="16" customFormat="1" ht="31.5" x14ac:dyDescent="0.25">
      <c r="A90" s="20">
        <v>3</v>
      </c>
      <c r="B90" s="31">
        <v>943</v>
      </c>
      <c r="C90" s="32" t="s">
        <v>13</v>
      </c>
      <c r="D90" s="33" t="s">
        <v>89</v>
      </c>
      <c r="E90" s="33" t="s">
        <v>75</v>
      </c>
      <c r="F90" s="33" t="s">
        <v>10</v>
      </c>
      <c r="G90" s="33" t="s">
        <v>79</v>
      </c>
      <c r="H90" s="24"/>
      <c r="I90" s="24"/>
      <c r="J90" s="24"/>
      <c r="K90" s="24"/>
    </row>
    <row r="91" spans="1:11" s="16" customFormat="1" ht="63" x14ac:dyDescent="0.25">
      <c r="A91" s="14">
        <v>0</v>
      </c>
      <c r="B91" s="26">
        <v>950</v>
      </c>
      <c r="C91" s="27" t="s">
        <v>188</v>
      </c>
      <c r="D91" s="34"/>
      <c r="E91" s="34"/>
      <c r="F91" s="34"/>
      <c r="G91" s="34"/>
      <c r="H91" s="15">
        <f>SUMIFS(H92:H1098,$B92:$B1098,$B92)/3</f>
        <v>149866.5</v>
      </c>
      <c r="I91" s="15">
        <f>SUMIFS(I92:I1098,$B92:$B1098,$B92)/3</f>
        <v>108543.5</v>
      </c>
      <c r="J91" s="15">
        <f>SUMIFS(J92:J1098,$B92:$B1098,$B92)/3</f>
        <v>148350.19999999998</v>
      </c>
      <c r="K91" s="15">
        <f>SUMIFS(K92:K1098,$B92:$B1098,$B92)/3</f>
        <v>106988.09999999999</v>
      </c>
    </row>
    <row r="92" spans="1:11" s="16" customFormat="1" ht="94.5" x14ac:dyDescent="0.25">
      <c r="A92" s="17">
        <v>1</v>
      </c>
      <c r="B92" s="28">
        <v>950</v>
      </c>
      <c r="C92" s="29" t="s">
        <v>34</v>
      </c>
      <c r="D92" s="30" t="s">
        <v>74</v>
      </c>
      <c r="E92" s="30" t="s">
        <v>91</v>
      </c>
      <c r="F92" s="30" t="s">
        <v>7</v>
      </c>
      <c r="G92" s="30" t="s">
        <v>76</v>
      </c>
      <c r="H92" s="18">
        <f>SUMIFS(H93:H1093,$B93:$B1093,$B93,$D93:$D1093,$D93,$E93:$E1093,$E93)/2</f>
        <v>4482.5</v>
      </c>
      <c r="I92" s="18">
        <f>SUMIFS(I93:I1093,$B93:$B1093,$B93,$D93:$D1093,$D93,$E93:$E1093,$E93)/2</f>
        <v>0</v>
      </c>
      <c r="J92" s="18">
        <f>SUMIFS(J93:J1093,$B93:$B1093,$B93,$D93:$D1093,$D93,$E93:$E1093,$E93)/2</f>
        <v>4617.3999999999996</v>
      </c>
      <c r="K92" s="18">
        <f>SUMIFS(K93:K1093,$B93:$B1093,$B93,$D93:$D1093,$D93,$E93:$E1093,$E93)/2</f>
        <v>0</v>
      </c>
    </row>
    <row r="93" spans="1:11" s="16" customFormat="1" ht="63" x14ac:dyDescent="0.25">
      <c r="A93" s="19">
        <v>2</v>
      </c>
      <c r="B93" s="37">
        <v>950</v>
      </c>
      <c r="C93" s="47" t="s">
        <v>135</v>
      </c>
      <c r="D93" s="39" t="s">
        <v>74</v>
      </c>
      <c r="E93" s="39" t="s">
        <v>91</v>
      </c>
      <c r="F93" s="39" t="s">
        <v>15</v>
      </c>
      <c r="G93" s="39" t="s">
        <v>76</v>
      </c>
      <c r="H93" s="40">
        <f>SUMIFS(H94:H1093,$B94:$B1093,$B93,$D94:$D1093,$D94,$E94:$E1093,$E94,$F94:$F1093,$F94)</f>
        <v>59</v>
      </c>
      <c r="I93" s="40">
        <f>SUMIFS(I94:I1093,$B94:$B1093,$B93,$D94:$D1093,$D94,$E94:$E1093,$E94,$F94:$F1093,$F94)</f>
        <v>0</v>
      </c>
      <c r="J93" s="40">
        <f>SUMIFS(J94:J1093,$B94:$B1093,$B93,$D94:$D1093,$D94,$E94:$E1093,$E94,$F94:$F1093,$F94)</f>
        <v>59</v>
      </c>
      <c r="K93" s="40">
        <f>SUMIFS(K94:K1093,$B94:$B1093,$B93,$D94:$D1093,$D94,$E94:$E1093,$E94,$F94:$F1093,$F94)</f>
        <v>0</v>
      </c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74</v>
      </c>
      <c r="E94" s="33" t="s">
        <v>91</v>
      </c>
      <c r="F94" s="33" t="s">
        <v>15</v>
      </c>
      <c r="G94" s="33" t="s">
        <v>78</v>
      </c>
      <c r="H94" s="24">
        <v>59</v>
      </c>
      <c r="I94" s="24"/>
      <c r="J94" s="24">
        <v>59</v>
      </c>
      <c r="K94" s="24"/>
    </row>
    <row r="95" spans="1:11" s="16" customFormat="1" ht="63" x14ac:dyDescent="0.25">
      <c r="A95" s="19">
        <v>2</v>
      </c>
      <c r="B95" s="37">
        <v>950</v>
      </c>
      <c r="C95" s="47" t="s">
        <v>137</v>
      </c>
      <c r="D95" s="39" t="s">
        <v>74</v>
      </c>
      <c r="E95" s="39" t="s">
        <v>91</v>
      </c>
      <c r="F95" s="39" t="s">
        <v>42</v>
      </c>
      <c r="G95" s="39" t="s">
        <v>76</v>
      </c>
      <c r="H95" s="40">
        <f>SUMIFS(H96:H1095,$B96:$B1095,$B95,$D96:$D1095,$D96,$E96:$E1095,$E96,$F96:$F1095,$F96)</f>
        <v>0</v>
      </c>
      <c r="I95" s="40">
        <f>SUMIFS(I96:I1095,$B96:$B1095,$B95,$D96:$D1095,$D96,$E96:$E1095,$E96,$F96:$F1095,$F96)</f>
        <v>0</v>
      </c>
      <c r="J95" s="40">
        <f>SUMIFS(J96:J1095,$B96:$B1095,$B95,$D96:$D1095,$D96,$E96:$E1095,$E96,$F96:$F1095,$F96)</f>
        <v>0</v>
      </c>
      <c r="K95" s="40">
        <f>SUMIFS(K96:K1095,$B96:$B1095,$B95,$D96:$D1095,$D96,$E96:$E1095,$E96,$F96:$F1095,$F96)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74</v>
      </c>
      <c r="E96" s="33" t="s">
        <v>91</v>
      </c>
      <c r="F96" s="33" t="s">
        <v>42</v>
      </c>
      <c r="G96" s="33" t="s">
        <v>78</v>
      </c>
      <c r="H96" s="24"/>
      <c r="I96" s="24"/>
      <c r="J96" s="24"/>
      <c r="K96" s="24"/>
    </row>
    <row r="97" spans="1:11" s="16" customFormat="1" ht="78.75" x14ac:dyDescent="0.25">
      <c r="A97" s="19">
        <v>2</v>
      </c>
      <c r="B97" s="37">
        <v>950</v>
      </c>
      <c r="C97" s="38" t="s">
        <v>9</v>
      </c>
      <c r="D97" s="39" t="s">
        <v>74</v>
      </c>
      <c r="E97" s="39" t="s">
        <v>91</v>
      </c>
      <c r="F97" s="39" t="s">
        <v>114</v>
      </c>
      <c r="G97" s="39" t="s">
        <v>76</v>
      </c>
      <c r="H97" s="40">
        <f>SUMIFS(H98:H1097,$B98:$B1097,$B97,$D98:$D1097,$D98,$E98:$E1097,$E98,$F98:$F1097,$F98)</f>
        <v>4423.5</v>
      </c>
      <c r="I97" s="40">
        <f>SUMIFS(I98:I1097,$B98:$B1097,$B97,$D98:$D1097,$D98,$E98:$E1097,$E98,$F98:$F1097,$F98)</f>
        <v>0</v>
      </c>
      <c r="J97" s="40">
        <f>SUMIFS(J98:J1097,$B98:$B1097,$B97,$D98:$D1097,$D98,$E98:$E1097,$E98,$F98:$F1097,$F98)</f>
        <v>4558.3999999999996</v>
      </c>
      <c r="K97" s="40">
        <f>SUMIFS(K98:K1097,$B98:$B1097,$B97,$D98:$D1097,$D98,$E98:$E1097,$E98,$F98:$F1097,$F98)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11</v>
      </c>
      <c r="D98" s="33" t="s">
        <v>74</v>
      </c>
      <c r="E98" s="33" t="s">
        <v>91</v>
      </c>
      <c r="F98" s="33" t="s">
        <v>114</v>
      </c>
      <c r="G98" s="33" t="s">
        <v>77</v>
      </c>
      <c r="H98" s="24">
        <v>4162.1000000000004</v>
      </c>
      <c r="I98" s="24"/>
      <c r="J98" s="24">
        <v>4297</v>
      </c>
      <c r="K98" s="24"/>
    </row>
    <row r="99" spans="1:11" s="16" customFormat="1" ht="47.25" x14ac:dyDescent="0.25">
      <c r="A99" s="20">
        <v>3</v>
      </c>
      <c r="B99" s="31">
        <v>950</v>
      </c>
      <c r="C99" s="32" t="s">
        <v>12</v>
      </c>
      <c r="D99" s="33" t="s">
        <v>74</v>
      </c>
      <c r="E99" s="33" t="s">
        <v>91</v>
      </c>
      <c r="F99" s="33" t="s">
        <v>114</v>
      </c>
      <c r="G99" s="33" t="s">
        <v>78</v>
      </c>
      <c r="H99" s="24">
        <v>259.89999999999998</v>
      </c>
      <c r="I99" s="24"/>
      <c r="J99" s="24">
        <v>259.89999999999998</v>
      </c>
      <c r="K99" s="24"/>
    </row>
    <row r="100" spans="1:11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74</v>
      </c>
      <c r="E100" s="33" t="s">
        <v>91</v>
      </c>
      <c r="F100" s="33" t="s">
        <v>114</v>
      </c>
      <c r="G100" s="33" t="s">
        <v>85</v>
      </c>
      <c r="H100" s="24"/>
      <c r="I100" s="24"/>
      <c r="J100" s="24"/>
      <c r="K100" s="24"/>
    </row>
    <row r="101" spans="1:11" s="16" customFormat="1" ht="15.75" x14ac:dyDescent="0.25">
      <c r="A101" s="20">
        <v>3</v>
      </c>
      <c r="B101" s="31">
        <v>950</v>
      </c>
      <c r="C101" s="32" t="s">
        <v>149</v>
      </c>
      <c r="D101" s="33" t="s">
        <v>74</v>
      </c>
      <c r="E101" s="33" t="s">
        <v>91</v>
      </c>
      <c r="F101" s="33" t="s">
        <v>114</v>
      </c>
      <c r="G101" s="33" t="s">
        <v>148</v>
      </c>
      <c r="H101" s="24"/>
      <c r="I101" s="24"/>
      <c r="J101" s="24"/>
      <c r="K101" s="24"/>
    </row>
    <row r="102" spans="1:11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74</v>
      </c>
      <c r="E102" s="33" t="s">
        <v>91</v>
      </c>
      <c r="F102" s="33" t="s">
        <v>114</v>
      </c>
      <c r="G102" s="33" t="s">
        <v>79</v>
      </c>
      <c r="H102" s="24">
        <v>1.5</v>
      </c>
      <c r="I102" s="25"/>
      <c r="J102" s="24">
        <v>1.5</v>
      </c>
      <c r="K102" s="25"/>
    </row>
    <row r="103" spans="1:11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74</v>
      </c>
      <c r="E103" s="30" t="s">
        <v>80</v>
      </c>
      <c r="F103" s="30"/>
      <c r="G103" s="30"/>
      <c r="H103" s="18">
        <f>SUMIFS(H104:H1104,$B104:$B1104,$B104,$D104:$D1104,$D104,$E104:$E1104,$E104)/2</f>
        <v>266.3</v>
      </c>
      <c r="I103" s="18">
        <f>SUMIFS(I104:I1104,$B104:$B1104,$B104,$D104:$D1104,$D104,$E104:$E1104,$E104)/2</f>
        <v>0</v>
      </c>
      <c r="J103" s="18">
        <f>SUMIFS(J104:J1104,$B104:$B1104,$B104,$D104:$D1104,$D104,$E104:$E1104,$E104)/2</f>
        <v>266.3</v>
      </c>
      <c r="K103" s="18">
        <f>SUMIFS(K104:K1104,$B104:$B1104,$B104,$D104:$D1104,$D104,$E104:$E1104,$E104)/2</f>
        <v>0</v>
      </c>
    </row>
    <row r="104" spans="1:11" s="16" customFormat="1" ht="78.75" x14ac:dyDescent="0.25">
      <c r="A104" s="19">
        <v>2</v>
      </c>
      <c r="B104" s="37">
        <v>950</v>
      </c>
      <c r="C104" s="38" t="s">
        <v>156</v>
      </c>
      <c r="D104" s="39" t="s">
        <v>74</v>
      </c>
      <c r="E104" s="39" t="s">
        <v>80</v>
      </c>
      <c r="F104" s="39" t="s">
        <v>50</v>
      </c>
      <c r="G104" s="39" t="s">
        <v>76</v>
      </c>
      <c r="H104" s="40">
        <f>SUMIFS(H105:H1104,$B105:$B1104,$B104,$D105:$D1104,$D105,$E105:$E1104,$E105,$F105:$F1104,$F105)</f>
        <v>266.3</v>
      </c>
      <c r="I104" s="40">
        <f>SUMIFS(I105:I1104,$B105:$B1104,$B104,$D105:$D1104,$D105,$E105:$E1104,$E105,$F105:$F1104,$F105)</f>
        <v>0</v>
      </c>
      <c r="J104" s="40">
        <f>SUMIFS(J105:J1104,$B105:$B1104,$B104,$D105:$D1104,$D105,$E105:$E1104,$E105,$F105:$F1104,$F105)</f>
        <v>266.3</v>
      </c>
      <c r="K104" s="40">
        <f>SUMIFS(K105:K1104,$B105:$B1104,$B104,$D105:$D1104,$D105,$E105:$E1104,$E105,$F105:$F1104,$F105)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74</v>
      </c>
      <c r="E105" s="33" t="s">
        <v>80</v>
      </c>
      <c r="F105" s="33" t="s">
        <v>50</v>
      </c>
      <c r="G105" s="33" t="s">
        <v>78</v>
      </c>
      <c r="H105" s="24">
        <v>266.3</v>
      </c>
      <c r="I105" s="24"/>
      <c r="J105" s="24">
        <v>266.3</v>
      </c>
      <c r="K105" s="24"/>
    </row>
    <row r="106" spans="1:11" s="16" customFormat="1" ht="47.25" x14ac:dyDescent="0.25">
      <c r="A106" s="17">
        <v>1</v>
      </c>
      <c r="B106" s="28">
        <v>950</v>
      </c>
      <c r="C106" s="29" t="s">
        <v>36</v>
      </c>
      <c r="D106" s="30" t="s">
        <v>83</v>
      </c>
      <c r="E106" s="30" t="s">
        <v>81</v>
      </c>
      <c r="F106" s="30"/>
      <c r="G106" s="30"/>
      <c r="H106" s="18">
        <f>SUMIFS(H107:H1107,$B107:$B1107,$B107,$D107:$D1107,$D107,$E107:$E1107,$E107)/2</f>
        <v>280</v>
      </c>
      <c r="I106" s="18">
        <f>SUMIFS(I107:I1107,$B107:$B1107,$B107,$D107:$D1107,$D107,$E107:$E1107,$E107)/2</f>
        <v>0</v>
      </c>
      <c r="J106" s="18">
        <f>SUMIFS(J107:J1107,$B107:$B1107,$B107,$D107:$D1107,$D107,$E107:$E1107,$E107)/2</f>
        <v>280</v>
      </c>
      <c r="K106" s="18">
        <f>SUMIFS(K107:K1107,$B107:$B1107,$B107,$D107:$D1107,$D107,$E107:$E1107,$E107)/2</f>
        <v>0</v>
      </c>
    </row>
    <row r="107" spans="1:11" s="16" customFormat="1" ht="63" x14ac:dyDescent="0.25">
      <c r="A107" s="19">
        <v>2</v>
      </c>
      <c r="B107" s="37">
        <v>950</v>
      </c>
      <c r="C107" s="38" t="s">
        <v>157</v>
      </c>
      <c r="D107" s="39" t="s">
        <v>83</v>
      </c>
      <c r="E107" s="39" t="s">
        <v>81</v>
      </c>
      <c r="F107" s="39" t="s">
        <v>144</v>
      </c>
      <c r="G107" s="39"/>
      <c r="H107" s="40">
        <f>SUMIFS(H108:H1107,$B108:$B1107,$B107,$D108:$D1107,$D108,$E108:$E1107,$E108,$F108:$F1107,$F108)</f>
        <v>280</v>
      </c>
      <c r="I107" s="40">
        <f>SUMIFS(I108:I1107,$B108:$B1107,$B107,$D108:$D1107,$D108,$E108:$E1107,$E108,$F108:$F1107,$F108)</f>
        <v>0</v>
      </c>
      <c r="J107" s="40">
        <f>SUMIFS(J108:J1107,$B108:$B1107,$B107,$D108:$D1107,$D108,$E108:$E1107,$E108,$F108:$F1107,$F108)</f>
        <v>280</v>
      </c>
      <c r="K107" s="40">
        <f>SUMIFS(K108:K1107,$B108:$B1107,$B107,$D108:$D1107,$D108,$E108:$E1107,$E108,$F108:$F1107,$F108)</f>
        <v>0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83</v>
      </c>
      <c r="E108" s="33" t="s">
        <v>81</v>
      </c>
      <c r="F108" s="33" t="s">
        <v>144</v>
      </c>
      <c r="G108" s="33" t="s">
        <v>78</v>
      </c>
      <c r="H108" s="24">
        <v>280</v>
      </c>
      <c r="I108" s="24"/>
      <c r="J108" s="24">
        <v>280</v>
      </c>
      <c r="K108" s="24"/>
    </row>
    <row r="109" spans="1:11" s="16" customFormat="1" ht="31.5" x14ac:dyDescent="0.25">
      <c r="A109" s="17">
        <v>1</v>
      </c>
      <c r="B109" s="28">
        <v>950</v>
      </c>
      <c r="C109" s="29" t="s">
        <v>37</v>
      </c>
      <c r="D109" s="30" t="s">
        <v>91</v>
      </c>
      <c r="E109" s="30" t="s">
        <v>92</v>
      </c>
      <c r="F109" s="30"/>
      <c r="G109" s="30"/>
      <c r="H109" s="18">
        <f>SUMIFS(H110:H1110,$B110:$B1110,$B110,$D110:$D1110,$D110,$E110:$E1110,$E110)/2</f>
        <v>18244.2</v>
      </c>
      <c r="I109" s="18">
        <f>SUMIFS(I110:I1110,$B110:$B1110,$B110,$D110:$D1110,$D110,$E110:$E1110,$E110)/2</f>
        <v>14417.5</v>
      </c>
      <c r="J109" s="18">
        <f>SUMIFS(J110:J1110,$B110:$B1110,$B110,$D110:$D1110,$D110,$E110:$E1110,$E110)/2</f>
        <v>18234.8</v>
      </c>
      <c r="K109" s="18">
        <f>SUMIFS(K110:K1110,$B110:$B1110,$B110,$D110:$D1110,$D110,$E110:$E1110,$E110)/2</f>
        <v>14421.7</v>
      </c>
    </row>
    <row r="110" spans="1:11" s="16" customFormat="1" ht="78.75" x14ac:dyDescent="0.25">
      <c r="A110" s="19">
        <v>2</v>
      </c>
      <c r="B110" s="37">
        <v>950</v>
      </c>
      <c r="C110" s="38" t="s">
        <v>156</v>
      </c>
      <c r="D110" s="39" t="s">
        <v>91</v>
      </c>
      <c r="E110" s="39" t="s">
        <v>92</v>
      </c>
      <c r="F110" s="39" t="s">
        <v>50</v>
      </c>
      <c r="G110" s="39"/>
      <c r="H110" s="40">
        <f>SUMIFS(H111:H1110,$B111:$B1110,$B110,$D111:$D1110,$D111,$E111:$E1110,$E111,$F111:$F1110,$F111)</f>
        <v>18244.2</v>
      </c>
      <c r="I110" s="40">
        <f>SUMIFS(I111:I1110,$B111:$B1110,$B110,$D111:$D1110,$D111,$E111:$E1110,$E111,$F111:$F1110,$F111)</f>
        <v>14417.5</v>
      </c>
      <c r="J110" s="40">
        <f>SUMIFS(J111:J1110,$B111:$B1110,$B110,$D111:$D1110,$D111,$E111:$E1110,$E111,$F111:$F1110,$F111)</f>
        <v>18234.8</v>
      </c>
      <c r="K110" s="40">
        <f>SUMIFS(K111:K1110,$B111:$B1110,$B110,$D111:$D1110,$D111,$E111:$E1110,$E111,$F111:$F1110,$F111)</f>
        <v>14421.7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91</v>
      </c>
      <c r="E111" s="33" t="s">
        <v>92</v>
      </c>
      <c r="F111" s="33" t="s">
        <v>50</v>
      </c>
      <c r="G111" s="33" t="s">
        <v>78</v>
      </c>
      <c r="H111" s="24">
        <v>18244.2</v>
      </c>
      <c r="I111" s="24">
        <v>14417.5</v>
      </c>
      <c r="J111" s="24">
        <v>18234.8</v>
      </c>
      <c r="K111" s="24">
        <v>14421.7</v>
      </c>
    </row>
    <row r="112" spans="1:11" s="16" customFormat="1" ht="15.75" x14ac:dyDescent="0.25">
      <c r="A112" s="17">
        <v>1</v>
      </c>
      <c r="B112" s="28">
        <v>950</v>
      </c>
      <c r="C112" s="29" t="s">
        <v>60</v>
      </c>
      <c r="D112" s="30" t="s">
        <v>97</v>
      </c>
      <c r="E112" s="30" t="s">
        <v>74</v>
      </c>
      <c r="F112" s="30"/>
      <c r="G112" s="30"/>
      <c r="H112" s="18">
        <f>SUMIFS(H113:H1104,$B113:$B1104,$B113,$D113:$D1104,$D113,$E113:$E1104,$E113)/2</f>
        <v>94603.700000000012</v>
      </c>
      <c r="I112" s="18">
        <f>SUMIFS(I113:I1104,$B113:$B1104,$B113,$D113:$D1104,$D113,$E113:$E1104,$E113)/2</f>
        <v>84122.5</v>
      </c>
      <c r="J112" s="18">
        <f>SUMIFS(J113:J1104,$B113:$B1104,$B113,$D113:$D1104,$D113,$E113:$E1104,$E113)/2</f>
        <v>92961.9</v>
      </c>
      <c r="K112" s="18">
        <f>SUMIFS(K113:K1104,$B113:$B1104,$B113,$D113:$D1104,$D113,$E113:$E1104,$E113)/2</f>
        <v>82562.899999999994</v>
      </c>
    </row>
    <row r="113" spans="1:11" s="16" customFormat="1" ht="66" customHeight="1" x14ac:dyDescent="0.25">
      <c r="A113" s="19">
        <v>2</v>
      </c>
      <c r="B113" s="37">
        <v>950</v>
      </c>
      <c r="C113" s="42" t="s">
        <v>142</v>
      </c>
      <c r="D113" s="39" t="s">
        <v>97</v>
      </c>
      <c r="E113" s="39" t="s">
        <v>74</v>
      </c>
      <c r="F113" s="39" t="s">
        <v>141</v>
      </c>
      <c r="G113" s="39" t="s">
        <v>76</v>
      </c>
      <c r="H113" s="40">
        <f>SUMIFS(H114:H1104,$B114:$B1104,$B113,$D114:$D1104,$D114,$E114:$E1104,$E114,$F114:$F1104,$F114)</f>
        <v>94603.700000000012</v>
      </c>
      <c r="I113" s="40">
        <f>SUMIFS(I114:I1104,$B114:$B1104,$B113,$D114:$D1104,$D114,$E114:$E1104,$E114,$F114:$F1104,$F114)</f>
        <v>84122.5</v>
      </c>
      <c r="J113" s="40">
        <f>SUMIFS(J114:J1104,$B114:$B1104,$B113,$D114:$D1104,$D114,$E114:$E1104,$E114,$F114:$F1104,$F114)</f>
        <v>92961.9</v>
      </c>
      <c r="K113" s="40">
        <f>SUMIFS(K114:K1104,$B114:$B1104,$B113,$D114:$D1104,$D114,$E114:$E1104,$E114,$F114:$F1104,$F114)</f>
        <v>82562.899999999994</v>
      </c>
    </row>
    <row r="114" spans="1:11" s="16" customFormat="1" ht="15.75" x14ac:dyDescent="0.25">
      <c r="A114" s="20">
        <v>3</v>
      </c>
      <c r="B114" s="31">
        <v>950</v>
      </c>
      <c r="C114" s="32" t="s">
        <v>146</v>
      </c>
      <c r="D114" s="33" t="s">
        <v>97</v>
      </c>
      <c r="E114" s="33" t="s">
        <v>74</v>
      </c>
      <c r="F114" s="33" t="s">
        <v>141</v>
      </c>
      <c r="G114" s="33" t="s">
        <v>145</v>
      </c>
      <c r="H114" s="24">
        <v>21840.400000000001</v>
      </c>
      <c r="I114" s="24">
        <v>20748.400000000001</v>
      </c>
      <c r="J114" s="24">
        <v>21840.400000000001</v>
      </c>
      <c r="K114" s="24">
        <v>20748.400000000001</v>
      </c>
    </row>
    <row r="115" spans="1:11" s="16" customFormat="1" ht="24" customHeight="1" x14ac:dyDescent="0.25">
      <c r="A115" s="20">
        <v>3</v>
      </c>
      <c r="B115" s="31">
        <v>950</v>
      </c>
      <c r="C115" s="32" t="s">
        <v>127</v>
      </c>
      <c r="D115" s="33" t="s">
        <v>97</v>
      </c>
      <c r="E115" s="33" t="s">
        <v>74</v>
      </c>
      <c r="F115" s="33" t="s">
        <v>141</v>
      </c>
      <c r="G115" s="33" t="s">
        <v>128</v>
      </c>
      <c r="H115" s="24">
        <v>72763.3</v>
      </c>
      <c r="I115" s="24">
        <v>63374.1</v>
      </c>
      <c r="J115" s="24">
        <v>71121.5</v>
      </c>
      <c r="K115" s="24">
        <v>61814.5</v>
      </c>
    </row>
    <row r="116" spans="1:11" s="16" customFormat="1" ht="15.75" x14ac:dyDescent="0.25">
      <c r="A116" s="17">
        <v>1</v>
      </c>
      <c r="B116" s="28">
        <v>950</v>
      </c>
      <c r="C116" s="29" t="s">
        <v>38</v>
      </c>
      <c r="D116" s="30" t="s">
        <v>86</v>
      </c>
      <c r="E116" s="30" t="s">
        <v>93</v>
      </c>
      <c r="F116" s="30"/>
      <c r="G116" s="30"/>
      <c r="H116" s="18">
        <f>SUMIFS(H117:H1113,$B117:$B1113,$B117,$D117:$D1113,$D117,$E117:$E1113,$E117)/2</f>
        <v>21986.3</v>
      </c>
      <c r="I116" s="18">
        <f>SUMIFS(I117:I1113,$B117:$B1113,$B117,$D117:$D1113,$D117,$E117:$E1113,$E117)/2</f>
        <v>0</v>
      </c>
      <c r="J116" s="18">
        <f>SUMIFS(J117:J1113,$B117:$B1113,$B117,$D117:$D1113,$D117,$E117:$E1113,$E117)/2</f>
        <v>21986.3</v>
      </c>
      <c r="K116" s="18">
        <f>SUMIFS(K117:K1113,$B117:$B1113,$B117,$D117:$D1113,$D117,$E117:$E1113,$E117)/2</f>
        <v>0</v>
      </c>
    </row>
    <row r="117" spans="1:11" s="16" customFormat="1" ht="78.75" x14ac:dyDescent="0.25">
      <c r="A117" s="19">
        <v>2</v>
      </c>
      <c r="B117" s="37">
        <v>950</v>
      </c>
      <c r="C117" s="41" t="s">
        <v>184</v>
      </c>
      <c r="D117" s="39" t="s">
        <v>86</v>
      </c>
      <c r="E117" s="39" t="s">
        <v>93</v>
      </c>
      <c r="F117" s="39" t="s">
        <v>39</v>
      </c>
      <c r="G117" s="39"/>
      <c r="H117" s="40">
        <f>SUMIFS(H118:H1113,$B118:$B1113,$B117,$D118:$D1113,$D118,$E118:$E1113,$E118,$F118:$F1113,$F118)</f>
        <v>907</v>
      </c>
      <c r="I117" s="40">
        <f>SUMIFS(I118:I1113,$B118:$B1113,$B117,$D118:$D1113,$D118,$E118:$E1113,$E118,$F118:$F1113,$F118)</f>
        <v>0</v>
      </c>
      <c r="J117" s="40">
        <f>SUMIFS(J118:J1113,$B118:$B1113,$B117,$D118:$D1113,$D118,$E118:$E1113,$E118,$F118:$F1113,$F118)</f>
        <v>907</v>
      </c>
      <c r="K117" s="40">
        <f>SUMIFS(K118:K1113,$B118:$B1113,$B117,$D118:$D1113,$D118,$E118:$E1113,$E118,$F118:$F1113,$F118)</f>
        <v>0</v>
      </c>
    </row>
    <row r="118" spans="1:11" s="16" customFormat="1" ht="47.25" x14ac:dyDescent="0.25">
      <c r="A118" s="20">
        <v>3</v>
      </c>
      <c r="B118" s="31">
        <v>950</v>
      </c>
      <c r="C118" s="32" t="s">
        <v>12</v>
      </c>
      <c r="D118" s="33" t="s">
        <v>86</v>
      </c>
      <c r="E118" s="33" t="s">
        <v>93</v>
      </c>
      <c r="F118" s="33" t="s">
        <v>39</v>
      </c>
      <c r="G118" s="33" t="s">
        <v>78</v>
      </c>
      <c r="H118" s="24">
        <v>907</v>
      </c>
      <c r="I118" s="24"/>
      <c r="J118" s="24">
        <v>907</v>
      </c>
      <c r="K118" s="24"/>
    </row>
    <row r="119" spans="1:11" s="16" customFormat="1" ht="78.75" x14ac:dyDescent="0.25">
      <c r="A119" s="19">
        <v>2</v>
      </c>
      <c r="B119" s="37">
        <v>950</v>
      </c>
      <c r="C119" s="38" t="s">
        <v>156</v>
      </c>
      <c r="D119" s="39" t="s">
        <v>86</v>
      </c>
      <c r="E119" s="39" t="s">
        <v>93</v>
      </c>
      <c r="F119" s="39" t="s">
        <v>50</v>
      </c>
      <c r="G119" s="39"/>
      <c r="H119" s="40">
        <f>SUMIFS(H120:H1115,$B120:$B1115,$B119,$D120:$D1115,$D120,$E120:$E1115,$E120,$F120:$F1115,$F120)</f>
        <v>21079.3</v>
      </c>
      <c r="I119" s="40">
        <f>SUMIFS(I120:I1115,$B120:$B1115,$B119,$D120:$D1115,$D120,$E120:$E1115,$E120,$F120:$F1115,$F120)</f>
        <v>0</v>
      </c>
      <c r="J119" s="40">
        <f>SUMIFS(J120:J1115,$B120:$B1115,$B119,$D120:$D1115,$D120,$E120:$E1115,$E120,$F120:$F1115,$F120)</f>
        <v>21079.3</v>
      </c>
      <c r="K119" s="40">
        <f>SUMIFS(K120:K1115,$B120:$B1115,$B119,$D120:$D1115,$D120,$E120:$E1115,$E120,$F120:$F1115,$F120)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86</v>
      </c>
      <c r="E120" s="33" t="s">
        <v>93</v>
      </c>
      <c r="F120" s="33" t="s">
        <v>50</v>
      </c>
      <c r="G120" s="33" t="s">
        <v>78</v>
      </c>
      <c r="H120" s="24">
        <v>21079.3</v>
      </c>
      <c r="I120" s="24"/>
      <c r="J120" s="24">
        <v>21079.3</v>
      </c>
      <c r="K120" s="24"/>
    </row>
    <row r="121" spans="1:11" s="16" customFormat="1" ht="15.75" x14ac:dyDescent="0.25">
      <c r="A121" s="17">
        <v>1</v>
      </c>
      <c r="B121" s="28">
        <v>950</v>
      </c>
      <c r="C121" s="29" t="s">
        <v>173</v>
      </c>
      <c r="D121" s="30" t="s">
        <v>89</v>
      </c>
      <c r="E121" s="30" t="s">
        <v>91</v>
      </c>
      <c r="F121" s="30"/>
      <c r="G121" s="30"/>
      <c r="H121" s="18">
        <f>SUMIFS(H122:H1118,$B122:$B1118,$B122,$D122:$D1118,$D122,$E122:$E1118,$E122)/2</f>
        <v>10003.5</v>
      </c>
      <c r="I121" s="18">
        <f>SUMIFS(I122:I1118,$B122:$B1118,$B122,$D122:$D1118,$D122,$E122:$E1118,$E122)/2</f>
        <v>10003.5</v>
      </c>
      <c r="J121" s="18">
        <f>SUMIFS(J122:J1118,$B122:$B1118,$B122,$D122:$D1118,$D122,$E122:$E1118,$E122)/2</f>
        <v>10003.5</v>
      </c>
      <c r="K121" s="18">
        <f>SUMIFS(K122:K1118,$B122:$B1118,$B122,$D122:$D1118,$D122,$E122:$E1118,$E122)/2</f>
        <v>10003.5</v>
      </c>
    </row>
    <row r="122" spans="1:11" s="16" customFormat="1" ht="104.25" customHeight="1" x14ac:dyDescent="0.25">
      <c r="A122" s="19">
        <v>2</v>
      </c>
      <c r="B122" s="37">
        <v>950</v>
      </c>
      <c r="C122" s="38" t="s">
        <v>132</v>
      </c>
      <c r="D122" s="39" t="s">
        <v>89</v>
      </c>
      <c r="E122" s="39" t="s">
        <v>91</v>
      </c>
      <c r="F122" s="39" t="s">
        <v>129</v>
      </c>
      <c r="G122" s="39"/>
      <c r="H122" s="40">
        <f>SUMIFS(H123:H1111,$B123:$B1111,$B122,$D123:$D1111,$D123,$E123:$E1111,$E123,$F123:$F1111,$F123)</f>
        <v>10003.5</v>
      </c>
      <c r="I122" s="40">
        <f>SUMIFS(I123:I1111,$B123:$B1111,$B122,$D123:$D1111,$D123,$E123:$E1111,$E123,$F123:$F1111,$F123)</f>
        <v>10003.5</v>
      </c>
      <c r="J122" s="40">
        <f>SUMIFS(J123:J1111,$B123:$B1111,$B122,$D123:$D1111,$D123,$E123:$E1111,$E123,$F123:$F1111,$F123)</f>
        <v>10003.5</v>
      </c>
      <c r="K122" s="40">
        <f>SUMIFS(K123:K1111,$B123:$B1111,$B122,$D123:$D1111,$D123,$E123:$E1111,$E123,$F123:$F1111,$F123)</f>
        <v>10003.5</v>
      </c>
    </row>
    <row r="123" spans="1:11" s="16" customFormat="1" ht="15.75" x14ac:dyDescent="0.25">
      <c r="A123" s="20">
        <v>3</v>
      </c>
      <c r="B123" s="31">
        <v>950</v>
      </c>
      <c r="C123" s="32" t="s">
        <v>127</v>
      </c>
      <c r="D123" s="33" t="s">
        <v>89</v>
      </c>
      <c r="E123" s="33" t="s">
        <v>91</v>
      </c>
      <c r="F123" s="33" t="s">
        <v>129</v>
      </c>
      <c r="G123" s="33" t="s">
        <v>128</v>
      </c>
      <c r="H123" s="24">
        <v>10003.5</v>
      </c>
      <c r="I123" s="24">
        <v>10003.5</v>
      </c>
      <c r="J123" s="24">
        <v>10003.5</v>
      </c>
      <c r="K123" s="24">
        <v>10003.5</v>
      </c>
    </row>
    <row r="124" spans="1:11" s="16" customFormat="1" ht="31.5" x14ac:dyDescent="0.25">
      <c r="A124" s="14">
        <v>0</v>
      </c>
      <c r="B124" s="26">
        <v>955</v>
      </c>
      <c r="C124" s="27" t="s">
        <v>40</v>
      </c>
      <c r="D124" s="34" t="s">
        <v>76</v>
      </c>
      <c r="E124" s="34" t="s">
        <v>76</v>
      </c>
      <c r="F124" s="34" t="s">
        <v>7</v>
      </c>
      <c r="G124" s="34" t="s">
        <v>76</v>
      </c>
      <c r="H124" s="15">
        <f>SUMIFS(H125:H1124,$B125:$B1124,$B125)/3</f>
        <v>320896.70000000007</v>
      </c>
      <c r="I124" s="15">
        <f>SUMIFS(I125:I1124,$B125:$B1124,$B125)/3</f>
        <v>138016.30000000008</v>
      </c>
      <c r="J124" s="15">
        <f>SUMIFS(J125:J1124,$B125:$B1124,$B125)/3</f>
        <v>337917.89999999997</v>
      </c>
      <c r="K124" s="15">
        <f>SUMIFS(K125:K1124,$B125:$B1124,$B125)/3</f>
        <v>139266.70000000004</v>
      </c>
    </row>
    <row r="125" spans="1:11" s="16" customFormat="1" ht="63" x14ac:dyDescent="0.25">
      <c r="A125" s="17">
        <v>1</v>
      </c>
      <c r="B125" s="28">
        <v>955</v>
      </c>
      <c r="C125" s="29" t="s">
        <v>41</v>
      </c>
      <c r="D125" s="30" t="s">
        <v>74</v>
      </c>
      <c r="E125" s="30" t="s">
        <v>93</v>
      </c>
      <c r="F125" s="30" t="s">
        <v>7</v>
      </c>
      <c r="G125" s="30" t="s">
        <v>76</v>
      </c>
      <c r="H125" s="18">
        <f>SUMIFS(H126:H1119,$B126:$B1119,$B126,$D126:$D1119,$D126,$E126:$E1119,$E126)/2</f>
        <v>1952.9</v>
      </c>
      <c r="I125" s="18">
        <f>SUMIFS(I126:I1119,$B126:$B1119,$B126,$D126:$D1119,$D126,$E126:$E1119,$E126)/2</f>
        <v>0</v>
      </c>
      <c r="J125" s="18">
        <f>SUMIFS(J126:J1119,$B126:$B1119,$B126,$D126:$D1119,$D126,$E126:$E1119,$E126)/2</f>
        <v>1998.8</v>
      </c>
      <c r="K125" s="18">
        <f>SUMIFS(K126:K1119,$B126:$B1119,$B126,$D126:$D1119,$D126,$E126:$E1119,$E126)/2</f>
        <v>0</v>
      </c>
    </row>
    <row r="126" spans="1:11" s="16" customFormat="1" ht="78.75" x14ac:dyDescent="0.25">
      <c r="A126" s="19">
        <v>2</v>
      </c>
      <c r="B126" s="37">
        <v>955</v>
      </c>
      <c r="C126" s="38" t="s">
        <v>9</v>
      </c>
      <c r="D126" s="39" t="s">
        <v>74</v>
      </c>
      <c r="E126" s="39" t="s">
        <v>93</v>
      </c>
      <c r="F126" s="39" t="s">
        <v>114</v>
      </c>
      <c r="G126" s="39" t="s">
        <v>76</v>
      </c>
      <c r="H126" s="40">
        <f>SUMIFS(H127:H1119,$B127:$B1119,$B126,$D127:$D1119,$D127,$E127:$E1119,$E127,$F127:$F1119,$F127)</f>
        <v>1952.9</v>
      </c>
      <c r="I126" s="40">
        <f>SUMIFS(I127:I1119,$B127:$B1119,$B126,$D127:$D1119,$D127,$E127:$E1119,$E127,$F127:$F1119,$F127)</f>
        <v>0</v>
      </c>
      <c r="J126" s="40">
        <f>SUMIFS(J127:J1119,$B127:$B1119,$B126,$D127:$D1119,$D127,$E127:$E1119,$E127,$F127:$F1119,$F127)</f>
        <v>1998.8</v>
      </c>
      <c r="K126" s="40">
        <f>SUMIFS(K127:K1119,$B127:$B1119,$B126,$D127:$D1119,$D127,$E127:$E1119,$E127,$F127:$F1119,$F127)</f>
        <v>0</v>
      </c>
    </row>
    <row r="127" spans="1:11" s="16" customFormat="1" ht="47.25" x14ac:dyDescent="0.25">
      <c r="A127" s="20">
        <v>3</v>
      </c>
      <c r="B127" s="31">
        <v>955</v>
      </c>
      <c r="C127" s="32" t="s">
        <v>11</v>
      </c>
      <c r="D127" s="33" t="s">
        <v>74</v>
      </c>
      <c r="E127" s="33" t="s">
        <v>93</v>
      </c>
      <c r="F127" s="33" t="s">
        <v>114</v>
      </c>
      <c r="G127" s="33" t="s">
        <v>77</v>
      </c>
      <c r="H127" s="24">
        <v>1952.9</v>
      </c>
      <c r="I127" s="24"/>
      <c r="J127" s="24">
        <v>1998.8</v>
      </c>
      <c r="K127" s="24"/>
    </row>
    <row r="128" spans="1:11" s="16" customFormat="1" ht="94.5" x14ac:dyDescent="0.25">
      <c r="A128" s="17">
        <v>1</v>
      </c>
      <c r="B128" s="28">
        <v>955</v>
      </c>
      <c r="C128" s="29" t="s">
        <v>34</v>
      </c>
      <c r="D128" s="30" t="s">
        <v>74</v>
      </c>
      <c r="E128" s="30" t="s">
        <v>91</v>
      </c>
      <c r="F128" s="30" t="s">
        <v>7</v>
      </c>
      <c r="G128" s="30" t="s">
        <v>76</v>
      </c>
      <c r="H128" s="18">
        <f>SUMIFS(H129:H1122,$B129:$B1122,$B129,$D129:$D1122,$D129,$E129:$E1122,$E129)/2</f>
        <v>19481</v>
      </c>
      <c r="I128" s="18">
        <f>SUMIFS(I129:I1122,$B129:$B1122,$B129,$D129:$D1122,$D129,$E129:$E1122,$E129)/2</f>
        <v>2091.4</v>
      </c>
      <c r="J128" s="18">
        <f>SUMIFS(J129:J1122,$B129:$B1122,$B129,$D129:$D1122,$D129,$E129:$E1122,$E129)/2</f>
        <v>20003.400000000001</v>
      </c>
      <c r="K128" s="18">
        <f>SUMIFS(K129:K1122,$B129:$B1122,$B129,$D129:$D1122,$D129,$E129:$E1122,$E129)/2</f>
        <v>2091.4</v>
      </c>
    </row>
    <row r="129" spans="1:11" s="16" customFormat="1" ht="63" x14ac:dyDescent="0.25">
      <c r="A129" s="19">
        <v>2</v>
      </c>
      <c r="B129" s="37">
        <v>955</v>
      </c>
      <c r="C129" s="47" t="s">
        <v>135</v>
      </c>
      <c r="D129" s="39" t="s">
        <v>74</v>
      </c>
      <c r="E129" s="39" t="s">
        <v>91</v>
      </c>
      <c r="F129" s="39" t="s">
        <v>15</v>
      </c>
      <c r="G129" s="39" t="s">
        <v>76</v>
      </c>
      <c r="H129" s="40">
        <f>SUMIFS(H130:H1122,$B130:$B1122,$B129,$D130:$D1122,$D130,$E130:$E1122,$E130,$F130:$F1122,$F130)</f>
        <v>141</v>
      </c>
      <c r="I129" s="40">
        <f>SUMIFS(I130:I1122,$B130:$B1122,$B129,$D130:$D1122,$D130,$E130:$E1122,$E130,$F130:$F1122,$F130)</f>
        <v>0</v>
      </c>
      <c r="J129" s="40">
        <f>SUMIFS(J130:J1122,$B130:$B1122,$B129,$D130:$D1122,$D130,$E130:$E1122,$E130,$F130:$F1122,$F130)</f>
        <v>141</v>
      </c>
      <c r="K129" s="40">
        <f>SUMIFS(K130:K1122,$B130:$B1122,$B129,$D130:$D1122,$D130,$E130:$E1122,$E130,$F130:$F1122,$F130)</f>
        <v>0</v>
      </c>
    </row>
    <row r="130" spans="1:11" s="16" customFormat="1" ht="47.25" x14ac:dyDescent="0.25">
      <c r="A130" s="20">
        <v>3</v>
      </c>
      <c r="B130" s="31">
        <v>955</v>
      </c>
      <c r="C130" s="45" t="s">
        <v>12</v>
      </c>
      <c r="D130" s="33" t="s">
        <v>74</v>
      </c>
      <c r="E130" s="33" t="s">
        <v>91</v>
      </c>
      <c r="F130" s="33" t="s">
        <v>15</v>
      </c>
      <c r="G130" s="33" t="s">
        <v>78</v>
      </c>
      <c r="H130" s="24">
        <v>141</v>
      </c>
      <c r="I130" s="24"/>
      <c r="J130" s="24">
        <v>141</v>
      </c>
      <c r="K130" s="24"/>
    </row>
    <row r="131" spans="1:11" s="16" customFormat="1" ht="63" x14ac:dyDescent="0.25">
      <c r="A131" s="19">
        <v>2</v>
      </c>
      <c r="B131" s="43">
        <v>955</v>
      </c>
      <c r="C131" s="47" t="s">
        <v>137</v>
      </c>
      <c r="D131" s="44" t="s">
        <v>74</v>
      </c>
      <c r="E131" s="39" t="s">
        <v>91</v>
      </c>
      <c r="F131" s="39" t="s">
        <v>42</v>
      </c>
      <c r="G131" s="39" t="s">
        <v>76</v>
      </c>
      <c r="H131" s="40">
        <f>SUMIFS(H132:H1124,$B132:$B1124,$B131,$D132:$D1124,$D132,$E132:$E1124,$E132,$F132:$F1124,$F132)</f>
        <v>119</v>
      </c>
      <c r="I131" s="40">
        <f>SUMIFS(I132:I1124,$B132:$B1124,$B131,$D132:$D1124,$D132,$E132:$E1124,$E132,$F132:$F1124,$F132)</f>
        <v>0</v>
      </c>
      <c r="J131" s="40">
        <f>SUMIFS(J132:J1124,$B132:$B1124,$B131,$D132:$D1124,$D132,$E132:$E1124,$E132,$F132:$F1124,$F132)</f>
        <v>119</v>
      </c>
      <c r="K131" s="40">
        <f>SUMIFS(K132:K1124,$B132:$B1124,$B131,$D132:$D1124,$D132,$E132:$E1124,$E132,$F132:$F1124,$F132)</f>
        <v>0</v>
      </c>
    </row>
    <row r="132" spans="1:11" s="16" customFormat="1" ht="47.25" x14ac:dyDescent="0.25">
      <c r="A132" s="20">
        <v>3</v>
      </c>
      <c r="B132" s="31">
        <v>955</v>
      </c>
      <c r="C132" s="46" t="s">
        <v>12</v>
      </c>
      <c r="D132" s="33" t="s">
        <v>74</v>
      </c>
      <c r="E132" s="33" t="s">
        <v>91</v>
      </c>
      <c r="F132" s="33" t="s">
        <v>42</v>
      </c>
      <c r="G132" s="33" t="s">
        <v>78</v>
      </c>
      <c r="H132" s="24">
        <v>119</v>
      </c>
      <c r="I132" s="24"/>
      <c r="J132" s="24">
        <v>119</v>
      </c>
      <c r="K132" s="24"/>
    </row>
    <row r="133" spans="1:11" s="16" customFormat="1" ht="78.75" x14ac:dyDescent="0.25">
      <c r="A133" s="19">
        <v>2</v>
      </c>
      <c r="B133" s="37">
        <v>955</v>
      </c>
      <c r="C133" s="38" t="s">
        <v>9</v>
      </c>
      <c r="D133" s="39" t="s">
        <v>74</v>
      </c>
      <c r="E133" s="39" t="s">
        <v>91</v>
      </c>
      <c r="F133" s="39" t="s">
        <v>114</v>
      </c>
      <c r="G133" s="39" t="s">
        <v>76</v>
      </c>
      <c r="H133" s="40">
        <f>SUMIFS(H134:H1126,$B134:$B1126,$B133,$D134:$D1126,$D134,$E134:$E1126,$E134,$F134:$F1126,$F134)</f>
        <v>19221</v>
      </c>
      <c r="I133" s="40">
        <f>SUMIFS(I134:I1126,$B134:$B1126,$B133,$D134:$D1126,$D134,$E134:$E1126,$E134,$F134:$F1126,$F134)</f>
        <v>2091.4</v>
      </c>
      <c r="J133" s="40">
        <f>SUMIFS(J134:J1126,$B134:$B1126,$B133,$D134:$D1126,$D134,$E134:$E1126,$E134,$F134:$F1126,$F134)</f>
        <v>19743.399999999998</v>
      </c>
      <c r="K133" s="40">
        <f>SUMIFS(K134:K1126,$B134:$B1126,$B133,$D134:$D1126,$D134,$E134:$E1126,$E134,$F134:$F1126,$F134)</f>
        <v>2091.4</v>
      </c>
    </row>
    <row r="134" spans="1:11" s="16" customFormat="1" ht="47.25" x14ac:dyDescent="0.25">
      <c r="A134" s="20">
        <v>3</v>
      </c>
      <c r="B134" s="31">
        <v>955</v>
      </c>
      <c r="C134" s="32" t="s">
        <v>11</v>
      </c>
      <c r="D134" s="33" t="s">
        <v>74</v>
      </c>
      <c r="E134" s="33" t="s">
        <v>91</v>
      </c>
      <c r="F134" s="33" t="s">
        <v>114</v>
      </c>
      <c r="G134" s="33" t="s">
        <v>77</v>
      </c>
      <c r="H134" s="24">
        <v>17412.2</v>
      </c>
      <c r="I134" s="24">
        <v>1839.5</v>
      </c>
      <c r="J134" s="24">
        <v>17934.599999999999</v>
      </c>
      <c r="K134" s="24">
        <v>1839.5</v>
      </c>
    </row>
    <row r="135" spans="1:11" s="16" customFormat="1" ht="47.25" x14ac:dyDescent="0.25">
      <c r="A135" s="20">
        <v>3</v>
      </c>
      <c r="B135" s="31">
        <v>955</v>
      </c>
      <c r="C135" s="32" t="s">
        <v>12</v>
      </c>
      <c r="D135" s="33" t="s">
        <v>74</v>
      </c>
      <c r="E135" s="33" t="s">
        <v>91</v>
      </c>
      <c r="F135" s="33" t="s">
        <v>114</v>
      </c>
      <c r="G135" s="33" t="s">
        <v>78</v>
      </c>
      <c r="H135" s="24">
        <v>1748.8</v>
      </c>
      <c r="I135" s="24">
        <v>251.9</v>
      </c>
      <c r="J135" s="24">
        <v>1748.8</v>
      </c>
      <c r="K135" s="24">
        <v>251.9</v>
      </c>
    </row>
    <row r="136" spans="1:11" s="16" customFormat="1" ht="15.75" x14ac:dyDescent="0.25">
      <c r="A136" s="20">
        <v>3</v>
      </c>
      <c r="B136" s="31">
        <v>955</v>
      </c>
      <c r="C136" s="32" t="s">
        <v>149</v>
      </c>
      <c r="D136" s="33" t="s">
        <v>74</v>
      </c>
      <c r="E136" s="33" t="s">
        <v>91</v>
      </c>
      <c r="F136" s="33" t="s">
        <v>114</v>
      </c>
      <c r="G136" s="33" t="s">
        <v>148</v>
      </c>
      <c r="H136" s="24"/>
      <c r="I136" s="24"/>
      <c r="J136" s="24"/>
      <c r="K136" s="24"/>
    </row>
    <row r="137" spans="1:11" s="16" customFormat="1" ht="31.5" x14ac:dyDescent="0.25">
      <c r="A137" s="20">
        <v>3</v>
      </c>
      <c r="B137" s="31">
        <v>955</v>
      </c>
      <c r="C137" s="32" t="s">
        <v>13</v>
      </c>
      <c r="D137" s="33" t="s">
        <v>74</v>
      </c>
      <c r="E137" s="33" t="s">
        <v>91</v>
      </c>
      <c r="F137" s="33" t="s">
        <v>114</v>
      </c>
      <c r="G137" s="33" t="s">
        <v>79</v>
      </c>
      <c r="H137" s="24">
        <v>60</v>
      </c>
      <c r="I137" s="24"/>
      <c r="J137" s="24">
        <v>60</v>
      </c>
      <c r="K137" s="24"/>
    </row>
    <row r="138" spans="1:11" s="16" customFormat="1" ht="15.75" x14ac:dyDescent="0.25">
      <c r="A138" s="17">
        <v>1</v>
      </c>
      <c r="B138" s="28">
        <v>955</v>
      </c>
      <c r="C138" s="29" t="s">
        <v>177</v>
      </c>
      <c r="D138" s="30" t="s">
        <v>74</v>
      </c>
      <c r="E138" s="30" t="s">
        <v>97</v>
      </c>
      <c r="F138" s="30" t="s">
        <v>7</v>
      </c>
      <c r="G138" s="30" t="s">
        <v>76</v>
      </c>
      <c r="H138" s="18">
        <f>SUMIFS(H139:H1132,$B139:$B1132,$B139,$D139:$D1132,$D139,$E139:$E1132,$E139)/2</f>
        <v>12.2</v>
      </c>
      <c r="I138" s="18">
        <f>SUMIFS(I139:I1132,$B139:$B1132,$B139,$D139:$D1132,$D139,$E139:$E1132,$E139)/2</f>
        <v>12.2</v>
      </c>
      <c r="J138" s="18">
        <f>SUMIFS(J139:J1132,$B139:$B1132,$B139,$D139:$D1132,$D139,$E139:$E1132,$E139)/2</f>
        <v>12.2</v>
      </c>
      <c r="K138" s="18">
        <f>SUMIFS(K139:K1132,$B139:$B1132,$B139,$D139:$D1132,$D139,$E139:$E1132,$E139)/2</f>
        <v>12.2</v>
      </c>
    </row>
    <row r="139" spans="1:11" s="16" customFormat="1" ht="47.25" x14ac:dyDescent="0.25">
      <c r="A139" s="19">
        <v>2</v>
      </c>
      <c r="B139" s="37">
        <v>955</v>
      </c>
      <c r="C139" s="47" t="s">
        <v>178</v>
      </c>
      <c r="D139" s="39" t="s">
        <v>74</v>
      </c>
      <c r="E139" s="39" t="s">
        <v>97</v>
      </c>
      <c r="F139" s="39" t="s">
        <v>179</v>
      </c>
      <c r="G139" s="39" t="s">
        <v>76</v>
      </c>
      <c r="H139" s="40">
        <f>SUMIFS(H140:H1132,$B140:$B1132,$B139,$D140:$D1132,$D140,$E140:$E1132,$E140,$F140:$F1132,$F140)</f>
        <v>12.2</v>
      </c>
      <c r="I139" s="40">
        <f>SUMIFS(I140:I1132,$B140:$B1132,$B139,$D140:$D1132,$D140,$E140:$E1132,$E140,$F140:$F1132,$F140)</f>
        <v>12.2</v>
      </c>
      <c r="J139" s="40">
        <f>SUMIFS(J140:J1132,$B140:$B1132,$B139,$D140:$D1132,$D140,$E140:$E1132,$E140,$F140:$F1132,$F140)</f>
        <v>12.2</v>
      </c>
      <c r="K139" s="40">
        <f>SUMIFS(K140:K1132,$B140:$B1132,$B139,$D140:$D1132,$D140,$E140:$E1132,$E140,$F140:$F1132,$F140)</f>
        <v>12.2</v>
      </c>
    </row>
    <row r="140" spans="1:11" s="16" customFormat="1" ht="47.25" x14ac:dyDescent="0.25">
      <c r="A140" s="20">
        <v>3</v>
      </c>
      <c r="B140" s="31">
        <v>955</v>
      </c>
      <c r="C140" s="45" t="s">
        <v>12</v>
      </c>
      <c r="D140" s="33" t="s">
        <v>74</v>
      </c>
      <c r="E140" s="33" t="s">
        <v>97</v>
      </c>
      <c r="F140" s="33" t="s">
        <v>179</v>
      </c>
      <c r="G140" s="33" t="s">
        <v>78</v>
      </c>
      <c r="H140" s="24">
        <v>12.2</v>
      </c>
      <c r="I140" s="24">
        <v>12.2</v>
      </c>
      <c r="J140" s="24">
        <v>12.2</v>
      </c>
      <c r="K140" s="24">
        <v>12.2</v>
      </c>
    </row>
    <row r="141" spans="1:11" s="16" customFormat="1" ht="15.75" x14ac:dyDescent="0.25">
      <c r="A141" s="17">
        <v>1</v>
      </c>
      <c r="B141" s="28">
        <v>955</v>
      </c>
      <c r="C141" s="29" t="s">
        <v>43</v>
      </c>
      <c r="D141" s="30" t="s">
        <v>74</v>
      </c>
      <c r="E141" s="30" t="s">
        <v>90</v>
      </c>
      <c r="F141" s="30" t="s">
        <v>7</v>
      </c>
      <c r="G141" s="30" t="s">
        <v>76</v>
      </c>
      <c r="H141" s="18">
        <f>SUMIFS(H142:H1135,$B142:$B1135,$B142,$D142:$D1135,$D142,$E142:$E1135,$E142)/2</f>
        <v>100</v>
      </c>
      <c r="I141" s="18">
        <f>SUMIFS(I142:I1135,$B142:$B1135,$B142,$D142:$D1135,$D142,$E142:$E1135,$E142)/2</f>
        <v>0</v>
      </c>
      <c r="J141" s="18">
        <f>SUMIFS(J142:J1135,$B142:$B1135,$B142,$D142:$D1135,$D142,$E142:$E1135,$E142)/2</f>
        <v>1000</v>
      </c>
      <c r="K141" s="18">
        <f>SUMIFS(K142:K1135,$B142:$B1135,$B142,$D142:$D1135,$D142,$E142:$E1135,$E142)/2</f>
        <v>0</v>
      </c>
    </row>
    <row r="142" spans="1:11" s="16" customFormat="1" ht="47.25" x14ac:dyDescent="0.25">
      <c r="A142" s="19">
        <v>2</v>
      </c>
      <c r="B142" s="37">
        <v>955</v>
      </c>
      <c r="C142" s="38" t="s">
        <v>35</v>
      </c>
      <c r="D142" s="39" t="s">
        <v>74</v>
      </c>
      <c r="E142" s="39" t="s">
        <v>90</v>
      </c>
      <c r="F142" s="39" t="s">
        <v>117</v>
      </c>
      <c r="G142" s="39" t="s">
        <v>76</v>
      </c>
      <c r="H142" s="40">
        <f>SUMIFS(H143:H1135,$B143:$B1135,$B142,$D143:$D1135,$D143,$E143:$E1135,$E143,$F143:$F1135,$F143)</f>
        <v>100</v>
      </c>
      <c r="I142" s="40">
        <f>SUMIFS(I143:I1135,$B143:$B1135,$B142,$D143:$D1135,$D143,$E143:$E1135,$E143,$F143:$F1135,$F143)</f>
        <v>0</v>
      </c>
      <c r="J142" s="40">
        <f>SUMIFS(J143:J1135,$B143:$B1135,$B142,$D143:$D1135,$D143,$E143:$E1135,$E143,$F143:$F1135,$F143)</f>
        <v>1000</v>
      </c>
      <c r="K142" s="40">
        <f>SUMIFS(K143:K1135,$B143:$B1135,$B142,$D143:$D1135,$D143,$E143:$E1135,$E143,$F143:$F1135,$F143)</f>
        <v>0</v>
      </c>
    </row>
    <row r="143" spans="1:11" s="16" customFormat="1" ht="15.75" x14ac:dyDescent="0.25">
      <c r="A143" s="20">
        <v>3</v>
      </c>
      <c r="B143" s="31">
        <v>955</v>
      </c>
      <c r="C143" s="32" t="s">
        <v>44</v>
      </c>
      <c r="D143" s="33" t="s">
        <v>74</v>
      </c>
      <c r="E143" s="33" t="s">
        <v>90</v>
      </c>
      <c r="F143" s="33" t="s">
        <v>117</v>
      </c>
      <c r="G143" s="33" t="s">
        <v>95</v>
      </c>
      <c r="H143" s="24">
        <v>100</v>
      </c>
      <c r="I143" s="24"/>
      <c r="J143" s="24">
        <v>1000</v>
      </c>
      <c r="K143" s="24"/>
    </row>
    <row r="144" spans="1:11" s="16" customFormat="1" ht="15.75" x14ac:dyDescent="0.25">
      <c r="A144" s="17">
        <v>1</v>
      </c>
      <c r="B144" s="28">
        <v>955</v>
      </c>
      <c r="C144" s="29" t="s">
        <v>14</v>
      </c>
      <c r="D144" s="30" t="s">
        <v>74</v>
      </c>
      <c r="E144" s="30" t="s">
        <v>80</v>
      </c>
      <c r="F144" s="30"/>
      <c r="G144" s="30"/>
      <c r="H144" s="18">
        <f>SUMIFS(H145:H1138,$B145:$B1138,$B145,$D145:$D1138,$D145,$E145:$E1138,$E145)/2</f>
        <v>42678</v>
      </c>
      <c r="I144" s="18">
        <f>SUMIFS(I145:I1138,$B145:$B1138,$B145,$D145:$D1138,$D145,$E145:$E1138,$E145)/2</f>
        <v>2770.4999999999995</v>
      </c>
      <c r="J144" s="18">
        <f>SUMIFS(J145:J1138,$B145:$B1138,$B145,$D145:$D1138,$D145,$E145:$E1138,$E145)/2</f>
        <v>44506.200000000004</v>
      </c>
      <c r="K144" s="18">
        <f>SUMIFS(K145:K1138,$B145:$B1138,$B145,$D145:$D1138,$D145,$E145:$E1138,$E145)/2</f>
        <v>2770.4999999999995</v>
      </c>
    </row>
    <row r="145" spans="1:11" s="16" customFormat="1" ht="94.5" x14ac:dyDescent="0.25">
      <c r="A145" s="19">
        <v>2</v>
      </c>
      <c r="B145" s="37">
        <v>955</v>
      </c>
      <c r="C145" s="38" t="s">
        <v>158</v>
      </c>
      <c r="D145" s="39" t="s">
        <v>74</v>
      </c>
      <c r="E145" s="39" t="s">
        <v>80</v>
      </c>
      <c r="F145" s="39" t="s">
        <v>45</v>
      </c>
      <c r="G145" s="39"/>
      <c r="H145" s="40">
        <f>SUMIFS(H146:H1138,$B146:$B1138,$B145,$D146:$D1138,$D146,$E146:$E1138,$E146,$F146:$F1138,$F146)</f>
        <v>19816</v>
      </c>
      <c r="I145" s="40">
        <f>SUMIFS(I146:I1138,$B146:$B1138,$B145,$D146:$D1138,$D146,$E146:$E1138,$E146,$F146:$F1138,$F146)</f>
        <v>54.4</v>
      </c>
      <c r="J145" s="40">
        <f>SUMIFS(J146:J1138,$B146:$B1138,$B145,$D146:$D1138,$D146,$E146:$E1138,$E146,$F146:$F1138,$F146)</f>
        <v>20205.8</v>
      </c>
      <c r="K145" s="40">
        <f>SUMIFS(K146:K1138,$B146:$B1138,$B145,$D146:$D1138,$D146,$E146:$E1138,$E146,$F146:$F1138,$F146)</f>
        <v>54.4</v>
      </c>
    </row>
    <row r="146" spans="1:11" s="16" customFormat="1" ht="15.75" x14ac:dyDescent="0.25">
      <c r="A146" s="20">
        <v>3</v>
      </c>
      <c r="B146" s="31">
        <v>955</v>
      </c>
      <c r="C146" s="32" t="s">
        <v>46</v>
      </c>
      <c r="D146" s="33" t="s">
        <v>74</v>
      </c>
      <c r="E146" s="33" t="s">
        <v>80</v>
      </c>
      <c r="F146" s="33" t="s">
        <v>45</v>
      </c>
      <c r="G146" s="33" t="s">
        <v>96</v>
      </c>
      <c r="H146" s="24">
        <v>19816</v>
      </c>
      <c r="I146" s="24">
        <v>54.4</v>
      </c>
      <c r="J146" s="24">
        <v>20205.8</v>
      </c>
      <c r="K146" s="24">
        <v>54.4</v>
      </c>
    </row>
    <row r="147" spans="1:11" s="16" customFormat="1" ht="63" x14ac:dyDescent="0.25">
      <c r="A147" s="19">
        <v>2</v>
      </c>
      <c r="B147" s="37">
        <v>955</v>
      </c>
      <c r="C147" s="42" t="s">
        <v>159</v>
      </c>
      <c r="D147" s="39" t="s">
        <v>74</v>
      </c>
      <c r="E147" s="39" t="s">
        <v>80</v>
      </c>
      <c r="F147" s="39" t="s">
        <v>47</v>
      </c>
      <c r="G147" s="39"/>
      <c r="H147" s="40">
        <f>SUMIFS(H148:H1140,$B148:$B1140,$B147,$D148:$D1140,$D148,$E148:$E1140,$E148,$F148:$F1140,$F148)</f>
        <v>6331.6</v>
      </c>
      <c r="I147" s="40">
        <f>SUMIFS(I148:I1140,$B148:$B1140,$B147,$D148:$D1140,$D148,$E148:$E1140,$E148,$F148:$F1140,$F148)</f>
        <v>99.6</v>
      </c>
      <c r="J147" s="40">
        <f>SUMIFS(J148:J1140,$B148:$B1140,$B147,$D148:$D1140,$D148,$E148:$E1140,$E148,$F148:$F1140,$F148)</f>
        <v>6691.8</v>
      </c>
      <c r="K147" s="40">
        <f>SUMIFS(K148:K1140,$B148:$B1140,$B147,$D148:$D1140,$D148,$E148:$E1140,$E148,$F148:$F1140,$F148)</f>
        <v>99.6</v>
      </c>
    </row>
    <row r="148" spans="1:11" s="16" customFormat="1" ht="15.75" x14ac:dyDescent="0.25">
      <c r="A148" s="20">
        <v>3</v>
      </c>
      <c r="B148" s="31">
        <v>955</v>
      </c>
      <c r="C148" s="32" t="s">
        <v>46</v>
      </c>
      <c r="D148" s="33" t="s">
        <v>74</v>
      </c>
      <c r="E148" s="33" t="s">
        <v>80</v>
      </c>
      <c r="F148" s="33" t="s">
        <v>47</v>
      </c>
      <c r="G148" s="33" t="s">
        <v>96</v>
      </c>
      <c r="H148" s="24">
        <v>6331.6</v>
      </c>
      <c r="I148" s="24">
        <v>99.6</v>
      </c>
      <c r="J148" s="24">
        <v>6691.8</v>
      </c>
      <c r="K148" s="24">
        <v>99.6</v>
      </c>
    </row>
    <row r="149" spans="1:11" s="16" customFormat="1" ht="94.5" x14ac:dyDescent="0.25">
      <c r="A149" s="19">
        <v>2</v>
      </c>
      <c r="B149" s="37">
        <v>955</v>
      </c>
      <c r="C149" s="38" t="s">
        <v>160</v>
      </c>
      <c r="D149" s="39" t="s">
        <v>74</v>
      </c>
      <c r="E149" s="39" t="s">
        <v>80</v>
      </c>
      <c r="F149" s="39" t="s">
        <v>48</v>
      </c>
      <c r="G149" s="39"/>
      <c r="H149" s="40">
        <f>SUMIFS(H150:H1142,$B150:$B1142,$B149,$D150:$D1142,$D150,$E150:$E1142,$E150,$F150:$F1142,$F150)</f>
        <v>2207.8000000000002</v>
      </c>
      <c r="I149" s="40">
        <f>SUMIFS(I150:I1142,$B150:$B1142,$B149,$D150:$D1142,$D150,$E150:$E1142,$E150,$F150:$F1142,$F150)</f>
        <v>0</v>
      </c>
      <c r="J149" s="40">
        <f>SUMIFS(J150:J1142,$B150:$B1142,$B149,$D150:$D1142,$D150,$E150:$E1142,$E150,$F150:$F1142,$F150)</f>
        <v>2207.8000000000002</v>
      </c>
      <c r="K149" s="40">
        <f>SUMIFS(K150:K1142,$B150:$B1142,$B149,$D150:$D1142,$D150,$E150:$E1142,$E150,$F150:$F1142,$F150)</f>
        <v>0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74</v>
      </c>
      <c r="E150" s="33" t="s">
        <v>80</v>
      </c>
      <c r="F150" s="33" t="s">
        <v>48</v>
      </c>
      <c r="G150" s="33" t="s">
        <v>96</v>
      </c>
      <c r="H150" s="24">
        <v>2207.8000000000002</v>
      </c>
      <c r="I150" s="24"/>
      <c r="J150" s="24">
        <v>2207.8000000000002</v>
      </c>
      <c r="K150" s="24"/>
    </row>
    <row r="151" spans="1:11" s="16" customFormat="1" ht="79.900000000000006" customHeight="1" x14ac:dyDescent="0.25">
      <c r="A151" s="19">
        <v>2</v>
      </c>
      <c r="B151" s="37">
        <v>955</v>
      </c>
      <c r="C151" s="42" t="s">
        <v>161</v>
      </c>
      <c r="D151" s="39" t="s">
        <v>74</v>
      </c>
      <c r="E151" s="39" t="s">
        <v>80</v>
      </c>
      <c r="F151" s="39" t="s">
        <v>49</v>
      </c>
      <c r="G151" s="39" t="s">
        <v>76</v>
      </c>
      <c r="H151" s="40">
        <f>SUMIFS(H152:H1144,$B152:$B1144,$B151,$D152:$D1144,$D152,$E152:$E1144,$E152,$F152:$F1144,$F152)</f>
        <v>7771.6</v>
      </c>
      <c r="I151" s="40">
        <f>SUMIFS(I152:I1144,$B152:$B1144,$B151,$D152:$D1144,$D152,$E152:$E1144,$E152,$F152:$F1144,$F152)</f>
        <v>0</v>
      </c>
      <c r="J151" s="40">
        <f>SUMIFS(J152:J1144,$B152:$B1144,$B151,$D152:$D1144,$D152,$E152:$E1144,$E152,$F152:$F1144,$F152)</f>
        <v>8697.7999999999993</v>
      </c>
      <c r="K151" s="40">
        <f>SUMIFS(K152:K1144,$B152:$B1144,$B151,$D152:$D1144,$D152,$E152:$E1144,$E152,$F152:$F1144,$F152)</f>
        <v>0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74</v>
      </c>
      <c r="E152" s="33" t="s">
        <v>80</v>
      </c>
      <c r="F152" s="33" t="s">
        <v>49</v>
      </c>
      <c r="G152" s="33" t="s">
        <v>96</v>
      </c>
      <c r="H152" s="24">
        <v>7771.6</v>
      </c>
      <c r="I152" s="24"/>
      <c r="J152" s="24">
        <v>8697.7999999999993</v>
      </c>
      <c r="K152" s="24"/>
    </row>
    <row r="153" spans="1:11" s="16" customFormat="1" ht="78.75" x14ac:dyDescent="0.25">
      <c r="A153" s="19">
        <v>2</v>
      </c>
      <c r="B153" s="37">
        <v>955</v>
      </c>
      <c r="C153" s="38" t="s">
        <v>156</v>
      </c>
      <c r="D153" s="39" t="s">
        <v>74</v>
      </c>
      <c r="E153" s="39" t="s">
        <v>80</v>
      </c>
      <c r="F153" s="39" t="s">
        <v>50</v>
      </c>
      <c r="G153" s="39" t="s">
        <v>76</v>
      </c>
      <c r="H153" s="40">
        <f>SUMIFS(H154:H1146,$B154:$B1146,$B153,$D154:$D1146,$D154,$E154:$E1146,$E154,$F154:$F1146,$F154)</f>
        <v>0</v>
      </c>
      <c r="I153" s="40">
        <f>SUMIFS(I154:I1146,$B154:$B1146,$B153,$D154:$D1146,$D154,$E154:$E1146,$E154,$F154:$F1146,$F154)</f>
        <v>0</v>
      </c>
      <c r="J153" s="40">
        <f>SUMIFS(J154:J1146,$B154:$B1146,$B153,$D154:$D1146,$D154,$E154:$E1146,$E154,$F154:$F1146,$F154)</f>
        <v>0</v>
      </c>
      <c r="K153" s="40">
        <f>SUMIFS(K154:K1146,$B154:$B1146,$B153,$D154:$D1146,$D154,$E154:$E1146,$E154,$F154:$F1146,$F154)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74</v>
      </c>
      <c r="E154" s="33" t="s">
        <v>80</v>
      </c>
      <c r="F154" s="33" t="s">
        <v>50</v>
      </c>
      <c r="G154" s="33" t="s">
        <v>96</v>
      </c>
      <c r="H154" s="24"/>
      <c r="I154" s="24"/>
      <c r="J154" s="24"/>
      <c r="K154" s="24"/>
    </row>
    <row r="155" spans="1:11" s="16" customFormat="1" ht="47.25" x14ac:dyDescent="0.25">
      <c r="A155" s="19">
        <v>2</v>
      </c>
      <c r="B155" s="37">
        <v>955</v>
      </c>
      <c r="C155" s="38" t="s">
        <v>194</v>
      </c>
      <c r="D155" s="39" t="s">
        <v>74</v>
      </c>
      <c r="E155" s="39" t="s">
        <v>80</v>
      </c>
      <c r="F155" s="39" t="s">
        <v>150</v>
      </c>
      <c r="G155" s="39"/>
      <c r="H155" s="40">
        <f>SUMIFS(H156:H1149,$B156:$B1149,$B155,$D156:$D1149,$D156,$E156:$E1149,$E156,$F156:$F1149,$F156)</f>
        <v>2454.4</v>
      </c>
      <c r="I155" s="40">
        <f>SUMIFS(I156:I1149,$B156:$B1149,$B155,$D156:$D1149,$D156,$E156:$E1149,$E156,$F156:$F1149,$F156)</f>
        <v>2331.6</v>
      </c>
      <c r="J155" s="40">
        <f>SUMIFS(J156:J1149,$B156:$B1149,$B155,$D156:$D1149,$D156,$E156:$E1149,$E156,$F156:$F1149,$F156)</f>
        <v>2454.4</v>
      </c>
      <c r="K155" s="40">
        <f>SUMIFS(K156:K1149,$B156:$B1149,$B155,$D156:$D1149,$D156,$E156:$E1149,$E156,$F156:$F1149,$F156)</f>
        <v>2331.6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74</v>
      </c>
      <c r="E156" s="33" t="s">
        <v>80</v>
      </c>
      <c r="F156" s="33" t="s">
        <v>150</v>
      </c>
      <c r="G156" s="33" t="s">
        <v>96</v>
      </c>
      <c r="H156" s="24">
        <v>2454.4</v>
      </c>
      <c r="I156" s="24">
        <v>2331.6</v>
      </c>
      <c r="J156" s="24">
        <v>2454.4</v>
      </c>
      <c r="K156" s="24">
        <v>2331.6</v>
      </c>
    </row>
    <row r="157" spans="1:11" s="16" customFormat="1" ht="47.25" x14ac:dyDescent="0.25">
      <c r="A157" s="19">
        <v>2</v>
      </c>
      <c r="B157" s="37">
        <v>955</v>
      </c>
      <c r="C157" s="38" t="s">
        <v>197</v>
      </c>
      <c r="D157" s="39" t="s">
        <v>74</v>
      </c>
      <c r="E157" s="39" t="s">
        <v>80</v>
      </c>
      <c r="F157" s="39" t="s">
        <v>196</v>
      </c>
      <c r="G157" s="39"/>
      <c r="H157" s="40">
        <f>SUMIFS(H158:H1151,$B158:$B1151,$B157,$D158:$D1151,$D158,$E158:$E1151,$E158,$F158:$F1151,$F158)</f>
        <v>4096.6000000000004</v>
      </c>
      <c r="I157" s="40">
        <f>SUMIFS(I158:I1151,$B158:$B1151,$B157,$D158:$D1151,$D158,$E158:$E1151,$E158,$F158:$F1151,$F158)</f>
        <v>284.89999999999998</v>
      </c>
      <c r="J157" s="40">
        <f>SUMIFS(J158:J1151,$B158:$B1151,$B157,$D158:$D1151,$D158,$E158:$E1151,$E158,$F158:$F1151,$F158)</f>
        <v>4248.6000000000004</v>
      </c>
      <c r="K157" s="40">
        <f>SUMIFS(K158:K1151,$B158:$B1151,$B157,$D158:$D1151,$D158,$E158:$E1151,$E158,$F158:$F1151,$F158)</f>
        <v>284.89999999999998</v>
      </c>
    </row>
    <row r="158" spans="1:11" s="16" customFormat="1" ht="31.5" x14ac:dyDescent="0.25">
      <c r="A158" s="20">
        <v>3</v>
      </c>
      <c r="B158" s="31">
        <v>955</v>
      </c>
      <c r="C158" s="32" t="s">
        <v>23</v>
      </c>
      <c r="D158" s="33" t="s">
        <v>74</v>
      </c>
      <c r="E158" s="33" t="s">
        <v>80</v>
      </c>
      <c r="F158" s="33" t="s">
        <v>196</v>
      </c>
      <c r="G158" s="33" t="s">
        <v>87</v>
      </c>
      <c r="H158" s="24">
        <v>4096.6000000000004</v>
      </c>
      <c r="I158" s="24">
        <v>284.89999999999998</v>
      </c>
      <c r="J158" s="24">
        <v>4248.6000000000004</v>
      </c>
      <c r="K158" s="24">
        <v>284.89999999999998</v>
      </c>
    </row>
    <row r="159" spans="1:11" s="16" customFormat="1" ht="31.5" x14ac:dyDescent="0.25">
      <c r="A159" s="17">
        <v>1</v>
      </c>
      <c r="B159" s="28">
        <v>955</v>
      </c>
      <c r="C159" s="29" t="s">
        <v>51</v>
      </c>
      <c r="D159" s="30" t="s">
        <v>93</v>
      </c>
      <c r="E159" s="30" t="s">
        <v>91</v>
      </c>
      <c r="F159" s="30" t="s">
        <v>7</v>
      </c>
      <c r="G159" s="30" t="s">
        <v>76</v>
      </c>
      <c r="H159" s="18">
        <f>SUMIFS(H160:H1149,$B160:$B1149,$B160,$D160:$D1149,$D160,$E160:$E1149,$E160)/2</f>
        <v>232.2</v>
      </c>
      <c r="I159" s="18">
        <f>SUMIFS(I160:I1149,$B160:$B1149,$B160,$D160:$D1149,$D160,$E160:$E1149,$E160)/2</f>
        <v>0</v>
      </c>
      <c r="J159" s="18">
        <f>SUMIFS(J160:J1149,$B160:$B1149,$B160,$D160:$D1149,$D160,$E160:$E1149,$E160)/2</f>
        <v>232.2</v>
      </c>
      <c r="K159" s="18">
        <f>SUMIFS(K160:K1149,$B160:$B1149,$B160,$D160:$D1149,$D160,$E160:$E1149,$E160)/2</f>
        <v>0</v>
      </c>
    </row>
    <row r="160" spans="1:11" s="16" customFormat="1" ht="54" customHeight="1" x14ac:dyDescent="0.25">
      <c r="A160" s="19">
        <v>2</v>
      </c>
      <c r="B160" s="37">
        <v>955</v>
      </c>
      <c r="C160" s="38" t="s">
        <v>162</v>
      </c>
      <c r="D160" s="39" t="s">
        <v>93</v>
      </c>
      <c r="E160" s="39" t="s">
        <v>91</v>
      </c>
      <c r="F160" s="39" t="s">
        <v>112</v>
      </c>
      <c r="G160" s="39" t="s">
        <v>76</v>
      </c>
      <c r="H160" s="40">
        <f>SUMIFS(H161:H1149,$B161:$B1149,$B160,$D161:$D1149,$D161,$E161:$E1149,$E161,$F161:$F1149,$F161)</f>
        <v>232.2</v>
      </c>
      <c r="I160" s="40">
        <f>SUMIFS(I161:I1149,$B161:$B1149,$B160,$D161:$D1149,$D161,$E161:$E1149,$E161,$F161:$F1149,$F161)</f>
        <v>0</v>
      </c>
      <c r="J160" s="40">
        <f>SUMIFS(J161:J1149,$B161:$B1149,$B160,$D161:$D1149,$D161,$E161:$E1149,$E161,$F161:$F1149,$F161)</f>
        <v>232.2</v>
      </c>
      <c r="K160" s="40">
        <f>SUMIFS(K161:K1149,$B161:$B1149,$B160,$D161:$D1149,$D161,$E161:$E1149,$E161,$F161:$F1149,$F161)</f>
        <v>0</v>
      </c>
    </row>
    <row r="161" spans="1:11" s="16" customFormat="1" ht="47.25" x14ac:dyDescent="0.25">
      <c r="A161" s="20">
        <v>3</v>
      </c>
      <c r="B161" s="31">
        <v>955</v>
      </c>
      <c r="C161" s="32" t="s">
        <v>12</v>
      </c>
      <c r="D161" s="33" t="s">
        <v>93</v>
      </c>
      <c r="E161" s="33" t="s">
        <v>91</v>
      </c>
      <c r="F161" s="33" t="s">
        <v>112</v>
      </c>
      <c r="G161" s="33" t="s">
        <v>78</v>
      </c>
      <c r="H161" s="24">
        <v>232.2</v>
      </c>
      <c r="I161" s="24"/>
      <c r="J161" s="24">
        <v>232.2</v>
      </c>
      <c r="K161" s="24"/>
    </row>
    <row r="162" spans="1:11" s="16" customFormat="1" ht="63" x14ac:dyDescent="0.25">
      <c r="A162" s="17">
        <v>1</v>
      </c>
      <c r="B162" s="28">
        <v>955</v>
      </c>
      <c r="C162" s="29" t="s">
        <v>52</v>
      </c>
      <c r="D162" s="30" t="s">
        <v>83</v>
      </c>
      <c r="E162" s="30" t="s">
        <v>94</v>
      </c>
      <c r="F162" s="30" t="s">
        <v>7</v>
      </c>
      <c r="G162" s="30" t="s">
        <v>76</v>
      </c>
      <c r="H162" s="18">
        <f>SUMIFS(H163:H1152,$B163:$B1152,$B163,$D163:$D1152,$D163,$E163:$E1152,$E163)/2</f>
        <v>1352.6</v>
      </c>
      <c r="I162" s="18">
        <f>SUMIFS(I163:I1152,$B163:$B1152,$B163,$D163:$D1152,$D163,$E163:$E1152,$E163)/2</f>
        <v>0</v>
      </c>
      <c r="J162" s="18">
        <f>SUMIFS(J163:J1152,$B163:$B1152,$B163,$D163:$D1152,$D163,$E163:$E1152,$E163)/2</f>
        <v>1364.6</v>
      </c>
      <c r="K162" s="18">
        <f>SUMIFS(K163:K1152,$B163:$B1152,$B163,$D163:$D1152,$D163,$E163:$E1152,$E163)/2</f>
        <v>0</v>
      </c>
    </row>
    <row r="163" spans="1:11" s="16" customFormat="1" ht="94.5" x14ac:dyDescent="0.25">
      <c r="A163" s="19">
        <v>2</v>
      </c>
      <c r="B163" s="37">
        <v>955</v>
      </c>
      <c r="C163" s="38" t="s">
        <v>158</v>
      </c>
      <c r="D163" s="39" t="s">
        <v>83</v>
      </c>
      <c r="E163" s="39" t="s">
        <v>94</v>
      </c>
      <c r="F163" s="39" t="s">
        <v>45</v>
      </c>
      <c r="G163" s="39"/>
      <c r="H163" s="40">
        <f>SUMIFS(H164:H1152,$B164:$B1152,$B163,$D164:$D1152,$D164,$E164:$E1152,$E164,$F164:$F1152,$F164)</f>
        <v>1276.5999999999999</v>
      </c>
      <c r="I163" s="40">
        <f>SUMIFS(I164:I1152,$B164:$B1152,$B163,$D164:$D1152,$D164,$E164:$E1152,$E164,$F164:$F1152,$F164)</f>
        <v>0</v>
      </c>
      <c r="J163" s="40">
        <f>SUMIFS(J164:J1152,$B164:$B1152,$B163,$D164:$D1152,$D164,$E164:$E1152,$E164,$F164:$F1152,$F164)</f>
        <v>1288.5999999999999</v>
      </c>
      <c r="K163" s="40">
        <f>SUMIFS(K164:K1152,$B164:$B1152,$B163,$D164:$D1152,$D164,$E164:$E1152,$E164,$F164:$F1152,$F164)</f>
        <v>0</v>
      </c>
    </row>
    <row r="164" spans="1:11" s="16" customFormat="1" ht="15.75" x14ac:dyDescent="0.25">
      <c r="A164" s="20">
        <v>3</v>
      </c>
      <c r="B164" s="31">
        <v>955</v>
      </c>
      <c r="C164" s="32" t="s">
        <v>46</v>
      </c>
      <c r="D164" s="33" t="s">
        <v>83</v>
      </c>
      <c r="E164" s="33" t="s">
        <v>94</v>
      </c>
      <c r="F164" s="33" t="s">
        <v>45</v>
      </c>
      <c r="G164" s="33" t="s">
        <v>96</v>
      </c>
      <c r="H164" s="24">
        <v>1276.5999999999999</v>
      </c>
      <c r="I164" s="24"/>
      <c r="J164" s="24">
        <v>1288.5999999999999</v>
      </c>
      <c r="K164" s="24"/>
    </row>
    <row r="165" spans="1:11" s="16" customFormat="1" ht="94.5" x14ac:dyDescent="0.25">
      <c r="A165" s="19">
        <v>2</v>
      </c>
      <c r="B165" s="37">
        <v>955</v>
      </c>
      <c r="C165" s="38" t="s">
        <v>163</v>
      </c>
      <c r="D165" s="39" t="s">
        <v>83</v>
      </c>
      <c r="E165" s="39" t="s">
        <v>94</v>
      </c>
      <c r="F165" s="39" t="s">
        <v>113</v>
      </c>
      <c r="G165" s="39" t="s">
        <v>76</v>
      </c>
      <c r="H165" s="40">
        <f>SUMIFS(H166:H1154,$B166:$B1154,$B165,$D166:$D1154,$D166,$E166:$E1154,$E166,$F166:$F1154,$F166)</f>
        <v>76</v>
      </c>
      <c r="I165" s="40">
        <f>SUMIFS(I166:I1154,$B166:$B1154,$B165,$D166:$D1154,$D166,$E166:$E1154,$E166,$F166:$F1154,$F166)</f>
        <v>0</v>
      </c>
      <c r="J165" s="40">
        <f>SUMIFS(J166:J1154,$B166:$B1154,$B165,$D166:$D1154,$D166,$E166:$E1154,$E166,$F166:$F1154,$F166)</f>
        <v>76</v>
      </c>
      <c r="K165" s="40">
        <f>SUMIFS(K166:K1154,$B166:$B1154,$B165,$D166:$D1154,$D166,$E166:$E1154,$E166,$F166:$F1154,$F166)</f>
        <v>0</v>
      </c>
    </row>
    <row r="166" spans="1:11" s="16" customFormat="1" ht="47.25" x14ac:dyDescent="0.25">
      <c r="A166" s="20">
        <v>3</v>
      </c>
      <c r="B166" s="31">
        <v>955</v>
      </c>
      <c r="C166" s="32" t="s">
        <v>12</v>
      </c>
      <c r="D166" s="33" t="s">
        <v>83</v>
      </c>
      <c r="E166" s="33" t="s">
        <v>94</v>
      </c>
      <c r="F166" s="33" t="s">
        <v>113</v>
      </c>
      <c r="G166" s="33" t="s">
        <v>78</v>
      </c>
      <c r="H166" s="24">
        <v>76</v>
      </c>
      <c r="I166" s="24"/>
      <c r="J166" s="24">
        <v>76</v>
      </c>
      <c r="K166" s="24"/>
    </row>
    <row r="167" spans="1:11" s="16" customFormat="1" ht="15.75" x14ac:dyDescent="0.25">
      <c r="A167" s="17">
        <v>1</v>
      </c>
      <c r="B167" s="28">
        <v>955</v>
      </c>
      <c r="C167" s="29" t="s">
        <v>54</v>
      </c>
      <c r="D167" s="30" t="s">
        <v>91</v>
      </c>
      <c r="E167" s="30" t="s">
        <v>97</v>
      </c>
      <c r="F167" s="30"/>
      <c r="G167" s="30"/>
      <c r="H167" s="18">
        <f>SUMIFS(H168:H1157,$B168:$B1157,$B168,$D168:$D1157,$D168,$E168:$E1157,$E168)/2</f>
        <v>24067.5</v>
      </c>
      <c r="I167" s="18">
        <f>SUMIFS(I168:I1157,$B168:$B1157,$B168,$D168:$D1157,$D168,$E168:$E1157,$E168)/2</f>
        <v>24013.200000000001</v>
      </c>
      <c r="J167" s="18">
        <f>SUMIFS(J168:J1157,$B168:$B1157,$B168,$D168:$D1157,$D168,$E168:$E1157,$E168)/2</f>
        <v>24067.5</v>
      </c>
      <c r="K167" s="18">
        <f>SUMIFS(K168:K1157,$B168:$B1157,$B168,$D168:$D1157,$D168,$E168:$E1157,$E168)/2</f>
        <v>24013.200000000001</v>
      </c>
    </row>
    <row r="168" spans="1:11" s="16" customFormat="1" ht="63" x14ac:dyDescent="0.25">
      <c r="A168" s="19">
        <v>2</v>
      </c>
      <c r="B168" s="37">
        <v>955</v>
      </c>
      <c r="C168" s="47" t="s">
        <v>135</v>
      </c>
      <c r="D168" s="39" t="s">
        <v>91</v>
      </c>
      <c r="E168" s="39" t="s">
        <v>97</v>
      </c>
      <c r="F168" s="39" t="s">
        <v>15</v>
      </c>
      <c r="G168" s="39" t="s">
        <v>76</v>
      </c>
      <c r="H168" s="40">
        <f>SUMIFS(H169:H1157,$B169:$B1157,$B168,$D169:$D1157,$D169,$E169:$E1157,$E169,$F169:$F1157,$F169)</f>
        <v>0</v>
      </c>
      <c r="I168" s="40">
        <f>SUMIFS(I169:I1157,$B169:$B1157,$B168,$D169:$D1157,$D169,$E169:$E1157,$E169,$F169:$F1157,$F169)</f>
        <v>0</v>
      </c>
      <c r="J168" s="40">
        <f>SUMIFS(J169:J1157,$B169:$B1157,$B168,$D169:$D1157,$D169,$E169:$E1157,$E169,$F169:$F1157,$F169)</f>
        <v>0</v>
      </c>
      <c r="K168" s="40">
        <f>SUMIFS(K169:K1157,$B169:$B1157,$B168,$D169:$D1157,$D169,$E169:$E1157,$E169,$F169:$F1157,$F169)</f>
        <v>0</v>
      </c>
    </row>
    <row r="169" spans="1:11" s="16" customFormat="1" ht="47.25" x14ac:dyDescent="0.25">
      <c r="A169" s="20">
        <v>3</v>
      </c>
      <c r="B169" s="31">
        <v>955</v>
      </c>
      <c r="C169" s="45" t="s">
        <v>12</v>
      </c>
      <c r="D169" s="33" t="s">
        <v>91</v>
      </c>
      <c r="E169" s="33" t="s">
        <v>97</v>
      </c>
      <c r="F169" s="33" t="s">
        <v>15</v>
      </c>
      <c r="G169" s="33" t="s">
        <v>78</v>
      </c>
      <c r="H169" s="24"/>
      <c r="I169" s="24"/>
      <c r="J169" s="24"/>
      <c r="K169" s="24"/>
    </row>
    <row r="170" spans="1:11" s="16" customFormat="1" ht="94.5" x14ac:dyDescent="0.25">
      <c r="A170" s="19">
        <v>2</v>
      </c>
      <c r="B170" s="37">
        <v>955</v>
      </c>
      <c r="C170" s="38" t="s">
        <v>55</v>
      </c>
      <c r="D170" s="39" t="s">
        <v>91</v>
      </c>
      <c r="E170" s="39" t="s">
        <v>97</v>
      </c>
      <c r="F170" s="39" t="s">
        <v>56</v>
      </c>
      <c r="G170" s="39"/>
      <c r="H170" s="40">
        <f>SUMIFS(H171:H1159,$B171:$B1159,$B170,$D171:$D1159,$D171,$E171:$E1159,$E171,$F171:$F1159,$F171)</f>
        <v>24067.5</v>
      </c>
      <c r="I170" s="40">
        <f>SUMIFS(I171:I1159,$B171:$B1159,$B170,$D171:$D1159,$D171,$E171:$E1159,$E171,$F171:$F1159,$F171)</f>
        <v>24013.200000000001</v>
      </c>
      <c r="J170" s="40">
        <f>SUMIFS(J171:J1159,$B171:$B1159,$B170,$D171:$D1159,$D171,$E171:$E1159,$E171,$F171:$F1159,$F171)</f>
        <v>24067.5</v>
      </c>
      <c r="K170" s="40">
        <f>SUMIFS(K171:K1159,$B171:$B1159,$B170,$D171:$D1159,$D171,$E171:$E1159,$E171,$F171:$F1159,$F171)</f>
        <v>24013.200000000001</v>
      </c>
    </row>
    <row r="171" spans="1:11" s="16" customFormat="1" ht="31.5" x14ac:dyDescent="0.25">
      <c r="A171" s="20">
        <v>3</v>
      </c>
      <c r="B171" s="31">
        <v>955</v>
      </c>
      <c r="C171" s="32" t="s">
        <v>23</v>
      </c>
      <c r="D171" s="33" t="s">
        <v>91</v>
      </c>
      <c r="E171" s="33" t="s">
        <v>97</v>
      </c>
      <c r="F171" s="33" t="s">
        <v>56</v>
      </c>
      <c r="G171" s="33" t="s">
        <v>87</v>
      </c>
      <c r="H171" s="24">
        <v>3644.6</v>
      </c>
      <c r="I171" s="24">
        <v>3644.6</v>
      </c>
      <c r="J171" s="24">
        <v>3644.6</v>
      </c>
      <c r="K171" s="24">
        <v>3644.6</v>
      </c>
    </row>
    <row r="172" spans="1:11" s="16" customFormat="1" ht="47.25" x14ac:dyDescent="0.25">
      <c r="A172" s="20">
        <v>3</v>
      </c>
      <c r="B172" s="31">
        <v>955</v>
      </c>
      <c r="C172" s="32" t="s">
        <v>12</v>
      </c>
      <c r="D172" s="33" t="s">
        <v>91</v>
      </c>
      <c r="E172" s="33" t="s">
        <v>97</v>
      </c>
      <c r="F172" s="33" t="s">
        <v>56</v>
      </c>
      <c r="G172" s="33" t="s">
        <v>78</v>
      </c>
      <c r="H172" s="24">
        <v>1299</v>
      </c>
      <c r="I172" s="24">
        <v>1244.7</v>
      </c>
      <c r="J172" s="24">
        <v>1299</v>
      </c>
      <c r="K172" s="24">
        <v>1244.7</v>
      </c>
    </row>
    <row r="173" spans="1:11" s="16" customFormat="1" ht="15.75" x14ac:dyDescent="0.25">
      <c r="A173" s="20">
        <v>3</v>
      </c>
      <c r="B173" s="31">
        <v>955</v>
      </c>
      <c r="C173" s="32" t="s">
        <v>46</v>
      </c>
      <c r="D173" s="33" t="s">
        <v>91</v>
      </c>
      <c r="E173" s="33" t="s">
        <v>97</v>
      </c>
      <c r="F173" s="33" t="s">
        <v>56</v>
      </c>
      <c r="G173" s="33" t="s">
        <v>96</v>
      </c>
      <c r="H173" s="24"/>
      <c r="I173" s="24"/>
      <c r="J173" s="24"/>
      <c r="K173" s="24"/>
    </row>
    <row r="174" spans="1:11" s="16" customFormat="1" ht="78.75" x14ac:dyDescent="0.25">
      <c r="A174" s="20">
        <v>3</v>
      </c>
      <c r="B174" s="31">
        <v>955</v>
      </c>
      <c r="C174" s="32" t="s">
        <v>175</v>
      </c>
      <c r="D174" s="33" t="s">
        <v>91</v>
      </c>
      <c r="E174" s="33" t="s">
        <v>97</v>
      </c>
      <c r="F174" s="33" t="s">
        <v>56</v>
      </c>
      <c r="G174" s="33" t="s">
        <v>98</v>
      </c>
      <c r="H174" s="24">
        <v>19120.5</v>
      </c>
      <c r="I174" s="24">
        <v>19120.5</v>
      </c>
      <c r="J174" s="24">
        <v>19120.5</v>
      </c>
      <c r="K174" s="24">
        <v>19120.5</v>
      </c>
    </row>
    <row r="175" spans="1:11" s="16" customFormat="1" ht="21" customHeight="1" x14ac:dyDescent="0.25">
      <c r="A175" s="20">
        <v>3</v>
      </c>
      <c r="B175" s="31">
        <v>955</v>
      </c>
      <c r="C175" s="32" t="s">
        <v>13</v>
      </c>
      <c r="D175" s="33" t="s">
        <v>91</v>
      </c>
      <c r="E175" s="33" t="s">
        <v>97</v>
      </c>
      <c r="F175" s="33" t="s">
        <v>56</v>
      </c>
      <c r="G175" s="33" t="s">
        <v>79</v>
      </c>
      <c r="H175" s="24">
        <v>3.4</v>
      </c>
      <c r="I175" s="24">
        <v>3.4</v>
      </c>
      <c r="J175" s="24">
        <v>3.4</v>
      </c>
      <c r="K175" s="24">
        <v>3.4</v>
      </c>
    </row>
    <row r="176" spans="1:11" s="16" customFormat="1" ht="15.75" x14ac:dyDescent="0.25">
      <c r="A176" s="17">
        <v>1</v>
      </c>
      <c r="B176" s="28">
        <v>955</v>
      </c>
      <c r="C176" s="29" t="s">
        <v>57</v>
      </c>
      <c r="D176" s="30" t="s">
        <v>91</v>
      </c>
      <c r="E176" s="30" t="s">
        <v>88</v>
      </c>
      <c r="F176" s="30" t="s">
        <v>7</v>
      </c>
      <c r="G176" s="30" t="s">
        <v>76</v>
      </c>
      <c r="H176" s="18">
        <f>SUMIFS(H177:H1166,$B177:$B1166,$B177,$D177:$D1166,$D177,$E177:$E1166,$E177)/2</f>
        <v>1887.2</v>
      </c>
      <c r="I176" s="18">
        <f>SUMIFS(I177:I1166,$B177:$B1166,$B177,$D177:$D1166,$D177,$E177:$E1166,$E177)/2</f>
        <v>0</v>
      </c>
      <c r="J176" s="18">
        <f>SUMIFS(J177:J1166,$B177:$B1166,$B177,$D177:$D1166,$D177,$E177:$E1166,$E177)/2</f>
        <v>1887.2</v>
      </c>
      <c r="K176" s="18">
        <f>SUMIFS(K177:K1166,$B177:$B1166,$B177,$D177:$D1166,$D177,$E177:$E1166,$E177)/2</f>
        <v>0</v>
      </c>
    </row>
    <row r="177" spans="1:11" s="16" customFormat="1" ht="63" x14ac:dyDescent="0.25">
      <c r="A177" s="19">
        <v>2</v>
      </c>
      <c r="B177" s="37">
        <v>955</v>
      </c>
      <c r="C177" s="38" t="s">
        <v>134</v>
      </c>
      <c r="D177" s="39" t="s">
        <v>91</v>
      </c>
      <c r="E177" s="39" t="s">
        <v>88</v>
      </c>
      <c r="F177" s="39" t="s">
        <v>136</v>
      </c>
      <c r="G177" s="39"/>
      <c r="H177" s="40">
        <f>SUMIFS(H178:H1166,$B178:$B1166,$B177,$D178:$D1166,$D178,$E178:$E1166,$E178,$F178:$F1166,$F178)</f>
        <v>1887.2</v>
      </c>
      <c r="I177" s="40">
        <f>SUMIFS(I178:I1166,$B178:$B1166,$B177,$D178:$D1166,$D178,$E178:$E1166,$E178,$F178:$F1166,$F178)</f>
        <v>0</v>
      </c>
      <c r="J177" s="40">
        <f>SUMIFS(J178:J1166,$B178:$B1166,$B177,$D178:$D1166,$D178,$E178:$E1166,$E178,$F178:$F1166,$F178)</f>
        <v>1887.2</v>
      </c>
      <c r="K177" s="40">
        <f>SUMIFS(K178:K1166,$B178:$B1166,$B177,$D178:$D1166,$D178,$E178:$E1166,$E178,$F178:$F1166,$F178)</f>
        <v>0</v>
      </c>
    </row>
    <row r="178" spans="1:11" s="16" customFormat="1" ht="78.75" x14ac:dyDescent="0.25">
      <c r="A178" s="20">
        <v>3</v>
      </c>
      <c r="B178" s="31">
        <v>955</v>
      </c>
      <c r="C178" s="32" t="s">
        <v>175</v>
      </c>
      <c r="D178" s="33" t="s">
        <v>91</v>
      </c>
      <c r="E178" s="33" t="s">
        <v>88</v>
      </c>
      <c r="F178" s="33" t="s">
        <v>136</v>
      </c>
      <c r="G178" s="33" t="s">
        <v>98</v>
      </c>
      <c r="H178" s="24">
        <v>1887.2</v>
      </c>
      <c r="I178" s="24"/>
      <c r="J178" s="24">
        <v>1887.2</v>
      </c>
      <c r="K178" s="24"/>
    </row>
    <row r="179" spans="1:11" s="16" customFormat="1" ht="15.75" x14ac:dyDescent="0.25">
      <c r="A179" s="17">
        <v>1</v>
      </c>
      <c r="B179" s="28">
        <v>955</v>
      </c>
      <c r="C179" s="29" t="s">
        <v>171</v>
      </c>
      <c r="D179" s="30" t="s">
        <v>91</v>
      </c>
      <c r="E179" s="30" t="s">
        <v>94</v>
      </c>
      <c r="F179" s="30"/>
      <c r="G179" s="30"/>
      <c r="H179" s="18">
        <f>SUMIFS(H180:H1169,$B180:$B1169,$B180,$D180:$D1169,$D180,$E180:$E1169,$E180)/2</f>
        <v>49968.9</v>
      </c>
      <c r="I179" s="18">
        <f>SUMIFS(I180:I1169,$B180:$B1169,$B180,$D180:$D1169,$D180,$E180:$E1169,$E180)/2</f>
        <v>45000</v>
      </c>
      <c r="J179" s="18">
        <f>SUMIFS(J180:J1169,$B180:$B1169,$B180,$D180:$D1169,$D180,$E180:$E1169,$E180)/2</f>
        <v>49968.9</v>
      </c>
      <c r="K179" s="18">
        <f>SUMIFS(K180:K1169,$B180:$B1169,$B180,$D180:$D1169,$D180,$E180:$E1169,$E180)/2</f>
        <v>45000</v>
      </c>
    </row>
    <row r="180" spans="1:11" s="16" customFormat="1" ht="78.75" x14ac:dyDescent="0.25">
      <c r="A180" s="19">
        <v>2</v>
      </c>
      <c r="B180" s="37">
        <v>955</v>
      </c>
      <c r="C180" s="38" t="s">
        <v>181</v>
      </c>
      <c r="D180" s="39" t="s">
        <v>91</v>
      </c>
      <c r="E180" s="39" t="s">
        <v>94</v>
      </c>
      <c r="F180" s="39" t="s">
        <v>58</v>
      </c>
      <c r="G180" s="39"/>
      <c r="H180" s="40">
        <f>SUMIFS(H181:H1169,$B181:$B1169,$B180,$D181:$D1169,$D181,$E181:$E1169,$E181,$F181:$F1169,$F181)</f>
        <v>49968.9</v>
      </c>
      <c r="I180" s="40">
        <f>SUMIFS(I181:I1169,$B181:$B1169,$B180,$D181:$D1169,$D181,$E181:$E1169,$E181,$F181:$F1169,$F181)</f>
        <v>45000</v>
      </c>
      <c r="J180" s="40">
        <f>SUMIFS(J181:J1169,$B181:$B1169,$B180,$D181:$D1169,$D181,$E181:$E1169,$E181,$F181:$F1169,$F181)</f>
        <v>49968.9</v>
      </c>
      <c r="K180" s="40">
        <f>SUMIFS(K181:K1169,$B181:$B1169,$B180,$D181:$D1169,$D181,$E181:$E1169,$E181,$F181:$F1169,$F181)</f>
        <v>45000</v>
      </c>
    </row>
    <row r="181" spans="1:11" s="16" customFormat="1" ht="15.75" x14ac:dyDescent="0.25">
      <c r="A181" s="20">
        <v>3</v>
      </c>
      <c r="B181" s="31">
        <v>955</v>
      </c>
      <c r="C181" s="32" t="s">
        <v>46</v>
      </c>
      <c r="D181" s="33" t="s">
        <v>91</v>
      </c>
      <c r="E181" s="33" t="s">
        <v>94</v>
      </c>
      <c r="F181" s="33" t="s">
        <v>58</v>
      </c>
      <c r="G181" s="33" t="s">
        <v>96</v>
      </c>
      <c r="H181" s="24">
        <v>49968.9</v>
      </c>
      <c r="I181" s="24">
        <v>45000</v>
      </c>
      <c r="J181" s="24">
        <v>49968.9</v>
      </c>
      <c r="K181" s="24">
        <v>45000</v>
      </c>
    </row>
    <row r="182" spans="1:11" s="16" customFormat="1" ht="15.75" x14ac:dyDescent="0.25">
      <c r="A182" s="17">
        <v>1</v>
      </c>
      <c r="B182" s="28">
        <v>955</v>
      </c>
      <c r="C182" s="29" t="s">
        <v>140</v>
      </c>
      <c r="D182" s="30" t="s">
        <v>91</v>
      </c>
      <c r="E182" s="30" t="s">
        <v>89</v>
      </c>
      <c r="F182" s="30" t="s">
        <v>7</v>
      </c>
      <c r="G182" s="30" t="s">
        <v>76</v>
      </c>
      <c r="H182" s="18">
        <f>SUMIFS(H183:H1172,$B183:$B1172,$B183,$D183:$D1172,$D183,$E183:$E1172,$E183)/2</f>
        <v>0</v>
      </c>
      <c r="I182" s="18">
        <f>SUMIFS(I183:I1172,$B183:$B1172,$B183,$D183:$D1172,$D183,$E183:$E1172,$E183)/2</f>
        <v>0</v>
      </c>
      <c r="J182" s="18">
        <f>SUMIFS(J183:J1172,$B183:$B1172,$B183,$D183:$D1172,$D183,$E183:$E1172,$E183)/2</f>
        <v>0</v>
      </c>
      <c r="K182" s="18">
        <f>SUMIFS(K183:K1172,$B183:$B1172,$B183,$D183:$D1172,$D183,$E183:$E1172,$E183)/2</f>
        <v>0</v>
      </c>
    </row>
    <row r="183" spans="1:11" s="16" customFormat="1" ht="78.75" x14ac:dyDescent="0.25">
      <c r="A183" s="19">
        <v>2</v>
      </c>
      <c r="B183" s="37">
        <v>955</v>
      </c>
      <c r="C183" s="38" t="s">
        <v>156</v>
      </c>
      <c r="D183" s="39" t="s">
        <v>91</v>
      </c>
      <c r="E183" s="39" t="s">
        <v>89</v>
      </c>
      <c r="F183" s="39" t="s">
        <v>50</v>
      </c>
      <c r="G183" s="39"/>
      <c r="H183" s="40">
        <f>SUMIFS(H184:H1172,$B184:$B1172,$B183,$D184:$D1172,$D184,$E184:$E1172,$E184,$F184:$F1172,$F184)</f>
        <v>0</v>
      </c>
      <c r="I183" s="40">
        <f>SUMIFS(I184:I1172,$B184:$B1172,$B183,$D184:$D1172,$D184,$E184:$E1172,$E184,$F184:$F1172,$F184)</f>
        <v>0</v>
      </c>
      <c r="J183" s="40">
        <f>SUMIFS(J184:J1172,$B184:$B1172,$B183,$D184:$D1172,$D184,$E184:$E1172,$E184,$F184:$F1172,$F184)</f>
        <v>0</v>
      </c>
      <c r="K183" s="40">
        <f>SUMIFS(K184:K1172,$B184:$B1172,$B183,$D184:$D1172,$D184,$E184:$E1172,$E184,$F184:$F1172,$F184)</f>
        <v>0</v>
      </c>
    </row>
    <row r="184" spans="1:11" s="16" customFormat="1" ht="15.75" x14ac:dyDescent="0.25">
      <c r="A184" s="20">
        <v>3</v>
      </c>
      <c r="B184" s="31">
        <v>955</v>
      </c>
      <c r="C184" s="32" t="s">
        <v>46</v>
      </c>
      <c r="D184" s="33" t="s">
        <v>91</v>
      </c>
      <c r="E184" s="33" t="s">
        <v>89</v>
      </c>
      <c r="F184" s="33" t="s">
        <v>50</v>
      </c>
      <c r="G184" s="33" t="s">
        <v>96</v>
      </c>
      <c r="H184" s="24"/>
      <c r="I184" s="24"/>
      <c r="J184" s="24"/>
      <c r="K184" s="24"/>
    </row>
    <row r="185" spans="1:11" s="16" customFormat="1" ht="50.45" customHeight="1" x14ac:dyDescent="0.25">
      <c r="A185" s="19">
        <v>2</v>
      </c>
      <c r="B185" s="37">
        <v>955</v>
      </c>
      <c r="C185" s="38" t="s">
        <v>147</v>
      </c>
      <c r="D185" s="39" t="s">
        <v>91</v>
      </c>
      <c r="E185" s="39" t="s">
        <v>89</v>
      </c>
      <c r="F185" s="39" t="s">
        <v>143</v>
      </c>
      <c r="G185" s="39"/>
      <c r="H185" s="40">
        <f>SUMIFS(H186:H1174,$B186:$B1174,$B185,$D186:$D1174,$D186,$E186:$E1174,$E186,$F186:$F1174,$F186)</f>
        <v>0</v>
      </c>
      <c r="I185" s="40">
        <f>SUMIFS(I186:I1174,$B186:$B1174,$B185,$D186:$D1174,$D186,$E186:$E1174,$E186,$F186:$F1174,$F186)</f>
        <v>0</v>
      </c>
      <c r="J185" s="40">
        <f>SUMIFS(J186:J1174,$B186:$B1174,$B185,$D186:$D1174,$D186,$E186:$E1174,$E186,$F186:$F1174,$F186)</f>
        <v>0</v>
      </c>
      <c r="K185" s="40">
        <f>SUMIFS(K186:K1174,$B186:$B1174,$B185,$D186:$D1174,$D186,$E186:$E1174,$E186,$F186:$F1174,$F186)</f>
        <v>0</v>
      </c>
    </row>
    <row r="186" spans="1:11" s="16" customFormat="1" ht="15.75" x14ac:dyDescent="0.25">
      <c r="A186" s="20">
        <v>3</v>
      </c>
      <c r="B186" s="31">
        <v>955</v>
      </c>
      <c r="C186" s="32" t="s">
        <v>146</v>
      </c>
      <c r="D186" s="33" t="s">
        <v>91</v>
      </c>
      <c r="E186" s="33" t="s">
        <v>89</v>
      </c>
      <c r="F186" s="33" t="s">
        <v>143</v>
      </c>
      <c r="G186" s="33" t="s">
        <v>145</v>
      </c>
      <c r="H186" s="24"/>
      <c r="I186" s="24"/>
      <c r="J186" s="24"/>
      <c r="K186" s="24"/>
    </row>
    <row r="187" spans="1:11" s="16" customFormat="1" ht="31.5" x14ac:dyDescent="0.25">
      <c r="A187" s="17">
        <v>1</v>
      </c>
      <c r="B187" s="28">
        <v>955</v>
      </c>
      <c r="C187" s="29" t="s">
        <v>37</v>
      </c>
      <c r="D187" s="30" t="s">
        <v>91</v>
      </c>
      <c r="E187" s="30" t="s">
        <v>92</v>
      </c>
      <c r="F187" s="30"/>
      <c r="G187" s="30"/>
      <c r="H187" s="18">
        <f>SUMIFS(H188:H1177,$B188:$B1177,$B188,$D188:$D1177,$D188,$E188:$E1177,$E188)/2</f>
        <v>4433.1000000000004</v>
      </c>
      <c r="I187" s="18">
        <f>SUMIFS(I188:I1177,$B188:$B1177,$B188,$D188:$D1177,$D188,$E188:$E1177,$E188)/2</f>
        <v>0</v>
      </c>
      <c r="J187" s="18">
        <f>SUMIFS(J188:J1177,$B188:$B1177,$B188,$D188:$D1177,$D188,$E188:$E1177,$E188)/2</f>
        <v>4433.1000000000004</v>
      </c>
      <c r="K187" s="18">
        <f>SUMIFS(K188:K1177,$B188:$B1177,$B188,$D188:$D1177,$D188,$E188:$E1177,$E188)/2</f>
        <v>0</v>
      </c>
    </row>
    <row r="188" spans="1:11" s="16" customFormat="1" ht="63" x14ac:dyDescent="0.25">
      <c r="A188" s="19">
        <v>2</v>
      </c>
      <c r="B188" s="37">
        <v>955</v>
      </c>
      <c r="C188" s="38" t="s">
        <v>164</v>
      </c>
      <c r="D188" s="39" t="s">
        <v>91</v>
      </c>
      <c r="E188" s="39" t="s">
        <v>92</v>
      </c>
      <c r="F188" s="39" t="s">
        <v>59</v>
      </c>
      <c r="G188" s="39"/>
      <c r="H188" s="40">
        <f>SUMIFS(H189:H1177,$B189:$B1177,$B188,$D189:$D1177,$D189,$E189:$E1177,$E189,$F189:$F1177,$F189)</f>
        <v>4433.1000000000004</v>
      </c>
      <c r="I188" s="40">
        <f>SUMIFS(I189:I1177,$B189:$B1177,$B188,$D189:$D1177,$D189,$E189:$E1177,$E189,$F189:$F1177,$F189)</f>
        <v>0</v>
      </c>
      <c r="J188" s="40">
        <f>SUMIFS(J189:J1177,$B189:$B1177,$B188,$D189:$D1177,$D189,$E189:$E1177,$E189,$F189:$F1177,$F189)</f>
        <v>4433.1000000000004</v>
      </c>
      <c r="K188" s="40">
        <f>SUMIFS(K189:K1177,$B189:$B1177,$B188,$D189:$D1177,$D189,$E189:$E1177,$E189,$F189:$F1177,$F189)</f>
        <v>0</v>
      </c>
    </row>
    <row r="189" spans="1:11" s="16" customFormat="1" ht="94.5" x14ac:dyDescent="0.25">
      <c r="A189" s="20">
        <v>3</v>
      </c>
      <c r="B189" s="31">
        <v>955</v>
      </c>
      <c r="C189" s="32" t="s">
        <v>202</v>
      </c>
      <c r="D189" s="33" t="s">
        <v>91</v>
      </c>
      <c r="E189" s="33" t="s">
        <v>92</v>
      </c>
      <c r="F189" s="33" t="s">
        <v>59</v>
      </c>
      <c r="G189" s="33" t="s">
        <v>99</v>
      </c>
      <c r="H189" s="24">
        <v>4433.1000000000004</v>
      </c>
      <c r="I189" s="24"/>
      <c r="J189" s="24">
        <v>4433.1000000000004</v>
      </c>
      <c r="K189" s="24"/>
    </row>
    <row r="190" spans="1:11" s="16" customFormat="1" ht="15.75" x14ac:dyDescent="0.25">
      <c r="A190" s="17">
        <v>1</v>
      </c>
      <c r="B190" s="28">
        <v>955</v>
      </c>
      <c r="C190" s="29" t="s">
        <v>60</v>
      </c>
      <c r="D190" s="30" t="s">
        <v>97</v>
      </c>
      <c r="E190" s="30" t="s">
        <v>74</v>
      </c>
      <c r="F190" s="30"/>
      <c r="G190" s="30"/>
      <c r="H190" s="18">
        <f>SUMIFS(H191:H1180,$B191:$B1180,$B191,$D191:$D1180,$D191,$E191:$E1180,$E191)/2</f>
        <v>12614.1</v>
      </c>
      <c r="I190" s="18">
        <f>SUMIFS(I191:I1180,$B191:$B1180,$B191,$D191:$D1180,$D191,$E191:$E1180,$E191)/2</f>
        <v>9572.4</v>
      </c>
      <c r="J190" s="18">
        <f>SUMIFS(J191:J1180,$B191:$B1180,$B191,$D191:$D1180,$D191,$E191:$E1180,$E191)/2</f>
        <v>12614.1</v>
      </c>
      <c r="K190" s="18">
        <f>SUMIFS(K191:K1180,$B191:$B1180,$B191,$D191:$D1180,$D191,$E191:$E1180,$E191)/2</f>
        <v>9572.4</v>
      </c>
    </row>
    <row r="191" spans="1:11" s="16" customFormat="1" ht="82.15" customHeight="1" x14ac:dyDescent="0.25">
      <c r="A191" s="19">
        <v>2</v>
      </c>
      <c r="B191" s="37">
        <v>955</v>
      </c>
      <c r="C191" s="42" t="s">
        <v>161</v>
      </c>
      <c r="D191" s="39" t="s">
        <v>97</v>
      </c>
      <c r="E191" s="39" t="s">
        <v>74</v>
      </c>
      <c r="F191" s="39" t="s">
        <v>49</v>
      </c>
      <c r="G191" s="39" t="s">
        <v>76</v>
      </c>
      <c r="H191" s="40">
        <f>SUMIFS(H192:H1180,$B192:$B1180,$B191,$D192:$D1180,$D192,$E192:$E1180,$E192,$F192:$F1180,$F192)</f>
        <v>2537.9</v>
      </c>
      <c r="I191" s="40">
        <f>SUMIFS(I192:I1180,$B192:$B1180,$B191,$D192:$D1180,$D192,$E192:$E1180,$E192,$F192:$F1180,$F192)</f>
        <v>0</v>
      </c>
      <c r="J191" s="40">
        <f>SUMIFS(J192:J1180,$B192:$B1180,$B191,$D192:$D1180,$D192,$E192:$E1180,$E192,$F192:$F1180,$F192)</f>
        <v>2537.9</v>
      </c>
      <c r="K191" s="40">
        <f>SUMIFS(K192:K1180,$B192:$B1180,$B191,$D192:$D1180,$D192,$E192:$E1180,$E192,$F192:$F1180,$F192)</f>
        <v>0</v>
      </c>
    </row>
    <row r="192" spans="1:11" s="16" customFormat="1" ht="15.75" x14ac:dyDescent="0.25">
      <c r="A192" s="20">
        <v>3</v>
      </c>
      <c r="B192" s="31">
        <v>955</v>
      </c>
      <c r="C192" s="32" t="s">
        <v>46</v>
      </c>
      <c r="D192" s="33" t="s">
        <v>97</v>
      </c>
      <c r="E192" s="33" t="s">
        <v>74</v>
      </c>
      <c r="F192" s="33" t="s">
        <v>49</v>
      </c>
      <c r="G192" s="33" t="s">
        <v>96</v>
      </c>
      <c r="H192" s="24">
        <v>2537.9</v>
      </c>
      <c r="I192" s="24"/>
      <c r="J192" s="24">
        <v>2537.9</v>
      </c>
      <c r="K192" s="24"/>
    </row>
    <row r="193" spans="1:11" s="16" customFormat="1" ht="66" customHeight="1" x14ac:dyDescent="0.25">
      <c r="A193" s="19">
        <v>2</v>
      </c>
      <c r="B193" s="37">
        <v>955</v>
      </c>
      <c r="C193" s="42" t="s">
        <v>142</v>
      </c>
      <c r="D193" s="39" t="s">
        <v>97</v>
      </c>
      <c r="E193" s="39" t="s">
        <v>74</v>
      </c>
      <c r="F193" s="39" t="s">
        <v>141</v>
      </c>
      <c r="G193" s="39" t="s">
        <v>76</v>
      </c>
      <c r="H193" s="40">
        <f>SUMIFS(H194:H1182,$B194:$B1182,$B193,$D194:$D1182,$D194,$E194:$E1182,$E194,$F194:$F1182,$F194)</f>
        <v>10076.200000000001</v>
      </c>
      <c r="I193" s="40">
        <f>SUMIFS(I194:I1182,$B194:$B1182,$B193,$D194:$D1182,$D194,$E194:$E1182,$E194,$F194:$F1182,$F194)</f>
        <v>9572.4</v>
      </c>
      <c r="J193" s="40">
        <f>SUMIFS(J194:J1182,$B194:$B1182,$B193,$D194:$D1182,$D194,$E194:$E1182,$E194,$F194:$F1182,$F194)</f>
        <v>10076.200000000001</v>
      </c>
      <c r="K193" s="40">
        <f>SUMIFS(K194:K1182,$B194:$B1182,$B193,$D194:$D1182,$D194,$E194:$E1182,$E194,$F194:$F1182,$F194)</f>
        <v>9572.4</v>
      </c>
    </row>
    <row r="194" spans="1:11" s="16" customFormat="1" ht="142.9" customHeight="1" x14ac:dyDescent="0.25">
      <c r="A194" s="20">
        <v>3</v>
      </c>
      <c r="B194" s="31">
        <v>955</v>
      </c>
      <c r="C194" s="32" t="s">
        <v>122</v>
      </c>
      <c r="D194" s="33" t="s">
        <v>97</v>
      </c>
      <c r="E194" s="33" t="s">
        <v>74</v>
      </c>
      <c r="F194" s="33" t="s">
        <v>141</v>
      </c>
      <c r="G194" s="33" t="s">
        <v>120</v>
      </c>
      <c r="H194" s="24">
        <v>10076.200000000001</v>
      </c>
      <c r="I194" s="24">
        <v>9572.4</v>
      </c>
      <c r="J194" s="24">
        <v>10076.200000000001</v>
      </c>
      <c r="K194" s="24">
        <v>9572.4</v>
      </c>
    </row>
    <row r="195" spans="1:11" s="16" customFormat="1" ht="15.75" x14ac:dyDescent="0.25">
      <c r="A195" s="17">
        <v>1</v>
      </c>
      <c r="B195" s="28">
        <v>955</v>
      </c>
      <c r="C195" s="29" t="s">
        <v>121</v>
      </c>
      <c r="D195" s="30" t="s">
        <v>97</v>
      </c>
      <c r="E195" s="30" t="s">
        <v>93</v>
      </c>
      <c r="F195" s="30" t="s">
        <v>7</v>
      </c>
      <c r="G195" s="30" t="s">
        <v>76</v>
      </c>
      <c r="H195" s="18">
        <f>SUMIFS(H196:H1185,$B196:$B1185,$B196,$D196:$D1185,$D196,$E196:$E1185,$E196)/2</f>
        <v>19261.899999999998</v>
      </c>
      <c r="I195" s="18">
        <f>SUMIFS(I196:I1185,$B196:$B1185,$B196,$D196:$D1185,$D196,$E196:$E1185,$E196)/2</f>
        <v>6736</v>
      </c>
      <c r="J195" s="18">
        <f>SUMIFS(J196:J1185,$B196:$B1185,$B196,$D196:$D1185,$D196,$E196:$E1185,$E196)/2</f>
        <v>28532.499999999996</v>
      </c>
      <c r="K195" s="18">
        <f>SUMIFS(K196:K1185,$B196:$B1185,$B196,$D196:$D1185,$D196,$E196:$E1185,$E196)/2</f>
        <v>6736</v>
      </c>
    </row>
    <row r="196" spans="1:11" s="16" customFormat="1" ht="47.25" x14ac:dyDescent="0.25">
      <c r="A196" s="19">
        <v>2</v>
      </c>
      <c r="B196" s="37">
        <v>955</v>
      </c>
      <c r="C196" s="38" t="s">
        <v>182</v>
      </c>
      <c r="D196" s="39" t="s">
        <v>97</v>
      </c>
      <c r="E196" s="39" t="s">
        <v>93</v>
      </c>
      <c r="F196" s="39" t="s">
        <v>61</v>
      </c>
      <c r="G196" s="39" t="s">
        <v>76</v>
      </c>
      <c r="H196" s="40">
        <f>SUMIFS(H197:H1185,$B197:$B1185,$B196,$D197:$D1185,$D197,$E197:$E1185,$E197,$F197:$F1185,$F197)</f>
        <v>7941.2</v>
      </c>
      <c r="I196" s="40">
        <f>SUMIFS(I197:I1185,$B197:$B1185,$B196,$D197:$D1185,$D197,$E197:$E1185,$E197,$F197:$F1185,$F197)</f>
        <v>6736</v>
      </c>
      <c r="J196" s="40">
        <f>SUMIFS(J197:J1185,$B197:$B1185,$B196,$D197:$D1185,$D197,$E197:$E1185,$E197,$F197:$F1185,$F197)</f>
        <v>7941.2</v>
      </c>
      <c r="K196" s="40">
        <f>SUMIFS(K197:K1185,$B197:$B1185,$B196,$D197:$D1185,$D197,$E197:$E1185,$E197,$F197:$F1185,$F197)</f>
        <v>6736</v>
      </c>
    </row>
    <row r="197" spans="1:11" s="16" customFormat="1" ht="151.15" customHeight="1" x14ac:dyDescent="0.25">
      <c r="A197" s="20">
        <v>3</v>
      </c>
      <c r="B197" s="31">
        <v>955</v>
      </c>
      <c r="C197" s="32" t="s">
        <v>122</v>
      </c>
      <c r="D197" s="33" t="s">
        <v>97</v>
      </c>
      <c r="E197" s="33" t="s">
        <v>93</v>
      </c>
      <c r="F197" s="33" t="s">
        <v>61</v>
      </c>
      <c r="G197" s="33" t="s">
        <v>120</v>
      </c>
      <c r="H197" s="24">
        <v>7924.7</v>
      </c>
      <c r="I197" s="24">
        <v>6736</v>
      </c>
      <c r="J197" s="24">
        <v>7924.7</v>
      </c>
      <c r="K197" s="24">
        <v>6736</v>
      </c>
    </row>
    <row r="198" spans="1:11" s="16" customFormat="1" ht="24.6" customHeight="1" x14ac:dyDescent="0.25">
      <c r="A198" s="20">
        <v>3</v>
      </c>
      <c r="B198" s="31">
        <v>955</v>
      </c>
      <c r="C198" s="32" t="s">
        <v>46</v>
      </c>
      <c r="D198" s="33" t="s">
        <v>97</v>
      </c>
      <c r="E198" s="33" t="s">
        <v>93</v>
      </c>
      <c r="F198" s="33" t="s">
        <v>61</v>
      </c>
      <c r="G198" s="33" t="s">
        <v>96</v>
      </c>
      <c r="H198" s="24">
        <v>16.5</v>
      </c>
      <c r="I198" s="24"/>
      <c r="J198" s="24">
        <v>16.5</v>
      </c>
      <c r="K198" s="24"/>
    </row>
    <row r="199" spans="1:11" s="16" customFormat="1" ht="94.5" x14ac:dyDescent="0.25">
      <c r="A199" s="19">
        <v>2</v>
      </c>
      <c r="B199" s="37">
        <v>955</v>
      </c>
      <c r="C199" s="47" t="s">
        <v>165</v>
      </c>
      <c r="D199" s="39" t="s">
        <v>97</v>
      </c>
      <c r="E199" s="39" t="s">
        <v>93</v>
      </c>
      <c r="F199" s="39" t="s">
        <v>45</v>
      </c>
      <c r="G199" s="39" t="s">
        <v>76</v>
      </c>
      <c r="H199" s="40">
        <f>SUMIFS(H200:H1188,$B200:$B1188,$B199,$D200:$D1188,$D200,$E200:$E1188,$E200,$F200:$F1188,$F200)</f>
        <v>10500</v>
      </c>
      <c r="I199" s="40">
        <f>SUMIFS(I200:I1188,$B200:$B1188,$B199,$D200:$D1188,$D200,$E200:$E1188,$E200,$F200:$F1188,$F200)</f>
        <v>0</v>
      </c>
      <c r="J199" s="40">
        <f>SUMIFS(J200:J1189,$B200:$B1189,$B199,$D200:$D1189,$D200,$E200:$E1189,$E200,$F200:$F1189,$F200)</f>
        <v>19770.599999999999</v>
      </c>
      <c r="K199" s="40">
        <f>SUMIFS(K200:K1189,$B200:$B1189,$B199,$D200:$D1189,$D200,$E200:$E1189,$E200,$F200:$F1189,$F200)</f>
        <v>0</v>
      </c>
    </row>
    <row r="200" spans="1:11" s="16" customFormat="1" ht="84.6" customHeight="1" x14ac:dyDescent="0.25">
      <c r="A200" s="20">
        <v>3</v>
      </c>
      <c r="B200" s="31">
        <v>955</v>
      </c>
      <c r="C200" s="32" t="s">
        <v>175</v>
      </c>
      <c r="D200" s="33" t="s">
        <v>97</v>
      </c>
      <c r="E200" s="33" t="s">
        <v>93</v>
      </c>
      <c r="F200" s="33" t="s">
        <v>45</v>
      </c>
      <c r="G200" s="33" t="s">
        <v>98</v>
      </c>
      <c r="H200" s="24">
        <v>10500</v>
      </c>
      <c r="I200" s="24"/>
      <c r="J200" s="24">
        <v>19770.599999999999</v>
      </c>
      <c r="K200" s="24"/>
    </row>
    <row r="201" spans="1:11" s="16" customFormat="1" ht="151.15" customHeight="1" x14ac:dyDescent="0.25">
      <c r="A201" s="20">
        <v>3</v>
      </c>
      <c r="B201" s="31">
        <v>955</v>
      </c>
      <c r="C201" s="32" t="s">
        <v>122</v>
      </c>
      <c r="D201" s="33" t="s">
        <v>97</v>
      </c>
      <c r="E201" s="33" t="s">
        <v>93</v>
      </c>
      <c r="F201" s="33" t="s">
        <v>45</v>
      </c>
      <c r="G201" s="33" t="s">
        <v>120</v>
      </c>
      <c r="H201" s="24"/>
      <c r="I201" s="24"/>
      <c r="J201" s="24"/>
      <c r="K201" s="24"/>
    </row>
    <row r="202" spans="1:11" s="16" customFormat="1" ht="94.5" x14ac:dyDescent="0.25">
      <c r="A202" s="19">
        <v>2</v>
      </c>
      <c r="B202" s="37">
        <v>955</v>
      </c>
      <c r="C202" s="38" t="s">
        <v>163</v>
      </c>
      <c r="D202" s="39" t="s">
        <v>97</v>
      </c>
      <c r="E202" s="39" t="s">
        <v>93</v>
      </c>
      <c r="F202" s="39" t="s">
        <v>113</v>
      </c>
      <c r="G202" s="39" t="s">
        <v>76</v>
      </c>
      <c r="H202" s="40">
        <f>SUMIFS(H203:H1192,$B203:$B1192,$B202,$D203:$D1192,$D203,$E203:$E1192,$E203,$F203:$F1192,$F203)</f>
        <v>820.7</v>
      </c>
      <c r="I202" s="40">
        <f>SUMIFS(I203:I1192,$B203:$B1192,$B202,$D203:$D1192,$D203,$E203:$E1192,$E203,$F203:$F1192,$F203)</f>
        <v>0</v>
      </c>
      <c r="J202" s="40">
        <f>SUMIFS(J203:J1192,$B203:$B1192,$B202,$D203:$D1192,$D203,$E203:$E1192,$E203,$F203:$F1192,$F203)</f>
        <v>820.7</v>
      </c>
      <c r="K202" s="40">
        <f>SUMIFS(K203:K1192,$B203:$B1192,$B202,$D203:$D1192,$D203,$E203:$E1192,$E203,$F203:$F1192,$F203)</f>
        <v>0</v>
      </c>
    </row>
    <row r="203" spans="1:11" s="16" customFormat="1" ht="15.75" x14ac:dyDescent="0.25">
      <c r="A203" s="20">
        <v>3</v>
      </c>
      <c r="B203" s="31">
        <v>955</v>
      </c>
      <c r="C203" s="32" t="s">
        <v>46</v>
      </c>
      <c r="D203" s="33" t="s">
        <v>97</v>
      </c>
      <c r="E203" s="33" t="s">
        <v>93</v>
      </c>
      <c r="F203" s="33" t="s">
        <v>113</v>
      </c>
      <c r="G203" s="33" t="s">
        <v>96</v>
      </c>
      <c r="H203" s="24">
        <v>820.7</v>
      </c>
      <c r="I203" s="24"/>
      <c r="J203" s="24">
        <v>820.7</v>
      </c>
      <c r="K203" s="24"/>
    </row>
    <row r="204" spans="1:11" s="16" customFormat="1" ht="15.75" x14ac:dyDescent="0.25">
      <c r="A204" s="17">
        <v>1</v>
      </c>
      <c r="B204" s="28">
        <v>955</v>
      </c>
      <c r="C204" s="29" t="s">
        <v>126</v>
      </c>
      <c r="D204" s="30" t="s">
        <v>97</v>
      </c>
      <c r="E204" s="30" t="s">
        <v>83</v>
      </c>
      <c r="F204" s="30" t="s">
        <v>7</v>
      </c>
      <c r="G204" s="30" t="s">
        <v>76</v>
      </c>
      <c r="H204" s="18">
        <f>SUMIFS(H205:H1195,$B205:$B1195,$B205,$D205:$D1195,$D205,$E205:$E1195,$E205)/2</f>
        <v>27697.5</v>
      </c>
      <c r="I204" s="18">
        <f>SUMIFS(I205:I1195,$B205:$B1195,$B205,$D205:$D1195,$D205,$E205:$E1195,$E205)/2</f>
        <v>23802.000000000004</v>
      </c>
      <c r="J204" s="18">
        <f>SUMIFS(J205:J1195,$B205:$B1195,$B205,$D205:$D1195,$D205,$E205:$E1195,$E205)/2</f>
        <v>28040.800000000003</v>
      </c>
      <c r="K204" s="18">
        <f>SUMIFS(K205:K1195,$B205:$B1195,$B205,$D205:$D1195,$D205,$E205:$E1195,$E205)/2</f>
        <v>23802.000000000004</v>
      </c>
    </row>
    <row r="205" spans="1:11" s="16" customFormat="1" ht="52.9" customHeight="1" x14ac:dyDescent="0.25">
      <c r="A205" s="19">
        <v>2</v>
      </c>
      <c r="B205" s="37">
        <v>955</v>
      </c>
      <c r="C205" s="38" t="s">
        <v>182</v>
      </c>
      <c r="D205" s="39" t="s">
        <v>97</v>
      </c>
      <c r="E205" s="39" t="s">
        <v>83</v>
      </c>
      <c r="F205" s="39" t="s">
        <v>61</v>
      </c>
      <c r="G205" s="39" t="s">
        <v>76</v>
      </c>
      <c r="H205" s="40">
        <f>SUMIFS(H206:H1195,$B206:$B1195,$B205,$D206:$D1195,$D206,$E206:$E1195,$E206,$F206:$F1195,$F206)</f>
        <v>10214.799999999999</v>
      </c>
      <c r="I205" s="40">
        <f>SUMIFS(I206:I1195,$B206:$B1195,$B205,$D206:$D1195,$D206,$E206:$E1195,$E206,$F206:$F1195,$F206)</f>
        <v>7483.5</v>
      </c>
      <c r="J205" s="40">
        <f>SUMIFS(J206:J1195,$B206:$B1195,$B205,$D206:$D1195,$D206,$E206:$E1195,$E206,$F206:$F1195,$F206)</f>
        <v>10214.799999999999</v>
      </c>
      <c r="K205" s="40">
        <f>SUMIFS(K206:K1195,$B206:$B1195,$B205,$D206:$D1195,$D206,$E206:$E1195,$E206,$F206:$F1195,$F206)</f>
        <v>7483.5</v>
      </c>
    </row>
    <row r="206" spans="1:11" s="16" customFormat="1" ht="15.75" x14ac:dyDescent="0.25">
      <c r="A206" s="20">
        <v>3</v>
      </c>
      <c r="B206" s="31">
        <v>955</v>
      </c>
      <c r="C206" s="32" t="s">
        <v>46</v>
      </c>
      <c r="D206" s="33" t="s">
        <v>97</v>
      </c>
      <c r="E206" s="33" t="s">
        <v>83</v>
      </c>
      <c r="F206" s="33" t="s">
        <v>61</v>
      </c>
      <c r="G206" s="33" t="s">
        <v>96</v>
      </c>
      <c r="H206" s="24">
        <v>10214.799999999999</v>
      </c>
      <c r="I206" s="24">
        <v>7483.5</v>
      </c>
      <c r="J206" s="24">
        <v>10214.799999999999</v>
      </c>
      <c r="K206" s="24">
        <v>7483.5</v>
      </c>
    </row>
    <row r="207" spans="1:11" s="16" customFormat="1" ht="72.599999999999994" customHeight="1" x14ac:dyDescent="0.25">
      <c r="A207" s="19">
        <v>2</v>
      </c>
      <c r="B207" s="37">
        <v>955</v>
      </c>
      <c r="C207" s="38" t="s">
        <v>125</v>
      </c>
      <c r="D207" s="39" t="s">
        <v>97</v>
      </c>
      <c r="E207" s="39" t="s">
        <v>83</v>
      </c>
      <c r="F207" s="39" t="s">
        <v>124</v>
      </c>
      <c r="G207" s="39" t="s">
        <v>76</v>
      </c>
      <c r="H207" s="40">
        <f>SUMIFS(H208:H1197,$B208:$B1197,$B207,$D208:$D1197,$D208,$E208:$E1197,$E208,$F208:$F1197,$F208)</f>
        <v>15283.7</v>
      </c>
      <c r="I207" s="40">
        <f>SUMIFS(I208:I1197,$B208:$B1197,$B207,$D208:$D1197,$D208,$E208:$E1197,$E208,$F208:$F1197,$F208)</f>
        <v>14477.7</v>
      </c>
      <c r="J207" s="40">
        <f>SUMIFS(J208:J1197,$B208:$B1197,$B207,$D208:$D1197,$D208,$E208:$E1197,$E208,$F208:$F1197,$F208)</f>
        <v>15381.7</v>
      </c>
      <c r="K207" s="40">
        <f>SUMIFS(K208:K1197,$B208:$B1197,$B207,$D208:$D1197,$D208,$E208:$E1197,$E208,$F208:$F1197,$F208)</f>
        <v>14477.7</v>
      </c>
    </row>
    <row r="208" spans="1:11" s="16" customFormat="1" ht="15.75" x14ac:dyDescent="0.25">
      <c r="A208" s="20">
        <v>3</v>
      </c>
      <c r="B208" s="31">
        <v>955</v>
      </c>
      <c r="C208" s="32" t="s">
        <v>46</v>
      </c>
      <c r="D208" s="33" t="s">
        <v>97</v>
      </c>
      <c r="E208" s="33" t="s">
        <v>83</v>
      </c>
      <c r="F208" s="33" t="s">
        <v>124</v>
      </c>
      <c r="G208" s="33" t="s">
        <v>96</v>
      </c>
      <c r="H208" s="24">
        <v>15283.7</v>
      </c>
      <c r="I208" s="24">
        <v>14477.7</v>
      </c>
      <c r="J208" s="24">
        <v>15381.7</v>
      </c>
      <c r="K208" s="24">
        <v>14477.7</v>
      </c>
    </row>
    <row r="209" spans="1:11" s="16" customFormat="1" ht="55.15" customHeight="1" x14ac:dyDescent="0.25">
      <c r="A209" s="19">
        <v>2</v>
      </c>
      <c r="B209" s="37">
        <v>955</v>
      </c>
      <c r="C209" s="38" t="s">
        <v>194</v>
      </c>
      <c r="D209" s="39" t="s">
        <v>97</v>
      </c>
      <c r="E209" s="39" t="s">
        <v>83</v>
      </c>
      <c r="F209" s="39" t="s">
        <v>150</v>
      </c>
      <c r="G209" s="39" t="s">
        <v>76</v>
      </c>
      <c r="H209" s="40">
        <f>SUMIFS(H210:H1199,$B210:$B1199,$B209,$D210:$D1199,$D210,$E210:$E1199,$E210,$F210:$F1199,$F210)</f>
        <v>2199</v>
      </c>
      <c r="I209" s="40">
        <f>SUMIFS(I210:I1199,$B210:$B1199,$B209,$D210:$D1199,$D210,$E210:$E1199,$E210,$F210:$F1199,$F210)</f>
        <v>1840.8</v>
      </c>
      <c r="J209" s="40">
        <f>SUMIFS(J210:J1199,$B210:$B1199,$B209,$D210:$D1199,$D210,$E210:$E1199,$E210,$F210:$F1199,$F210)</f>
        <v>2444.3000000000002</v>
      </c>
      <c r="K209" s="40">
        <f>SUMIFS(K210:K1199,$B210:$B1199,$B209,$D210:$D1199,$D210,$E210:$E1199,$E210,$F210:$F1199,$F210)</f>
        <v>1840.8</v>
      </c>
    </row>
    <row r="210" spans="1:11" s="16" customFormat="1" ht="15.75" x14ac:dyDescent="0.25">
      <c r="A210" s="20">
        <v>3</v>
      </c>
      <c r="B210" s="31">
        <v>955</v>
      </c>
      <c r="C210" s="32" t="s">
        <v>46</v>
      </c>
      <c r="D210" s="33" t="s">
        <v>97</v>
      </c>
      <c r="E210" s="33" t="s">
        <v>83</v>
      </c>
      <c r="F210" s="33" t="s">
        <v>150</v>
      </c>
      <c r="G210" s="33" t="s">
        <v>96</v>
      </c>
      <c r="H210" s="24">
        <v>2199</v>
      </c>
      <c r="I210" s="24">
        <v>1840.8</v>
      </c>
      <c r="J210" s="24">
        <v>2444.3000000000002</v>
      </c>
      <c r="K210" s="24">
        <v>1840.8</v>
      </c>
    </row>
    <row r="211" spans="1:11" s="16" customFormat="1" ht="31.5" x14ac:dyDescent="0.25">
      <c r="A211" s="17">
        <v>1</v>
      </c>
      <c r="B211" s="28">
        <v>955</v>
      </c>
      <c r="C211" s="29" t="s">
        <v>62</v>
      </c>
      <c r="D211" s="30" t="s">
        <v>75</v>
      </c>
      <c r="E211" s="30" t="s">
        <v>97</v>
      </c>
      <c r="F211" s="30" t="s">
        <v>76</v>
      </c>
      <c r="G211" s="30" t="s">
        <v>76</v>
      </c>
      <c r="H211" s="18">
        <f>SUMIFS(H212:H1202,$B212:$B1202,$B212,$D212:$D1202,$D212,$E212:$E1202,$E212)/2</f>
        <v>11934.9</v>
      </c>
      <c r="I211" s="18">
        <f>SUMIFS(I212:I1202,$B212:$B1202,$B212,$D212:$D1202,$D212,$E212:$E1202,$E212)/2</f>
        <v>2530</v>
      </c>
      <c r="J211" s="18">
        <f>SUMIFS(J212:J1202,$B212:$B1202,$B212,$D212:$D1202,$D212,$E212:$E1202,$E212)/2</f>
        <v>12096.1</v>
      </c>
      <c r="K211" s="18">
        <f>SUMIFS(K212:K1202,$B212:$B1202,$B212,$D212:$D1202,$D212,$E212:$E1202,$E212)/2</f>
        <v>2530</v>
      </c>
    </row>
    <row r="212" spans="1:11" s="16" customFormat="1" ht="31.5" x14ac:dyDescent="0.25">
      <c r="A212" s="19">
        <v>2</v>
      </c>
      <c r="B212" s="37">
        <v>955</v>
      </c>
      <c r="C212" s="38" t="s">
        <v>166</v>
      </c>
      <c r="D212" s="39" t="s">
        <v>75</v>
      </c>
      <c r="E212" s="39" t="s">
        <v>97</v>
      </c>
      <c r="F212" s="39" t="s">
        <v>63</v>
      </c>
      <c r="G212" s="39"/>
      <c r="H212" s="40">
        <f>SUMIFS(H213:H1202,$B213:$B1202,$B212,$D213:$D1202,$D213,$E213:$E1202,$E213,$F213:$F1202,$F213)</f>
        <v>3504.9</v>
      </c>
      <c r="I212" s="40">
        <f>SUMIFS(I213:I1202,$B213:$B1202,$B212,$D213:$D1202,$D213,$E213:$E1202,$E213,$F213:$F1202,$F213)</f>
        <v>2530</v>
      </c>
      <c r="J212" s="40">
        <f>SUMIFS(J213:J1202,$B213:$B1202,$B212,$D213:$D1202,$D213,$E213:$E1202,$E213,$F213:$F1202,$F213)</f>
        <v>3534.9</v>
      </c>
      <c r="K212" s="40">
        <f>SUMIFS(K213:K1202,$B213:$B1202,$B212,$D213:$D1202,$D213,$E213:$E1202,$E213,$F213:$F1202,$F213)</f>
        <v>2530</v>
      </c>
    </row>
    <row r="213" spans="1:11" s="16" customFormat="1" ht="15.75" x14ac:dyDescent="0.25">
      <c r="A213" s="20">
        <v>3</v>
      </c>
      <c r="B213" s="31">
        <v>955</v>
      </c>
      <c r="C213" s="32" t="s">
        <v>46</v>
      </c>
      <c r="D213" s="33" t="s">
        <v>75</v>
      </c>
      <c r="E213" s="33" t="s">
        <v>97</v>
      </c>
      <c r="F213" s="33" t="s">
        <v>63</v>
      </c>
      <c r="G213" s="33" t="s">
        <v>96</v>
      </c>
      <c r="H213" s="24">
        <v>3504.9</v>
      </c>
      <c r="I213" s="24">
        <v>2530</v>
      </c>
      <c r="J213" s="24">
        <v>3534.9</v>
      </c>
      <c r="K213" s="24">
        <v>2530</v>
      </c>
    </row>
    <row r="214" spans="1:11" s="16" customFormat="1" ht="67.150000000000006" customHeight="1" x14ac:dyDescent="0.25">
      <c r="A214" s="19">
        <v>2</v>
      </c>
      <c r="B214" s="37">
        <v>955</v>
      </c>
      <c r="C214" s="38" t="s">
        <v>167</v>
      </c>
      <c r="D214" s="39" t="s">
        <v>75</v>
      </c>
      <c r="E214" s="39" t="s">
        <v>97</v>
      </c>
      <c r="F214" s="39" t="s">
        <v>64</v>
      </c>
      <c r="G214" s="39"/>
      <c r="H214" s="40">
        <f>SUMIFS(H215:H1204,$B215:$B1204,$B214,$D215:$D1204,$D215,$E215:$E1204,$E215,$F215:$F1204,$F215)</f>
        <v>5451.7</v>
      </c>
      <c r="I214" s="40">
        <f>SUMIFS(I215:I1204,$B215:$B1204,$B214,$D215:$D1204,$D215,$E215:$E1204,$E215,$F215:$F1204,$F215)</f>
        <v>0</v>
      </c>
      <c r="J214" s="40">
        <f>SUMIFS(J215:J1204,$B215:$B1204,$B214,$D215:$D1204,$D215,$E215:$E1204,$E215,$F215:$F1204,$F215)</f>
        <v>5517.2</v>
      </c>
      <c r="K214" s="40">
        <f>SUMIFS(K215:K1204,$B215:$B1204,$B214,$D215:$D1204,$D215,$E215:$E1204,$E215,$F215:$F1204,$F215)</f>
        <v>0</v>
      </c>
    </row>
    <row r="215" spans="1:11" s="16" customFormat="1" ht="15.75" x14ac:dyDescent="0.25">
      <c r="A215" s="20">
        <v>3</v>
      </c>
      <c r="B215" s="31">
        <v>955</v>
      </c>
      <c r="C215" s="32" t="s">
        <v>46</v>
      </c>
      <c r="D215" s="33" t="s">
        <v>75</v>
      </c>
      <c r="E215" s="33" t="s">
        <v>97</v>
      </c>
      <c r="F215" s="33" t="s">
        <v>64</v>
      </c>
      <c r="G215" s="33" t="s">
        <v>96</v>
      </c>
      <c r="H215" s="24">
        <v>5451.7</v>
      </c>
      <c r="I215" s="24"/>
      <c r="J215" s="24">
        <v>5517.2</v>
      </c>
      <c r="K215" s="24"/>
    </row>
    <row r="216" spans="1:11" s="16" customFormat="1" ht="63.6" customHeight="1" x14ac:dyDescent="0.25">
      <c r="A216" s="19">
        <v>2</v>
      </c>
      <c r="B216" s="37">
        <v>955</v>
      </c>
      <c r="C216" s="42" t="s">
        <v>168</v>
      </c>
      <c r="D216" s="39" t="s">
        <v>75</v>
      </c>
      <c r="E216" s="39" t="s">
        <v>97</v>
      </c>
      <c r="F216" s="39" t="s">
        <v>65</v>
      </c>
      <c r="G216" s="39"/>
      <c r="H216" s="40">
        <f>SUMIFS(H217:H1206,$B217:$B1206,$B216,$D217:$D1206,$D217,$E217:$E1206,$E217,$F217:$F1206,$F217)</f>
        <v>2978.3</v>
      </c>
      <c r="I216" s="40">
        <f>SUMIFS(I217:I1206,$B217:$B1206,$B216,$D217:$D1206,$D217,$E217:$E1206,$E217,$F217:$F1206,$F217)</f>
        <v>0</v>
      </c>
      <c r="J216" s="40">
        <f>SUMIFS(J217:J1206,$B217:$B1206,$B216,$D217:$D1206,$D217,$E217:$E1206,$E217,$F217:$F1206,$F217)</f>
        <v>3044</v>
      </c>
      <c r="K216" s="40">
        <f>SUMIFS(K217:K1206,$B217:$B1206,$B216,$D217:$D1206,$D217,$E217:$E1206,$E217,$F217:$F1206,$F217)</f>
        <v>0</v>
      </c>
    </row>
    <row r="217" spans="1:11" s="16" customFormat="1" ht="15.75" x14ac:dyDescent="0.25">
      <c r="A217" s="20">
        <v>3</v>
      </c>
      <c r="B217" s="31">
        <v>955</v>
      </c>
      <c r="C217" s="32" t="s">
        <v>46</v>
      </c>
      <c r="D217" s="33" t="s">
        <v>75</v>
      </c>
      <c r="E217" s="33" t="s">
        <v>97</v>
      </c>
      <c r="F217" s="33" t="s">
        <v>65</v>
      </c>
      <c r="G217" s="33" t="s">
        <v>96</v>
      </c>
      <c r="H217" s="24">
        <v>2978.3</v>
      </c>
      <c r="I217" s="24"/>
      <c r="J217" s="24">
        <v>3044</v>
      </c>
      <c r="K217" s="24"/>
    </row>
    <row r="218" spans="1:11" s="16" customFormat="1" ht="15.75" x14ac:dyDescent="0.25">
      <c r="A218" s="17">
        <v>1</v>
      </c>
      <c r="B218" s="28">
        <v>955</v>
      </c>
      <c r="C218" s="29" t="s">
        <v>38</v>
      </c>
      <c r="D218" s="30" t="s">
        <v>86</v>
      </c>
      <c r="E218" s="30" t="s">
        <v>93</v>
      </c>
      <c r="F218" s="30"/>
      <c r="G218" s="30"/>
      <c r="H218" s="18">
        <f>SUMIFS(H219:H1209,$B219:$B1209,$B219,$D219:$D1209,$D219,$E219:$E1209,$E219)/2</f>
        <v>48036.799999999996</v>
      </c>
      <c r="I218" s="18">
        <f>SUMIFS(I219:I1209,$B219:$B1209,$B219,$D219:$D1209,$D219,$E219:$E1209,$E219)/2</f>
        <v>0</v>
      </c>
      <c r="J218" s="18">
        <f>SUMIFS(J219:J1209,$B219:$B1209,$B219,$D219:$D1209,$D219,$E219:$E1209,$E219)/2</f>
        <v>50367.199999999997</v>
      </c>
      <c r="K218" s="18">
        <f>SUMIFS(K219:K1209,$B219:$B1209,$B219,$D219:$D1209,$D219,$E219:$E1209,$E219)/2</f>
        <v>0</v>
      </c>
    </row>
    <row r="219" spans="1:11" s="16" customFormat="1" ht="78.75" x14ac:dyDescent="0.25">
      <c r="A219" s="19">
        <v>2</v>
      </c>
      <c r="B219" s="37">
        <v>955</v>
      </c>
      <c r="C219" s="41" t="s">
        <v>183</v>
      </c>
      <c r="D219" s="39" t="s">
        <v>86</v>
      </c>
      <c r="E219" s="39" t="s">
        <v>93</v>
      </c>
      <c r="F219" s="39" t="s">
        <v>39</v>
      </c>
      <c r="G219" s="39"/>
      <c r="H219" s="40">
        <f>SUMIFS(H220:H1209,$B220:$B1209,$B219,$D220:$D1209,$D220,$E220:$E1209,$E220,$F220:$F1209,$F220)</f>
        <v>11270.6</v>
      </c>
      <c r="I219" s="40">
        <f>SUMIFS(I220:I1209,$B220:$B1209,$B219,$D220:$D1209,$D220,$E220:$E1209,$E220,$F220:$F1209,$F220)</f>
        <v>0</v>
      </c>
      <c r="J219" s="40">
        <f>SUMIFS(J220:J1209,$B220:$B1209,$B219,$D220:$D1209,$D220,$E220:$E1209,$E220,$F220:$F1209,$F220)</f>
        <v>12521.2</v>
      </c>
      <c r="K219" s="40">
        <f>SUMIFS(K220:K1209,$B220:$B1209,$B219,$D220:$D1209,$D220,$E220:$E1209,$E220,$F220:$F1209,$F220)</f>
        <v>0</v>
      </c>
    </row>
    <row r="220" spans="1:11" s="16" customFormat="1" ht="15.75" x14ac:dyDescent="0.25">
      <c r="A220" s="20">
        <v>3</v>
      </c>
      <c r="B220" s="31">
        <v>955</v>
      </c>
      <c r="C220" s="32" t="s">
        <v>46</v>
      </c>
      <c r="D220" s="33" t="s">
        <v>86</v>
      </c>
      <c r="E220" s="33" t="s">
        <v>93</v>
      </c>
      <c r="F220" s="33" t="s">
        <v>39</v>
      </c>
      <c r="G220" s="33" t="s">
        <v>96</v>
      </c>
      <c r="H220" s="24">
        <v>11270.6</v>
      </c>
      <c r="I220" s="24"/>
      <c r="J220" s="24">
        <v>12521.2</v>
      </c>
      <c r="K220" s="24"/>
    </row>
    <row r="221" spans="1:11" s="16" customFormat="1" ht="94.5" x14ac:dyDescent="0.25">
      <c r="A221" s="19">
        <v>2</v>
      </c>
      <c r="B221" s="37">
        <v>955</v>
      </c>
      <c r="C221" s="38" t="s">
        <v>158</v>
      </c>
      <c r="D221" s="39" t="s">
        <v>86</v>
      </c>
      <c r="E221" s="39" t="s">
        <v>93</v>
      </c>
      <c r="F221" s="39" t="s">
        <v>45</v>
      </c>
      <c r="G221" s="39"/>
      <c r="H221" s="40">
        <f>SUMIFS(H222:H1211,$B222:$B1211,$B221,$D222:$D1211,$D222,$E222:$E1211,$E222,$F222:$F1211,$F222)</f>
        <v>36766.199999999997</v>
      </c>
      <c r="I221" s="40">
        <f>SUMIFS(I222:I1211,$B222:$B1211,$B221,$D222:$D1211,$D222,$E222:$E1211,$E222,$F222:$F1211,$F222)</f>
        <v>0</v>
      </c>
      <c r="J221" s="40">
        <f>SUMIFS(J222:J1211,$B222:$B1211,$B221,$D222:$D1211,$D222,$E222:$E1211,$E222,$F222:$F1211,$F222)</f>
        <v>37846</v>
      </c>
      <c r="K221" s="40">
        <f>SUMIFS(K222:K1211,$B222:$B1211,$B221,$D222:$D1211,$D222,$E222:$E1211,$E222,$F222:$F1211,$F222)</f>
        <v>0</v>
      </c>
    </row>
    <row r="222" spans="1:11" s="16" customFormat="1" ht="15.75" x14ac:dyDescent="0.25">
      <c r="A222" s="20">
        <v>3</v>
      </c>
      <c r="B222" s="31">
        <v>955</v>
      </c>
      <c r="C222" s="32" t="s">
        <v>46</v>
      </c>
      <c r="D222" s="33" t="s">
        <v>86</v>
      </c>
      <c r="E222" s="33" t="s">
        <v>93</v>
      </c>
      <c r="F222" s="33" t="s">
        <v>45</v>
      </c>
      <c r="G222" s="33" t="s">
        <v>96</v>
      </c>
      <c r="H222" s="24">
        <v>36766.199999999997</v>
      </c>
      <c r="I222" s="24"/>
      <c r="J222" s="24">
        <v>37846</v>
      </c>
      <c r="K222" s="24"/>
    </row>
    <row r="223" spans="1:11" s="16" customFormat="1" ht="15.75" x14ac:dyDescent="0.25">
      <c r="A223" s="17">
        <v>1</v>
      </c>
      <c r="B223" s="28">
        <v>955</v>
      </c>
      <c r="C223" s="29" t="s">
        <v>67</v>
      </c>
      <c r="D223" s="30" t="s">
        <v>86</v>
      </c>
      <c r="E223" s="30" t="s">
        <v>83</v>
      </c>
      <c r="F223" s="30"/>
      <c r="G223" s="30"/>
      <c r="H223" s="18">
        <f>SUMIFS(H224:H1214,$B224:$B1214,$B224,$D224:$D1214,$D224,$E224:$E1214,$E224)/2</f>
        <v>9747</v>
      </c>
      <c r="I223" s="18">
        <f>SUMIFS(I224:I1214,$B224:$B1214,$B224,$D224:$D1214,$D224,$E224:$E1214,$E224)/2</f>
        <v>0</v>
      </c>
      <c r="J223" s="18">
        <f>SUMIFS(J224:J1214,$B224:$B1214,$B224,$D224:$D1214,$D224,$E224:$E1214,$E224)/2</f>
        <v>9747</v>
      </c>
      <c r="K223" s="18">
        <f>SUMIFS(K224:K1214,$B224:$B1214,$B224,$D224:$D1214,$D224,$E224:$E1214,$E224)/2</f>
        <v>0</v>
      </c>
    </row>
    <row r="224" spans="1:11" s="16" customFormat="1" ht="49.9" customHeight="1" x14ac:dyDescent="0.25">
      <c r="A224" s="19">
        <v>2</v>
      </c>
      <c r="B224" s="37">
        <v>955</v>
      </c>
      <c r="C224" s="38" t="s">
        <v>195</v>
      </c>
      <c r="D224" s="39" t="s">
        <v>86</v>
      </c>
      <c r="E224" s="39" t="s">
        <v>83</v>
      </c>
      <c r="F224" s="39" t="s">
        <v>118</v>
      </c>
      <c r="G224" s="39"/>
      <c r="H224" s="40">
        <f>SUMIFS(H225:H1214,$B225:$B1214,$B224,$D225:$D1214,$D225,$E225:$E1214,$E225,$F225:$F1214,$F225)</f>
        <v>9747</v>
      </c>
      <c r="I224" s="40">
        <f>SUMIFS(I225:I1214,$B225:$B1214,$B224,$D225:$D1214,$D225,$E225:$E1214,$E225,$F225:$F1214,$F225)</f>
        <v>0</v>
      </c>
      <c r="J224" s="40">
        <f>SUMIFS(J225:J1214,$B225:$B1214,$B224,$D225:$D1214,$D225,$E225:$E1214,$E225,$F225:$F1214,$F225)</f>
        <v>9747</v>
      </c>
      <c r="K224" s="40">
        <f>SUMIFS(K225:K1214,$B225:$B1214,$B224,$D225:$D1214,$D225,$E225:$E1214,$E225,$F225:$F1214,$F225)</f>
        <v>0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86</v>
      </c>
      <c r="E225" s="33" t="s">
        <v>83</v>
      </c>
      <c r="F225" s="33" t="s">
        <v>118</v>
      </c>
      <c r="G225" s="33" t="s">
        <v>96</v>
      </c>
      <c r="H225" s="24">
        <v>8394.2999999999993</v>
      </c>
      <c r="I225" s="24"/>
      <c r="J225" s="24">
        <v>8394.2999999999993</v>
      </c>
      <c r="K225" s="24"/>
    </row>
    <row r="226" spans="1:11" s="16" customFormat="1" ht="151.15" customHeight="1" x14ac:dyDescent="0.25">
      <c r="A226" s="20">
        <v>3</v>
      </c>
      <c r="B226" s="31">
        <v>955</v>
      </c>
      <c r="C226" s="32" t="s">
        <v>122</v>
      </c>
      <c r="D226" s="33" t="s">
        <v>86</v>
      </c>
      <c r="E226" s="33" t="s">
        <v>83</v>
      </c>
      <c r="F226" s="33" t="s">
        <v>118</v>
      </c>
      <c r="G226" s="33" t="s">
        <v>120</v>
      </c>
      <c r="H226" s="24">
        <v>1352.7</v>
      </c>
      <c r="I226" s="24"/>
      <c r="J226" s="24">
        <v>1352.7</v>
      </c>
      <c r="K226" s="24"/>
    </row>
    <row r="227" spans="1:11" s="16" customFormat="1" ht="15.75" x14ac:dyDescent="0.25">
      <c r="A227" s="17">
        <v>1</v>
      </c>
      <c r="B227" s="28">
        <v>955</v>
      </c>
      <c r="C227" s="29" t="s">
        <v>172</v>
      </c>
      <c r="D227" s="30" t="s">
        <v>86</v>
      </c>
      <c r="E227" s="30" t="s">
        <v>86</v>
      </c>
      <c r="F227" s="30"/>
      <c r="G227" s="30"/>
      <c r="H227" s="18">
        <f>SUMIFS(H228:H1218,$B228:$B1218,$B228,$D228:$D1218,$D228,$E228:$E1218,$E228)/2</f>
        <v>1825</v>
      </c>
      <c r="I227" s="18">
        <f>SUMIFS(I228:I1218,$B228:$B1218,$B228,$D228:$D1218,$D228,$E228:$E1218,$E228)/2</f>
        <v>1775</v>
      </c>
      <c r="J227" s="18">
        <f>SUMIFS(J228:J1218,$B228:$B1218,$B228,$D228:$D1218,$D228,$E228:$E1218,$E228)/2</f>
        <v>1775</v>
      </c>
      <c r="K227" s="18">
        <f>SUMIFS(K228:K1218,$B228:$B1218,$B228,$D228:$D1218,$D228,$E228:$E1218,$E228)/2</f>
        <v>1775</v>
      </c>
    </row>
    <row r="228" spans="1:11" s="16" customFormat="1" ht="47.25" x14ac:dyDescent="0.25">
      <c r="A228" s="19">
        <v>2</v>
      </c>
      <c r="B228" s="37">
        <v>955</v>
      </c>
      <c r="C228" s="38" t="s">
        <v>66</v>
      </c>
      <c r="D228" s="39" t="s">
        <v>86</v>
      </c>
      <c r="E228" s="39" t="s">
        <v>86</v>
      </c>
      <c r="F228" s="39" t="s">
        <v>119</v>
      </c>
      <c r="G228" s="39"/>
      <c r="H228" s="40">
        <f>SUMIFS(H229:H1218,$B229:$B1218,$B228,$D229:$D1218,$D229,$E229:$E1218,$E229,$F229:$F1218,$F229)</f>
        <v>1825</v>
      </c>
      <c r="I228" s="40">
        <f>SUMIFS(I229:I1218,$B229:$B1218,$B228,$D229:$D1218,$D229,$E229:$E1218,$E229,$F229:$F1218,$F229)</f>
        <v>1775</v>
      </c>
      <c r="J228" s="40">
        <f>SUMIFS(J229:J1218,$B229:$B1218,$B228,$D229:$D1218,$D229,$E229:$E1218,$E229,$F229:$F1218,$F229)</f>
        <v>1775</v>
      </c>
      <c r="K228" s="40">
        <f>SUMIFS(K229:K1218,$B229:$B1218,$B228,$D229:$D1218,$D229,$E229:$E1218,$E229,$F229:$F1218,$F229)</f>
        <v>1775</v>
      </c>
    </row>
    <row r="229" spans="1:11" s="16" customFormat="1" ht="47.25" x14ac:dyDescent="0.25">
      <c r="A229" s="20">
        <v>3</v>
      </c>
      <c r="B229" s="31">
        <v>955</v>
      </c>
      <c r="C229" s="32" t="s">
        <v>12</v>
      </c>
      <c r="D229" s="33" t="s">
        <v>86</v>
      </c>
      <c r="E229" s="33" t="s">
        <v>86</v>
      </c>
      <c r="F229" s="33" t="s">
        <v>119</v>
      </c>
      <c r="G229" s="33" t="s">
        <v>78</v>
      </c>
      <c r="H229" s="24">
        <v>1825</v>
      </c>
      <c r="I229" s="24">
        <v>1775</v>
      </c>
      <c r="J229" s="24">
        <v>1775</v>
      </c>
      <c r="K229" s="24">
        <v>1775</v>
      </c>
    </row>
    <row r="230" spans="1:11" s="16" customFormat="1" ht="15.75" x14ac:dyDescent="0.25">
      <c r="A230" s="17">
        <v>1</v>
      </c>
      <c r="B230" s="28">
        <v>955</v>
      </c>
      <c r="C230" s="29" t="s">
        <v>24</v>
      </c>
      <c r="D230" s="30" t="s">
        <v>88</v>
      </c>
      <c r="E230" s="30" t="s">
        <v>74</v>
      </c>
      <c r="F230" s="30" t="s">
        <v>7</v>
      </c>
      <c r="G230" s="30" t="s">
        <v>76</v>
      </c>
      <c r="H230" s="18">
        <f>SUMIFS(H231:H1221,$B231:$B1221,$B231,$D231:$D1221,$D231,$E231:$E1221,$E231)/2</f>
        <v>11737.599999999999</v>
      </c>
      <c r="I230" s="18">
        <f>SUMIFS(I231:I1221,$B231:$B1221,$B231,$D231:$D1221,$D231,$E231:$E1221,$E231)/2</f>
        <v>0</v>
      </c>
      <c r="J230" s="18">
        <f>SUMIFS(J231:J1221,$B231:$B1221,$B231,$D231:$D1221,$D231,$E231:$E1221,$E231)/2</f>
        <v>11737.599999999999</v>
      </c>
      <c r="K230" s="18">
        <f>SUMIFS(K231:K1221,$B231:$B1221,$B231,$D231:$D1221,$D231,$E231:$E1221,$E231)/2</f>
        <v>0</v>
      </c>
    </row>
    <row r="231" spans="1:11" s="16" customFormat="1" ht="39" customHeight="1" x14ac:dyDescent="0.25">
      <c r="A231" s="19">
        <v>2</v>
      </c>
      <c r="B231" s="37">
        <v>955</v>
      </c>
      <c r="C231" s="38" t="s">
        <v>186</v>
      </c>
      <c r="D231" s="39" t="s">
        <v>88</v>
      </c>
      <c r="E231" s="39" t="s">
        <v>74</v>
      </c>
      <c r="F231" s="39" t="s">
        <v>25</v>
      </c>
      <c r="G231" s="39"/>
      <c r="H231" s="40">
        <f>SUMIFS(H232:H1221,$B232:$B1221,$B231,$D232:$D1221,$D232,$E232:$E1221,$E232,$F232:$F1221,$F232)</f>
        <v>4754.5</v>
      </c>
      <c r="I231" s="40">
        <f>SUMIFS(I232:I1221,$B232:$B1221,$B231,$D232:$D1221,$D232,$E232:$E1221,$E232,$F232:$F1221,$F232)</f>
        <v>0</v>
      </c>
      <c r="J231" s="40">
        <f>SUMIFS(J232:J1221,$B232:$B1221,$B231,$D232:$D1221,$D232,$E232:$E1221,$E232,$F232:$F1221,$F232)</f>
        <v>4754.5</v>
      </c>
      <c r="K231" s="40">
        <f>SUMIFS(K232:K1221,$B232:$B1221,$B231,$D232:$D1221,$D232,$E232:$E1221,$E232,$F232:$F1221,$F232)</f>
        <v>0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88</v>
      </c>
      <c r="E232" s="33" t="s">
        <v>74</v>
      </c>
      <c r="F232" s="33" t="s">
        <v>25</v>
      </c>
      <c r="G232" s="33" t="s">
        <v>96</v>
      </c>
      <c r="H232" s="24">
        <v>4754.5</v>
      </c>
      <c r="I232" s="24"/>
      <c r="J232" s="24">
        <v>4754.5</v>
      </c>
      <c r="K232" s="24"/>
    </row>
    <row r="233" spans="1:11" s="16" customFormat="1" ht="94.5" x14ac:dyDescent="0.25">
      <c r="A233" s="19">
        <v>2</v>
      </c>
      <c r="B233" s="37">
        <v>955</v>
      </c>
      <c r="C233" s="38" t="s">
        <v>158</v>
      </c>
      <c r="D233" s="39" t="s">
        <v>88</v>
      </c>
      <c r="E233" s="39" t="s">
        <v>74</v>
      </c>
      <c r="F233" s="39" t="s">
        <v>45</v>
      </c>
      <c r="G233" s="39" t="s">
        <v>76</v>
      </c>
      <c r="H233" s="40">
        <f>SUMIFS(H234:H1223,$B234:$B1223,$B233,$D234:$D1223,$D234,$E234:$E1223,$E234,$F234:$F1223,$F234)</f>
        <v>6983.1</v>
      </c>
      <c r="I233" s="40">
        <f>SUMIFS(I234:I1223,$B234:$B1223,$B233,$D234:$D1223,$D234,$E234:$E1223,$E234,$F234:$F1223,$F234)</f>
        <v>0</v>
      </c>
      <c r="J233" s="40">
        <f>SUMIFS(J234:J1223,$B234:$B1223,$B233,$D234:$D1223,$D234,$E234:$E1223,$E234,$F234:$F1223,$F234)</f>
        <v>6983.1</v>
      </c>
      <c r="K233" s="40">
        <f>SUMIFS(K234:K1223,$B234:$B1223,$B233,$D234:$D1223,$D234,$E234:$E1223,$E234,$F234:$F1223,$F234)</f>
        <v>0</v>
      </c>
    </row>
    <row r="234" spans="1:11" s="16" customFormat="1" ht="15.75" x14ac:dyDescent="0.25">
      <c r="A234" s="20">
        <v>3</v>
      </c>
      <c r="B234" s="31">
        <v>955</v>
      </c>
      <c r="C234" s="32" t="s">
        <v>46</v>
      </c>
      <c r="D234" s="33" t="s">
        <v>88</v>
      </c>
      <c r="E234" s="33" t="s">
        <v>74</v>
      </c>
      <c r="F234" s="33" t="s">
        <v>45</v>
      </c>
      <c r="G234" s="33" t="s">
        <v>96</v>
      </c>
      <c r="H234" s="24">
        <v>6983.1</v>
      </c>
      <c r="I234" s="24"/>
      <c r="J234" s="24">
        <v>6983.1</v>
      </c>
      <c r="K234" s="24"/>
    </row>
    <row r="235" spans="1:11" s="16" customFormat="1" ht="15.75" x14ac:dyDescent="0.25">
      <c r="A235" s="17">
        <v>1</v>
      </c>
      <c r="B235" s="28">
        <v>955</v>
      </c>
      <c r="C235" s="29" t="s">
        <v>139</v>
      </c>
      <c r="D235" s="30" t="s">
        <v>94</v>
      </c>
      <c r="E235" s="30" t="s">
        <v>93</v>
      </c>
      <c r="F235" s="30"/>
      <c r="G235" s="30"/>
      <c r="H235" s="18">
        <f>SUMIFS(H236:H1226,$B236:$B1226,$B236,$D236:$D1226,$D236,$E236:$E1226,$E236)/2</f>
        <v>0</v>
      </c>
      <c r="I235" s="18">
        <f>SUMIFS(I236:I1226,$B236:$B1226,$B236,$D236:$D1226,$D236,$E236:$E1226,$E236)/2</f>
        <v>0</v>
      </c>
      <c r="J235" s="18">
        <f>SUMIFS(J236:J1226,$B236:$B1226,$B236,$D236:$D1226,$D236,$E236:$E1226,$E236)/2</f>
        <v>0</v>
      </c>
      <c r="K235" s="18">
        <f>SUMIFS(K236:K1226,$B236:$B1226,$B236,$D236:$D1226,$D236,$E236:$E1226,$E236)/2</f>
        <v>0</v>
      </c>
    </row>
    <row r="236" spans="1:11" s="16" customFormat="1" ht="51.6" customHeight="1" x14ac:dyDescent="0.25">
      <c r="A236" s="19">
        <v>2</v>
      </c>
      <c r="B236" s="37">
        <v>955</v>
      </c>
      <c r="C236" s="38" t="s">
        <v>182</v>
      </c>
      <c r="D236" s="39" t="s">
        <v>94</v>
      </c>
      <c r="E236" s="39" t="s">
        <v>93</v>
      </c>
      <c r="F236" s="39" t="s">
        <v>61</v>
      </c>
      <c r="G236" s="39"/>
      <c r="H236" s="40">
        <f>SUMIFS(H237:H1226,$B237:$B1226,$B236,$D237:$D1226,$D237,$E237:$E1226,$E237,$F237:$F1226,$F237)</f>
        <v>0</v>
      </c>
      <c r="I236" s="40">
        <f>SUMIFS(I237:I1226,$B237:$B1226,$B236,$D237:$D1226,$D237,$E237:$E1226,$E237,$F237:$F1226,$F237)</f>
        <v>0</v>
      </c>
      <c r="J236" s="40">
        <f>SUMIFS(J237:J1226,$B237:$B1226,$B236,$D237:$D1226,$D237,$E237:$E1226,$E237,$F237:$F1226,$F237)</f>
        <v>0</v>
      </c>
      <c r="K236" s="40">
        <f>SUMIFS(K237:K1226,$B237:$B1226,$B236,$D237:$D1226,$D237,$E237:$E1226,$E237,$F237:$F1226,$F237)</f>
        <v>0</v>
      </c>
    </row>
    <row r="237" spans="1:11" s="16" customFormat="1" ht="15.75" x14ac:dyDescent="0.25">
      <c r="A237" s="20">
        <v>3</v>
      </c>
      <c r="B237" s="31">
        <v>955</v>
      </c>
      <c r="C237" s="32" t="s">
        <v>46</v>
      </c>
      <c r="D237" s="33" t="s">
        <v>94</v>
      </c>
      <c r="E237" s="33" t="s">
        <v>93</v>
      </c>
      <c r="F237" s="33" t="s">
        <v>61</v>
      </c>
      <c r="G237" s="33" t="s">
        <v>96</v>
      </c>
      <c r="H237" s="24"/>
      <c r="I237" s="25"/>
      <c r="J237" s="24"/>
      <c r="K237" s="25"/>
    </row>
    <row r="238" spans="1:11" s="16" customFormat="1" ht="15.75" x14ac:dyDescent="0.25">
      <c r="A238" s="17">
        <v>1</v>
      </c>
      <c r="B238" s="28">
        <v>955</v>
      </c>
      <c r="C238" s="56" t="s">
        <v>176</v>
      </c>
      <c r="D238" s="30" t="s">
        <v>89</v>
      </c>
      <c r="E238" s="30" t="s">
        <v>74</v>
      </c>
      <c r="F238" s="30" t="s">
        <v>7</v>
      </c>
      <c r="G238" s="30" t="s">
        <v>76</v>
      </c>
      <c r="H238" s="18">
        <f>SUMIFS(H239:H1229,$B239:$B1229,$B239,$D239:$D1229,$D239,$E239:$E1229,$E239)/2</f>
        <v>1605.9</v>
      </c>
      <c r="I238" s="18">
        <f>SUMIFS(I239:I1229,$B239:$B1229,$B239,$D239:$D1229,$D239,$E239:$E1229,$E239)/2</f>
        <v>0</v>
      </c>
      <c r="J238" s="18">
        <f>SUMIFS(J239:J1229,$B239:$B1229,$B239,$D239:$D1229,$D239,$E239:$E1229,$E239)/2</f>
        <v>1605.9</v>
      </c>
      <c r="K238" s="18">
        <f>SUMIFS(K239:K1229,$B239:$B1229,$B239,$D239:$D1229,$D239,$E239:$E1229,$E239)/2</f>
        <v>0</v>
      </c>
    </row>
    <row r="239" spans="1:11" s="16" customFormat="1" ht="47.25" x14ac:dyDescent="0.25">
      <c r="A239" s="19">
        <v>2</v>
      </c>
      <c r="B239" s="37">
        <v>955</v>
      </c>
      <c r="C239" s="52" t="s">
        <v>32</v>
      </c>
      <c r="D239" s="39" t="s">
        <v>89</v>
      </c>
      <c r="E239" s="39" t="s">
        <v>74</v>
      </c>
      <c r="F239" s="53" t="s">
        <v>123</v>
      </c>
      <c r="G239" s="39"/>
      <c r="H239" s="40">
        <f>SUMIFS(H240:H1229,$B240:$B1229,$B239,$D240:$D1229,$D240,$E240:$E1229,$E240,$F240:$F1229,$F240)</f>
        <v>1605.9</v>
      </c>
      <c r="I239" s="40">
        <f>SUMIFS(I240:I1229,$B240:$B1229,$B239,$D240:$D1229,$D240,$E240:$E1229,$E240,$F240:$F1229,$F240)</f>
        <v>0</v>
      </c>
      <c r="J239" s="40">
        <f>SUMIFS(J240:J1229,$B240:$B1229,$B239,$D240:$D1229,$D240,$E240:$E1229,$E240,$F240:$F1229,$F240)</f>
        <v>1605.9</v>
      </c>
      <c r="K239" s="40">
        <f>SUMIFS(K240:K1229,$B240:$B1229,$B239,$D240:$D1229,$D240,$E240:$E1229,$E240,$F240:$F1229,$F240)</f>
        <v>0</v>
      </c>
    </row>
    <row r="240" spans="1:11" s="16" customFormat="1" ht="37.9" customHeight="1" x14ac:dyDescent="0.25">
      <c r="A240" s="20">
        <v>3</v>
      </c>
      <c r="B240" s="31">
        <v>955</v>
      </c>
      <c r="C240" s="32" t="s">
        <v>21</v>
      </c>
      <c r="D240" s="33" t="s">
        <v>89</v>
      </c>
      <c r="E240" s="33" t="s">
        <v>74</v>
      </c>
      <c r="F240" s="33" t="s">
        <v>123</v>
      </c>
      <c r="G240" s="33" t="s">
        <v>85</v>
      </c>
      <c r="H240" s="24">
        <v>1605.9</v>
      </c>
      <c r="I240" s="24"/>
      <c r="J240" s="24">
        <v>1605.9</v>
      </c>
      <c r="K240" s="24"/>
    </row>
    <row r="241" spans="1:11" s="16" customFormat="1" ht="15.75" x14ac:dyDescent="0.25">
      <c r="A241" s="17">
        <v>1</v>
      </c>
      <c r="B241" s="28">
        <v>955</v>
      </c>
      <c r="C241" s="29" t="s">
        <v>69</v>
      </c>
      <c r="D241" s="30" t="s">
        <v>89</v>
      </c>
      <c r="E241" s="30" t="s">
        <v>83</v>
      </c>
      <c r="F241" s="30" t="s">
        <v>7</v>
      </c>
      <c r="G241" s="30" t="s">
        <v>76</v>
      </c>
      <c r="H241" s="18">
        <f>SUMIFS(H242:H1232,$B242:$B1232,$B242,$D242:$D1232,$D242,$E242:$E1232,$E242)/2</f>
        <v>9313.8000000000011</v>
      </c>
      <c r="I241" s="18">
        <f>SUMIFS(I242:I1232,$B242:$B1232,$B242,$D242:$D1232,$D242,$E242:$E1232,$E242)/2</f>
        <v>8914.3999999999978</v>
      </c>
      <c r="J241" s="18">
        <f>SUMIFS(J242:J1232,$B242:$B1232,$B242,$D242:$D1232,$D242,$E242:$E1232,$E242)/2</f>
        <v>10564.2</v>
      </c>
      <c r="K241" s="18">
        <f>SUMIFS(K242:K1232,$B242:$B1232,$B242,$D242:$D1232,$D242,$E242:$E1232,$E242)/2</f>
        <v>10164.799999999999</v>
      </c>
    </row>
    <row r="242" spans="1:11" s="16" customFormat="1" ht="47.25" x14ac:dyDescent="0.25">
      <c r="A242" s="19">
        <v>2</v>
      </c>
      <c r="B242" s="37">
        <v>955</v>
      </c>
      <c r="C242" s="38" t="s">
        <v>182</v>
      </c>
      <c r="D242" s="39" t="s">
        <v>89</v>
      </c>
      <c r="E242" s="39" t="s">
        <v>83</v>
      </c>
      <c r="F242" s="39" t="s">
        <v>61</v>
      </c>
      <c r="G242" s="39"/>
      <c r="H242" s="40">
        <f>SUMIFS(H243:H1232,$B243:$B1232,$B242,$D243:$D1232,$D243,$E243:$E1232,$E243,$F243:$F1232,$F243)</f>
        <v>4301.7</v>
      </c>
      <c r="I242" s="40">
        <f>SUMIFS(I243:I1232,$B243:$B1232,$B242,$D243:$D1232,$D243,$E243:$E1232,$E243,$F243:$F1232,$F243)</f>
        <v>4151.7</v>
      </c>
      <c r="J242" s="40">
        <f>SUMIFS(J243:J1232,$B243:$B1232,$B242,$D243:$D1232,$D243,$E243:$E1232,$E243,$F243:$F1232,$F243)</f>
        <v>4301.7</v>
      </c>
      <c r="K242" s="40">
        <f>SUMIFS(K243:K1232,$B243:$B1232,$B242,$D243:$D1232,$D243,$E243:$E1232,$E243,$F243:$F1232,$F243)</f>
        <v>4151.7</v>
      </c>
    </row>
    <row r="243" spans="1:11" s="16" customFormat="1" ht="39.6" customHeight="1" x14ac:dyDescent="0.25">
      <c r="A243" s="20">
        <v>3</v>
      </c>
      <c r="B243" s="31">
        <v>955</v>
      </c>
      <c r="C243" s="32" t="s">
        <v>21</v>
      </c>
      <c r="D243" s="33" t="s">
        <v>89</v>
      </c>
      <c r="E243" s="33" t="s">
        <v>83</v>
      </c>
      <c r="F243" s="33" t="s">
        <v>61</v>
      </c>
      <c r="G243" s="33" t="s">
        <v>85</v>
      </c>
      <c r="H243" s="24">
        <v>4301.7</v>
      </c>
      <c r="I243" s="24">
        <v>4151.7</v>
      </c>
      <c r="J243" s="24">
        <v>4301.7</v>
      </c>
      <c r="K243" s="24">
        <v>4151.7</v>
      </c>
    </row>
    <row r="244" spans="1:11" s="16" customFormat="1" ht="63" x14ac:dyDescent="0.25">
      <c r="A244" s="19">
        <v>2</v>
      </c>
      <c r="B244" s="37">
        <v>955</v>
      </c>
      <c r="C244" s="38" t="s">
        <v>131</v>
      </c>
      <c r="D244" s="39" t="s">
        <v>89</v>
      </c>
      <c r="E244" s="39" t="s">
        <v>83</v>
      </c>
      <c r="F244" s="39" t="s">
        <v>130</v>
      </c>
      <c r="G244" s="39"/>
      <c r="H244" s="40">
        <f>SUMIFS(H245:H1234,$B245:$B1234,$B244,$D245:$D1234,$D245,$E245:$E1234,$E245,$F245:$F1234,$F245)</f>
        <v>4994.2000000000007</v>
      </c>
      <c r="I244" s="40">
        <f>SUMIFS(I245:I1234,$B245:$B1234,$B244,$D245:$D1234,$D245,$E245:$E1234,$E245,$F245:$F1234,$F245)</f>
        <v>4744.8999999999996</v>
      </c>
      <c r="J244" s="40">
        <f>SUMIFS(J245:J1234,$B245:$B1234,$B244,$D245:$D1234,$D245,$E245:$E1234,$E245,$F245:$F1234,$F245)</f>
        <v>6244.6</v>
      </c>
      <c r="K244" s="40">
        <f>SUMIFS(K245:K1234,$B245:$B1234,$B244,$D245:$D1234,$D245,$E245:$E1234,$E245,$F245:$F1234,$F245)</f>
        <v>5995.3</v>
      </c>
    </row>
    <row r="245" spans="1:11" s="16" customFormat="1" ht="37.9" customHeight="1" x14ac:dyDescent="0.25">
      <c r="A245" s="20">
        <v>3</v>
      </c>
      <c r="B245" s="31">
        <v>955</v>
      </c>
      <c r="C245" s="32" t="s">
        <v>21</v>
      </c>
      <c r="D245" s="33" t="s">
        <v>89</v>
      </c>
      <c r="E245" s="33" t="s">
        <v>83</v>
      </c>
      <c r="F245" s="33" t="s">
        <v>130</v>
      </c>
      <c r="G245" s="33" t="s">
        <v>85</v>
      </c>
      <c r="H245" s="24">
        <v>2500.9</v>
      </c>
      <c r="I245" s="24">
        <v>2500.9</v>
      </c>
      <c r="J245" s="24">
        <v>3751.3</v>
      </c>
      <c r="K245" s="24">
        <v>3751.3</v>
      </c>
    </row>
    <row r="246" spans="1:11" s="16" customFormat="1" ht="15.75" x14ac:dyDescent="0.25">
      <c r="A246" s="20">
        <v>3</v>
      </c>
      <c r="B246" s="31">
        <v>955</v>
      </c>
      <c r="C246" s="32" t="s">
        <v>46</v>
      </c>
      <c r="D246" s="33" t="s">
        <v>89</v>
      </c>
      <c r="E246" s="33" t="s">
        <v>83</v>
      </c>
      <c r="F246" s="33" t="s">
        <v>130</v>
      </c>
      <c r="G246" s="33" t="s">
        <v>96</v>
      </c>
      <c r="H246" s="24">
        <v>2493.3000000000002</v>
      </c>
      <c r="I246" s="24">
        <v>2244</v>
      </c>
      <c r="J246" s="24">
        <v>2493.3000000000002</v>
      </c>
      <c r="K246" s="24">
        <v>2244</v>
      </c>
    </row>
    <row r="247" spans="1:11" s="16" customFormat="1" ht="63" x14ac:dyDescent="0.25">
      <c r="A247" s="19">
        <v>2</v>
      </c>
      <c r="B247" s="37">
        <v>955</v>
      </c>
      <c r="C247" s="38" t="s">
        <v>134</v>
      </c>
      <c r="D247" s="39" t="s">
        <v>89</v>
      </c>
      <c r="E247" s="39" t="s">
        <v>83</v>
      </c>
      <c r="F247" s="39" t="s">
        <v>136</v>
      </c>
      <c r="G247" s="39"/>
      <c r="H247" s="40">
        <f>SUMIFS(H248:H1238,$B248:$B1238,$B247,$D248:$D1238,$D248,$E248:$E1238,$E248,$F248:$F1238,$F248)</f>
        <v>17.899999999999999</v>
      </c>
      <c r="I247" s="40">
        <f>SUMIFS(I248:I1238,$B248:$B1238,$B247,$D248:$D1238,$D248,$E248:$E1238,$E248,$F248:$F1238,$F248)</f>
        <v>17.8</v>
      </c>
      <c r="J247" s="40">
        <f>SUMIFS(J248:J1238,$B248:$B1238,$B247,$D248:$D1238,$D248,$E248:$E1238,$E248,$F248:$F1238,$F248)</f>
        <v>17.899999999999999</v>
      </c>
      <c r="K247" s="40">
        <f>SUMIFS(K248:K1238,$B248:$B1238,$B247,$D248:$D1238,$D248,$E248:$E1238,$E248,$F248:$F1238,$F248)</f>
        <v>17.8</v>
      </c>
    </row>
    <row r="248" spans="1:11" s="16" customFormat="1" ht="78.75" x14ac:dyDescent="0.25">
      <c r="A248" s="20">
        <v>3</v>
      </c>
      <c r="B248" s="31">
        <v>955</v>
      </c>
      <c r="C248" s="32" t="s">
        <v>175</v>
      </c>
      <c r="D248" s="33" t="s">
        <v>89</v>
      </c>
      <c r="E248" s="33" t="s">
        <v>83</v>
      </c>
      <c r="F248" s="33" t="s">
        <v>136</v>
      </c>
      <c r="G248" s="33" t="s">
        <v>98</v>
      </c>
      <c r="H248" s="24">
        <v>17.899999999999999</v>
      </c>
      <c r="I248" s="24">
        <v>17.8</v>
      </c>
      <c r="J248" s="24">
        <v>17.899999999999999</v>
      </c>
      <c r="K248" s="24">
        <v>17.8</v>
      </c>
    </row>
    <row r="249" spans="1:11" s="16" customFormat="1" ht="15.75" x14ac:dyDescent="0.25">
      <c r="A249" s="17">
        <v>1</v>
      </c>
      <c r="B249" s="28">
        <v>955</v>
      </c>
      <c r="C249" s="29" t="s">
        <v>173</v>
      </c>
      <c r="D249" s="30" t="s">
        <v>89</v>
      </c>
      <c r="E249" s="30" t="s">
        <v>91</v>
      </c>
      <c r="F249" s="30"/>
      <c r="G249" s="30"/>
      <c r="H249" s="18">
        <f>SUMIFS(H250:H1238,$B250:$B1238,$B250,$D250:$D1238,$D250,$E250:$E1238,$E250)/2</f>
        <v>7618.4</v>
      </c>
      <c r="I249" s="18">
        <f>SUMIFS(I250:I1238,$B250:$B1238,$B250,$D250:$D1238,$D250,$E250:$E1238,$E250)/2</f>
        <v>5668.4</v>
      </c>
      <c r="J249" s="18">
        <f>SUMIFS(J250:J1238,$B250:$B1238,$B250,$D250:$D1238,$D250,$E250:$E1238,$E250)/2</f>
        <v>7618.4</v>
      </c>
      <c r="K249" s="18">
        <f>SUMIFS(K250:K1238,$B250:$B1238,$B250,$D250:$D1238,$D250,$E250:$E1238,$E250)/2</f>
        <v>5668.4</v>
      </c>
    </row>
    <row r="250" spans="1:11" s="16" customFormat="1" ht="31.5" x14ac:dyDescent="0.25">
      <c r="A250" s="19">
        <v>2</v>
      </c>
      <c r="B250" s="37">
        <v>955</v>
      </c>
      <c r="C250" s="38" t="s">
        <v>200</v>
      </c>
      <c r="D250" s="39" t="s">
        <v>89</v>
      </c>
      <c r="E250" s="39" t="s">
        <v>91</v>
      </c>
      <c r="F250" s="39" t="s">
        <v>70</v>
      </c>
      <c r="G250" s="39"/>
      <c r="H250" s="40">
        <f>SUMIFS(H251:H1238,$B251:$B1238,$B250,$D251:$D1238,$D251,$E251:$E1238,$E251,$F251:$F1238,$F251)</f>
        <v>7618.4</v>
      </c>
      <c r="I250" s="40">
        <f>SUMIFS(I251:I1238,$B251:$B1238,$B250,$D251:$D1238,$D251,$E251:$E1238,$E251,$F251:$F1238,$F251)</f>
        <v>5668.4</v>
      </c>
      <c r="J250" s="40">
        <f>SUMIFS(J251:J1238,$B251:$B1238,$B250,$D251:$D1238,$D251,$E251:$E1238,$E251,$F251:$F1238,$F251)</f>
        <v>7618.4</v>
      </c>
      <c r="K250" s="40">
        <f>SUMIFS(K251:K1238,$B251:$B1238,$B250,$D251:$D1238,$D251,$E251:$E1238,$E251,$F251:$F1238,$F251)</f>
        <v>5668.4</v>
      </c>
    </row>
    <row r="251" spans="1:11" s="16" customFormat="1" ht="37.15" customHeight="1" x14ac:dyDescent="0.25">
      <c r="A251" s="20">
        <v>3</v>
      </c>
      <c r="B251" s="31">
        <v>955</v>
      </c>
      <c r="C251" s="32" t="s">
        <v>21</v>
      </c>
      <c r="D251" s="33" t="s">
        <v>89</v>
      </c>
      <c r="E251" s="33" t="s">
        <v>91</v>
      </c>
      <c r="F251" s="33" t="s">
        <v>70</v>
      </c>
      <c r="G251" s="33" t="s">
        <v>85</v>
      </c>
      <c r="H251" s="24">
        <v>7618.4</v>
      </c>
      <c r="I251" s="24">
        <v>5668.4</v>
      </c>
      <c r="J251" s="24">
        <v>7618.4</v>
      </c>
      <c r="K251" s="24">
        <v>5668.4</v>
      </c>
    </row>
    <row r="252" spans="1:11" s="16" customFormat="1" ht="104.25" customHeight="1" x14ac:dyDescent="0.25">
      <c r="A252" s="19">
        <v>2</v>
      </c>
      <c r="B252" s="37">
        <v>955</v>
      </c>
      <c r="C252" s="38" t="s">
        <v>132</v>
      </c>
      <c r="D252" s="39" t="s">
        <v>89</v>
      </c>
      <c r="E252" s="39" t="s">
        <v>91</v>
      </c>
      <c r="F252" s="39" t="s">
        <v>129</v>
      </c>
      <c r="G252" s="39"/>
      <c r="H252" s="40">
        <f>SUMIFS(H253:H1240,$B253:$B1240,$B252,$D253:$D1240,$D253,$E253:$E1240,$E253,$F253:$F1240,$F253)</f>
        <v>0</v>
      </c>
      <c r="I252" s="40">
        <f>SUMIFS(I253:I1240,$B253:$B1240,$B252,$D253:$D1240,$D253,$E253:$E1240,$E253,$F253:$F1240,$F253)</f>
        <v>0</v>
      </c>
      <c r="J252" s="40">
        <f>SUMIFS(J253:J1240,$B253:$B1240,$B252,$D253:$D1240,$D253,$E253:$E1240,$E253,$F253:$F1240,$F253)</f>
        <v>0</v>
      </c>
      <c r="K252" s="40">
        <f>SUMIFS(K253:K1240,$B253:$B1240,$B252,$D253:$D1240,$D253,$E253:$E1240,$E253,$F253:$F1240,$F253)</f>
        <v>0</v>
      </c>
    </row>
    <row r="253" spans="1:11" s="16" customFormat="1" ht="15.75" x14ac:dyDescent="0.25">
      <c r="A253" s="20">
        <v>3</v>
      </c>
      <c r="B253" s="31">
        <v>955</v>
      </c>
      <c r="C253" s="32" t="s">
        <v>127</v>
      </c>
      <c r="D253" s="33" t="s">
        <v>89</v>
      </c>
      <c r="E253" s="33" t="s">
        <v>91</v>
      </c>
      <c r="F253" s="33" t="s">
        <v>129</v>
      </c>
      <c r="G253" s="33" t="s">
        <v>128</v>
      </c>
      <c r="H253" s="24"/>
      <c r="I253" s="24"/>
      <c r="J253" s="24"/>
      <c r="K253" s="24"/>
    </row>
    <row r="254" spans="1:11" s="16" customFormat="1" ht="31.5" x14ac:dyDescent="0.25">
      <c r="A254" s="17">
        <v>1</v>
      </c>
      <c r="B254" s="28">
        <v>955</v>
      </c>
      <c r="C254" s="29" t="s">
        <v>27</v>
      </c>
      <c r="D254" s="30" t="s">
        <v>89</v>
      </c>
      <c r="E254" s="30" t="s">
        <v>75</v>
      </c>
      <c r="F254" s="30"/>
      <c r="G254" s="30"/>
      <c r="H254" s="18">
        <f>SUMIFS(H255:H1243,$B255:$B1243,$B255,$D255:$D1243,$D255,$E255:$E1243,$E255)/2</f>
        <v>1518.1000000000001</v>
      </c>
      <c r="I254" s="18">
        <f>SUMIFS(I255:I1243,$B255:$B1243,$B255,$D255:$D1243,$D255,$E255:$E1243,$E255)/2</f>
        <v>505.9</v>
      </c>
      <c r="J254" s="18">
        <f>SUMIFS(J255:J1243,$B255:$B1243,$B255,$D255:$D1243,$D255,$E255:$E1243,$E255)/2</f>
        <v>1518.1000000000001</v>
      </c>
      <c r="K254" s="18">
        <f>SUMIFS(K255:K1243,$B255:$B1243,$B255,$D255:$D1243,$D255,$E255:$E1243,$E255)/2</f>
        <v>505.9</v>
      </c>
    </row>
    <row r="255" spans="1:11" s="16" customFormat="1" ht="78.75" x14ac:dyDescent="0.25">
      <c r="A255" s="19">
        <v>2</v>
      </c>
      <c r="B255" s="37">
        <v>955</v>
      </c>
      <c r="C255" s="38" t="s">
        <v>133</v>
      </c>
      <c r="D255" s="39" t="s">
        <v>89</v>
      </c>
      <c r="E255" s="39" t="s">
        <v>75</v>
      </c>
      <c r="F255" s="39" t="s">
        <v>28</v>
      </c>
      <c r="G255" s="39"/>
      <c r="H255" s="40">
        <f>SUMIFS(H256:H1243,$B256:$B1243,$B255,$D256:$D1243,$D256,$E256:$E1243,$E256,$F256:$F1243,$F256)</f>
        <v>1012.2</v>
      </c>
      <c r="I255" s="40">
        <f>SUMIFS(I256:I1243,$B256:$B1243,$B255,$D256:$D1243,$D256,$E256:$E1243,$E256,$F256:$F1243,$F256)</f>
        <v>0</v>
      </c>
      <c r="J255" s="40">
        <f>SUMIFS(J256:J1243,$B256:$B1243,$B255,$D256:$D1243,$D256,$E256:$E1243,$E256,$F256:$F1243,$F256)</f>
        <v>1012.2</v>
      </c>
      <c r="K255" s="40">
        <f>SUMIFS(K256:K1243,$B256:$B1243,$B255,$D256:$D1243,$D256,$E256:$E1243,$E256,$F256:$F1243,$F256)</f>
        <v>0</v>
      </c>
    </row>
    <row r="256" spans="1:11" s="16" customFormat="1" ht="15.75" x14ac:dyDescent="0.25">
      <c r="A256" s="20">
        <v>3</v>
      </c>
      <c r="B256" s="31">
        <v>955</v>
      </c>
      <c r="C256" s="32" t="s">
        <v>46</v>
      </c>
      <c r="D256" s="33" t="s">
        <v>89</v>
      </c>
      <c r="E256" s="33" t="s">
        <v>75</v>
      </c>
      <c r="F256" s="33" t="s">
        <v>28</v>
      </c>
      <c r="G256" s="33" t="s">
        <v>96</v>
      </c>
      <c r="H256" s="24">
        <v>1012.2</v>
      </c>
      <c r="I256" s="24"/>
      <c r="J256" s="24">
        <v>1012.2</v>
      </c>
      <c r="K256" s="24"/>
    </row>
    <row r="257" spans="1:11" s="16" customFormat="1" ht="63" x14ac:dyDescent="0.25">
      <c r="A257" s="19">
        <v>2</v>
      </c>
      <c r="B257" s="37">
        <v>955</v>
      </c>
      <c r="C257" s="38" t="s">
        <v>169</v>
      </c>
      <c r="D257" s="39" t="s">
        <v>89</v>
      </c>
      <c r="E257" s="39" t="s">
        <v>75</v>
      </c>
      <c r="F257" s="39" t="s">
        <v>33</v>
      </c>
      <c r="G257" s="39"/>
      <c r="H257" s="40">
        <f>SUMIFS(H258:H1245,$B258:$B1245,$B257,$D258:$D1245,$D258,$E258:$E1245,$E258,$F258:$F1245,$F258)</f>
        <v>505.90000000000003</v>
      </c>
      <c r="I257" s="40">
        <f>SUMIFS(I258:I1245,$B258:$B1245,$B257,$D258:$D1245,$D258,$E258:$E1245,$E258,$F258:$F1245,$F258)</f>
        <v>505.90000000000003</v>
      </c>
      <c r="J257" s="40">
        <f>SUMIFS(J258:J1245,$B258:$B1245,$B257,$D258:$D1245,$D258,$E258:$E1245,$E258,$F258:$F1245,$F258)</f>
        <v>505.90000000000003</v>
      </c>
      <c r="K257" s="40">
        <f>SUMIFS(K258:K1245,$B258:$B1245,$B257,$D258:$D1245,$D258,$E258:$E1245,$E258,$F258:$F1245,$F258)</f>
        <v>505.90000000000003</v>
      </c>
    </row>
    <row r="258" spans="1:11" s="16" customFormat="1" ht="33.6" customHeight="1" x14ac:dyDescent="0.25">
      <c r="A258" s="20">
        <v>3</v>
      </c>
      <c r="B258" s="31">
        <v>955</v>
      </c>
      <c r="C258" s="32" t="s">
        <v>11</v>
      </c>
      <c r="D258" s="33" t="s">
        <v>89</v>
      </c>
      <c r="E258" s="33" t="s">
        <v>75</v>
      </c>
      <c r="F258" s="33" t="s">
        <v>33</v>
      </c>
      <c r="G258" s="33" t="s">
        <v>77</v>
      </c>
      <c r="H258" s="24">
        <v>381.1</v>
      </c>
      <c r="I258" s="24">
        <v>381.1</v>
      </c>
      <c r="J258" s="24">
        <v>381.1</v>
      </c>
      <c r="K258" s="24">
        <v>381.1</v>
      </c>
    </row>
    <row r="259" spans="1:11" s="16" customFormat="1" ht="47.25" x14ac:dyDescent="0.25">
      <c r="A259" s="20">
        <v>3</v>
      </c>
      <c r="B259" s="31">
        <v>955</v>
      </c>
      <c r="C259" s="32" t="s">
        <v>12</v>
      </c>
      <c r="D259" s="33" t="s">
        <v>89</v>
      </c>
      <c r="E259" s="33" t="s">
        <v>75</v>
      </c>
      <c r="F259" s="33" t="s">
        <v>33</v>
      </c>
      <c r="G259" s="33" t="s">
        <v>78</v>
      </c>
      <c r="H259" s="24">
        <v>124.8</v>
      </c>
      <c r="I259" s="24">
        <v>124.8</v>
      </c>
      <c r="J259" s="24">
        <v>124.8</v>
      </c>
      <c r="K259" s="24">
        <v>124.8</v>
      </c>
    </row>
    <row r="260" spans="1:11" s="16" customFormat="1" ht="15.75" x14ac:dyDescent="0.25">
      <c r="A260" s="17">
        <v>1</v>
      </c>
      <c r="B260" s="28">
        <v>955</v>
      </c>
      <c r="C260" s="29" t="s">
        <v>30</v>
      </c>
      <c r="D260" s="30" t="s">
        <v>90</v>
      </c>
      <c r="E260" s="30" t="s">
        <v>74</v>
      </c>
      <c r="F260" s="30" t="s">
        <v>7</v>
      </c>
      <c r="G260" s="30" t="s">
        <v>76</v>
      </c>
      <c r="H260" s="18">
        <f>SUMIFS(H261:H1249,$B261:$B1249,$B261,$D261:$D1249,$D261,$E261:$E1249,$E261)/2</f>
        <v>8423.4</v>
      </c>
      <c r="I260" s="18">
        <f>SUMIFS(I261:I1249,$B261:$B1249,$B261,$D261:$D1249,$D261,$E261:$E1249,$E261)/2</f>
        <v>4624.8999999999996</v>
      </c>
      <c r="J260" s="18">
        <f>SUMIFS(J261:J1249,$B261:$B1249,$B261,$D261:$D1249,$D261,$E261:$E1249,$E261)/2</f>
        <v>8423.4</v>
      </c>
      <c r="K260" s="18">
        <f>SUMIFS(K261:K1249,$B261:$B1249,$B261,$D261:$D1249,$D261,$E261:$E1249,$E261)/2</f>
        <v>4624.8999999999996</v>
      </c>
    </row>
    <row r="261" spans="1:11" s="16" customFormat="1" ht="47.25" x14ac:dyDescent="0.25">
      <c r="A261" s="19">
        <v>2</v>
      </c>
      <c r="B261" s="37">
        <v>955</v>
      </c>
      <c r="C261" s="38" t="s">
        <v>193</v>
      </c>
      <c r="D261" s="39" t="s">
        <v>90</v>
      </c>
      <c r="E261" s="39" t="s">
        <v>74</v>
      </c>
      <c r="F261" s="39" t="s">
        <v>31</v>
      </c>
      <c r="G261" s="39"/>
      <c r="H261" s="40">
        <f>SUMIFS(H262:H1249,$B262:$B1249,$B261,$D262:$D1249,$D262,$E262:$E1249,$E262,$F262:$F1249,$F262)</f>
        <v>0</v>
      </c>
      <c r="I261" s="40">
        <f>SUMIFS(I262:I1249,$B262:$B1249,$B261,$D262:$D1249,$D262,$E262:$E1249,$E262,$F262:$F1249,$F262)</f>
        <v>0</v>
      </c>
      <c r="J261" s="40">
        <f>SUMIFS(J262:J1249,$B262:$B1249,$B261,$D262:$D1249,$D262,$E262:$E1249,$E262,$F262:$F1249,$F262)</f>
        <v>0</v>
      </c>
      <c r="K261" s="40">
        <f>SUMIFS(K262:K1249,$B262:$B1249,$B261,$D262:$D1249,$D262,$E262:$E1249,$E262,$F262:$F1249,$F262)</f>
        <v>0</v>
      </c>
    </row>
    <row r="262" spans="1:11" s="16" customFormat="1" ht="15.75" x14ac:dyDescent="0.25">
      <c r="A262" s="20">
        <v>3</v>
      </c>
      <c r="B262" s="31">
        <v>955</v>
      </c>
      <c r="C262" s="32" t="s">
        <v>46</v>
      </c>
      <c r="D262" s="33" t="s">
        <v>90</v>
      </c>
      <c r="E262" s="33" t="s">
        <v>74</v>
      </c>
      <c r="F262" s="33" t="s">
        <v>31</v>
      </c>
      <c r="G262" s="33" t="s">
        <v>96</v>
      </c>
      <c r="H262" s="24"/>
      <c r="I262" s="25"/>
      <c r="J262" s="24"/>
      <c r="K262" s="25"/>
    </row>
    <row r="263" spans="1:11" s="16" customFormat="1" ht="47.25" x14ac:dyDescent="0.25">
      <c r="A263" s="19">
        <v>2</v>
      </c>
      <c r="B263" s="37">
        <v>955</v>
      </c>
      <c r="C263" s="38" t="s">
        <v>182</v>
      </c>
      <c r="D263" s="39" t="s">
        <v>90</v>
      </c>
      <c r="E263" s="39" t="s">
        <v>74</v>
      </c>
      <c r="F263" s="39" t="s">
        <v>61</v>
      </c>
      <c r="G263" s="39"/>
      <c r="H263" s="40">
        <f>SUMIFS(H264:H1251,$B264:$B1251,$B263,$D264:$D1251,$D264,$E264:$E1251,$E264,$F264:$F1251,$F264)</f>
        <v>5441.1</v>
      </c>
      <c r="I263" s="40">
        <f>SUMIFS(I264:I1251,$B264:$B1251,$B263,$D264:$D1251,$D264,$E264:$E1251,$E264,$F264:$F1251,$F264)</f>
        <v>4624.8999999999996</v>
      </c>
      <c r="J263" s="40">
        <f>SUMIFS(J264:J1251,$B264:$B1251,$B263,$D264:$D1251,$D264,$E264:$E1251,$E264,$F264:$F1251,$F264)</f>
        <v>5441.1</v>
      </c>
      <c r="K263" s="40">
        <f>SUMIFS(K264:K1251,$B264:$B1251,$B263,$D264:$D1251,$D264,$E264:$E1251,$E264,$F264:$F1251,$F264)</f>
        <v>4624.8999999999996</v>
      </c>
    </row>
    <row r="264" spans="1:11" s="16" customFormat="1" ht="146.44999999999999" customHeight="1" x14ac:dyDescent="0.25">
      <c r="A264" s="20">
        <v>3</v>
      </c>
      <c r="B264" s="31">
        <v>955</v>
      </c>
      <c r="C264" s="32" t="s">
        <v>122</v>
      </c>
      <c r="D264" s="33" t="s">
        <v>90</v>
      </c>
      <c r="E264" s="33" t="s">
        <v>74</v>
      </c>
      <c r="F264" s="33" t="s">
        <v>61</v>
      </c>
      <c r="G264" s="33" t="s">
        <v>120</v>
      </c>
      <c r="H264" s="24">
        <v>5441.1</v>
      </c>
      <c r="I264" s="24">
        <v>4624.8999999999996</v>
      </c>
      <c r="J264" s="24">
        <v>5441.1</v>
      </c>
      <c r="K264" s="24">
        <v>4624.8999999999996</v>
      </c>
    </row>
    <row r="265" spans="1:11" s="16" customFormat="1" ht="94.5" x14ac:dyDescent="0.25">
      <c r="A265" s="19">
        <v>2</v>
      </c>
      <c r="B265" s="37">
        <v>955</v>
      </c>
      <c r="C265" s="38" t="s">
        <v>158</v>
      </c>
      <c r="D265" s="39" t="s">
        <v>90</v>
      </c>
      <c r="E265" s="39" t="s">
        <v>74</v>
      </c>
      <c r="F265" s="39" t="s">
        <v>45</v>
      </c>
      <c r="G265" s="39"/>
      <c r="H265" s="40">
        <f>SUMIFS(H266:H1253,$B266:$B1253,$B265,$D266:$D1253,$D266,$E266:$E1253,$E266,$F266:$F1253,$F266)</f>
        <v>2982.3</v>
      </c>
      <c r="I265" s="40">
        <f>SUMIFS(I266:I1253,$B266:$B1253,$B265,$D266:$D1253,$D266,$E266:$E1253,$E266,$F266:$F1253,$F266)</f>
        <v>0</v>
      </c>
      <c r="J265" s="40">
        <f>SUMIFS(J266:J1253,$B266:$B1253,$B265,$D266:$D1253,$D266,$E266:$E1253,$E266,$F266:$F1253,$F266)</f>
        <v>2982.3</v>
      </c>
      <c r="K265" s="40">
        <f>SUMIFS(K266:K1253,$B266:$B1253,$B265,$D266:$D1253,$D266,$E266:$E1253,$E266,$F266:$F1253,$F266)</f>
        <v>0</v>
      </c>
    </row>
    <row r="266" spans="1:11" s="16" customFormat="1" ht="15.75" x14ac:dyDescent="0.25">
      <c r="A266" s="20">
        <v>3</v>
      </c>
      <c r="B266" s="31">
        <v>955</v>
      </c>
      <c r="C266" s="32" t="s">
        <v>46</v>
      </c>
      <c r="D266" s="33" t="s">
        <v>90</v>
      </c>
      <c r="E266" s="33" t="s">
        <v>74</v>
      </c>
      <c r="F266" s="33" t="s">
        <v>45</v>
      </c>
      <c r="G266" s="33" t="s">
        <v>96</v>
      </c>
      <c r="H266" s="24">
        <v>2982.3</v>
      </c>
      <c r="I266" s="25"/>
      <c r="J266" s="24">
        <v>2982.3</v>
      </c>
      <c r="K266" s="25"/>
    </row>
    <row r="267" spans="1:11" s="16" customFormat="1" ht="15.75" x14ac:dyDescent="0.25">
      <c r="A267" s="17">
        <v>1</v>
      </c>
      <c r="B267" s="28">
        <v>955</v>
      </c>
      <c r="C267" s="29" t="s">
        <v>71</v>
      </c>
      <c r="D267" s="30" t="s">
        <v>92</v>
      </c>
      <c r="E267" s="30" t="s">
        <v>93</v>
      </c>
      <c r="F267" s="30" t="s">
        <v>7</v>
      </c>
      <c r="G267" s="30" t="s">
        <v>76</v>
      </c>
      <c r="H267" s="18">
        <f>SUMIFS(H268:H1256,$B268:$B1256,$B268,$D268:$D1256,$D268,$E268:$E1256,$E268)/2</f>
        <v>3396.7</v>
      </c>
      <c r="I267" s="18">
        <f>SUMIFS(I268:I1256,$B268:$B1256,$B268,$D268:$D1256,$D268,$E268:$E1256,$E268)/2</f>
        <v>0</v>
      </c>
      <c r="J267" s="18">
        <f>SUMIFS(J268:J1256,$B268:$B1256,$B268,$D268:$D1256,$D268,$E268:$E1256,$E268)/2</f>
        <v>3803.5</v>
      </c>
      <c r="K267" s="18">
        <f>SUMIFS(K268:K1256,$B268:$B1256,$B268,$D268:$D1256,$D268,$E268:$E1256,$E268)/2</f>
        <v>0</v>
      </c>
    </row>
    <row r="268" spans="1:11" s="16" customFormat="1" ht="47.25" x14ac:dyDescent="0.25">
      <c r="A268" s="19">
        <v>2</v>
      </c>
      <c r="B268" s="37">
        <v>955</v>
      </c>
      <c r="C268" s="42" t="s">
        <v>170</v>
      </c>
      <c r="D268" s="39" t="s">
        <v>92</v>
      </c>
      <c r="E268" s="39" t="s">
        <v>93</v>
      </c>
      <c r="F268" s="39" t="s">
        <v>72</v>
      </c>
      <c r="G268" s="39"/>
      <c r="H268" s="40">
        <f>SUMIFS(H269:H1256,$B269:$B1256,$B268,$D269:$D1256,$D269,$E269:$E1256,$E269,$F269:$F1256,$F269)</f>
        <v>1932.8</v>
      </c>
      <c r="I268" s="40">
        <f>SUMIFS(I269:I1256,$B269:$B1256,$B268,$D269:$D1256,$D269,$E269:$E1256,$E269,$F269:$F1256,$F269)</f>
        <v>0</v>
      </c>
      <c r="J268" s="40">
        <f>SUMIFS(J269:J1256,$B269:$B1256,$B268,$D269:$D1256,$D269,$E269:$E1256,$E269,$F269:$F1256,$F269)</f>
        <v>2325.4</v>
      </c>
      <c r="K268" s="40">
        <f>SUMIFS(K269:K1256,$B269:$B1256,$B268,$D269:$D1256,$D269,$E269:$E1256,$E269,$F269:$F1256,$F269)</f>
        <v>0</v>
      </c>
    </row>
    <row r="269" spans="1:11" s="16" customFormat="1" ht="15.75" x14ac:dyDescent="0.25">
      <c r="A269" s="20">
        <v>3</v>
      </c>
      <c r="B269" s="31">
        <v>955</v>
      </c>
      <c r="C269" s="32" t="s">
        <v>46</v>
      </c>
      <c r="D269" s="33" t="s">
        <v>92</v>
      </c>
      <c r="E269" s="33" t="s">
        <v>93</v>
      </c>
      <c r="F269" s="33" t="s">
        <v>72</v>
      </c>
      <c r="G269" s="33" t="s">
        <v>96</v>
      </c>
      <c r="H269" s="24">
        <v>1932.8</v>
      </c>
      <c r="I269" s="25"/>
      <c r="J269" s="24">
        <v>2325.4</v>
      </c>
      <c r="K269" s="25"/>
    </row>
    <row r="270" spans="1:11" s="16" customFormat="1" ht="126" x14ac:dyDescent="0.25">
      <c r="A270" s="19">
        <v>2</v>
      </c>
      <c r="B270" s="37">
        <v>955</v>
      </c>
      <c r="C270" s="42" t="s">
        <v>201</v>
      </c>
      <c r="D270" s="39" t="s">
        <v>92</v>
      </c>
      <c r="E270" s="39" t="s">
        <v>93</v>
      </c>
      <c r="F270" s="39" t="s">
        <v>138</v>
      </c>
      <c r="G270" s="39" t="s">
        <v>76</v>
      </c>
      <c r="H270" s="40">
        <f>SUMIFS(H271:H1258,$B271:$B1258,$B270,$D271:$D1258,$D271,$E271:$E1258,$E271,$F271:$F1258,$F271)</f>
        <v>1463.9</v>
      </c>
      <c r="I270" s="40">
        <f>SUMIFS(I271:I1258,$B271:$B1258,$B270,$D271:$D1258,$D271,$E271:$E1258,$E271,$F271:$F1258,$F271)</f>
        <v>0</v>
      </c>
      <c r="J270" s="40">
        <f>SUMIFS(J271:J1258,$B271:$B1258,$B270,$D271:$D1258,$D271,$E271:$E1258,$E271,$F271:$F1258,$F271)</f>
        <v>1478.1</v>
      </c>
      <c r="K270" s="40">
        <f>SUMIFS(K271:K1258,$B271:$B1258,$B270,$D271:$D1258,$D271,$E271:$E1258,$E271,$F271:$F1258,$F271)</f>
        <v>0</v>
      </c>
    </row>
    <row r="271" spans="1:11" s="16" customFormat="1" ht="15.75" x14ac:dyDescent="0.25">
      <c r="A271" s="20">
        <v>3</v>
      </c>
      <c r="B271" s="31">
        <v>955</v>
      </c>
      <c r="C271" s="32" t="s">
        <v>46</v>
      </c>
      <c r="D271" s="33" t="s">
        <v>92</v>
      </c>
      <c r="E271" s="33" t="s">
        <v>93</v>
      </c>
      <c r="F271" s="33" t="s">
        <v>138</v>
      </c>
      <c r="G271" s="33" t="s">
        <v>96</v>
      </c>
      <c r="H271" s="24">
        <v>1463.9</v>
      </c>
      <c r="I271" s="25"/>
      <c r="J271" s="24">
        <v>1478.1</v>
      </c>
      <c r="K271" s="25"/>
    </row>
    <row r="272" spans="1:11" s="16" customFormat="1" ht="15.75" x14ac:dyDescent="0.25">
      <c r="A272" s="21"/>
      <c r="B272" s="35"/>
      <c r="C272" s="35" t="s">
        <v>73</v>
      </c>
      <c r="D272" s="36"/>
      <c r="E272" s="36"/>
      <c r="F272" s="36" t="s">
        <v>7</v>
      </c>
      <c r="G272" s="36"/>
      <c r="H272" s="22">
        <f>SUMIF($A14:$A272,$A14,H14:H272)</f>
        <v>610871.80000000005</v>
      </c>
      <c r="I272" s="22">
        <f>SUMIF($A14:$A272,$A14,I14:I272)</f>
        <v>256196.70000000007</v>
      </c>
      <c r="J272" s="22">
        <f>SUMIF($A14:$A272,$A14,J14:J272)</f>
        <v>629254.1</v>
      </c>
      <c r="K272" s="22">
        <f>SUMIF($A14:$A272,$A14,K14:K272)</f>
        <v>255533.60000000003</v>
      </c>
    </row>
    <row r="276" spans="8:10" x14ac:dyDescent="0.25">
      <c r="H276" s="23"/>
      <c r="J276" s="23"/>
    </row>
  </sheetData>
  <autoFilter ref="A6:I272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109</v>
      </c>
      <c r="C3" s="78" t="s">
        <v>107</v>
      </c>
      <c r="D3" s="81" t="s">
        <v>101</v>
      </c>
      <c r="E3" s="81"/>
      <c r="F3" s="81" t="s">
        <v>102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100</v>
      </c>
      <c r="F7" s="81" t="s">
        <v>6</v>
      </c>
      <c r="G7" s="81" t="s">
        <v>100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104</v>
      </c>
      <c r="D11" s="4">
        <f>SUMIF('Приложение №4'!$A$14:$A1038,0,'Приложение №4'!$H$14:$H1038)</f>
        <v>610871.80000000005</v>
      </c>
      <c r="E11" s="4">
        <f>SUMIF('Приложение №4'!$A$14:$A1038,0,'Приложение №4'!$I$14:$I1038)</f>
        <v>256196.70000000007</v>
      </c>
      <c r="F11" s="4" t="e">
        <f>SUMIF('Приложение №4'!$A$14:$A1038,0,'Приложение №4'!#REF!)</f>
        <v>#REF!</v>
      </c>
      <c r="G11" s="4" t="e">
        <f>SUMIF('Приложение №4'!$A$14:$A1038,0,'Приложение №4'!#REF!)</f>
        <v>#REF!</v>
      </c>
    </row>
    <row r="12" spans="2:7" x14ac:dyDescent="0.25">
      <c r="B12" s="2">
        <v>1</v>
      </c>
      <c r="C12" s="2" t="s">
        <v>105</v>
      </c>
      <c r="D12" s="6">
        <f>SUMIF('Приложение №4'!$A$14:$A1039,1,'Приложение №4'!$H$14:$H1039)</f>
        <v>610871.80000000016</v>
      </c>
      <c r="E12" s="6">
        <f>SUMIF('Приложение №4'!$A$14:$A1039,1,'Приложение №4'!$I$14:$I1039)</f>
        <v>256196.69999999995</v>
      </c>
      <c r="F12" s="6" t="e">
        <f>SUMIF('Приложение №4'!$A$14:$A1039,1,'Приложение №4'!#REF!)</f>
        <v>#REF!</v>
      </c>
      <c r="G12" s="6" t="e">
        <f>SUMIF('Приложение №4'!$A$14:$A1039,1,'Приложение №4'!#REF!)</f>
        <v>#REF!</v>
      </c>
    </row>
    <row r="13" spans="2:7" x14ac:dyDescent="0.25">
      <c r="B13" s="3">
        <v>2</v>
      </c>
      <c r="C13" s="3" t="s">
        <v>108</v>
      </c>
      <c r="D13" s="7">
        <f>SUMIF('Приложение №4'!$A$14:$A1040,2,'Приложение №4'!$H$14:$H1040)</f>
        <v>610871.80000000005</v>
      </c>
      <c r="E13" s="7">
        <f>SUMIF('Приложение №4'!$A$14:$A1040,2,'Приложение №4'!$I$14:$I1040)</f>
        <v>256196.69999999995</v>
      </c>
      <c r="F13" s="7" t="e">
        <f>SUMIF('Приложение №4'!$A$14:$A1040,2,'Приложение №4'!#REF!)</f>
        <v>#REF!</v>
      </c>
      <c r="G13" s="7" t="e">
        <f>SUMIF('Приложение №4'!$A$14:$A1040,2,'Приложение №4'!#REF!)</f>
        <v>#REF!</v>
      </c>
    </row>
    <row r="14" spans="2:7" s="51" customFormat="1" ht="78" customHeight="1" x14ac:dyDescent="0.25">
      <c r="B14" s="49" t="s">
        <v>110</v>
      </c>
      <c r="C14" s="49" t="s">
        <v>106</v>
      </c>
      <c r="D14" s="50">
        <f>SUMIF('Приложение №4'!$A$14:$A1041,3,'Приложение №4'!$H$14:$H1041)</f>
        <v>610871.80000000016</v>
      </c>
      <c r="E14" s="50">
        <f>SUMIF('Приложение №4'!$A$14:$A1041,3,'Приложение №4'!$I$14:$I1041)</f>
        <v>256196.69999999995</v>
      </c>
      <c r="F14" s="50" t="e">
        <f>SUMIF('Приложение №4'!$A$14:$A1041,3,'Приложение №4'!#REF!)</f>
        <v>#REF!</v>
      </c>
      <c r="G14" s="50" t="e">
        <f>SUMIF('Приложение №4'!$A$14:$A1041,3,'Приложение №4'!#REF!)</f>
        <v>#REF!</v>
      </c>
    </row>
    <row r="15" spans="2:7" x14ac:dyDescent="0.25">
      <c r="B15" s="8">
        <v>0</v>
      </c>
      <c r="C15" s="8" t="s">
        <v>104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105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108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2020-08-21T07:12:49Z</cp:lastPrinted>
  <dcterms:created xsi:type="dcterms:W3CDTF">2017-09-27T09:31:38Z</dcterms:created>
  <dcterms:modified xsi:type="dcterms:W3CDTF">2020-08-21T07:12:53Z</dcterms:modified>
</cp:coreProperties>
</file>