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№6'!$A$6:$H$221</definedName>
  </definedNames>
  <calcPr calcId="125725"/>
</workbook>
</file>

<file path=xl/calcChain.xml><?xml version="1.0" encoding="utf-8"?>
<calcChain xmlns="http://schemas.openxmlformats.org/spreadsheetml/2006/main">
  <c r="J219" i="1"/>
  <c r="J218" s="1"/>
  <c r="I219"/>
  <c r="I218" s="1"/>
  <c r="J216"/>
  <c r="J215" s="1"/>
  <c r="I216"/>
  <c r="I215" s="1"/>
  <c r="J212"/>
  <c r="I212"/>
  <c r="J211"/>
  <c r="J210" s="1"/>
  <c r="I211"/>
  <c r="I210" s="1"/>
  <c r="J208"/>
  <c r="I208"/>
  <c r="J206"/>
  <c r="I206"/>
  <c r="J205"/>
  <c r="J204" s="1"/>
  <c r="J202"/>
  <c r="I202"/>
  <c r="J200"/>
  <c r="I200"/>
  <c r="J197"/>
  <c r="J196" s="1"/>
  <c r="J195" s="1"/>
  <c r="I197"/>
  <c r="J192"/>
  <c r="I192"/>
  <c r="J188"/>
  <c r="I188"/>
  <c r="J186"/>
  <c r="I186"/>
  <c r="J183"/>
  <c r="J182" s="1"/>
  <c r="I183"/>
  <c r="J180"/>
  <c r="I180"/>
  <c r="J178"/>
  <c r="I178"/>
  <c r="J176"/>
  <c r="J175" s="1"/>
  <c r="I176"/>
  <c r="J172"/>
  <c r="I172"/>
  <c r="J170"/>
  <c r="J169" s="1"/>
  <c r="I170"/>
  <c r="J167"/>
  <c r="I167"/>
  <c r="I166" s="1"/>
  <c r="J166"/>
  <c r="J163"/>
  <c r="J162" s="1"/>
  <c r="J161" s="1"/>
  <c r="I163"/>
  <c r="I162" s="1"/>
  <c r="I161" s="1"/>
  <c r="J159"/>
  <c r="I159"/>
  <c r="J156"/>
  <c r="I156"/>
  <c r="J151"/>
  <c r="I151"/>
  <c r="I150" s="1"/>
  <c r="I149" s="1"/>
  <c r="J150"/>
  <c r="J149" s="1"/>
  <c r="J147"/>
  <c r="I147"/>
  <c r="J145"/>
  <c r="I145"/>
  <c r="J141"/>
  <c r="J140" s="1"/>
  <c r="I141"/>
  <c r="J138"/>
  <c r="J137" s="1"/>
  <c r="I138"/>
  <c r="I137" s="1"/>
  <c r="J135"/>
  <c r="I135"/>
  <c r="J133"/>
  <c r="I133"/>
  <c r="J130"/>
  <c r="J129" s="1"/>
  <c r="J128" s="1"/>
  <c r="I130"/>
  <c r="J126"/>
  <c r="I126"/>
  <c r="J124"/>
  <c r="I124"/>
  <c r="J122"/>
  <c r="I122"/>
  <c r="J121"/>
  <c r="J120" s="1"/>
  <c r="J118"/>
  <c r="I118"/>
  <c r="J116"/>
  <c r="I116"/>
  <c r="I115" s="1"/>
  <c r="J115"/>
  <c r="J113"/>
  <c r="I113"/>
  <c r="J110"/>
  <c r="I110"/>
  <c r="J108"/>
  <c r="I108"/>
  <c r="I107" s="1"/>
  <c r="J107"/>
  <c r="J105"/>
  <c r="I105"/>
  <c r="J103"/>
  <c r="J102" s="1"/>
  <c r="J101" s="1"/>
  <c r="I103"/>
  <c r="J99"/>
  <c r="I99"/>
  <c r="J97"/>
  <c r="J96" s="1"/>
  <c r="I97"/>
  <c r="J94"/>
  <c r="I94"/>
  <c r="J92"/>
  <c r="J91" s="1"/>
  <c r="I92"/>
  <c r="J89"/>
  <c r="I89"/>
  <c r="I88" s="1"/>
  <c r="J88"/>
  <c r="J86"/>
  <c r="J85" s="1"/>
  <c r="I86"/>
  <c r="I85" s="1"/>
  <c r="J79"/>
  <c r="I79"/>
  <c r="J77"/>
  <c r="J76" s="1"/>
  <c r="I77"/>
  <c r="J73"/>
  <c r="I73"/>
  <c r="J71"/>
  <c r="J70" s="1"/>
  <c r="I71"/>
  <c r="J68"/>
  <c r="I68"/>
  <c r="J66"/>
  <c r="I66"/>
  <c r="I65" s="1"/>
  <c r="J65"/>
  <c r="J62"/>
  <c r="J61" s="1"/>
  <c r="J60" s="1"/>
  <c r="I62"/>
  <c r="I61" s="1"/>
  <c r="I60" s="1"/>
  <c r="J57"/>
  <c r="I57"/>
  <c r="J55"/>
  <c r="I55"/>
  <c r="J53"/>
  <c r="I53"/>
  <c r="J51"/>
  <c r="I51"/>
  <c r="J49"/>
  <c r="J48" s="1"/>
  <c r="I49"/>
  <c r="J46"/>
  <c r="I46"/>
  <c r="I45" s="1"/>
  <c r="J45"/>
  <c r="J41"/>
  <c r="I41"/>
  <c r="J39"/>
  <c r="I39"/>
  <c r="J37"/>
  <c r="I37"/>
  <c r="I36" s="1"/>
  <c r="J36"/>
  <c r="J30"/>
  <c r="I30"/>
  <c r="J28"/>
  <c r="I28"/>
  <c r="J26"/>
  <c r="I26"/>
  <c r="I25" s="1"/>
  <c r="J25"/>
  <c r="J21"/>
  <c r="J18" s="1"/>
  <c r="I21"/>
  <c r="J19"/>
  <c r="I19"/>
  <c r="J16"/>
  <c r="J15" s="1"/>
  <c r="I16"/>
  <c r="I15" s="1"/>
  <c r="N219"/>
  <c r="N218" s="1"/>
  <c r="M219"/>
  <c r="M218" s="1"/>
  <c r="N216"/>
  <c r="N215" s="1"/>
  <c r="M216"/>
  <c r="M215" s="1"/>
  <c r="N212"/>
  <c r="M212"/>
  <c r="M211" s="1"/>
  <c r="M210" s="1"/>
  <c r="N211"/>
  <c r="N210" s="1"/>
  <c r="N208"/>
  <c r="M208"/>
  <c r="N206"/>
  <c r="M206"/>
  <c r="N205"/>
  <c r="N204" s="1"/>
  <c r="M205"/>
  <c r="M204" s="1"/>
  <c r="N202"/>
  <c r="M202"/>
  <c r="N200"/>
  <c r="M200"/>
  <c r="N197"/>
  <c r="N196" s="1"/>
  <c r="N195" s="1"/>
  <c r="M197"/>
  <c r="N192"/>
  <c r="M192"/>
  <c r="N188"/>
  <c r="M188"/>
  <c r="N186"/>
  <c r="M186"/>
  <c r="N183"/>
  <c r="N182" s="1"/>
  <c r="M183"/>
  <c r="N180"/>
  <c r="M180"/>
  <c r="N178"/>
  <c r="M178"/>
  <c r="N176"/>
  <c r="N175" s="1"/>
  <c r="M176"/>
  <c r="N172"/>
  <c r="M172"/>
  <c r="N170"/>
  <c r="N169" s="1"/>
  <c r="M170"/>
  <c r="M169" s="1"/>
  <c r="N167"/>
  <c r="M167"/>
  <c r="M166" s="1"/>
  <c r="N166"/>
  <c r="N163"/>
  <c r="N162" s="1"/>
  <c r="N161" s="1"/>
  <c r="M163"/>
  <c r="M162" s="1"/>
  <c r="M161" s="1"/>
  <c r="N159"/>
  <c r="M159"/>
  <c r="N156"/>
  <c r="M156"/>
  <c r="N151"/>
  <c r="M151"/>
  <c r="M150" s="1"/>
  <c r="M149" s="1"/>
  <c r="N150"/>
  <c r="N149" s="1"/>
  <c r="N147"/>
  <c r="M147"/>
  <c r="N145"/>
  <c r="M145"/>
  <c r="N141"/>
  <c r="N140" s="1"/>
  <c r="M141"/>
  <c r="N138"/>
  <c r="N137" s="1"/>
  <c r="M138"/>
  <c r="M137" s="1"/>
  <c r="N135"/>
  <c r="M135"/>
  <c r="N133"/>
  <c r="M133"/>
  <c r="N130"/>
  <c r="N129" s="1"/>
  <c r="N128" s="1"/>
  <c r="M130"/>
  <c r="N126"/>
  <c r="M126"/>
  <c r="N124"/>
  <c r="M124"/>
  <c r="N122"/>
  <c r="M122"/>
  <c r="M121" s="1"/>
  <c r="M120" s="1"/>
  <c r="N121"/>
  <c r="N120" s="1"/>
  <c r="N118"/>
  <c r="M118"/>
  <c r="N116"/>
  <c r="M116"/>
  <c r="M115" s="1"/>
  <c r="N115"/>
  <c r="N113"/>
  <c r="M113"/>
  <c r="N110"/>
  <c r="M110"/>
  <c r="N108"/>
  <c r="M108"/>
  <c r="M107" s="1"/>
  <c r="N107"/>
  <c r="N105"/>
  <c r="M105"/>
  <c r="N103"/>
  <c r="N102" s="1"/>
  <c r="N101" s="1"/>
  <c r="M103"/>
  <c r="N99"/>
  <c r="M99"/>
  <c r="N97"/>
  <c r="N96" s="1"/>
  <c r="M97"/>
  <c r="N94"/>
  <c r="M94"/>
  <c r="N92"/>
  <c r="N91" s="1"/>
  <c r="M92"/>
  <c r="N89"/>
  <c r="M89"/>
  <c r="M88" s="1"/>
  <c r="N88"/>
  <c r="N86"/>
  <c r="N85" s="1"/>
  <c r="M86"/>
  <c r="M85" s="1"/>
  <c r="N79"/>
  <c r="M79"/>
  <c r="N77"/>
  <c r="N76" s="1"/>
  <c r="M77"/>
  <c r="M76" s="1"/>
  <c r="N73"/>
  <c r="M73"/>
  <c r="N71"/>
  <c r="N70" s="1"/>
  <c r="M71"/>
  <c r="M70" s="1"/>
  <c r="N68"/>
  <c r="M68"/>
  <c r="N66"/>
  <c r="M66"/>
  <c r="M65" s="1"/>
  <c r="N65"/>
  <c r="N62"/>
  <c r="N61" s="1"/>
  <c r="N60" s="1"/>
  <c r="M62"/>
  <c r="M61" s="1"/>
  <c r="M60" s="1"/>
  <c r="N57"/>
  <c r="M57"/>
  <c r="N55"/>
  <c r="M55"/>
  <c r="N53"/>
  <c r="M53"/>
  <c r="N51"/>
  <c r="M51"/>
  <c r="N49"/>
  <c r="N48" s="1"/>
  <c r="M49"/>
  <c r="N46"/>
  <c r="M46"/>
  <c r="M45" s="1"/>
  <c r="N45"/>
  <c r="N41"/>
  <c r="M41"/>
  <c r="N39"/>
  <c r="M39"/>
  <c r="N37"/>
  <c r="M37"/>
  <c r="M36" s="1"/>
  <c r="N36"/>
  <c r="N30"/>
  <c r="M30"/>
  <c r="N28"/>
  <c r="M28"/>
  <c r="N26"/>
  <c r="M26"/>
  <c r="M25" s="1"/>
  <c r="N25"/>
  <c r="N21"/>
  <c r="N18" s="1"/>
  <c r="M21"/>
  <c r="N19"/>
  <c r="M19"/>
  <c r="N16"/>
  <c r="N15" s="1"/>
  <c r="M16"/>
  <c r="M15" s="1"/>
  <c r="L212"/>
  <c r="L211" s="1"/>
  <c r="L210" s="1"/>
  <c r="K212"/>
  <c r="K211" s="1"/>
  <c r="K210" s="1"/>
  <c r="H212"/>
  <c r="H211" s="1"/>
  <c r="H210" s="1"/>
  <c r="G212"/>
  <c r="G211" s="1"/>
  <c r="G210" s="1"/>
  <c r="L219"/>
  <c r="L218" s="1"/>
  <c r="K219"/>
  <c r="K218" s="1"/>
  <c r="L216"/>
  <c r="L215" s="1"/>
  <c r="K216"/>
  <c r="K215" s="1"/>
  <c r="L208"/>
  <c r="K208"/>
  <c r="L206"/>
  <c r="K206"/>
  <c r="L202"/>
  <c r="K202"/>
  <c r="L200"/>
  <c r="K200"/>
  <c r="L197"/>
  <c r="K197"/>
  <c r="L192"/>
  <c r="K192"/>
  <c r="L188"/>
  <c r="K188"/>
  <c r="L186"/>
  <c r="K186"/>
  <c r="L183"/>
  <c r="K183"/>
  <c r="L180"/>
  <c r="K180"/>
  <c r="L178"/>
  <c r="K178"/>
  <c r="L176"/>
  <c r="K176"/>
  <c r="L172"/>
  <c r="K172"/>
  <c r="L170"/>
  <c r="K170"/>
  <c r="L167"/>
  <c r="L166" s="1"/>
  <c r="K167"/>
  <c r="K166" s="1"/>
  <c r="L163"/>
  <c r="L162" s="1"/>
  <c r="L161" s="1"/>
  <c r="K163"/>
  <c r="K162" s="1"/>
  <c r="K161" s="1"/>
  <c r="L159"/>
  <c r="K159"/>
  <c r="L156"/>
  <c r="K156"/>
  <c r="L151"/>
  <c r="K151"/>
  <c r="L147"/>
  <c r="K147"/>
  <c r="L145"/>
  <c r="K145"/>
  <c r="L141"/>
  <c r="K141"/>
  <c r="L138"/>
  <c r="L137" s="1"/>
  <c r="K138"/>
  <c r="K137" s="1"/>
  <c r="L135"/>
  <c r="K135"/>
  <c r="L133"/>
  <c r="K133"/>
  <c r="L130"/>
  <c r="K130"/>
  <c r="L126"/>
  <c r="K126"/>
  <c r="L124"/>
  <c r="K124"/>
  <c r="L122"/>
  <c r="K122"/>
  <c r="L118"/>
  <c r="K118"/>
  <c r="L116"/>
  <c r="K116"/>
  <c r="L113"/>
  <c r="K113"/>
  <c r="L110"/>
  <c r="K110"/>
  <c r="L108"/>
  <c r="K108"/>
  <c r="L105"/>
  <c r="K105"/>
  <c r="L103"/>
  <c r="K103"/>
  <c r="L99"/>
  <c r="K99"/>
  <c r="L97"/>
  <c r="K97"/>
  <c r="L94"/>
  <c r="K94"/>
  <c r="L92"/>
  <c r="K92"/>
  <c r="L89"/>
  <c r="L88" s="1"/>
  <c r="K89"/>
  <c r="K88" s="1"/>
  <c r="L86"/>
  <c r="L85" s="1"/>
  <c r="K86"/>
  <c r="K85" s="1"/>
  <c r="L79"/>
  <c r="K79"/>
  <c r="L77"/>
  <c r="K77"/>
  <c r="L73"/>
  <c r="K73"/>
  <c r="L71"/>
  <c r="K71"/>
  <c r="L68"/>
  <c r="K68"/>
  <c r="L66"/>
  <c r="K66"/>
  <c r="L62"/>
  <c r="L61" s="1"/>
  <c r="L60" s="1"/>
  <c r="K62"/>
  <c r="K61" s="1"/>
  <c r="K60" s="1"/>
  <c r="L57"/>
  <c r="K57"/>
  <c r="L55"/>
  <c r="K55"/>
  <c r="L53"/>
  <c r="K53"/>
  <c r="L51"/>
  <c r="K51"/>
  <c r="L49"/>
  <c r="K49"/>
  <c r="L46"/>
  <c r="L45" s="1"/>
  <c r="K46"/>
  <c r="K45" s="1"/>
  <c r="L41"/>
  <c r="K41"/>
  <c r="L39"/>
  <c r="K39"/>
  <c r="L37"/>
  <c r="K37"/>
  <c r="L30"/>
  <c r="K30"/>
  <c r="L28"/>
  <c r="K28"/>
  <c r="L26"/>
  <c r="K26"/>
  <c r="L21"/>
  <c r="L18" s="1"/>
  <c r="K21"/>
  <c r="L19"/>
  <c r="K19"/>
  <c r="L16"/>
  <c r="L15" s="1"/>
  <c r="K16"/>
  <c r="K15" s="1"/>
  <c r="I96" l="1"/>
  <c r="I205"/>
  <c r="I204" s="1"/>
  <c r="I121"/>
  <c r="I120" s="1"/>
  <c r="M165"/>
  <c r="M96"/>
  <c r="M129"/>
  <c r="M140"/>
  <c r="M175"/>
  <c r="M18"/>
  <c r="M102"/>
  <c r="M101" s="1"/>
  <c r="M196"/>
  <c r="M195" s="1"/>
  <c r="M48"/>
  <c r="M14" s="1"/>
  <c r="M91"/>
  <c r="M75" s="1"/>
  <c r="M182"/>
  <c r="I129"/>
  <c r="I18"/>
  <c r="I14" s="1"/>
  <c r="I102"/>
  <c r="I101" s="1"/>
  <c r="I196"/>
  <c r="I195" s="1"/>
  <c r="I140"/>
  <c r="I175"/>
  <c r="I48"/>
  <c r="I91"/>
  <c r="I182"/>
  <c r="I76"/>
  <c r="I75" s="1"/>
  <c r="I70"/>
  <c r="I64" s="1"/>
  <c r="I169"/>
  <c r="I214"/>
  <c r="J75"/>
  <c r="J14"/>
  <c r="J64"/>
  <c r="J165"/>
  <c r="J214"/>
  <c r="M214"/>
  <c r="N75"/>
  <c r="N14"/>
  <c r="N221" s="1"/>
  <c r="N223" s="1"/>
  <c r="N165"/>
  <c r="N214"/>
  <c r="N64"/>
  <c r="M64"/>
  <c r="L96"/>
  <c r="L205"/>
  <c r="L204" s="1"/>
  <c r="K205"/>
  <c r="K204" s="1"/>
  <c r="K76"/>
  <c r="L102"/>
  <c r="L25"/>
  <c r="L121"/>
  <c r="L120" s="1"/>
  <c r="L107"/>
  <c r="L36"/>
  <c r="L70"/>
  <c r="L115"/>
  <c r="L150"/>
  <c r="L149" s="1"/>
  <c r="L65"/>
  <c r="L76"/>
  <c r="K18"/>
  <c r="K196"/>
  <c r="K195" s="1"/>
  <c r="K70"/>
  <c r="K140"/>
  <c r="K36"/>
  <c r="K182"/>
  <c r="K150"/>
  <c r="K149" s="1"/>
  <c r="K25"/>
  <c r="K115"/>
  <c r="K121"/>
  <c r="K120" s="1"/>
  <c r="K48"/>
  <c r="K65"/>
  <c r="L129"/>
  <c r="L175"/>
  <c r="K214"/>
  <c r="L169"/>
  <c r="L182"/>
  <c r="L214"/>
  <c r="L91"/>
  <c r="K96"/>
  <c r="K169"/>
  <c r="L140"/>
  <c r="K107"/>
  <c r="L48"/>
  <c r="K91"/>
  <c r="K102"/>
  <c r="K129"/>
  <c r="K175"/>
  <c r="L196"/>
  <c r="L195" s="1"/>
  <c r="K128" l="1"/>
  <c r="I165"/>
  <c r="I128"/>
  <c r="I221" s="1"/>
  <c r="I223" s="1"/>
  <c r="M128"/>
  <c r="M221" s="1"/>
  <c r="M223" s="1"/>
  <c r="J221"/>
  <c r="J223" s="1"/>
  <c r="K64"/>
  <c r="L165"/>
  <c r="L101"/>
  <c r="L14"/>
  <c r="L75"/>
  <c r="L128"/>
  <c r="L64"/>
  <c r="K14"/>
  <c r="K165"/>
  <c r="K101"/>
  <c r="K75"/>
  <c r="L221" l="1"/>
  <c r="L223" s="1"/>
  <c r="K221"/>
  <c r="H186"/>
  <c r="G186"/>
  <c r="H219"/>
  <c r="H218" s="1"/>
  <c r="G219"/>
  <c r="G218" s="1"/>
  <c r="H216"/>
  <c r="H215" s="1"/>
  <c r="G216"/>
  <c r="G215" s="1"/>
  <c r="H208"/>
  <c r="G208"/>
  <c r="H206"/>
  <c r="G206"/>
  <c r="H202"/>
  <c r="G202"/>
  <c r="H200"/>
  <c r="G200"/>
  <c r="H197"/>
  <c r="G197"/>
  <c r="H192"/>
  <c r="G192"/>
  <c r="H188"/>
  <c r="G188"/>
  <c r="H183"/>
  <c r="G183"/>
  <c r="H180"/>
  <c r="G180"/>
  <c r="H178"/>
  <c r="G178"/>
  <c r="H176"/>
  <c r="G176"/>
  <c r="H172"/>
  <c r="G172"/>
  <c r="H170"/>
  <c r="G170"/>
  <c r="H167"/>
  <c r="H166" s="1"/>
  <c r="G167"/>
  <c r="G166" s="1"/>
  <c r="H163"/>
  <c r="H162" s="1"/>
  <c r="H161" s="1"/>
  <c r="G163"/>
  <c r="G162" s="1"/>
  <c r="G161" s="1"/>
  <c r="H159"/>
  <c r="G159"/>
  <c r="H156"/>
  <c r="G156"/>
  <c r="H151"/>
  <c r="G151"/>
  <c r="H147"/>
  <c r="G147"/>
  <c r="H145"/>
  <c r="G145"/>
  <c r="H141"/>
  <c r="G141"/>
  <c r="H138"/>
  <c r="H137" s="1"/>
  <c r="G138"/>
  <c r="G137" s="1"/>
  <c r="H135"/>
  <c r="G135"/>
  <c r="H133"/>
  <c r="G133"/>
  <c r="H130"/>
  <c r="G130"/>
  <c r="H126"/>
  <c r="G126"/>
  <c r="H124"/>
  <c r="G124"/>
  <c r="H122"/>
  <c r="G122"/>
  <c r="H118"/>
  <c r="G118"/>
  <c r="H116"/>
  <c r="G116"/>
  <c r="H113"/>
  <c r="G113"/>
  <c r="H110"/>
  <c r="G110"/>
  <c r="H108"/>
  <c r="G108"/>
  <c r="H105"/>
  <c r="G105"/>
  <c r="H103"/>
  <c r="G103"/>
  <c r="H99"/>
  <c r="G99"/>
  <c r="H97"/>
  <c r="G97"/>
  <c r="H94"/>
  <c r="G94"/>
  <c r="H92"/>
  <c r="G92"/>
  <c r="H89"/>
  <c r="H88" s="1"/>
  <c r="G89"/>
  <c r="G88" s="1"/>
  <c r="H86"/>
  <c r="H85" s="1"/>
  <c r="G86"/>
  <c r="G85" s="1"/>
  <c r="H79"/>
  <c r="G79"/>
  <c r="H77"/>
  <c r="G77"/>
  <c r="H73"/>
  <c r="G73"/>
  <c r="H71"/>
  <c r="G71"/>
  <c r="H68"/>
  <c r="G68"/>
  <c r="H66"/>
  <c r="G66"/>
  <c r="H62"/>
  <c r="H61" s="1"/>
  <c r="H60" s="1"/>
  <c r="G62"/>
  <c r="G61" s="1"/>
  <c r="G60" s="1"/>
  <c r="H57"/>
  <c r="G57"/>
  <c r="H55"/>
  <c r="G55"/>
  <c r="H53"/>
  <c r="G53"/>
  <c r="H51"/>
  <c r="G51"/>
  <c r="H49"/>
  <c r="G49"/>
  <c r="H46"/>
  <c r="H45" s="1"/>
  <c r="G46"/>
  <c r="G45" s="1"/>
  <c r="H41"/>
  <c r="G41"/>
  <c r="H39"/>
  <c r="G39"/>
  <c r="H37"/>
  <c r="G37"/>
  <c r="H30"/>
  <c r="G30"/>
  <c r="H28"/>
  <c r="G28"/>
  <c r="H26"/>
  <c r="G26"/>
  <c r="H21"/>
  <c r="H18" s="1"/>
  <c r="G21"/>
  <c r="H19"/>
  <c r="G19"/>
  <c r="H16"/>
  <c r="H15" s="1"/>
  <c r="G16"/>
  <c r="G15" s="1"/>
  <c r="K223" l="1"/>
  <c r="G150"/>
  <c r="G149" s="1"/>
  <c r="G70"/>
  <c r="G205"/>
  <c r="G204" s="1"/>
  <c r="H70"/>
  <c r="H205"/>
  <c r="H204" s="1"/>
  <c r="H150"/>
  <c r="H149" s="1"/>
  <c r="H121"/>
  <c r="H120" s="1"/>
  <c r="H36"/>
  <c r="H107"/>
  <c r="G36"/>
  <c r="G121"/>
  <c r="G120" s="1"/>
  <c r="G107"/>
  <c r="H115"/>
  <c r="G115"/>
  <c r="H65"/>
  <c r="H196"/>
  <c r="H195" s="1"/>
  <c r="G65"/>
  <c r="G196"/>
  <c r="G195" s="1"/>
  <c r="H25"/>
  <c r="H129"/>
  <c r="H140"/>
  <c r="G25"/>
  <c r="G129"/>
  <c r="G140"/>
  <c r="G48"/>
  <c r="G91"/>
  <c r="H76"/>
  <c r="H169"/>
  <c r="G76"/>
  <c r="G182"/>
  <c r="H48"/>
  <c r="H91"/>
  <c r="G18"/>
  <c r="G102"/>
  <c r="G169"/>
  <c r="H96"/>
  <c r="H175"/>
  <c r="H182"/>
  <c r="H102"/>
  <c r="G96"/>
  <c r="G175"/>
  <c r="H214"/>
  <c r="G214"/>
  <c r="G64" l="1"/>
  <c r="H14"/>
  <c r="H64"/>
  <c r="G14"/>
  <c r="H165"/>
  <c r="G128"/>
  <c r="H101"/>
  <c r="G101"/>
  <c r="G75"/>
  <c r="G165"/>
  <c r="H75"/>
  <c r="H128"/>
  <c r="H221" l="1"/>
  <c r="H223" s="1"/>
  <c r="G221"/>
  <c r="G223" l="1"/>
  <c r="G14" i="2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<sst xmlns="http://schemas.openxmlformats.org/spreadsheetml/2006/main" count="973" uniqueCount="213">
  <si>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</si>
  <si>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</si>
  <si>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</si>
  <si>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</si>
  <si>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</si>
  <si>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</si>
  <si>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</si>
  <si>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</si>
  <si>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</si>
  <si>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</si>
  <si>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</si>
  <si>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</si>
  <si>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</si>
  <si>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</si>
  <si>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</si>
  <si>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</si>
  <si>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</si>
  <si>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</si>
  <si>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</si>
  <si>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</si>
  <si>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</si>
  <si>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</si>
  <si>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</si>
  <si>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</si>
  <si>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</si>
  <si>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</si>
  <si>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</si>
  <si>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</si>
  <si>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</si>
  <si>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</si>
  <si>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</si>
  <si>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</si>
  <si>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</si>
  <si>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</si>
  <si>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</si>
  <si>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</si>
  <si>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</si>
  <si>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</si>
  <si>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</si>
  <si>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</si>
  <si>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</si>
  <si>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</si>
  <si>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</si>
  <si>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</si>
  <si>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</si>
  <si>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</si>
  <si>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</si>
  <si>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</si>
  <si>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</si>
  <si>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</si>
  <si>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</si>
  <si>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</si>
  <si>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</si>
  <si>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</si>
  <si>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</si>
  <si>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</si>
  <si>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</si>
  <si>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</si>
  <si>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</si>
  <si>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</si>
  <si>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</si>
  <si>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</si>
  <si>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</si>
  <si>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</si>
  <si>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</si>
  <si>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</si>
  <si>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</si>
  <si>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</si>
  <si>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</si>
  <si>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</si>
  <si>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</si>
  <si>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</si>
  <si>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</si>
  <si>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</si>
  <si>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</si>
  <si>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</si>
  <si>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</si>
  <si>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</si>
  <si>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</si>
  <si>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</si>
  <si>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</si>
  <si>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</si>
  <si>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</si>
  <si>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</si>
  <si>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</si>
  <si>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</si>
  <si>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</si>
  <si>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</si>
  <si>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</si>
  <si>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</si>
  <si>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</si>
  <si>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</si>
  <si>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</si>
  <si>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</si>
  <si>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</si>
  <si>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</si>
  <si>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</si>
  <si>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</si>
  <si>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</si>
  <si>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</si>
  <si>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</si>
  <si>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</si>
  <si>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</si>
  <si>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</si>
  <si>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</si>
  <si>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</si>
  <si>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</si>
  <si>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</si>
  <si>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</si>
  <si>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</si>
  <si>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</si>
  <si>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</si>
  <si>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</si>
  <si>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</si>
  <si>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</si>
  <si>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</si>
  <si>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</si>
  <si>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</si>
  <si>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</si>
  <si>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</si>
  <si>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</si>
  <si>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</si>
  <si>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</si>
  <si>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</si>
  <si>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</si>
  <si>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</si>
  <si>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</si>
  <si>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</si>
  <si>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</si>
  <si>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</si>
  <si>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</si>
  <si>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</si>
  <si>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</si>
  <si>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</si>
  <si>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</si>
  <si>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</si>
  <si>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</si>
  <si>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</si>
  <si>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</si>
  <si>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</si>
  <si>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</si>
  <si>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</si>
  <si>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</si>
  <si>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</si>
  <si>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</si>
  <si>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</si>
  <si>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</si>
  <si>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</si>
  <si>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</si>
  <si>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</si>
  <si>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</si>
  <si>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</si>
  <si>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</si>
  <si>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</si>
  <si>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</si>
  <si>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</si>
  <si>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</si>
  <si>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</si>
  <si>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</si>
  <si>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</si>
  <si>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</si>
  <si>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</si>
  <si>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</si>
  <si>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</si>
  <si>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</si>
  <si>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</si>
  <si>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Приложение 7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</si>
  <si>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2021 и  2022 годов.
</t>
  </si>
  <si>
    <t>Сумма на 2021 год,
  тыс.  рублей</t>
  </si>
  <si>
    <t>Сумма на 2022 год,
  тыс.  рублей</t>
  </si>
  <si>
    <t>Условно утвержденные расходы</t>
  </si>
  <si>
    <t>ВСЕГО с учетом условно утвержденных расходов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</si>
  <si>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</si>
  <si>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</si>
  <si>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</si>
  <si>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</si>
  <si>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</si>
  <si>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</si>
  <si>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</si>
  <si>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</si>
  <si>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</si>
  <si>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</si>
  <si>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</si>
  <si>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</si>
  <si>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</si>
  <si>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</si>
  <si>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"Развитие дополнительного образования в сфере культуры" муниципального района Кинельский Самарской области на период 2018-2022 гг.</t>
  </si>
  <si>
    <t>МП «Молодёжь муниципальногорайона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</si>
  <si>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</si>
  <si>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«Развитие  культуры муниципального района Кинельский» на 2014-2022 гг.</t>
  </si>
  <si>
    <t xml:space="preserve"> МП "Развитие библиотечного обслуживания муниципального района Кинельский" на 2014-2022 годы.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</si>
  <si>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</si>
  <si>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«Развитие  физической культуры и спорта муниципального района Кинельский» на 2014-2022 гг.</t>
  </si>
  <si>
    <t>МП "Развитие печатного средства массовой информации в муниципальном районе Кинельский на 2017-2022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</si>
  <si>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2017-2022 годы через информационную телепрограмму "Междуречье-Информ"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</si>
  <si>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</si>
  <si>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</si>
  <si>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</si>
  <si>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</si>
  <si>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</si>
  <si>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</si>
  <si>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</si>
  <si>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</si>
  <si>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</si>
  <si>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</si>
  <si>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Уточнённая сумма на 2021 год,
  тыс.  рублей</t>
  </si>
  <si>
    <t>Уточнённая сумма на 2022 год,
  тыс.  рублей</t>
  </si>
  <si>
    <t xml:space="preserve">Обслуживание государственного (муниципального) долга
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</si>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</sst>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3"/>
  <sheetViews>
    <sheetView tabSelected="1" topLeftCell="B1" zoomScale="85" zoomScaleNormal="85" zoomScaleSheetLayoutView="85" zoomScalePageLayoutView="85" workbookViewId="0">
      <selection activeCell="P214" sqref="P214"/>
    </sheetView>
  </sheetViews>
  <sheetFormatPr defaultColWidth="9.109375" defaultRowHeight="13.8"/>
  <cols>
    <col min="1" max="1" width="5" style="20" hidden="1" customWidth="1"/>
    <col min="2" max="2" width="49.3320312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1.6640625" style="21" customWidth="1"/>
    <col min="8" max="8" width="13.44140625" style="21" customWidth="1"/>
    <col min="9" max="9" width="11.6640625" style="21" customWidth="1"/>
    <col min="10" max="10" width="13.44140625" style="21" customWidth="1"/>
    <col min="11" max="11" width="11.6640625" style="21" customWidth="1"/>
    <col min="12" max="12" width="13.44140625" style="21" customWidth="1"/>
    <col min="13" max="13" width="11.6640625" style="21" customWidth="1"/>
    <col min="14" max="14" width="13.44140625" style="21" customWidth="1"/>
    <col min="15" max="16384" width="9.109375" style="21"/>
  </cols>
  <sheetData>
    <row r="1" spans="1:14" s="19" customFormat="1" ht="38.25" customHeight="1">
      <c r="A1" s="18"/>
      <c r="G1" s="55"/>
      <c r="H1" s="55"/>
      <c r="I1" s="55"/>
      <c r="J1" s="55"/>
      <c r="K1" s="55"/>
      <c r="L1" s="55"/>
      <c r="M1" s="55" t="s">
        <v>166</v>
      </c>
      <c r="N1" s="55"/>
    </row>
    <row r="2" spans="1:14" ht="101.4" customHeight="1">
      <c r="E2" s="43"/>
      <c r="F2" s="43"/>
      <c r="G2" s="54" t="s">
        <v>202</v>
      </c>
      <c r="H2" s="54"/>
      <c r="I2" s="54"/>
      <c r="J2" s="54"/>
      <c r="K2" s="54"/>
      <c r="L2" s="54"/>
      <c r="M2" s="54"/>
      <c r="N2" s="54"/>
    </row>
    <row r="3" spans="1:14" ht="21.6" customHeight="1">
      <c r="E3" s="47"/>
      <c r="F3" s="47"/>
      <c r="G3" s="47"/>
      <c r="H3" s="47"/>
      <c r="I3" s="52"/>
      <c r="J3" s="52"/>
      <c r="K3" s="48"/>
      <c r="L3" s="48"/>
      <c r="M3" s="52"/>
      <c r="N3" s="52"/>
    </row>
    <row r="4" spans="1:14" s="20" customFormat="1" ht="65.25" customHeight="1">
      <c r="B4" s="65" t="s">
        <v>167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6" spans="1:14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6" t="s">
        <v>168</v>
      </c>
      <c r="H6" s="57"/>
      <c r="I6" s="56" t="s">
        <v>205</v>
      </c>
      <c r="J6" s="57"/>
      <c r="K6" s="56" t="s">
        <v>169</v>
      </c>
      <c r="L6" s="57"/>
      <c r="M6" s="56" t="s">
        <v>206</v>
      </c>
      <c r="N6" s="57"/>
    </row>
    <row r="7" spans="1:14">
      <c r="B7" s="64"/>
      <c r="C7" s="64"/>
      <c r="D7" s="64"/>
      <c r="E7" s="64"/>
      <c r="F7" s="64"/>
      <c r="G7" s="58"/>
      <c r="H7" s="59"/>
      <c r="I7" s="58"/>
      <c r="J7" s="59"/>
      <c r="K7" s="58"/>
      <c r="L7" s="59"/>
      <c r="M7" s="58"/>
      <c r="N7" s="59"/>
    </row>
    <row r="8" spans="1:14">
      <c r="B8" s="64"/>
      <c r="C8" s="64"/>
      <c r="D8" s="64"/>
      <c r="E8" s="64"/>
      <c r="F8" s="64"/>
      <c r="G8" s="58"/>
      <c r="H8" s="59"/>
      <c r="I8" s="58"/>
      <c r="J8" s="59"/>
      <c r="K8" s="58"/>
      <c r="L8" s="59"/>
      <c r="M8" s="58"/>
      <c r="N8" s="59"/>
    </row>
    <row r="9" spans="1:14">
      <c r="B9" s="64"/>
      <c r="C9" s="64"/>
      <c r="D9" s="64"/>
      <c r="E9" s="64"/>
      <c r="F9" s="64"/>
      <c r="G9" s="60"/>
      <c r="H9" s="61"/>
      <c r="I9" s="60"/>
      <c r="J9" s="61"/>
      <c r="K9" s="60"/>
      <c r="L9" s="61"/>
      <c r="M9" s="60"/>
      <c r="N9" s="61"/>
    </row>
    <row r="10" spans="1:14" ht="15" customHeight="1">
      <c r="B10" s="64"/>
      <c r="C10" s="64"/>
      <c r="D10" s="64"/>
      <c r="E10" s="64"/>
      <c r="F10" s="64"/>
      <c r="G10" s="62" t="s">
        <v>5</v>
      </c>
      <c r="H10" s="64" t="s">
        <v>102</v>
      </c>
      <c r="I10" s="62" t="s">
        <v>5</v>
      </c>
      <c r="J10" s="64" t="s">
        <v>102</v>
      </c>
      <c r="K10" s="62" t="s">
        <v>5</v>
      </c>
      <c r="L10" s="64" t="s">
        <v>102</v>
      </c>
      <c r="M10" s="62" t="s">
        <v>5</v>
      </c>
      <c r="N10" s="64" t="s">
        <v>102</v>
      </c>
    </row>
    <row r="11" spans="1:14">
      <c r="B11" s="64"/>
      <c r="C11" s="64"/>
      <c r="D11" s="64"/>
      <c r="E11" s="64"/>
      <c r="F11" s="64"/>
      <c r="G11" s="63"/>
      <c r="H11" s="64"/>
      <c r="I11" s="63"/>
      <c r="J11" s="64"/>
      <c r="K11" s="63"/>
      <c r="L11" s="64"/>
      <c r="M11" s="63"/>
      <c r="N11" s="64"/>
    </row>
    <row r="12" spans="1:14">
      <c r="B12" s="64"/>
      <c r="C12" s="64"/>
      <c r="D12" s="64"/>
      <c r="E12" s="64"/>
      <c r="F12" s="64"/>
      <c r="G12" s="63"/>
      <c r="H12" s="64"/>
      <c r="I12" s="63"/>
      <c r="J12" s="64"/>
      <c r="K12" s="63"/>
      <c r="L12" s="64"/>
      <c r="M12" s="63"/>
      <c r="N12" s="64"/>
    </row>
    <row r="13" spans="1:14">
      <c r="B13" s="62"/>
      <c r="C13" s="62"/>
      <c r="D13" s="62"/>
      <c r="E13" s="62"/>
      <c r="F13" s="62"/>
      <c r="G13" s="63"/>
      <c r="H13" s="62"/>
      <c r="I13" s="63"/>
      <c r="J13" s="62"/>
      <c r="K13" s="63"/>
      <c r="L13" s="62"/>
      <c r="M13" s="63"/>
      <c r="N13" s="62"/>
    </row>
    <row r="14" spans="1:14" s="13" customFormat="1" ht="15.6">
      <c r="A14" s="14">
        <v>0</v>
      </c>
      <c r="B14" s="26" t="s">
        <v>111</v>
      </c>
      <c r="C14" s="27" t="s">
        <v>76</v>
      </c>
      <c r="D14" s="27" t="s">
        <v>121</v>
      </c>
      <c r="E14" s="27"/>
      <c r="F14" s="27"/>
      <c r="G14" s="28">
        <f>SUMIFS(G15:G1026,$C15:$C1026,$C15)/3</f>
        <v>79867</v>
      </c>
      <c r="H14" s="28">
        <f>SUMIFS(H15:H1016,$C15:$C1016,$C15)/3</f>
        <v>0</v>
      </c>
      <c r="I14" s="28">
        <f>SUMIFS(I15:I1026,$C15:$C1026,$C15)/3</f>
        <v>78967</v>
      </c>
      <c r="J14" s="28">
        <f>SUMIFS(J15:J1016,$C15:$C1016,$C15)/3</f>
        <v>0</v>
      </c>
      <c r="K14" s="28">
        <f>SUMIFS(K15:K1026,$C15:$C1026,$C15)/3</f>
        <v>79598</v>
      </c>
      <c r="L14" s="28">
        <f>SUMIFS(L15:L1016,$C15:$C1016,$C15)/3</f>
        <v>0</v>
      </c>
      <c r="M14" s="28">
        <f>SUMIFS(M15:M1026,$C15:$C1026,$C15)/3</f>
        <v>78698</v>
      </c>
      <c r="N14" s="28">
        <f>SUMIFS(N15:N1016,$C15:$C1016,$C15)/3</f>
        <v>0</v>
      </c>
    </row>
    <row r="15" spans="1:14" s="13" customFormat="1" ht="46.8">
      <c r="A15" s="15">
        <v>1</v>
      </c>
      <c r="B15" s="29" t="s">
        <v>41</v>
      </c>
      <c r="C15" s="30" t="s">
        <v>76</v>
      </c>
      <c r="D15" s="30" t="s">
        <v>95</v>
      </c>
      <c r="E15" s="30" t="s">
        <v>6</v>
      </c>
      <c r="F15" s="30" t="s">
        <v>78</v>
      </c>
      <c r="G15" s="31">
        <f>SUMIFS(G16:G1016,$C16:$C1016,$C16,$D16:$D1016,$D16)/2</f>
        <v>2016.9</v>
      </c>
      <c r="H15" s="31">
        <f>SUMIFS(H16:H1016,$C16:$C1016,$C16,$D16:$D1016,$D16)/2</f>
        <v>0</v>
      </c>
      <c r="I15" s="31">
        <f>SUMIFS(I16:I1016,$C16:$C1016,$C16,$D16:$D1016,$D16)/2</f>
        <v>2016.9</v>
      </c>
      <c r="J15" s="31">
        <f>SUMIFS(J16:J1016,$C16:$C1016,$C16,$D16:$D1016,$D16)/2</f>
        <v>0</v>
      </c>
      <c r="K15" s="31">
        <f>SUMIFS(K16:K1016,$C16:$C1016,$C16,$D16:$D1016,$D16)/2</f>
        <v>2016.9</v>
      </c>
      <c r="L15" s="31">
        <f>SUMIFS(L16:L1016,$C16:$C1016,$C16,$D16:$D1016,$D16)/2</f>
        <v>0</v>
      </c>
      <c r="M15" s="31">
        <f>SUMIFS(M16:M1016,$C16:$C1016,$C16,$D16:$D1016,$D16)/2</f>
        <v>2016.9</v>
      </c>
      <c r="N15" s="31">
        <f>SUMIFS(N16:N1016,$C16:$C1016,$C16,$D16:$D1016,$D16)/2</f>
        <v>0</v>
      </c>
    </row>
    <row r="16" spans="1:14" s="13" customFormat="1" ht="62.4">
      <c r="A16" s="16">
        <v>2</v>
      </c>
      <c r="B16" s="32" t="s">
        <v>8</v>
      </c>
      <c r="C16" s="33" t="s">
        <v>76</v>
      </c>
      <c r="D16" s="33" t="s">
        <v>95</v>
      </c>
      <c r="E16" s="33" t="s">
        <v>129</v>
      </c>
      <c r="F16" s="33" t="s">
        <v>78</v>
      </c>
      <c r="G16" s="34">
        <f>SUMIFS(G17:G1013,$C17:$C1013,$C17,$D17:$D1013,$D17,$E17:$E1013,$E17)</f>
        <v>2016.9</v>
      </c>
      <c r="H16" s="34">
        <f>SUMIFS(H17:H1013,$C17:$C1013,$C17,$D17:$D1013,$D17,$E17:$E1013,$E17)</f>
        <v>0</v>
      </c>
      <c r="I16" s="34">
        <f>SUMIFS(I17:I1013,$C17:$C1013,$C17,$D17:$D1013,$D17,$E17:$E1013,$E17)</f>
        <v>2016.9</v>
      </c>
      <c r="J16" s="34">
        <f>SUMIFS(J17:J1013,$C17:$C1013,$C17,$D17:$D1013,$D17,$E17:$E1013,$E17)</f>
        <v>0</v>
      </c>
      <c r="K16" s="34">
        <f>SUMIFS(K17:K1013,$C17:$C1013,$C17,$D17:$D1013,$D17,$E17:$E1013,$E17)</f>
        <v>2016.9</v>
      </c>
      <c r="L16" s="34">
        <f>SUMIFS(L17:L1013,$C17:$C1013,$C17,$D17:$D1013,$D17,$E17:$E1013,$E17)</f>
        <v>0</v>
      </c>
      <c r="M16" s="34">
        <f>SUMIFS(M17:M1013,$C17:$C1013,$C17,$D17:$D1013,$D17,$E17:$E1013,$E17)</f>
        <v>2016.9</v>
      </c>
      <c r="N16" s="34">
        <f>SUMIFS(N17:N1013,$C17:$C1013,$C17,$D17:$D1013,$D17,$E17:$E1013,$E17)</f>
        <v>0</v>
      </c>
    </row>
    <row r="17" spans="1:14" s="13" customFormat="1" ht="31.2">
      <c r="A17" s="17">
        <v>3</v>
      </c>
      <c r="B17" s="22" t="s">
        <v>10</v>
      </c>
      <c r="C17" s="23" t="s">
        <v>76</v>
      </c>
      <c r="D17" s="23" t="s">
        <v>95</v>
      </c>
      <c r="E17" s="23" t="s">
        <v>129</v>
      </c>
      <c r="F17" s="23" t="s">
        <v>79</v>
      </c>
      <c r="G17" s="24">
        <v>2016.9</v>
      </c>
      <c r="H17" s="24"/>
      <c r="I17" s="24">
        <v>2016.9</v>
      </c>
      <c r="J17" s="24"/>
      <c r="K17" s="24">
        <v>2016.9</v>
      </c>
      <c r="L17" s="24"/>
      <c r="M17" s="24">
        <v>2016.9</v>
      </c>
      <c r="N17" s="24"/>
    </row>
    <row r="18" spans="1:14" s="13" customFormat="1" ht="62.4">
      <c r="A18" s="15">
        <v>1</v>
      </c>
      <c r="B18" s="29" t="s">
        <v>20</v>
      </c>
      <c r="C18" s="30" t="s">
        <v>76</v>
      </c>
      <c r="D18" s="30" t="s">
        <v>85</v>
      </c>
      <c r="E18" s="30" t="s">
        <v>6</v>
      </c>
      <c r="F18" s="30" t="s">
        <v>78</v>
      </c>
      <c r="G18" s="31">
        <f>SUMIFS(G19:G1017,$C19:$C1017,$C19,$D19:$D1017,$D19)/2</f>
        <v>780.7</v>
      </c>
      <c r="H18" s="31">
        <f>SUMIFS(H21:H1019,$C21:$C1019,$C21,$D21:$D1019,$D21)/2</f>
        <v>0</v>
      </c>
      <c r="I18" s="31">
        <f>SUMIFS(I19:I1017,$C19:$C1017,$C19,$D19:$D1017,$D19)/2</f>
        <v>780.7</v>
      </c>
      <c r="J18" s="31">
        <f>SUMIFS(J21:J1019,$C21:$C1019,$C21,$D21:$D1019,$D21)/2</f>
        <v>0</v>
      </c>
      <c r="K18" s="31">
        <f>SUMIFS(K19:K1017,$C19:$C1017,$C19,$D19:$D1017,$D19)/2</f>
        <v>780.7</v>
      </c>
      <c r="L18" s="31">
        <f>SUMIFS(L21:L1019,$C21:$C1019,$C21,$D21:$D1019,$D21)/2</f>
        <v>0</v>
      </c>
      <c r="M18" s="31">
        <f>SUMIFS(M19:M1017,$C19:$C1017,$C19,$D19:$D1017,$D19)/2</f>
        <v>780.7</v>
      </c>
      <c r="N18" s="31">
        <f>SUMIFS(N21:N1019,$C21:$C1019,$C21,$D21:$D1019,$D21)/2</f>
        <v>0</v>
      </c>
    </row>
    <row r="19" spans="1:14" s="13" customFormat="1" ht="62.4">
      <c r="A19" s="16">
        <v>2</v>
      </c>
      <c r="B19" s="39" t="s">
        <v>146</v>
      </c>
      <c r="C19" s="33" t="s">
        <v>76</v>
      </c>
      <c r="D19" s="33" t="s">
        <v>85</v>
      </c>
      <c r="E19" s="33" t="s">
        <v>14</v>
      </c>
      <c r="F19" s="33"/>
      <c r="G19" s="34">
        <f>SUMIFS(G20:G1014,$C20:$C1014,$C20,$D20:$D1014,$D20,$E20:$E1014,$E20)</f>
        <v>0</v>
      </c>
      <c r="H19" s="34">
        <f>SUMIFS(H20:H1014,$C20:$C1014,$C20,$D20:$D1014,$D20,$E20:$E1014,$E20)</f>
        <v>0</v>
      </c>
      <c r="I19" s="34">
        <f>SUMIFS(I20:I1014,$C20:$C1014,$C20,$D20:$D1014,$D20,$E20:$E1014,$E20)</f>
        <v>0</v>
      </c>
      <c r="J19" s="34">
        <f>SUMIFS(J20:J1014,$C20:$C1014,$C20,$D20:$D1014,$D20,$E20:$E1014,$E20)</f>
        <v>0</v>
      </c>
      <c r="K19" s="34">
        <f>SUMIFS(K20:K1014,$C20:$C1014,$C20,$D20:$D1014,$D20,$E20:$E1014,$E20)</f>
        <v>0</v>
      </c>
      <c r="L19" s="34">
        <f>SUMIFS(L20:L1014,$C20:$C1014,$C20,$D20:$D1014,$D20,$E20:$E1014,$E20)</f>
        <v>0</v>
      </c>
      <c r="M19" s="34">
        <f>SUMIFS(M20:M1014,$C20:$C1014,$C20,$D20:$D1014,$D20,$E20:$E1014,$E20)</f>
        <v>0</v>
      </c>
      <c r="N19" s="34">
        <f>SUMIFS(N20:N1014,$C20:$C1014,$C20,$D20:$D1014,$D20,$E20:$E1014,$E20)</f>
        <v>0</v>
      </c>
    </row>
    <row r="20" spans="1:14" s="13" customFormat="1" ht="46.8">
      <c r="A20" s="17">
        <v>3</v>
      </c>
      <c r="B20" s="22" t="s">
        <v>11</v>
      </c>
      <c r="C20" s="23" t="s">
        <v>76</v>
      </c>
      <c r="D20" s="23" t="s">
        <v>85</v>
      </c>
      <c r="E20" s="23" t="s">
        <v>14</v>
      </c>
      <c r="F20" s="23" t="s">
        <v>80</v>
      </c>
      <c r="G20" s="24"/>
      <c r="H20" s="24"/>
      <c r="I20" s="24"/>
      <c r="J20" s="24"/>
      <c r="K20" s="24"/>
      <c r="L20" s="24"/>
      <c r="M20" s="24"/>
      <c r="N20" s="24"/>
    </row>
    <row r="21" spans="1:14" s="13" customFormat="1" ht="62.4">
      <c r="A21" s="16">
        <v>2</v>
      </c>
      <c r="B21" s="32" t="s">
        <v>8</v>
      </c>
      <c r="C21" s="33" t="s">
        <v>76</v>
      </c>
      <c r="D21" s="33" t="s">
        <v>85</v>
      </c>
      <c r="E21" s="33" t="s">
        <v>129</v>
      </c>
      <c r="F21" s="33" t="s">
        <v>78</v>
      </c>
      <c r="G21" s="34">
        <f>SUMIFS(G22:G1016,$C22:$C1016,$C22,$D22:$D1016,$D22,$E22:$E1016,$E22)</f>
        <v>780.7</v>
      </c>
      <c r="H21" s="34">
        <f>SUMIFS(H22:H1016,$C22:$C1016,$C22,$D22:$D1016,$D22,$E22:$E1016,$E22)</f>
        <v>0</v>
      </c>
      <c r="I21" s="34">
        <f>SUMIFS(I22:I1016,$C22:$C1016,$C22,$D22:$D1016,$D22,$E22:$E1016,$E22)</f>
        <v>780.7</v>
      </c>
      <c r="J21" s="34">
        <f>SUMIFS(J22:J1016,$C22:$C1016,$C22,$D22:$D1016,$D22,$E22:$E1016,$E22)</f>
        <v>0</v>
      </c>
      <c r="K21" s="34">
        <f>SUMIFS(K22:K1016,$C22:$C1016,$C22,$D22:$D1016,$D22,$E22:$E1016,$E22)</f>
        <v>780.7</v>
      </c>
      <c r="L21" s="34">
        <f>SUMIFS(L22:L1016,$C22:$C1016,$C22,$D22:$D1016,$D22,$E22:$E1016,$E22)</f>
        <v>0</v>
      </c>
      <c r="M21" s="34">
        <f>SUMIFS(M22:M1016,$C22:$C1016,$C22,$D22:$D1016,$D22,$E22:$E1016,$E22)</f>
        <v>780.7</v>
      </c>
      <c r="N21" s="34">
        <f>SUMIFS(N22:N1016,$C22:$C1016,$C22,$D22:$D1016,$D22,$E22:$E1016,$E22)</f>
        <v>0</v>
      </c>
    </row>
    <row r="22" spans="1:14" s="13" customFormat="1" ht="31.2">
      <c r="A22" s="17">
        <v>3</v>
      </c>
      <c r="B22" s="22" t="s">
        <v>10</v>
      </c>
      <c r="C22" s="23" t="s">
        <v>76</v>
      </c>
      <c r="D22" s="23" t="s">
        <v>85</v>
      </c>
      <c r="E22" s="23" t="s">
        <v>129</v>
      </c>
      <c r="F22" s="23" t="s">
        <v>79</v>
      </c>
      <c r="G22" s="24">
        <v>226.6</v>
      </c>
      <c r="H22" s="24"/>
      <c r="I22" s="24">
        <v>226.6</v>
      </c>
      <c r="J22" s="24"/>
      <c r="K22" s="24">
        <v>226.6</v>
      </c>
      <c r="L22" s="24"/>
      <c r="M22" s="24">
        <v>226.6</v>
      </c>
      <c r="N22" s="24"/>
    </row>
    <row r="23" spans="1:14" s="13" customFormat="1" ht="46.8">
      <c r="A23" s="17">
        <v>3</v>
      </c>
      <c r="B23" s="22" t="s">
        <v>11</v>
      </c>
      <c r="C23" s="23" t="s">
        <v>76</v>
      </c>
      <c r="D23" s="23" t="s">
        <v>85</v>
      </c>
      <c r="E23" s="23" t="s">
        <v>129</v>
      </c>
      <c r="F23" s="23" t="s">
        <v>80</v>
      </c>
      <c r="G23" s="24">
        <v>553.1</v>
      </c>
      <c r="H23" s="24"/>
      <c r="I23" s="24">
        <v>553.1</v>
      </c>
      <c r="J23" s="24"/>
      <c r="K23" s="24">
        <v>553.1</v>
      </c>
      <c r="L23" s="24"/>
      <c r="M23" s="24">
        <v>553.1</v>
      </c>
      <c r="N23" s="24"/>
    </row>
    <row r="24" spans="1:14" s="13" customFormat="1" ht="15.6">
      <c r="A24" s="17">
        <v>3</v>
      </c>
      <c r="B24" s="22" t="s">
        <v>12</v>
      </c>
      <c r="C24" s="23" t="s">
        <v>76</v>
      </c>
      <c r="D24" s="23" t="s">
        <v>85</v>
      </c>
      <c r="E24" s="23" t="s">
        <v>129</v>
      </c>
      <c r="F24" s="23" t="s">
        <v>81</v>
      </c>
      <c r="G24" s="24">
        <v>1</v>
      </c>
      <c r="H24" s="24"/>
      <c r="I24" s="24">
        <v>1</v>
      </c>
      <c r="J24" s="24"/>
      <c r="K24" s="24">
        <v>1</v>
      </c>
      <c r="L24" s="24"/>
      <c r="M24" s="24">
        <v>1</v>
      </c>
      <c r="N24" s="24"/>
    </row>
    <row r="25" spans="1:14" s="13" customFormat="1" ht="62.4">
      <c r="A25" s="15">
        <v>1</v>
      </c>
      <c r="B25" s="29" t="s">
        <v>34</v>
      </c>
      <c r="C25" s="30" t="s">
        <v>76</v>
      </c>
      <c r="D25" s="30" t="s">
        <v>93</v>
      </c>
      <c r="E25" s="30" t="s">
        <v>6</v>
      </c>
      <c r="F25" s="30" t="s">
        <v>78</v>
      </c>
      <c r="G25" s="31">
        <f>SUMIFS(G26:G1024,$C26:$C1024,$C26,$D26:$D1024,$D26)/2</f>
        <v>24213.200000000004</v>
      </c>
      <c r="H25" s="31">
        <f>SUMIFS(H26:H1024,$C26:$C1024,$C26,$D26:$D1024,$D26)/2</f>
        <v>0</v>
      </c>
      <c r="I25" s="31">
        <f>SUMIFS(I26:I1024,$C26:$C1024,$C26,$D26:$D1024,$D26)/2</f>
        <v>24213.200000000004</v>
      </c>
      <c r="J25" s="31">
        <f>SUMIFS(J26:J1024,$C26:$C1024,$C26,$D26:$D1024,$D26)/2</f>
        <v>0</v>
      </c>
      <c r="K25" s="31">
        <f>SUMIFS(K26:K1024,$C26:$C1024,$C26,$D26:$D1024,$D26)/2</f>
        <v>23944.200000000004</v>
      </c>
      <c r="L25" s="31">
        <f>SUMIFS(L26:L1024,$C26:$C1024,$C26,$D26:$D1024,$D26)/2</f>
        <v>0</v>
      </c>
      <c r="M25" s="31">
        <f>SUMIFS(M26:M1024,$C26:$C1024,$C26,$D26:$D1024,$D26)/2</f>
        <v>23944.200000000004</v>
      </c>
      <c r="N25" s="31">
        <f>SUMIFS(N26:N1024,$C26:$C1024,$C26,$D26:$D1024,$D26)/2</f>
        <v>0</v>
      </c>
    </row>
    <row r="26" spans="1:14" s="13" customFormat="1" ht="62.4">
      <c r="A26" s="16">
        <v>2</v>
      </c>
      <c r="B26" s="39" t="s">
        <v>146</v>
      </c>
      <c r="C26" s="33" t="s">
        <v>76</v>
      </c>
      <c r="D26" s="33" t="s">
        <v>93</v>
      </c>
      <c r="E26" s="33" t="s">
        <v>14</v>
      </c>
      <c r="F26" s="33"/>
      <c r="G26" s="34">
        <f>SUMIFS(G27:G1021,$C27:$C1021,$C27,$D27:$D1021,$D27,$E27:$E1021,$E27)</f>
        <v>150</v>
      </c>
      <c r="H26" s="34">
        <f>SUMIFS(H27:H1021,$C27:$C1021,$C27,$D27:$D1021,$D27,$E27:$E1021,$E27)</f>
        <v>0</v>
      </c>
      <c r="I26" s="34">
        <f>SUMIFS(I27:I1021,$C27:$C1021,$C27,$D27:$D1021,$D27,$E27:$E1021,$E27)</f>
        <v>150</v>
      </c>
      <c r="J26" s="34">
        <f>SUMIFS(J27:J1021,$C27:$C1021,$C27,$D27:$D1021,$D27,$E27:$E1021,$E27)</f>
        <v>0</v>
      </c>
      <c r="K26" s="34">
        <f>SUMIFS(K27:K1021,$C27:$C1021,$C27,$D27:$D1021,$D27,$E27:$E1021,$E27)</f>
        <v>0</v>
      </c>
      <c r="L26" s="34">
        <f>SUMIFS(L27:L1021,$C27:$C1021,$C27,$D27:$D1021,$D27,$E27:$E1021,$E27)</f>
        <v>0</v>
      </c>
      <c r="M26" s="34">
        <f>SUMIFS(M27:M1021,$C27:$C1021,$C27,$D27:$D1021,$D27,$E27:$E1021,$E27)</f>
        <v>0</v>
      </c>
      <c r="N26" s="34">
        <f>SUMIFS(N27:N1021,$C27:$C1021,$C27,$D27:$D1021,$D27,$E27:$E1021,$E27)</f>
        <v>0</v>
      </c>
    </row>
    <row r="27" spans="1:14" s="13" customFormat="1" ht="46.8">
      <c r="A27" s="17">
        <v>3</v>
      </c>
      <c r="B27" s="22" t="s">
        <v>11</v>
      </c>
      <c r="C27" s="23" t="s">
        <v>76</v>
      </c>
      <c r="D27" s="23" t="s">
        <v>93</v>
      </c>
      <c r="E27" s="23" t="s">
        <v>14</v>
      </c>
      <c r="F27" s="23" t="s">
        <v>80</v>
      </c>
      <c r="G27" s="24">
        <v>150</v>
      </c>
      <c r="H27" s="24"/>
      <c r="I27" s="24">
        <v>150</v>
      </c>
      <c r="J27" s="24"/>
      <c r="K27" s="24"/>
      <c r="L27" s="24"/>
      <c r="M27" s="24"/>
      <c r="N27" s="24"/>
    </row>
    <row r="28" spans="1:14" s="13" customFormat="1" ht="62.4">
      <c r="A28" s="16">
        <v>2</v>
      </c>
      <c r="B28" s="39" t="s">
        <v>147</v>
      </c>
      <c r="C28" s="33" t="s">
        <v>76</v>
      </c>
      <c r="D28" s="33" t="s">
        <v>93</v>
      </c>
      <c r="E28" s="33" t="s">
        <v>42</v>
      </c>
      <c r="F28" s="33"/>
      <c r="G28" s="34">
        <f>SUMIFS(G29:G1023,$C29:$C1023,$C29,$D29:$D1023,$D29,$E29:$E1023,$E29)</f>
        <v>119</v>
      </c>
      <c r="H28" s="34">
        <f>SUMIFS(H29:H1023,$C29:$C1023,$C29,$D29:$D1023,$D29,$E29:$E1023,$E29)</f>
        <v>0</v>
      </c>
      <c r="I28" s="34">
        <f>SUMIFS(I29:I1023,$C29:$C1023,$C29,$D29:$D1023,$D29,$E29:$E1023,$E29)</f>
        <v>119</v>
      </c>
      <c r="J28" s="34">
        <f>SUMIFS(J29:J1023,$C29:$C1023,$C29,$D29:$D1023,$D29,$E29:$E1023,$E29)</f>
        <v>0</v>
      </c>
      <c r="K28" s="34">
        <f>SUMIFS(K29:K1023,$C29:$C1023,$C29,$D29:$D1023,$D29,$E29:$E1023,$E29)</f>
        <v>0</v>
      </c>
      <c r="L28" s="34">
        <f>SUMIFS(L29:L1023,$C29:$C1023,$C29,$D29:$D1023,$D29,$E29:$E1023,$E29)</f>
        <v>0</v>
      </c>
      <c r="M28" s="34">
        <f>SUMIFS(M29:M1023,$C29:$C1023,$C29,$D29:$D1023,$D29,$E29:$E1023,$E29)</f>
        <v>0</v>
      </c>
      <c r="N28" s="34">
        <f>SUMIFS(N29:N1023,$C29:$C1023,$C29,$D29:$D1023,$D29,$E29:$E1023,$E29)</f>
        <v>0</v>
      </c>
    </row>
    <row r="29" spans="1:14" s="13" customFormat="1" ht="46.8">
      <c r="A29" s="17">
        <v>3</v>
      </c>
      <c r="B29" s="22" t="s">
        <v>11</v>
      </c>
      <c r="C29" s="23" t="s">
        <v>76</v>
      </c>
      <c r="D29" s="23" t="s">
        <v>93</v>
      </c>
      <c r="E29" s="23" t="s">
        <v>42</v>
      </c>
      <c r="F29" s="23" t="s">
        <v>80</v>
      </c>
      <c r="G29" s="24">
        <v>119</v>
      </c>
      <c r="H29" s="24"/>
      <c r="I29" s="24">
        <v>119</v>
      </c>
      <c r="J29" s="24"/>
      <c r="K29" s="24"/>
      <c r="L29" s="24"/>
      <c r="M29" s="24"/>
      <c r="N29" s="24"/>
    </row>
    <row r="30" spans="1:14" s="13" customFormat="1" ht="62.4">
      <c r="A30" s="16">
        <v>2</v>
      </c>
      <c r="B30" s="32" t="s">
        <v>8</v>
      </c>
      <c r="C30" s="33" t="s">
        <v>76</v>
      </c>
      <c r="D30" s="33" t="s">
        <v>93</v>
      </c>
      <c r="E30" s="33" t="s">
        <v>129</v>
      </c>
      <c r="F30" s="33" t="s">
        <v>78</v>
      </c>
      <c r="G30" s="34">
        <f>SUMIFS(G31:G1025,$C31:$C1025,$C31,$D31:$D1025,$D31,$E31:$E1025,$E31)</f>
        <v>23944.2</v>
      </c>
      <c r="H30" s="34">
        <f>SUMIFS(H31:H1025,$C31:$C1025,$C31,$D31:$D1025,$D31,$E31:$E1025,$E31)</f>
        <v>0</v>
      </c>
      <c r="I30" s="34">
        <f>SUMIFS(I31:I1025,$C31:$C1025,$C31,$D31:$D1025,$D31,$E31:$E1025,$E31)</f>
        <v>23944.2</v>
      </c>
      <c r="J30" s="34">
        <f>SUMIFS(J31:J1025,$C31:$C1025,$C31,$D31:$D1025,$D31,$E31:$E1025,$E31)</f>
        <v>0</v>
      </c>
      <c r="K30" s="34">
        <f>SUMIFS(K31:K1025,$C31:$C1025,$C31,$D31:$D1025,$D31,$E31:$E1025,$E31)</f>
        <v>23944.2</v>
      </c>
      <c r="L30" s="34">
        <f>SUMIFS(L31:L1025,$C31:$C1025,$C31,$D31:$D1025,$D31,$E31:$E1025,$E31)</f>
        <v>0</v>
      </c>
      <c r="M30" s="34">
        <f>SUMIFS(M31:M1025,$C31:$C1025,$C31,$D31:$D1025,$D31,$E31:$E1025,$E31)</f>
        <v>23944.2</v>
      </c>
      <c r="N30" s="34">
        <f>SUMIFS(N31:N1025,$C31:$C1025,$C31,$D31:$D1025,$D31,$E31:$E1025,$E31)</f>
        <v>0</v>
      </c>
    </row>
    <row r="31" spans="1:14" s="13" customFormat="1" ht="31.2">
      <c r="A31" s="17">
        <v>3</v>
      </c>
      <c r="B31" s="22" t="s">
        <v>10</v>
      </c>
      <c r="C31" s="23" t="s">
        <v>76</v>
      </c>
      <c r="D31" s="23" t="s">
        <v>93</v>
      </c>
      <c r="E31" s="23" t="s">
        <v>129</v>
      </c>
      <c r="F31" s="23" t="s">
        <v>79</v>
      </c>
      <c r="G31" s="24">
        <v>21700.9</v>
      </c>
      <c r="H31" s="24"/>
      <c r="I31" s="24">
        <v>21700.9</v>
      </c>
      <c r="J31" s="24"/>
      <c r="K31" s="24">
        <v>21700.9</v>
      </c>
      <c r="L31" s="24"/>
      <c r="M31" s="24">
        <v>21700.9</v>
      </c>
      <c r="N31" s="24"/>
    </row>
    <row r="32" spans="1:14" s="13" customFormat="1" ht="46.8">
      <c r="A32" s="17">
        <v>3</v>
      </c>
      <c r="B32" s="22" t="s">
        <v>11</v>
      </c>
      <c r="C32" s="23" t="s">
        <v>76</v>
      </c>
      <c r="D32" s="23" t="s">
        <v>93</v>
      </c>
      <c r="E32" s="23" t="s">
        <v>129</v>
      </c>
      <c r="F32" s="23" t="s">
        <v>80</v>
      </c>
      <c r="G32" s="24">
        <v>1756.8</v>
      </c>
      <c r="H32" s="24"/>
      <c r="I32" s="24">
        <v>1756.8</v>
      </c>
      <c r="J32" s="24"/>
      <c r="K32" s="24">
        <v>1756.8</v>
      </c>
      <c r="L32" s="24"/>
      <c r="M32" s="24">
        <v>1756.8</v>
      </c>
      <c r="N32" s="24"/>
    </row>
    <row r="33" spans="1:14" s="13" customFormat="1" ht="31.2">
      <c r="A33" s="17">
        <v>3</v>
      </c>
      <c r="B33" s="22" t="s">
        <v>21</v>
      </c>
      <c r="C33" s="23" t="s">
        <v>76</v>
      </c>
      <c r="D33" s="23" t="s">
        <v>93</v>
      </c>
      <c r="E33" s="23" t="s">
        <v>129</v>
      </c>
      <c r="F33" s="23" t="s">
        <v>87</v>
      </c>
      <c r="G33" s="24"/>
      <c r="H33" s="24"/>
      <c r="I33" s="24"/>
      <c r="J33" s="24"/>
      <c r="K33" s="24"/>
      <c r="L33" s="24"/>
      <c r="M33" s="24"/>
      <c r="N33" s="24"/>
    </row>
    <row r="34" spans="1:14" s="13" customFormat="1" ht="15.6">
      <c r="A34" s="17">
        <v>3</v>
      </c>
      <c r="B34" s="22" t="s">
        <v>163</v>
      </c>
      <c r="C34" s="23" t="s">
        <v>76</v>
      </c>
      <c r="D34" s="23" t="s">
        <v>93</v>
      </c>
      <c r="E34" s="23" t="s">
        <v>129</v>
      </c>
      <c r="F34" s="23" t="s">
        <v>162</v>
      </c>
      <c r="G34" s="24"/>
      <c r="H34" s="24"/>
      <c r="I34" s="24"/>
      <c r="J34" s="24"/>
      <c r="K34" s="24"/>
      <c r="L34" s="24"/>
      <c r="M34" s="24"/>
      <c r="N34" s="24"/>
    </row>
    <row r="35" spans="1:14" s="13" customFormat="1" ht="15.6">
      <c r="A35" s="17">
        <v>3</v>
      </c>
      <c r="B35" s="22" t="s">
        <v>12</v>
      </c>
      <c r="C35" s="23" t="s">
        <v>76</v>
      </c>
      <c r="D35" s="23" t="s">
        <v>93</v>
      </c>
      <c r="E35" s="23" t="s">
        <v>129</v>
      </c>
      <c r="F35" s="23" t="s">
        <v>81</v>
      </c>
      <c r="G35" s="24">
        <v>486.5</v>
      </c>
      <c r="H35" s="24"/>
      <c r="I35" s="24">
        <v>486.5</v>
      </c>
      <c r="J35" s="24"/>
      <c r="K35" s="24">
        <v>486.5</v>
      </c>
      <c r="L35" s="24"/>
      <c r="M35" s="24">
        <v>486.5</v>
      </c>
      <c r="N35" s="24"/>
    </row>
    <row r="36" spans="1:14" s="13" customFormat="1" ht="46.8">
      <c r="A36" s="15">
        <v>1</v>
      </c>
      <c r="B36" s="29" t="s">
        <v>7</v>
      </c>
      <c r="C36" s="30" t="s">
        <v>76</v>
      </c>
      <c r="D36" s="30" t="s">
        <v>77</v>
      </c>
      <c r="E36" s="30"/>
      <c r="F36" s="30" t="s">
        <v>78</v>
      </c>
      <c r="G36" s="31">
        <f>SUMIFS(G37:G1033,$C37:$C1033,$C37,$D37:$D1033,$D37)/2</f>
        <v>11134.8</v>
      </c>
      <c r="H36" s="31">
        <f>SUMIFS(H37:H1033,$C37:$C1033,$C37,$D37:$D1033,$D37)/2</f>
        <v>0</v>
      </c>
      <c r="I36" s="31">
        <f>SUMIFS(I37:I1033,$C37:$C1033,$C37,$D37:$D1033,$D37)/2</f>
        <v>11134.8</v>
      </c>
      <c r="J36" s="31">
        <f>SUMIFS(J37:J1033,$C37:$C1033,$C37,$D37:$D1033,$D37)/2</f>
        <v>0</v>
      </c>
      <c r="K36" s="31">
        <f>SUMIFS(K37:K1033,$C37:$C1033,$C37,$D37:$D1033,$D37)/2</f>
        <v>11134.8</v>
      </c>
      <c r="L36" s="31">
        <f>SUMIFS(L37:L1033,$C37:$C1033,$C37,$D37:$D1033,$D37)/2</f>
        <v>0</v>
      </c>
      <c r="M36" s="31">
        <f>SUMIFS(M37:M1033,$C37:$C1033,$C37,$D37:$D1033,$D37)/2</f>
        <v>11134.8</v>
      </c>
      <c r="N36" s="31">
        <f>SUMIFS(N37:N1033,$C37:$C1033,$C37,$D37:$D1033,$D37)/2</f>
        <v>0</v>
      </c>
    </row>
    <row r="37" spans="1:14" s="13" customFormat="1" ht="62.4">
      <c r="A37" s="16">
        <v>2</v>
      </c>
      <c r="B37" s="39" t="s">
        <v>146</v>
      </c>
      <c r="C37" s="33" t="s">
        <v>76</v>
      </c>
      <c r="D37" s="33" t="s">
        <v>77</v>
      </c>
      <c r="E37" s="33" t="s">
        <v>14</v>
      </c>
      <c r="F37" s="33" t="s">
        <v>78</v>
      </c>
      <c r="G37" s="34">
        <f>SUMIFS(G38:G1030,$C38:$C1030,$C38,$D38:$D1030,$D38,$E38:$E1030,$E38)</f>
        <v>0</v>
      </c>
      <c r="H37" s="34">
        <f>SUMIFS(H38:H1030,$C38:$C1030,$C38,$D38:$D1030,$D38,$E38:$E1030,$E38)</f>
        <v>0</v>
      </c>
      <c r="I37" s="34">
        <f>SUMIFS(I38:I1030,$C38:$C1030,$C38,$D38:$D1030,$D38,$E38:$E1030,$E38)</f>
        <v>0</v>
      </c>
      <c r="J37" s="34">
        <f>SUMIFS(J38:J1030,$C38:$C1030,$C38,$D38:$D1030,$D38,$E38:$E1030,$E38)</f>
        <v>0</v>
      </c>
      <c r="K37" s="34">
        <f>SUMIFS(K38:K1030,$C38:$C1030,$C38,$D38:$D1030,$D38,$E38:$E1030,$E38)</f>
        <v>0</v>
      </c>
      <c r="L37" s="34">
        <f>SUMIFS(L38:L1030,$C38:$C1030,$C38,$D38:$D1030,$D38,$E38:$E1030,$E38)</f>
        <v>0</v>
      </c>
      <c r="M37" s="34">
        <f>SUMIFS(M38:M1030,$C38:$C1030,$C38,$D38:$D1030,$D38,$E38:$E1030,$E38)</f>
        <v>0</v>
      </c>
      <c r="N37" s="34">
        <f>SUMIFS(N38:N1030,$C38:$C1030,$C38,$D38:$D1030,$D38,$E38:$E1030,$E38)</f>
        <v>0</v>
      </c>
    </row>
    <row r="38" spans="1:14" s="13" customFormat="1" ht="46.8">
      <c r="A38" s="17">
        <v>3</v>
      </c>
      <c r="B38" s="22" t="s">
        <v>11</v>
      </c>
      <c r="C38" s="23" t="s">
        <v>76</v>
      </c>
      <c r="D38" s="23" t="s">
        <v>77</v>
      </c>
      <c r="E38" s="23" t="s">
        <v>14</v>
      </c>
      <c r="F38" s="23" t="s">
        <v>80</v>
      </c>
      <c r="G38" s="24"/>
      <c r="H38" s="24"/>
      <c r="I38" s="24"/>
      <c r="J38" s="24"/>
      <c r="K38" s="24"/>
      <c r="L38" s="24"/>
      <c r="M38" s="24"/>
      <c r="N38" s="24"/>
    </row>
    <row r="39" spans="1:14" s="13" customFormat="1" ht="62.4">
      <c r="A39" s="16">
        <v>2</v>
      </c>
      <c r="B39" s="39" t="s">
        <v>161</v>
      </c>
      <c r="C39" s="33" t="s">
        <v>76</v>
      </c>
      <c r="D39" s="33" t="s">
        <v>77</v>
      </c>
      <c r="E39" s="33" t="s">
        <v>42</v>
      </c>
      <c r="F39" s="33" t="s">
        <v>78</v>
      </c>
      <c r="G39" s="34">
        <f>SUMIFS(G40:G1033,$C40:$C1033,$C40,$D40:$D1033,$D40,$E40:$E1033,$E40)</f>
        <v>0</v>
      </c>
      <c r="H39" s="34">
        <f>SUMIFS(H40:H1033,$C40:$C1033,$C40,$D40:$D1033,$D40,$E40:$E1033,$E40)</f>
        <v>0</v>
      </c>
      <c r="I39" s="34">
        <f>SUMIFS(I40:I1033,$C40:$C1033,$C40,$D40:$D1033,$D40,$E40:$E1033,$E40)</f>
        <v>0</v>
      </c>
      <c r="J39" s="34">
        <f>SUMIFS(J40:J1033,$C40:$C1033,$C40,$D40:$D1033,$D40,$E40:$E1033,$E40)</f>
        <v>0</v>
      </c>
      <c r="K39" s="34">
        <f>SUMIFS(K40:K1033,$C40:$C1033,$C40,$D40:$D1033,$D40,$E40:$E1033,$E40)</f>
        <v>0</v>
      </c>
      <c r="L39" s="34">
        <f>SUMIFS(L40:L1033,$C40:$C1033,$C40,$D40:$D1033,$D40,$E40:$E1033,$E40)</f>
        <v>0</v>
      </c>
      <c r="M39" s="34">
        <f>SUMIFS(M40:M1033,$C40:$C1033,$C40,$D40:$D1033,$D40,$E40:$E1033,$E40)</f>
        <v>0</v>
      </c>
      <c r="N39" s="34">
        <f>SUMIFS(N40:N1033,$C40:$C1033,$C40,$D40:$D1033,$D40,$E40:$E1033,$E40)</f>
        <v>0</v>
      </c>
    </row>
    <row r="40" spans="1:14" s="13" customFormat="1" ht="46.8">
      <c r="A40" s="17">
        <v>3</v>
      </c>
      <c r="B40" s="22" t="s">
        <v>11</v>
      </c>
      <c r="C40" s="23" t="s">
        <v>76</v>
      </c>
      <c r="D40" s="23" t="s">
        <v>77</v>
      </c>
      <c r="E40" s="23" t="s">
        <v>42</v>
      </c>
      <c r="F40" s="23" t="s">
        <v>80</v>
      </c>
      <c r="G40" s="24"/>
      <c r="H40" s="24"/>
      <c r="I40" s="24"/>
      <c r="J40" s="24"/>
      <c r="K40" s="24"/>
      <c r="L40" s="24"/>
      <c r="M40" s="24"/>
      <c r="N40" s="24"/>
    </row>
    <row r="41" spans="1:14" s="13" customFormat="1" ht="62.4">
      <c r="A41" s="16">
        <v>2</v>
      </c>
      <c r="B41" s="32" t="s">
        <v>8</v>
      </c>
      <c r="C41" s="33" t="s">
        <v>76</v>
      </c>
      <c r="D41" s="33" t="s">
        <v>77</v>
      </c>
      <c r="E41" s="33" t="s">
        <v>129</v>
      </c>
      <c r="F41" s="33" t="s">
        <v>78</v>
      </c>
      <c r="G41" s="34">
        <f>SUMIFS(G42:G1032,$C42:$C1032,$C42,$D42:$D1032,$D42,$E42:$E1032,$E42)</f>
        <v>11134.8</v>
      </c>
      <c r="H41" s="34">
        <f>SUMIFS(H42:H1032,$C42:$C1032,$C42,$D42:$D1032,$D42,$E42:$E1032,$E42)</f>
        <v>0</v>
      </c>
      <c r="I41" s="34">
        <f>SUMIFS(I42:I1032,$C42:$C1032,$C42,$D42:$D1032,$D42,$E42:$E1032,$E42)</f>
        <v>11134.8</v>
      </c>
      <c r="J41" s="34">
        <f>SUMIFS(J42:J1032,$C42:$C1032,$C42,$D42:$D1032,$D42,$E42:$E1032,$E42)</f>
        <v>0</v>
      </c>
      <c r="K41" s="34">
        <f>SUMIFS(K42:K1032,$C42:$C1032,$C42,$D42:$D1032,$D42,$E42:$E1032,$E42)</f>
        <v>11134.8</v>
      </c>
      <c r="L41" s="34">
        <f>SUMIFS(L42:L1032,$C42:$C1032,$C42,$D42:$D1032,$D42,$E42:$E1032,$E42)</f>
        <v>0</v>
      </c>
      <c r="M41" s="34">
        <f>SUMIFS(M42:M1032,$C42:$C1032,$C42,$D42:$D1032,$D42,$E42:$E1032,$E42)</f>
        <v>11134.8</v>
      </c>
      <c r="N41" s="34">
        <f>SUMIFS(N42:N1032,$C42:$C1032,$C42,$D42:$D1032,$D42,$E42:$E1032,$E42)</f>
        <v>0</v>
      </c>
    </row>
    <row r="42" spans="1:14" s="13" customFormat="1" ht="31.2">
      <c r="A42" s="17">
        <v>3</v>
      </c>
      <c r="B42" s="22" t="s">
        <v>10</v>
      </c>
      <c r="C42" s="23" t="s">
        <v>76</v>
      </c>
      <c r="D42" s="23" t="s">
        <v>77</v>
      </c>
      <c r="E42" s="23" t="s">
        <v>129</v>
      </c>
      <c r="F42" s="23" t="s">
        <v>79</v>
      </c>
      <c r="G42" s="24">
        <v>10713.9</v>
      </c>
      <c r="H42" s="24"/>
      <c r="I42" s="24">
        <v>10713.9</v>
      </c>
      <c r="J42" s="24"/>
      <c r="K42" s="24">
        <v>10713.9</v>
      </c>
      <c r="L42" s="24"/>
      <c r="M42" s="24">
        <v>10713.9</v>
      </c>
      <c r="N42" s="24"/>
    </row>
    <row r="43" spans="1:14" s="13" customFormat="1" ht="46.8">
      <c r="A43" s="17">
        <v>3</v>
      </c>
      <c r="B43" s="22" t="s">
        <v>11</v>
      </c>
      <c r="C43" s="23" t="s">
        <v>76</v>
      </c>
      <c r="D43" s="23" t="s">
        <v>77</v>
      </c>
      <c r="E43" s="23" t="s">
        <v>129</v>
      </c>
      <c r="F43" s="23" t="s">
        <v>80</v>
      </c>
      <c r="G43" s="24">
        <v>420.9</v>
      </c>
      <c r="H43" s="24"/>
      <c r="I43" s="24">
        <v>420.9</v>
      </c>
      <c r="J43" s="24"/>
      <c r="K43" s="24">
        <v>420.9</v>
      </c>
      <c r="L43" s="24"/>
      <c r="M43" s="24">
        <v>420.9</v>
      </c>
      <c r="N43" s="24"/>
    </row>
    <row r="44" spans="1:14" s="13" customFormat="1" ht="15.6">
      <c r="A44" s="17">
        <v>3</v>
      </c>
      <c r="B44" s="22" t="s">
        <v>12</v>
      </c>
      <c r="C44" s="23" t="s">
        <v>76</v>
      </c>
      <c r="D44" s="23" t="s">
        <v>77</v>
      </c>
      <c r="E44" s="23" t="s">
        <v>129</v>
      </c>
      <c r="F44" s="23" t="s">
        <v>81</v>
      </c>
      <c r="G44" s="24"/>
      <c r="H44" s="24"/>
      <c r="I44" s="24"/>
      <c r="J44" s="24"/>
      <c r="K44" s="24"/>
      <c r="L44" s="24"/>
      <c r="M44" s="24"/>
      <c r="N44" s="24"/>
    </row>
    <row r="45" spans="1:14" s="13" customFormat="1" ht="15.6">
      <c r="A45" s="15">
        <v>1</v>
      </c>
      <c r="B45" s="29" t="s">
        <v>43</v>
      </c>
      <c r="C45" s="30" t="s">
        <v>76</v>
      </c>
      <c r="D45" s="30" t="s">
        <v>92</v>
      </c>
      <c r="E45" s="30" t="s">
        <v>6</v>
      </c>
      <c r="F45" s="30" t="s">
        <v>78</v>
      </c>
      <c r="G45" s="31">
        <f>SUMIFS(G46:G1040,$C46:$C1040,$C46,$D46:$D1040,$D46)/2</f>
        <v>100</v>
      </c>
      <c r="H45" s="31">
        <f>SUMIFS(H46:H1040,$C46:$C1040,$C46,$D46:$D1040,$D46)/2</f>
        <v>0</v>
      </c>
      <c r="I45" s="31">
        <f>SUMIFS(I46:I1040,$C46:$C1040,$C46,$D46:$D1040,$D46)/2</f>
        <v>100</v>
      </c>
      <c r="J45" s="31">
        <f>SUMIFS(J46:J1040,$C46:$C1040,$C46,$D46:$D1040,$D46)/2</f>
        <v>0</v>
      </c>
      <c r="K45" s="31">
        <f>SUMIFS(K46:K1040,$C46:$C1040,$C46,$D46:$D1040,$D46)/2</f>
        <v>100</v>
      </c>
      <c r="L45" s="31">
        <f>SUMIFS(L46:L1040,$C46:$C1040,$C46,$D46:$D1040,$D46)/2</f>
        <v>0</v>
      </c>
      <c r="M45" s="31">
        <f>SUMIFS(M46:M1040,$C46:$C1040,$C46,$D46:$D1040,$D46)/2</f>
        <v>100</v>
      </c>
      <c r="N45" s="31">
        <f>SUMIFS(N46:N1040,$C46:$C1040,$C46,$D46:$D1040,$D46)/2</f>
        <v>0</v>
      </c>
    </row>
    <row r="46" spans="1:14" s="13" customFormat="1" ht="46.8">
      <c r="A46" s="16">
        <v>2</v>
      </c>
      <c r="B46" s="32" t="s">
        <v>35</v>
      </c>
      <c r="C46" s="33" t="s">
        <v>76</v>
      </c>
      <c r="D46" s="33" t="s">
        <v>92</v>
      </c>
      <c r="E46" s="33" t="s">
        <v>130</v>
      </c>
      <c r="F46" s="33" t="s">
        <v>78</v>
      </c>
      <c r="G46" s="34">
        <f>SUMIFS(G47:G1037,$C47:$C1037,$C47,$D47:$D1037,$D47,$E47:$E1037,$E47)</f>
        <v>100</v>
      </c>
      <c r="H46" s="34">
        <f>SUMIFS(H47:H1037,$C47:$C1037,$C47,$D47:$D1037,$D47,$E47:$E1037,$E47)</f>
        <v>0</v>
      </c>
      <c r="I46" s="34">
        <f>SUMIFS(I47:I1037,$C47:$C1037,$C47,$D47:$D1037,$D47,$E47:$E1037,$E47)</f>
        <v>100</v>
      </c>
      <c r="J46" s="34">
        <f>SUMIFS(J47:J1037,$C47:$C1037,$C47,$D47:$D1037,$D47,$E47:$E1037,$E47)</f>
        <v>0</v>
      </c>
      <c r="K46" s="34">
        <f>SUMIFS(K47:K1037,$C47:$C1037,$C47,$D47:$D1037,$D47,$E47:$E1037,$E47)</f>
        <v>100</v>
      </c>
      <c r="L46" s="34">
        <f>SUMIFS(L47:L1037,$C47:$C1037,$C47,$D47:$D1037,$D47,$E47:$E1037,$E47)</f>
        <v>0</v>
      </c>
      <c r="M46" s="34">
        <f>SUMIFS(M47:M1037,$C47:$C1037,$C47,$D47:$D1037,$D47,$E47:$E1037,$E47)</f>
        <v>100</v>
      </c>
      <c r="N46" s="34">
        <f>SUMIFS(N47:N1037,$C47:$C1037,$C47,$D47:$D1037,$D47,$E47:$E1037,$E47)</f>
        <v>0</v>
      </c>
    </row>
    <row r="47" spans="1:14" s="13" customFormat="1" ht="15.6">
      <c r="A47" s="17">
        <v>3</v>
      </c>
      <c r="B47" s="22" t="s">
        <v>44</v>
      </c>
      <c r="C47" s="23" t="s">
        <v>76</v>
      </c>
      <c r="D47" s="23" t="s">
        <v>92</v>
      </c>
      <c r="E47" s="23" t="s">
        <v>130</v>
      </c>
      <c r="F47" s="23" t="s">
        <v>97</v>
      </c>
      <c r="G47" s="24">
        <v>100</v>
      </c>
      <c r="H47" s="24"/>
      <c r="I47" s="24">
        <v>100</v>
      </c>
      <c r="J47" s="24"/>
      <c r="K47" s="24">
        <v>100</v>
      </c>
      <c r="L47" s="24"/>
      <c r="M47" s="24">
        <v>100</v>
      </c>
      <c r="N47" s="24"/>
    </row>
    <row r="48" spans="1:14" s="13" customFormat="1" ht="15.6">
      <c r="A48" s="15">
        <v>1</v>
      </c>
      <c r="B48" s="29" t="s">
        <v>13</v>
      </c>
      <c r="C48" s="30" t="s">
        <v>76</v>
      </c>
      <c r="D48" s="30" t="s">
        <v>82</v>
      </c>
      <c r="E48" s="30"/>
      <c r="F48" s="30"/>
      <c r="G48" s="31">
        <f>SUMIFS(G49:G1043,$C49:$C1043,$C49,$D49:$D1043,$D49)/2</f>
        <v>41621.399999999994</v>
      </c>
      <c r="H48" s="31">
        <f>SUMIFS(H49:H1043,$C49:$C1043,$C49,$D49:$D1043,$D49)/2</f>
        <v>0</v>
      </c>
      <c r="I48" s="31">
        <f>SUMIFS(I49:I1043,$C49:$C1043,$C49,$D49:$D1043,$D49)/2</f>
        <v>40721.399999999994</v>
      </c>
      <c r="J48" s="31">
        <f>SUMIFS(J49:J1043,$C49:$C1043,$C49,$D49:$D1043,$D49)/2</f>
        <v>0</v>
      </c>
      <c r="K48" s="31">
        <f>SUMIFS(K49:K1043,$C49:$C1043,$C49,$D49:$D1043,$D49)/2</f>
        <v>41621.399999999994</v>
      </c>
      <c r="L48" s="31">
        <f>SUMIFS(L49:L1043,$C49:$C1043,$C49,$D49:$D1043,$D49)/2</f>
        <v>0</v>
      </c>
      <c r="M48" s="31">
        <f>SUMIFS(M49:M1043,$C49:$C1043,$C49,$D49:$D1043,$D49)/2</f>
        <v>40721.399999999994</v>
      </c>
      <c r="N48" s="31">
        <f>SUMIFS(N49:N1043,$C49:$C1043,$C49,$D49:$D1043,$D49)/2</f>
        <v>0</v>
      </c>
    </row>
    <row r="49" spans="1:14" s="13" customFormat="1" ht="93.6">
      <c r="A49" s="16">
        <v>2</v>
      </c>
      <c r="B49" s="32" t="s">
        <v>172</v>
      </c>
      <c r="C49" s="33" t="s">
        <v>76</v>
      </c>
      <c r="D49" s="33" t="s">
        <v>82</v>
      </c>
      <c r="E49" s="33" t="s">
        <v>45</v>
      </c>
      <c r="F49" s="33"/>
      <c r="G49" s="34">
        <f>SUMIFS(G50:G1040,$C50:$C1040,$C50,$D50:$D1040,$D50,$E50:$E1040,$E50)</f>
        <v>22259.599999999999</v>
      </c>
      <c r="H49" s="34">
        <f>SUMIFS(H50:H1040,$C50:$C1040,$C50,$D50:$D1040,$D50,$E50:$E1040,$E50)</f>
        <v>0</v>
      </c>
      <c r="I49" s="34">
        <f>SUMIFS(I50:I1040,$C50:$C1040,$C50,$D50:$D1040,$D50,$E50:$E1040,$E50)</f>
        <v>21359.599999999999</v>
      </c>
      <c r="J49" s="34">
        <f>SUMIFS(J50:J1040,$C50:$C1040,$C50,$D50:$D1040,$D50,$E50:$E1040,$E50)</f>
        <v>0</v>
      </c>
      <c r="K49" s="34">
        <f>SUMIFS(K50:K1040,$C50:$C1040,$C50,$D50:$D1040,$D50,$E50:$E1040,$E50)</f>
        <v>22259.599999999999</v>
      </c>
      <c r="L49" s="34">
        <f>SUMIFS(L50:L1040,$C50:$C1040,$C50,$D50:$D1040,$D50,$E50:$E1040,$E50)</f>
        <v>0</v>
      </c>
      <c r="M49" s="34">
        <f>SUMIFS(M50:M1040,$C50:$C1040,$C50,$D50:$D1040,$D50,$E50:$E1040,$E50)</f>
        <v>21359.599999999999</v>
      </c>
      <c r="N49" s="34">
        <f>SUMIFS(N50:N1040,$C50:$C1040,$C50,$D50:$D1040,$D50,$E50:$E1040,$E50)</f>
        <v>0</v>
      </c>
    </row>
    <row r="50" spans="1:14" s="13" customFormat="1" ht="15.6">
      <c r="A50" s="17">
        <v>3</v>
      </c>
      <c r="B50" s="22" t="s">
        <v>46</v>
      </c>
      <c r="C50" s="23" t="s">
        <v>76</v>
      </c>
      <c r="D50" s="23" t="s">
        <v>82</v>
      </c>
      <c r="E50" s="23" t="s">
        <v>45</v>
      </c>
      <c r="F50" s="23" t="s">
        <v>98</v>
      </c>
      <c r="G50" s="24">
        <v>22259.599999999999</v>
      </c>
      <c r="H50" s="24"/>
      <c r="I50" s="24">
        <v>21359.599999999999</v>
      </c>
      <c r="J50" s="24"/>
      <c r="K50" s="24">
        <v>22259.599999999999</v>
      </c>
      <c r="L50" s="24"/>
      <c r="M50" s="24">
        <v>21359.599999999999</v>
      </c>
      <c r="N50" s="24"/>
    </row>
    <row r="51" spans="1:14" s="13" customFormat="1" ht="62.4">
      <c r="A51" s="16">
        <v>2</v>
      </c>
      <c r="B51" s="35" t="s">
        <v>173</v>
      </c>
      <c r="C51" s="33" t="s">
        <v>76</v>
      </c>
      <c r="D51" s="33" t="s">
        <v>82</v>
      </c>
      <c r="E51" s="33" t="s">
        <v>47</v>
      </c>
      <c r="F51" s="33"/>
      <c r="G51" s="34">
        <f>SUMIFS(G52:G1042,$C52:$C1042,$C52,$D52:$D1042,$D52,$E52:$E1042,$E52)</f>
        <v>6480.9</v>
      </c>
      <c r="H51" s="34">
        <f>SUMIFS(H52:H1042,$C52:$C1042,$C52,$D52:$D1042,$D52,$E52:$E1042,$E52)</f>
        <v>0</v>
      </c>
      <c r="I51" s="34">
        <f>SUMIFS(I52:I1042,$C52:$C1042,$C52,$D52:$D1042,$D52,$E52:$E1042,$E52)</f>
        <v>6480.9</v>
      </c>
      <c r="J51" s="34">
        <f>SUMIFS(J52:J1042,$C52:$C1042,$C52,$D52:$D1042,$D52,$E52:$E1042,$E52)</f>
        <v>0</v>
      </c>
      <c r="K51" s="34">
        <f>SUMIFS(K52:K1042,$C52:$C1042,$C52,$D52:$D1042,$D52,$E52:$E1042,$E52)</f>
        <v>6480.9</v>
      </c>
      <c r="L51" s="34">
        <f>SUMIFS(L52:L1042,$C52:$C1042,$C52,$D52:$D1042,$D52,$E52:$E1042,$E52)</f>
        <v>0</v>
      </c>
      <c r="M51" s="34">
        <f>SUMIFS(M52:M1042,$C52:$C1042,$C52,$D52:$D1042,$D52,$E52:$E1042,$E52)</f>
        <v>6480.9</v>
      </c>
      <c r="N51" s="34">
        <f>SUMIFS(N52:N1042,$C52:$C1042,$C52,$D52:$D1042,$D52,$E52:$E1042,$E52)</f>
        <v>0</v>
      </c>
    </row>
    <row r="52" spans="1:14" s="13" customFormat="1" ht="15.6">
      <c r="A52" s="17">
        <v>3</v>
      </c>
      <c r="B52" s="22" t="s">
        <v>46</v>
      </c>
      <c r="C52" s="23" t="s">
        <v>76</v>
      </c>
      <c r="D52" s="23" t="s">
        <v>82</v>
      </c>
      <c r="E52" s="23" t="s">
        <v>47</v>
      </c>
      <c r="F52" s="23" t="s">
        <v>98</v>
      </c>
      <c r="G52" s="24">
        <v>6480.9</v>
      </c>
      <c r="H52" s="24"/>
      <c r="I52" s="24">
        <v>6480.9</v>
      </c>
      <c r="J52" s="24"/>
      <c r="K52" s="24">
        <v>6480.9</v>
      </c>
      <c r="L52" s="24"/>
      <c r="M52" s="24">
        <v>6480.9</v>
      </c>
      <c r="N52" s="24"/>
    </row>
    <row r="53" spans="1:14" s="13" customFormat="1" ht="78">
      <c r="A53" s="16">
        <v>2</v>
      </c>
      <c r="B53" s="32" t="s">
        <v>174</v>
      </c>
      <c r="C53" s="33" t="s">
        <v>76</v>
      </c>
      <c r="D53" s="33" t="s">
        <v>82</v>
      </c>
      <c r="E53" s="33" t="s">
        <v>48</v>
      </c>
      <c r="F53" s="33"/>
      <c r="G53" s="34">
        <f>SUMIFS(G54:G1044,$C54:$C1044,$C54,$D54:$D1044,$D54,$E54:$E1044,$E54)</f>
        <v>2219.5</v>
      </c>
      <c r="H53" s="34">
        <f>SUMIFS(H54:H1044,$C54:$C1044,$C54,$D54:$D1044,$D54,$E54:$E1044,$E54)</f>
        <v>0</v>
      </c>
      <c r="I53" s="34">
        <f>SUMIFS(I54:I1044,$C54:$C1044,$C54,$D54:$D1044,$D54,$E54:$E1044,$E54)</f>
        <v>2219.5</v>
      </c>
      <c r="J53" s="34">
        <f>SUMIFS(J54:J1044,$C54:$C1044,$C54,$D54:$D1044,$D54,$E54:$E1044,$E54)</f>
        <v>0</v>
      </c>
      <c r="K53" s="34">
        <f>SUMIFS(K54:K1044,$C54:$C1044,$C54,$D54:$D1044,$D54,$E54:$E1044,$E54)</f>
        <v>2219.5</v>
      </c>
      <c r="L53" s="34">
        <f>SUMIFS(L54:L1044,$C54:$C1044,$C54,$D54:$D1044,$D54,$E54:$E1044,$E54)</f>
        <v>0</v>
      </c>
      <c r="M53" s="34">
        <f>SUMIFS(M54:M1044,$C54:$C1044,$C54,$D54:$D1044,$D54,$E54:$E1044,$E54)</f>
        <v>2219.5</v>
      </c>
      <c r="N53" s="34">
        <f>SUMIFS(N54:N1044,$C54:$C1044,$C54,$D54:$D1044,$D54,$E54:$E1044,$E54)</f>
        <v>0</v>
      </c>
    </row>
    <row r="54" spans="1:14" s="13" customFormat="1" ht="15.6">
      <c r="A54" s="17">
        <v>3</v>
      </c>
      <c r="B54" s="22" t="s">
        <v>46</v>
      </c>
      <c r="C54" s="23" t="s">
        <v>76</v>
      </c>
      <c r="D54" s="23" t="s">
        <v>82</v>
      </c>
      <c r="E54" s="23" t="s">
        <v>48</v>
      </c>
      <c r="F54" s="23" t="s">
        <v>98</v>
      </c>
      <c r="G54" s="24">
        <v>2219.5</v>
      </c>
      <c r="H54" s="24"/>
      <c r="I54" s="24">
        <v>2219.5</v>
      </c>
      <c r="J54" s="24"/>
      <c r="K54" s="24">
        <v>2219.5</v>
      </c>
      <c r="L54" s="24"/>
      <c r="M54" s="24">
        <v>2219.5</v>
      </c>
      <c r="N54" s="24"/>
    </row>
    <row r="55" spans="1:14" s="13" customFormat="1" ht="78">
      <c r="A55" s="16">
        <v>2</v>
      </c>
      <c r="B55" s="35" t="s">
        <v>175</v>
      </c>
      <c r="C55" s="33" t="s">
        <v>76</v>
      </c>
      <c r="D55" s="33" t="s">
        <v>82</v>
      </c>
      <c r="E55" s="33" t="s">
        <v>49</v>
      </c>
      <c r="F55" s="33" t="s">
        <v>78</v>
      </c>
      <c r="G55" s="34">
        <f>SUMIFS(G56:G1046,$C56:$C1046,$C56,$D56:$D1046,$D56,$E56:$E1046,$E56)</f>
        <v>10361.4</v>
      </c>
      <c r="H55" s="34">
        <f>SUMIFS(H56:H1046,$C56:$C1046,$C56,$D56:$D1046,$D56,$E56:$E1046,$E56)</f>
        <v>0</v>
      </c>
      <c r="I55" s="34">
        <f>SUMIFS(I56:I1046,$C56:$C1046,$C56,$D56:$D1046,$D56,$E56:$E1046,$E56)</f>
        <v>10361.4</v>
      </c>
      <c r="J55" s="34">
        <f>SUMIFS(J56:J1046,$C56:$C1046,$C56,$D56:$D1046,$D56,$E56:$E1046,$E56)</f>
        <v>0</v>
      </c>
      <c r="K55" s="34">
        <f>SUMIFS(K56:K1046,$C56:$C1046,$C56,$D56:$D1046,$D56,$E56:$E1046,$E56)</f>
        <v>10361.4</v>
      </c>
      <c r="L55" s="34">
        <f>SUMIFS(L56:L1046,$C56:$C1046,$C56,$D56:$D1046,$D56,$E56:$E1046,$E56)</f>
        <v>0</v>
      </c>
      <c r="M55" s="34">
        <f>SUMIFS(M56:M1046,$C56:$C1046,$C56,$D56:$D1046,$D56,$E56:$E1046,$E56)</f>
        <v>10361.4</v>
      </c>
      <c r="N55" s="34">
        <f>SUMIFS(N56:N1046,$C56:$C1046,$C56,$D56:$D1046,$D56,$E56:$E1046,$E56)</f>
        <v>0</v>
      </c>
    </row>
    <row r="56" spans="1:14" s="13" customFormat="1" ht="15.6">
      <c r="A56" s="17">
        <v>3</v>
      </c>
      <c r="B56" s="22" t="s">
        <v>46</v>
      </c>
      <c r="C56" s="23" t="s">
        <v>76</v>
      </c>
      <c r="D56" s="23" t="s">
        <v>82</v>
      </c>
      <c r="E56" s="23" t="s">
        <v>49</v>
      </c>
      <c r="F56" s="23" t="s">
        <v>98</v>
      </c>
      <c r="G56" s="24">
        <v>10361.4</v>
      </c>
      <c r="H56" s="24"/>
      <c r="I56" s="24">
        <v>10361.4</v>
      </c>
      <c r="J56" s="24"/>
      <c r="K56" s="24">
        <v>10361.4</v>
      </c>
      <c r="L56" s="24"/>
      <c r="M56" s="24">
        <v>10361.4</v>
      </c>
      <c r="N56" s="24"/>
    </row>
    <row r="57" spans="1:14" s="13" customFormat="1" ht="62.4">
      <c r="A57" s="16">
        <v>2</v>
      </c>
      <c r="B57" s="41" t="s">
        <v>176</v>
      </c>
      <c r="C57" s="33" t="s">
        <v>76</v>
      </c>
      <c r="D57" s="33" t="s">
        <v>82</v>
      </c>
      <c r="E57" s="33" t="s">
        <v>50</v>
      </c>
      <c r="F57" s="33" t="s">
        <v>78</v>
      </c>
      <c r="G57" s="34">
        <f>SUMIFS(G58:G1048,$C58:$C1048,$C58,$D58:$D1048,$D58,$E58:$E1048,$E58)</f>
        <v>300</v>
      </c>
      <c r="H57" s="34">
        <f>SUMIFS(H58:H1048,$C58:$C1048,$C58,$D58:$D1048,$D58,$E58:$E1048,$E58)</f>
        <v>0</v>
      </c>
      <c r="I57" s="34">
        <f>SUMIFS(I58:I1048,$C58:$C1048,$C58,$D58:$D1048,$D58,$E58:$E1048,$E58)</f>
        <v>300</v>
      </c>
      <c r="J57" s="34">
        <f>SUMIFS(J58:J1048,$C58:$C1048,$C58,$D58:$D1048,$D58,$E58:$E1048,$E58)</f>
        <v>0</v>
      </c>
      <c r="K57" s="34">
        <f>SUMIFS(K58:K1048,$C58:$C1048,$C58,$D58:$D1048,$D58,$E58:$E1048,$E58)</f>
        <v>300</v>
      </c>
      <c r="L57" s="34">
        <f>SUMIFS(L58:L1048,$C58:$C1048,$C58,$D58:$D1048,$D58,$E58:$E1048,$E58)</f>
        <v>0</v>
      </c>
      <c r="M57" s="34">
        <f>SUMIFS(M58:M1048,$C58:$C1048,$C58,$D58:$D1048,$D58,$E58:$E1048,$E58)</f>
        <v>300</v>
      </c>
      <c r="N57" s="34">
        <f>SUMIFS(N58:N1048,$C58:$C1048,$C58,$D58:$D1048,$D58,$E58:$E1048,$E58)</f>
        <v>0</v>
      </c>
    </row>
    <row r="58" spans="1:14" s="13" customFormat="1" ht="46.8">
      <c r="A58" s="17">
        <v>3</v>
      </c>
      <c r="B58" s="22" t="s">
        <v>11</v>
      </c>
      <c r="C58" s="23" t="s">
        <v>76</v>
      </c>
      <c r="D58" s="23" t="s">
        <v>82</v>
      </c>
      <c r="E58" s="23" t="s">
        <v>50</v>
      </c>
      <c r="F58" s="23" t="s">
        <v>80</v>
      </c>
      <c r="G58" s="24">
        <v>300</v>
      </c>
      <c r="H58" s="24"/>
      <c r="I58" s="24">
        <v>300</v>
      </c>
      <c r="J58" s="24"/>
      <c r="K58" s="24">
        <v>300</v>
      </c>
      <c r="L58" s="24"/>
      <c r="M58" s="24">
        <v>300</v>
      </c>
      <c r="N58" s="24"/>
    </row>
    <row r="59" spans="1:14" s="13" customFormat="1" ht="15.6">
      <c r="A59" s="17">
        <v>3</v>
      </c>
      <c r="B59" s="22" t="s">
        <v>46</v>
      </c>
      <c r="C59" s="23" t="s">
        <v>76</v>
      </c>
      <c r="D59" s="23" t="s">
        <v>82</v>
      </c>
      <c r="E59" s="23" t="s">
        <v>50</v>
      </c>
      <c r="F59" s="23" t="s">
        <v>98</v>
      </c>
      <c r="G59" s="24"/>
      <c r="H59" s="24"/>
      <c r="I59" s="24"/>
      <c r="J59" s="24"/>
      <c r="K59" s="24"/>
      <c r="L59" s="24"/>
      <c r="M59" s="24"/>
      <c r="N59" s="24"/>
    </row>
    <row r="60" spans="1:14" s="13" customFormat="1" ht="15.6">
      <c r="A60" s="14">
        <v>0</v>
      </c>
      <c r="B60" s="26" t="s">
        <v>112</v>
      </c>
      <c r="C60" s="27" t="s">
        <v>95</v>
      </c>
      <c r="D60" s="27" t="s">
        <v>121</v>
      </c>
      <c r="E60" s="27"/>
      <c r="F60" s="27"/>
      <c r="G60" s="28">
        <f>SUMIFS(G61:G1065,$C61:$C1065,$C61)/3</f>
        <v>114</v>
      </c>
      <c r="H60" s="28">
        <f>SUMIFS(H61:H1055,$C61:$C1055,$C61)/3</f>
        <v>0</v>
      </c>
      <c r="I60" s="28">
        <f>SUMIFS(I61:I1065,$C61:$C1065,$C61)/3</f>
        <v>114</v>
      </c>
      <c r="J60" s="28">
        <f>SUMIFS(J61:J1055,$C61:$C1055,$C61)/3</f>
        <v>0</v>
      </c>
      <c r="K60" s="28">
        <f>SUMIFS(K61:K1065,$C61:$C1065,$C61)/3</f>
        <v>114</v>
      </c>
      <c r="L60" s="28">
        <f>SUMIFS(L61:L1055,$C61:$C1055,$C61)/3</f>
        <v>0</v>
      </c>
      <c r="M60" s="28">
        <f>SUMIFS(M61:M1065,$C61:$C1065,$C61)/3</f>
        <v>114</v>
      </c>
      <c r="N60" s="28">
        <f>SUMIFS(N61:N1055,$C61:$C1055,$C61)/3</f>
        <v>0</v>
      </c>
    </row>
    <row r="61" spans="1:14" s="13" customFormat="1" ht="15.6">
      <c r="A61" s="15">
        <v>1</v>
      </c>
      <c r="B61" s="29" t="s">
        <v>51</v>
      </c>
      <c r="C61" s="30" t="s">
        <v>95</v>
      </c>
      <c r="D61" s="30" t="s">
        <v>93</v>
      </c>
      <c r="E61" s="30" t="s">
        <v>6</v>
      </c>
      <c r="F61" s="30" t="s">
        <v>78</v>
      </c>
      <c r="G61" s="31">
        <f>SUMIFS(G62:G1055,$C62:$C1055,$C62,$D62:$D1055,$D62)/2</f>
        <v>114</v>
      </c>
      <c r="H61" s="31">
        <f>SUMIFS(H62:H1055,$C62:$C1055,$C62,$D62:$D1055,$D62)/2</f>
        <v>0</v>
      </c>
      <c r="I61" s="31">
        <f>SUMIFS(I62:I1055,$C62:$C1055,$C62,$D62:$D1055,$D62)/2</f>
        <v>114</v>
      </c>
      <c r="J61" s="31">
        <f>SUMIFS(J62:J1055,$C62:$C1055,$C62,$D62:$D1055,$D62)/2</f>
        <v>0</v>
      </c>
      <c r="K61" s="31">
        <f>SUMIFS(K62:K1055,$C62:$C1055,$C62,$D62:$D1055,$D62)/2</f>
        <v>114</v>
      </c>
      <c r="L61" s="31">
        <f>SUMIFS(L62:L1055,$C62:$C1055,$C62,$D62:$D1055,$D62)/2</f>
        <v>0</v>
      </c>
      <c r="M61" s="31">
        <f>SUMIFS(M62:M1055,$C62:$C1055,$C62,$D62:$D1055,$D62)/2</f>
        <v>114</v>
      </c>
      <c r="N61" s="31">
        <f>SUMIFS(N62:N1055,$C62:$C1055,$C62,$D62:$D1055,$D62)/2</f>
        <v>0</v>
      </c>
    </row>
    <row r="62" spans="1:14" s="13" customFormat="1" ht="48.75" customHeight="1">
      <c r="A62" s="16">
        <v>2</v>
      </c>
      <c r="B62" s="32" t="s">
        <v>177</v>
      </c>
      <c r="C62" s="33" t="s">
        <v>95</v>
      </c>
      <c r="D62" s="33" t="s">
        <v>93</v>
      </c>
      <c r="E62" s="33" t="s">
        <v>124</v>
      </c>
      <c r="F62" s="33" t="s">
        <v>78</v>
      </c>
      <c r="G62" s="34">
        <f>SUMIFS(G63:G1052,$C63:$C1052,$C63,$D63:$D1052,$D63,$E63:$E1052,$E63)</f>
        <v>114</v>
      </c>
      <c r="H62" s="34">
        <f>SUMIFS(H63:H1052,$C63:$C1052,$C63,$D63:$D1052,$D63,$E63:$E1052,$E63)</f>
        <v>0</v>
      </c>
      <c r="I62" s="34">
        <f>SUMIFS(I63:I1052,$C63:$C1052,$C63,$D63:$D1052,$D63,$E63:$E1052,$E63)</f>
        <v>114</v>
      </c>
      <c r="J62" s="34">
        <f>SUMIFS(J63:J1052,$C63:$C1052,$C63,$D63:$D1052,$D63,$E63:$E1052,$E63)</f>
        <v>0</v>
      </c>
      <c r="K62" s="34">
        <f>SUMIFS(K63:K1052,$C63:$C1052,$C63,$D63:$D1052,$D63,$E63:$E1052,$E63)</f>
        <v>114</v>
      </c>
      <c r="L62" s="34">
        <f>SUMIFS(L63:L1052,$C63:$C1052,$C63,$D63:$D1052,$D63,$E63:$E1052,$E63)</f>
        <v>0</v>
      </c>
      <c r="M62" s="34">
        <f>SUMIFS(M63:M1052,$C63:$C1052,$C63,$D63:$D1052,$D63,$E63:$E1052,$E63)</f>
        <v>114</v>
      </c>
      <c r="N62" s="34">
        <f>SUMIFS(N63:N1052,$C63:$C1052,$C63,$D63:$D1052,$D63,$E63:$E1052,$E63)</f>
        <v>0</v>
      </c>
    </row>
    <row r="63" spans="1:14" s="13" customFormat="1" ht="46.8">
      <c r="A63" s="17">
        <v>3</v>
      </c>
      <c r="B63" s="22" t="s">
        <v>11</v>
      </c>
      <c r="C63" s="23" t="s">
        <v>95</v>
      </c>
      <c r="D63" s="23" t="s">
        <v>93</v>
      </c>
      <c r="E63" s="23" t="s">
        <v>124</v>
      </c>
      <c r="F63" s="23" t="s">
        <v>80</v>
      </c>
      <c r="G63" s="24">
        <v>114</v>
      </c>
      <c r="H63" s="24"/>
      <c r="I63" s="24">
        <v>114</v>
      </c>
      <c r="J63" s="24"/>
      <c r="K63" s="24">
        <v>114</v>
      </c>
      <c r="L63" s="24"/>
      <c r="M63" s="24">
        <v>114</v>
      </c>
      <c r="N63" s="24"/>
    </row>
    <row r="64" spans="1:14" s="13" customFormat="1" ht="31.2">
      <c r="A64" s="14">
        <v>0</v>
      </c>
      <c r="B64" s="26" t="s">
        <v>113</v>
      </c>
      <c r="C64" s="27" t="s">
        <v>85</v>
      </c>
      <c r="D64" s="27" t="s">
        <v>121</v>
      </c>
      <c r="E64" s="27"/>
      <c r="F64" s="27"/>
      <c r="G64" s="28">
        <f>SUMIFS(G65:G1069,$C65:$C1069,$C65)/3</f>
        <v>2081.6</v>
      </c>
      <c r="H64" s="28">
        <f>SUMIFS(H65:H1059,$C65:$C1059,$C65)/3</f>
        <v>0</v>
      </c>
      <c r="I64" s="28">
        <f>SUMIFS(I65:I1069,$C65:$C1069,$C65)/3</f>
        <v>2081.6</v>
      </c>
      <c r="J64" s="28">
        <f>SUMIFS(J65:J1059,$C65:$C1059,$C65)/3</f>
        <v>0</v>
      </c>
      <c r="K64" s="28">
        <f>SUMIFS(K65:K1069,$C65:$C1069,$C65)/3</f>
        <v>2081.6</v>
      </c>
      <c r="L64" s="28">
        <f>SUMIFS(L65:L1059,$C65:$C1059,$C65)/3</f>
        <v>0</v>
      </c>
      <c r="M64" s="28">
        <f>SUMIFS(M65:M1069,$C65:$C1069,$C65)/3</f>
        <v>2081.6</v>
      </c>
      <c r="N64" s="28">
        <f>SUMIFS(N65:N1059,$C65:$C1059,$C65)/3</f>
        <v>0</v>
      </c>
    </row>
    <row r="65" spans="1:14" s="13" customFormat="1" ht="46.8">
      <c r="A65" s="15">
        <v>1</v>
      </c>
      <c r="B65" s="29" t="s">
        <v>52</v>
      </c>
      <c r="C65" s="30" t="s">
        <v>85</v>
      </c>
      <c r="D65" s="30" t="s">
        <v>96</v>
      </c>
      <c r="E65" s="30" t="s">
        <v>6</v>
      </c>
      <c r="F65" s="30" t="s">
        <v>78</v>
      </c>
      <c r="G65" s="31">
        <f>SUMIFS(G66:G1059,$C66:$C1059,$C66,$D66:$D1059,$D66)/2</f>
        <v>1352.6</v>
      </c>
      <c r="H65" s="31">
        <f>SUMIFS(H66:H1059,$C66:$C1059,$C66,$D66:$D1059,$D66)/2</f>
        <v>0</v>
      </c>
      <c r="I65" s="31">
        <f>SUMIFS(I66:I1059,$C66:$C1059,$C66,$D66:$D1059,$D66)/2</f>
        <v>1352.6</v>
      </c>
      <c r="J65" s="31">
        <f>SUMIFS(J66:J1059,$C66:$C1059,$C66,$D66:$D1059,$D66)/2</f>
        <v>0</v>
      </c>
      <c r="K65" s="31">
        <f>SUMIFS(K66:K1059,$C66:$C1059,$C66,$D66:$D1059,$D66)/2</f>
        <v>1352.6</v>
      </c>
      <c r="L65" s="31">
        <f>SUMIFS(L66:L1059,$C66:$C1059,$C66,$D66:$D1059,$D66)/2</f>
        <v>0</v>
      </c>
      <c r="M65" s="31">
        <f>SUMIFS(M66:M1059,$C66:$C1059,$C66,$D66:$D1059,$D66)/2</f>
        <v>1352.6</v>
      </c>
      <c r="N65" s="31">
        <f>SUMIFS(N66:N1059,$C66:$C1059,$C66,$D66:$D1059,$D66)/2</f>
        <v>0</v>
      </c>
    </row>
    <row r="66" spans="1:14" s="13" customFormat="1" ht="93.6">
      <c r="A66" s="16">
        <v>2</v>
      </c>
      <c r="B66" s="32" t="s">
        <v>172</v>
      </c>
      <c r="C66" s="33" t="s">
        <v>85</v>
      </c>
      <c r="D66" s="33" t="s">
        <v>96</v>
      </c>
      <c r="E66" s="33" t="s">
        <v>45</v>
      </c>
      <c r="F66" s="33"/>
      <c r="G66" s="34">
        <f>SUMIFS(G67:G1056,$C67:$C1056,$C67,$D67:$D1056,$D67,$E67:$E1056,$E67)</f>
        <v>1276.5999999999999</v>
      </c>
      <c r="H66" s="34">
        <f>SUMIFS(H67:H1056,$C67:$C1056,$C67,$D67:$D1056,$D67,$E67:$E1056,$E67)</f>
        <v>0</v>
      </c>
      <c r="I66" s="34">
        <f>SUMIFS(I67:I1056,$C67:$C1056,$C67,$D67:$D1056,$D67,$E67:$E1056,$E67)</f>
        <v>1276.5999999999999</v>
      </c>
      <c r="J66" s="34">
        <f>SUMIFS(J67:J1056,$C67:$C1056,$C67,$D67:$D1056,$D67,$E67:$E1056,$E67)</f>
        <v>0</v>
      </c>
      <c r="K66" s="34">
        <f>SUMIFS(K67:K1056,$C67:$C1056,$C67,$D67:$D1056,$D67,$E67:$E1056,$E67)</f>
        <v>1276.5999999999999</v>
      </c>
      <c r="L66" s="34">
        <f>SUMIFS(L67:L1056,$C67:$C1056,$C67,$D67:$D1056,$D67,$E67:$E1056,$E67)</f>
        <v>0</v>
      </c>
      <c r="M66" s="34">
        <f>SUMIFS(M67:M1056,$C67:$C1056,$C67,$D67:$D1056,$D67,$E67:$E1056,$E67)</f>
        <v>1276.5999999999999</v>
      </c>
      <c r="N66" s="34">
        <f>SUMIFS(N67:N1056,$C67:$C1056,$C67,$D67:$D1056,$D67,$E67:$E1056,$E67)</f>
        <v>0</v>
      </c>
    </row>
    <row r="67" spans="1:14" s="13" customFormat="1" ht="15.6">
      <c r="A67" s="17">
        <v>3</v>
      </c>
      <c r="B67" s="22" t="s">
        <v>46</v>
      </c>
      <c r="C67" s="23" t="s">
        <v>85</v>
      </c>
      <c r="D67" s="23" t="s">
        <v>96</v>
      </c>
      <c r="E67" s="23" t="s">
        <v>45</v>
      </c>
      <c r="F67" s="23" t="s">
        <v>98</v>
      </c>
      <c r="G67" s="24">
        <v>1276.5999999999999</v>
      </c>
      <c r="H67" s="24"/>
      <c r="I67" s="24">
        <v>1276.5999999999999</v>
      </c>
      <c r="J67" s="24"/>
      <c r="K67" s="24">
        <v>1276.5999999999999</v>
      </c>
      <c r="L67" s="24"/>
      <c r="M67" s="24">
        <v>1276.5999999999999</v>
      </c>
      <c r="N67" s="24"/>
    </row>
    <row r="68" spans="1:14" s="13" customFormat="1" ht="87" customHeight="1">
      <c r="A68" s="16">
        <v>2</v>
      </c>
      <c r="B68" s="32" t="s">
        <v>178</v>
      </c>
      <c r="C68" s="33" t="s">
        <v>85</v>
      </c>
      <c r="D68" s="33" t="s">
        <v>96</v>
      </c>
      <c r="E68" s="33" t="s">
        <v>125</v>
      </c>
      <c r="F68" s="33" t="s">
        <v>78</v>
      </c>
      <c r="G68" s="34">
        <f>SUMIFS(G69:G1058,$C69:$C1058,$C69,$D69:$D1058,$D69,$E69:$E1058,$E69)</f>
        <v>76</v>
      </c>
      <c r="H68" s="34">
        <f>SUMIFS(H69:H1058,$C69:$C1058,$C69,$D69:$D1058,$D69,$E69:$E1058,$E69)</f>
        <v>0</v>
      </c>
      <c r="I68" s="34">
        <f>SUMIFS(I69:I1058,$C69:$C1058,$C69,$D69:$D1058,$D69,$E69:$E1058,$E69)</f>
        <v>76</v>
      </c>
      <c r="J68" s="34">
        <f>SUMIFS(J69:J1058,$C69:$C1058,$C69,$D69:$D1058,$D69,$E69:$E1058,$E69)</f>
        <v>0</v>
      </c>
      <c r="K68" s="34">
        <f>SUMIFS(K69:K1058,$C69:$C1058,$C69,$D69:$D1058,$D69,$E69:$E1058,$E69)</f>
        <v>76</v>
      </c>
      <c r="L68" s="34">
        <f>SUMIFS(L69:L1058,$C69:$C1058,$C69,$D69:$D1058,$D69,$E69:$E1058,$E69)</f>
        <v>0</v>
      </c>
      <c r="M68" s="34">
        <f>SUMIFS(M69:M1058,$C69:$C1058,$C69,$D69:$D1058,$D69,$E69:$E1058,$E69)</f>
        <v>76</v>
      </c>
      <c r="N68" s="34">
        <f>SUMIFS(N69:N1058,$C69:$C1058,$C69,$D69:$D1058,$D69,$E69:$E1058,$E69)</f>
        <v>0</v>
      </c>
    </row>
    <row r="69" spans="1:14" s="13" customFormat="1" ht="46.8">
      <c r="A69" s="17">
        <v>3</v>
      </c>
      <c r="B69" s="22" t="s">
        <v>11</v>
      </c>
      <c r="C69" s="23" t="s">
        <v>85</v>
      </c>
      <c r="D69" s="23" t="s">
        <v>96</v>
      </c>
      <c r="E69" s="23" t="s">
        <v>125</v>
      </c>
      <c r="F69" s="23" t="s">
        <v>80</v>
      </c>
      <c r="G69" s="24">
        <v>76</v>
      </c>
      <c r="H69" s="24"/>
      <c r="I69" s="24">
        <v>76</v>
      </c>
      <c r="J69" s="24"/>
      <c r="K69" s="24">
        <v>76</v>
      </c>
      <c r="L69" s="24"/>
      <c r="M69" s="24">
        <v>76</v>
      </c>
      <c r="N69" s="24"/>
    </row>
    <row r="70" spans="1:14" s="13" customFormat="1" ht="46.8">
      <c r="A70" s="15">
        <v>1</v>
      </c>
      <c r="B70" s="29" t="s">
        <v>36</v>
      </c>
      <c r="C70" s="30" t="s">
        <v>85</v>
      </c>
      <c r="D70" s="30" t="s">
        <v>83</v>
      </c>
      <c r="E70" s="30"/>
      <c r="F70" s="30"/>
      <c r="G70" s="31">
        <f>SUMIFS(G71:G1064,$C71:$C1064,$C71,$D71:$D1064,$D71)/2</f>
        <v>729</v>
      </c>
      <c r="H70" s="31">
        <f>SUMIFS(H71:H1064,$C71:$C1064,$C71,$D71:$D1064,$D71)/2</f>
        <v>0</v>
      </c>
      <c r="I70" s="31">
        <f>SUMIFS(I71:I1064,$C71:$C1064,$C71,$D71:$D1064,$D71)/2</f>
        <v>729</v>
      </c>
      <c r="J70" s="31">
        <f>SUMIFS(J71:J1064,$C71:$C1064,$C71,$D71:$D1064,$D71)/2</f>
        <v>0</v>
      </c>
      <c r="K70" s="31">
        <f>SUMIFS(K71:K1064,$C71:$C1064,$C71,$D71:$D1064,$D71)/2</f>
        <v>729</v>
      </c>
      <c r="L70" s="31">
        <f>SUMIFS(L71:L1064,$C71:$C1064,$C71,$D71:$D1064,$D71)/2</f>
        <v>0</v>
      </c>
      <c r="M70" s="31">
        <f>SUMIFS(M71:M1064,$C71:$C1064,$C71,$D71:$D1064,$D71)/2</f>
        <v>729</v>
      </c>
      <c r="N70" s="31">
        <f>SUMIFS(N71:N1064,$C71:$C1064,$C71,$D71:$D1064,$D71)/2</f>
        <v>0</v>
      </c>
    </row>
    <row r="71" spans="1:14" s="13" customFormat="1" ht="82.2" customHeight="1">
      <c r="A71" s="16">
        <v>2</v>
      </c>
      <c r="B71" s="32" t="s">
        <v>179</v>
      </c>
      <c r="C71" s="33" t="s">
        <v>85</v>
      </c>
      <c r="D71" s="33" t="s">
        <v>83</v>
      </c>
      <c r="E71" s="33" t="s">
        <v>53</v>
      </c>
      <c r="F71" s="33"/>
      <c r="G71" s="34">
        <f>SUMIFS(G72:G1061,$C72:$C1061,$C72,$D72:$D1061,$D72,$E72:$E1061,$E72)</f>
        <v>449</v>
      </c>
      <c r="H71" s="34">
        <f>SUMIFS(H72:H1061,$C72:$C1061,$C72,$D72:$D1061,$D72,$E72:$E1061,$E72)</f>
        <v>0</v>
      </c>
      <c r="I71" s="34">
        <f>SUMIFS(I72:I1061,$C72:$C1061,$C72,$D72:$D1061,$D72,$E72:$E1061,$E72)</f>
        <v>449</v>
      </c>
      <c r="J71" s="34">
        <f>SUMIFS(J72:J1061,$C72:$C1061,$C72,$D72:$D1061,$D72,$E72:$E1061,$E72)</f>
        <v>0</v>
      </c>
      <c r="K71" s="34">
        <f>SUMIFS(K72:K1061,$C72:$C1061,$C72,$D72:$D1061,$D72,$E72:$E1061,$E72)</f>
        <v>449</v>
      </c>
      <c r="L71" s="34">
        <f>SUMIFS(L72:L1061,$C72:$C1061,$C72,$D72:$D1061,$D72,$E72:$E1061,$E72)</f>
        <v>0</v>
      </c>
      <c r="M71" s="34">
        <f>SUMIFS(M72:M1061,$C72:$C1061,$C72,$D72:$D1061,$D72,$E72:$E1061,$E72)</f>
        <v>449</v>
      </c>
      <c r="N71" s="34">
        <f>SUMIFS(N72:N1061,$C72:$C1061,$C72,$D72:$D1061,$D72,$E72:$E1061,$E72)</f>
        <v>0</v>
      </c>
    </row>
    <row r="72" spans="1:14" s="13" customFormat="1" ht="15.6">
      <c r="A72" s="17">
        <v>3</v>
      </c>
      <c r="B72" s="22" t="s">
        <v>46</v>
      </c>
      <c r="C72" s="23" t="s">
        <v>85</v>
      </c>
      <c r="D72" s="23" t="s">
        <v>83</v>
      </c>
      <c r="E72" s="23" t="s">
        <v>53</v>
      </c>
      <c r="F72" s="23" t="s">
        <v>98</v>
      </c>
      <c r="G72" s="24">
        <v>449</v>
      </c>
      <c r="H72" s="24"/>
      <c r="I72" s="24">
        <v>449</v>
      </c>
      <c r="J72" s="24"/>
      <c r="K72" s="24">
        <v>449</v>
      </c>
      <c r="L72" s="24"/>
      <c r="M72" s="24">
        <v>449</v>
      </c>
      <c r="N72" s="24"/>
    </row>
    <row r="73" spans="1:14" s="13" customFormat="1" ht="62.4">
      <c r="A73" s="16">
        <v>2</v>
      </c>
      <c r="B73" s="32" t="s">
        <v>180</v>
      </c>
      <c r="C73" s="33" t="s">
        <v>85</v>
      </c>
      <c r="D73" s="33" t="s">
        <v>83</v>
      </c>
      <c r="E73" s="33" t="s">
        <v>37</v>
      </c>
      <c r="F73" s="33"/>
      <c r="G73" s="34">
        <f>SUMIFS(G74:G1063,$C74:$C1063,$C74,$D74:$D1063,$D74,$E74:$E1063,$E74)</f>
        <v>280</v>
      </c>
      <c r="H73" s="34">
        <f>SUMIFS(H74:H1063,$C74:$C1063,$C74,$D74:$D1063,$D74,$E74:$E1063,$E74)</f>
        <v>0</v>
      </c>
      <c r="I73" s="34">
        <f>SUMIFS(I74:I1063,$C74:$C1063,$C74,$D74:$D1063,$D74,$E74:$E1063,$E74)</f>
        <v>280</v>
      </c>
      <c r="J73" s="34">
        <f>SUMIFS(J74:J1063,$C74:$C1063,$C74,$D74:$D1063,$D74,$E74:$E1063,$E74)</f>
        <v>0</v>
      </c>
      <c r="K73" s="34">
        <f>SUMIFS(K74:K1063,$C74:$C1063,$C74,$D74:$D1063,$D74,$E74:$E1063,$E74)</f>
        <v>280</v>
      </c>
      <c r="L73" s="34">
        <f>SUMIFS(L74:L1063,$C74:$C1063,$C74,$D74:$D1063,$D74,$E74:$E1063,$E74)</f>
        <v>0</v>
      </c>
      <c r="M73" s="34">
        <f>SUMIFS(M74:M1063,$C74:$C1063,$C74,$D74:$D1063,$D74,$E74:$E1063,$E74)</f>
        <v>280</v>
      </c>
      <c r="N73" s="34">
        <f>SUMIFS(N74:N1063,$C74:$C1063,$C74,$D74:$D1063,$D74,$E74:$E1063,$E74)</f>
        <v>0</v>
      </c>
    </row>
    <row r="74" spans="1:14" s="13" customFormat="1" ht="46.8">
      <c r="A74" s="17">
        <v>3</v>
      </c>
      <c r="B74" s="22" t="s">
        <v>11</v>
      </c>
      <c r="C74" s="23" t="s">
        <v>85</v>
      </c>
      <c r="D74" s="23" t="s">
        <v>83</v>
      </c>
      <c r="E74" s="23" t="s">
        <v>37</v>
      </c>
      <c r="F74" s="23" t="s">
        <v>80</v>
      </c>
      <c r="G74" s="24">
        <v>280</v>
      </c>
      <c r="H74" s="24"/>
      <c r="I74" s="24">
        <v>280</v>
      </c>
      <c r="J74" s="24"/>
      <c r="K74" s="24">
        <v>280</v>
      </c>
      <c r="L74" s="24"/>
      <c r="M74" s="24">
        <v>280</v>
      </c>
      <c r="N74" s="24"/>
    </row>
    <row r="75" spans="1:14" s="13" customFormat="1" ht="15.6">
      <c r="A75" s="14">
        <v>0</v>
      </c>
      <c r="B75" s="26" t="s">
        <v>114</v>
      </c>
      <c r="C75" s="27" t="s">
        <v>93</v>
      </c>
      <c r="D75" s="27" t="s">
        <v>121</v>
      </c>
      <c r="E75" s="27"/>
      <c r="F75" s="27"/>
      <c r="G75" s="28">
        <f>SUMIFS(G76:G1080,$C76:$C1080,$C76)/3</f>
        <v>7630.3</v>
      </c>
      <c r="H75" s="28">
        <f>SUMIFS(H76:H1070,$C76:$C1070,$C76)/3</f>
        <v>2125</v>
      </c>
      <c r="I75" s="28">
        <f>SUMIFS(I76:I1080,$C76:$C1080,$C76)/3</f>
        <v>7630.3</v>
      </c>
      <c r="J75" s="28">
        <f>SUMIFS(J76:J1070,$C76:$C1070,$C76)/3</f>
        <v>2125</v>
      </c>
      <c r="K75" s="28">
        <f>SUMIFS(K76:K1080,$C76:$C1080,$C76)/3</f>
        <v>7723.0999999999995</v>
      </c>
      <c r="L75" s="28">
        <f>SUMIFS(L76:L1070,$C76:$C1070,$C76)/3</f>
        <v>2125</v>
      </c>
      <c r="M75" s="28">
        <f>SUMIFS(M76:M1080,$C76:$C1080,$C76)/3</f>
        <v>7723.0999999999995</v>
      </c>
      <c r="N75" s="28">
        <f>SUMIFS(N76:N1070,$C76:$C1070,$C76)/3</f>
        <v>2125</v>
      </c>
    </row>
    <row r="76" spans="1:14" s="13" customFormat="1" ht="15.6">
      <c r="A76" s="15">
        <v>1</v>
      </c>
      <c r="B76" s="29" t="s">
        <v>54</v>
      </c>
      <c r="C76" s="30" t="s">
        <v>93</v>
      </c>
      <c r="D76" s="30" t="s">
        <v>99</v>
      </c>
      <c r="E76" s="30"/>
      <c r="F76" s="30"/>
      <c r="G76" s="31">
        <f>SUMIFS(G77:G1067,$C77:$C1067,$C77,$D77:$D1067,$D77)/2</f>
        <v>2656.3</v>
      </c>
      <c r="H76" s="31">
        <f>SUMIFS(H77:H1067,$C77:$C1067,$C77,$D77:$D1067,$D77)/2</f>
        <v>2125</v>
      </c>
      <c r="I76" s="31">
        <f>SUMIFS(I77:I1067,$C77:$C1067,$C77,$D77:$D1067,$D77)/2</f>
        <v>2656.3</v>
      </c>
      <c r="J76" s="31">
        <f>SUMIFS(J77:J1067,$C77:$C1067,$C77,$D77:$D1067,$D77)/2</f>
        <v>2125</v>
      </c>
      <c r="K76" s="31">
        <f>SUMIFS(K77:K1067,$C77:$C1067,$C77,$D77:$D1067,$D77)/2</f>
        <v>2656.3</v>
      </c>
      <c r="L76" s="31">
        <f>SUMIFS(L77:L1067,$C77:$C1067,$C77,$D77:$D1067,$D77)/2</f>
        <v>2125</v>
      </c>
      <c r="M76" s="31">
        <f>SUMIFS(M77:M1067,$C77:$C1067,$C77,$D77:$D1067,$D77)/2</f>
        <v>2656.3</v>
      </c>
      <c r="N76" s="31">
        <f>SUMIFS(N77:N1067,$C77:$C1067,$C77,$D77:$D1067,$D77)/2</f>
        <v>2125</v>
      </c>
    </row>
    <row r="77" spans="1:14" s="13" customFormat="1" ht="62.4">
      <c r="A77" s="16">
        <v>2</v>
      </c>
      <c r="B77" s="39" t="s">
        <v>146</v>
      </c>
      <c r="C77" s="33" t="s">
        <v>93</v>
      </c>
      <c r="D77" s="33" t="s">
        <v>99</v>
      </c>
      <c r="E77" s="33" t="s">
        <v>14</v>
      </c>
      <c r="F77" s="33"/>
      <c r="G77" s="34">
        <f>SUMIFS(G78:G1073,$C78:$C1073,$C78,$D78:$D1073,$D78,$E78:$E1073,$E78)</f>
        <v>0</v>
      </c>
      <c r="H77" s="34">
        <f>SUMIFS(H78:H1073,$C78:$C1073,$C78,$D78:$D1073,$D78,$E78:$E1073,$E78)</f>
        <v>0</v>
      </c>
      <c r="I77" s="34">
        <f>SUMIFS(I78:I1073,$C78:$C1073,$C78,$D78:$D1073,$D78,$E78:$E1073,$E78)</f>
        <v>0</v>
      </c>
      <c r="J77" s="34">
        <f>SUMIFS(J78:J1073,$C78:$C1073,$C78,$D78:$D1073,$D78,$E78:$E1073,$E78)</f>
        <v>0</v>
      </c>
      <c r="K77" s="34">
        <f>SUMIFS(K78:K1073,$C78:$C1073,$C78,$D78:$D1073,$D78,$E78:$E1073,$E78)</f>
        <v>0</v>
      </c>
      <c r="L77" s="34">
        <f>SUMIFS(L78:L1073,$C78:$C1073,$C78,$D78:$D1073,$D78,$E78:$E1073,$E78)</f>
        <v>0</v>
      </c>
      <c r="M77" s="34">
        <f>SUMIFS(M78:M1073,$C78:$C1073,$C78,$D78:$D1073,$D78,$E78:$E1073,$E78)</f>
        <v>0</v>
      </c>
      <c r="N77" s="34">
        <f>SUMIFS(N78:N1073,$C78:$C1073,$C78,$D78:$D1073,$D78,$E78:$E1073,$E78)</f>
        <v>0</v>
      </c>
    </row>
    <row r="78" spans="1:14" s="13" customFormat="1" ht="46.8">
      <c r="A78" s="17">
        <v>3</v>
      </c>
      <c r="B78" s="22" t="s">
        <v>11</v>
      </c>
      <c r="C78" s="23" t="s">
        <v>93</v>
      </c>
      <c r="D78" s="23" t="s">
        <v>99</v>
      </c>
      <c r="E78" s="23" t="s">
        <v>14</v>
      </c>
      <c r="F78" s="23" t="s">
        <v>80</v>
      </c>
      <c r="G78" s="24"/>
      <c r="H78" s="24"/>
      <c r="I78" s="24"/>
      <c r="J78" s="24"/>
      <c r="K78" s="24"/>
      <c r="L78" s="24"/>
      <c r="M78" s="24"/>
      <c r="N78" s="24"/>
    </row>
    <row r="79" spans="1:14" s="13" customFormat="1" ht="78">
      <c r="A79" s="16">
        <v>2</v>
      </c>
      <c r="B79" s="32" t="s">
        <v>55</v>
      </c>
      <c r="C79" s="33" t="s">
        <v>93</v>
      </c>
      <c r="D79" s="33" t="s">
        <v>99</v>
      </c>
      <c r="E79" s="33" t="s">
        <v>56</v>
      </c>
      <c r="F79" s="33"/>
      <c r="G79" s="34">
        <f>SUMIFS(G80:G1067,$C80:$C1067,$C80,$D80:$D1067,$D80,$E80:$E1067,$E80)</f>
        <v>2656.3</v>
      </c>
      <c r="H79" s="34">
        <f>SUMIFS(H80:H1067,$C80:$C1067,$C80,$D80:$D1067,$D80,$E80:$E1067,$E80)</f>
        <v>2125</v>
      </c>
      <c r="I79" s="34">
        <f>SUMIFS(I80:I1067,$C80:$C1067,$C80,$D80:$D1067,$D80,$E80:$E1067,$E80)</f>
        <v>2656.3</v>
      </c>
      <c r="J79" s="34">
        <f>SUMIFS(J80:J1067,$C80:$C1067,$C80,$D80:$D1067,$D80,$E80:$E1067,$E80)</f>
        <v>2125</v>
      </c>
      <c r="K79" s="34">
        <f>SUMIFS(K80:K1067,$C80:$C1067,$C80,$D80:$D1067,$D80,$E80:$E1067,$E80)</f>
        <v>2656.3</v>
      </c>
      <c r="L79" s="34">
        <f>SUMIFS(L80:L1067,$C80:$C1067,$C80,$D80:$D1067,$D80,$E80:$E1067,$E80)</f>
        <v>2125</v>
      </c>
      <c r="M79" s="34">
        <f>SUMIFS(M80:M1067,$C80:$C1067,$C80,$D80:$D1067,$D80,$E80:$E1067,$E80)</f>
        <v>2656.3</v>
      </c>
      <c r="N79" s="34">
        <f>SUMIFS(N80:N1067,$C80:$C1067,$C80,$D80:$D1067,$D80,$E80:$E1067,$E80)</f>
        <v>2125</v>
      </c>
    </row>
    <row r="80" spans="1:14" s="13" customFormat="1" ht="31.2">
      <c r="A80" s="17">
        <v>3</v>
      </c>
      <c r="B80" s="22" t="s">
        <v>23</v>
      </c>
      <c r="C80" s="23" t="s">
        <v>93</v>
      </c>
      <c r="D80" s="23" t="s">
        <v>99</v>
      </c>
      <c r="E80" s="23" t="s">
        <v>56</v>
      </c>
      <c r="F80" s="23" t="s">
        <v>89</v>
      </c>
      <c r="G80" s="24"/>
      <c r="H80" s="24"/>
      <c r="I80" s="24"/>
      <c r="J80" s="24"/>
      <c r="K80" s="24"/>
      <c r="L80" s="24"/>
      <c r="M80" s="24"/>
      <c r="N80" s="24"/>
    </row>
    <row r="81" spans="1:14" s="13" customFormat="1" ht="46.8">
      <c r="A81" s="17">
        <v>3</v>
      </c>
      <c r="B81" s="22" t="s">
        <v>11</v>
      </c>
      <c r="C81" s="23" t="s">
        <v>93</v>
      </c>
      <c r="D81" s="23" t="s">
        <v>99</v>
      </c>
      <c r="E81" s="23" t="s">
        <v>56</v>
      </c>
      <c r="F81" s="23" t="s">
        <v>80</v>
      </c>
      <c r="G81" s="24">
        <v>2656.3</v>
      </c>
      <c r="H81" s="24">
        <v>2125</v>
      </c>
      <c r="I81" s="24">
        <v>2656.3</v>
      </c>
      <c r="J81" s="24">
        <v>2125</v>
      </c>
      <c r="K81" s="24">
        <v>2656.3</v>
      </c>
      <c r="L81" s="24">
        <v>2125</v>
      </c>
      <c r="M81" s="24">
        <v>2656.3</v>
      </c>
      <c r="N81" s="24">
        <v>2125</v>
      </c>
    </row>
    <row r="82" spans="1:14" s="13" customFormat="1" ht="15.6">
      <c r="A82" s="17">
        <v>3</v>
      </c>
      <c r="B82" s="22" t="s">
        <v>46</v>
      </c>
      <c r="C82" s="23" t="s">
        <v>93</v>
      </c>
      <c r="D82" s="23" t="s">
        <v>99</v>
      </c>
      <c r="E82" s="23" t="s">
        <v>56</v>
      </c>
      <c r="F82" s="23" t="s">
        <v>98</v>
      </c>
      <c r="G82" s="24"/>
      <c r="H82" s="24"/>
      <c r="I82" s="24"/>
      <c r="J82" s="24"/>
      <c r="K82" s="24"/>
      <c r="L82" s="24"/>
      <c r="M82" s="24"/>
      <c r="N82" s="24"/>
    </row>
    <row r="83" spans="1:14" s="13" customFormat="1" ht="62.4">
      <c r="A83" s="17">
        <v>3</v>
      </c>
      <c r="B83" s="22" t="s">
        <v>201</v>
      </c>
      <c r="C83" s="23" t="s">
        <v>93</v>
      </c>
      <c r="D83" s="23" t="s">
        <v>99</v>
      </c>
      <c r="E83" s="23" t="s">
        <v>56</v>
      </c>
      <c r="F83" s="23" t="s">
        <v>100</v>
      </c>
      <c r="G83" s="24"/>
      <c r="H83" s="24"/>
      <c r="I83" s="24"/>
      <c r="J83" s="24"/>
      <c r="K83" s="24"/>
      <c r="L83" s="24"/>
      <c r="M83" s="24"/>
      <c r="N83" s="24"/>
    </row>
    <row r="84" spans="1:14" s="13" customFormat="1" ht="15.6">
      <c r="A84" s="17">
        <v>3</v>
      </c>
      <c r="B84" s="22" t="s">
        <v>12</v>
      </c>
      <c r="C84" s="23" t="s">
        <v>93</v>
      </c>
      <c r="D84" s="23" t="s">
        <v>99</v>
      </c>
      <c r="E84" s="23" t="s">
        <v>56</v>
      </c>
      <c r="F84" s="23" t="s">
        <v>81</v>
      </c>
      <c r="G84" s="24"/>
      <c r="H84" s="24"/>
      <c r="I84" s="24"/>
      <c r="J84" s="24"/>
      <c r="K84" s="24"/>
      <c r="L84" s="24"/>
      <c r="M84" s="24"/>
      <c r="N84" s="24"/>
    </row>
    <row r="85" spans="1:14" s="13" customFormat="1" ht="15.6">
      <c r="A85" s="15">
        <v>1</v>
      </c>
      <c r="B85" s="29" t="s">
        <v>57</v>
      </c>
      <c r="C85" s="30" t="s">
        <v>93</v>
      </c>
      <c r="D85" s="30" t="s">
        <v>90</v>
      </c>
      <c r="E85" s="30" t="s">
        <v>6</v>
      </c>
      <c r="F85" s="30" t="s">
        <v>78</v>
      </c>
      <c r="G85" s="31">
        <f>SUMIFS(G86:G1076,$C86:$C1076,$C86,$D86:$D1076,$D86)/2</f>
        <v>1974</v>
      </c>
      <c r="H85" s="31">
        <f>SUMIFS(H86:H1076,$C86:$C1076,$C86,$D86:$D1076,$D86)/2</f>
        <v>0</v>
      </c>
      <c r="I85" s="31">
        <f>SUMIFS(I86:I1076,$C86:$C1076,$C86,$D86:$D1076,$D86)/2</f>
        <v>1974</v>
      </c>
      <c r="J85" s="31">
        <f>SUMIFS(J86:J1076,$C86:$C1076,$C86,$D86:$D1076,$D86)/2</f>
        <v>0</v>
      </c>
      <c r="K85" s="31">
        <f>SUMIFS(K86:K1076,$C86:$C1076,$C86,$D86:$D1076,$D86)/2</f>
        <v>2066.8000000000002</v>
      </c>
      <c r="L85" s="31">
        <f>SUMIFS(L86:L1076,$C86:$C1076,$C86,$D86:$D1076,$D86)/2</f>
        <v>0</v>
      </c>
      <c r="M85" s="31">
        <f>SUMIFS(M86:M1076,$C86:$C1076,$C86,$D86:$D1076,$D86)/2</f>
        <v>2066.8000000000002</v>
      </c>
      <c r="N85" s="31">
        <f>SUMIFS(N86:N1076,$C86:$C1076,$C86,$D86:$D1076,$D86)/2</f>
        <v>0</v>
      </c>
    </row>
    <row r="86" spans="1:14" s="13" customFormat="1" ht="62.4">
      <c r="A86" s="16">
        <v>2</v>
      </c>
      <c r="B86" s="41" t="s">
        <v>145</v>
      </c>
      <c r="C86" s="42" t="s">
        <v>93</v>
      </c>
      <c r="D86" s="42" t="s">
        <v>90</v>
      </c>
      <c r="E86" s="42" t="s">
        <v>150</v>
      </c>
      <c r="F86" s="33"/>
      <c r="G86" s="34">
        <f>SUMIFS(G87:G1073,$C87:$C1073,$C87,$D87:$D1073,$D87,$E87:$E1073,$E87)</f>
        <v>1974</v>
      </c>
      <c r="H86" s="34">
        <f>SUMIFS(H87:H1073,$C87:$C1073,$C87,$D87:$D1073,$D87,$E87:$E1073,$E87)</f>
        <v>0</v>
      </c>
      <c r="I86" s="34">
        <f>SUMIFS(I87:I1073,$C87:$C1073,$C87,$D87:$D1073,$D87,$E87:$E1073,$E87)</f>
        <v>1974</v>
      </c>
      <c r="J86" s="34">
        <f>SUMIFS(J87:J1073,$C87:$C1073,$C87,$D87:$D1073,$D87,$E87:$E1073,$E87)</f>
        <v>0</v>
      </c>
      <c r="K86" s="34">
        <f>SUMIFS(K87:K1073,$C87:$C1073,$C87,$D87:$D1073,$D87,$E87:$E1073,$E87)</f>
        <v>2066.8000000000002</v>
      </c>
      <c r="L86" s="34">
        <f>SUMIFS(L87:L1073,$C87:$C1073,$C87,$D87:$D1073,$D87,$E87:$E1073,$E87)</f>
        <v>0</v>
      </c>
      <c r="M86" s="34">
        <f>SUMIFS(M87:M1073,$C87:$C1073,$C87,$D87:$D1073,$D87,$E87:$E1073,$E87)</f>
        <v>2066.8000000000002</v>
      </c>
      <c r="N86" s="34">
        <f>SUMIFS(N87:N1073,$C87:$C1073,$C87,$D87:$D1073,$D87,$E87:$E1073,$E87)</f>
        <v>0</v>
      </c>
    </row>
    <row r="87" spans="1:14" s="13" customFormat="1" ht="62.4">
      <c r="A87" s="17">
        <v>3</v>
      </c>
      <c r="B87" s="22" t="s">
        <v>201</v>
      </c>
      <c r="C87" s="23" t="s">
        <v>93</v>
      </c>
      <c r="D87" s="23" t="s">
        <v>90</v>
      </c>
      <c r="E87" s="23" t="s">
        <v>150</v>
      </c>
      <c r="F87" s="23" t="s">
        <v>100</v>
      </c>
      <c r="G87" s="24">
        <v>1974</v>
      </c>
      <c r="H87" s="24"/>
      <c r="I87" s="24">
        <v>1974</v>
      </c>
      <c r="J87" s="24"/>
      <c r="K87" s="24">
        <v>2066.8000000000002</v>
      </c>
      <c r="L87" s="24"/>
      <c r="M87" s="24">
        <v>2066.8000000000002</v>
      </c>
      <c r="N87" s="24"/>
    </row>
    <row r="88" spans="1:14" s="13" customFormat="1" ht="15.6">
      <c r="A88" s="15">
        <v>1</v>
      </c>
      <c r="B88" s="40" t="s">
        <v>195</v>
      </c>
      <c r="C88" s="30" t="s">
        <v>93</v>
      </c>
      <c r="D88" s="30" t="s">
        <v>96</v>
      </c>
      <c r="E88" s="30"/>
      <c r="F88" s="30"/>
      <c r="G88" s="31">
        <f>SUMIFS(G89:G1079,$C89:$C1079,$C89,$D89:$D1079,$D89)/2</f>
        <v>0</v>
      </c>
      <c r="H88" s="31">
        <f>SUMIFS(H89:H1079,$C89:$C1079,$C89,$D89:$D1079,$D89)/2</f>
        <v>0</v>
      </c>
      <c r="I88" s="31">
        <f>SUMIFS(I89:I1079,$C89:$C1079,$C89,$D89:$D1079,$D89)/2</f>
        <v>0</v>
      </c>
      <c r="J88" s="31">
        <f>SUMIFS(J89:J1079,$C89:$C1079,$C89,$D89:$D1079,$D89)/2</f>
        <v>0</v>
      </c>
      <c r="K88" s="31">
        <f>SUMIFS(K89:K1079,$C89:$C1079,$C89,$D89:$D1079,$D89)/2</f>
        <v>0</v>
      </c>
      <c r="L88" s="31">
        <f>SUMIFS(L89:L1079,$C89:$C1079,$C89,$D89:$D1079,$D89)/2</f>
        <v>0</v>
      </c>
      <c r="M88" s="31">
        <f>SUMIFS(M89:M1079,$C89:$C1079,$C89,$D89:$D1079,$D89)/2</f>
        <v>0</v>
      </c>
      <c r="N88" s="31">
        <f>SUMIFS(N89:N1079,$C89:$C1079,$C89,$D89:$D1079,$D89)/2</f>
        <v>0</v>
      </c>
    </row>
    <row r="89" spans="1:14" s="13" customFormat="1" ht="62.4">
      <c r="A89" s="16">
        <v>2</v>
      </c>
      <c r="B89" s="32" t="s">
        <v>148</v>
      </c>
      <c r="C89" s="33" t="s">
        <v>93</v>
      </c>
      <c r="D89" s="33" t="s">
        <v>96</v>
      </c>
      <c r="E89" s="33" t="s">
        <v>58</v>
      </c>
      <c r="F89" s="33"/>
      <c r="G89" s="34">
        <f>SUMIFS(G90:G1076,$C90:$C1076,$C90,$D90:$D1076,$D90,$E90:$E1076,$E90)</f>
        <v>0</v>
      </c>
      <c r="H89" s="34">
        <f>SUMIFS(H90:H1076,$C90:$C1076,$C90,$D90:$D1076,$D90,$E90:$E1076,$E90)</f>
        <v>0</v>
      </c>
      <c r="I89" s="34">
        <f>SUMIFS(I90:I1076,$C90:$C1076,$C90,$D90:$D1076,$D90,$E90:$E1076,$E90)</f>
        <v>0</v>
      </c>
      <c r="J89" s="34">
        <f>SUMIFS(J90:J1076,$C90:$C1076,$C90,$D90:$D1076,$D90,$E90:$E1076,$E90)</f>
        <v>0</v>
      </c>
      <c r="K89" s="34">
        <f>SUMIFS(K90:K1076,$C90:$C1076,$C90,$D90:$D1076,$D90,$E90:$E1076,$E90)</f>
        <v>0</v>
      </c>
      <c r="L89" s="34">
        <f>SUMIFS(L90:L1076,$C90:$C1076,$C90,$D90:$D1076,$D90,$E90:$E1076,$E90)</f>
        <v>0</v>
      </c>
      <c r="M89" s="34">
        <f>SUMIFS(M90:M1076,$C90:$C1076,$C90,$D90:$D1076,$D90,$E90:$E1076,$E90)</f>
        <v>0</v>
      </c>
      <c r="N89" s="34">
        <f>SUMIFS(N90:N1076,$C90:$C1076,$C90,$D90:$D1076,$D90,$E90:$E1076,$E90)</f>
        <v>0</v>
      </c>
    </row>
    <row r="90" spans="1:14" s="13" customFormat="1" ht="15.6">
      <c r="A90" s="17">
        <v>3</v>
      </c>
      <c r="B90" s="22" t="s">
        <v>46</v>
      </c>
      <c r="C90" s="23" t="s">
        <v>93</v>
      </c>
      <c r="D90" s="23" t="s">
        <v>96</v>
      </c>
      <c r="E90" s="23" t="s">
        <v>58</v>
      </c>
      <c r="F90" s="23" t="s">
        <v>98</v>
      </c>
      <c r="G90" s="24"/>
      <c r="H90" s="24"/>
      <c r="I90" s="24"/>
      <c r="J90" s="24"/>
      <c r="K90" s="24"/>
      <c r="L90" s="24"/>
      <c r="M90" s="24"/>
      <c r="N90" s="24"/>
    </row>
    <row r="91" spans="1:14" s="13" customFormat="1" ht="15.6">
      <c r="A91" s="15">
        <v>1</v>
      </c>
      <c r="B91" s="29" t="s">
        <v>154</v>
      </c>
      <c r="C91" s="30" t="s">
        <v>93</v>
      </c>
      <c r="D91" s="30" t="s">
        <v>91</v>
      </c>
      <c r="E91" s="30" t="s">
        <v>6</v>
      </c>
      <c r="F91" s="30" t="s">
        <v>78</v>
      </c>
      <c r="G91" s="31">
        <f>SUMIFS(G92:G1082,$C92:$C1082,$C92,$D92:$D1082,$D92)/2</f>
        <v>0</v>
      </c>
      <c r="H91" s="31">
        <f>SUMIFS(H92:H1082,$C92:$C1082,$C92,$D92:$D1082,$D92)/2</f>
        <v>0</v>
      </c>
      <c r="I91" s="31">
        <f>SUMIFS(I92:I1082,$C92:$C1082,$C92,$D92:$D1082,$D92)/2</f>
        <v>0</v>
      </c>
      <c r="J91" s="31">
        <f>SUMIFS(J92:J1082,$C92:$C1082,$C92,$D92:$D1082,$D92)/2</f>
        <v>0</v>
      </c>
      <c r="K91" s="31">
        <f>SUMIFS(K92:K1082,$C92:$C1082,$C92,$D92:$D1082,$D92)/2</f>
        <v>0</v>
      </c>
      <c r="L91" s="31">
        <f>SUMIFS(L92:L1082,$C92:$C1082,$C92,$D92:$D1082,$D92)/2</f>
        <v>0</v>
      </c>
      <c r="M91" s="31">
        <f>SUMIFS(M92:M1082,$C92:$C1082,$C92,$D92:$D1082,$D92)/2</f>
        <v>0</v>
      </c>
      <c r="N91" s="31">
        <f>SUMIFS(N92:N1082,$C92:$C1082,$C92,$D92:$D1082,$D92)/2</f>
        <v>0</v>
      </c>
    </row>
    <row r="92" spans="1:14" s="13" customFormat="1" ht="62.4">
      <c r="A92" s="16">
        <v>2</v>
      </c>
      <c r="B92" s="41" t="s">
        <v>176</v>
      </c>
      <c r="C92" s="33" t="s">
        <v>93</v>
      </c>
      <c r="D92" s="33" t="s">
        <v>91</v>
      </c>
      <c r="E92" s="33" t="s">
        <v>50</v>
      </c>
      <c r="F92" s="33"/>
      <c r="G92" s="34">
        <f>SUMIFS(G93:G1079,$C93:$C1079,$C93,$D93:$D1079,$D93,$E93:$E1079,$E93)</f>
        <v>0</v>
      </c>
      <c r="H92" s="34">
        <f>SUMIFS(H93:H1079,$C93:$C1079,$C93,$D93:$D1079,$D93,$E93:$E1079,$E93)</f>
        <v>0</v>
      </c>
      <c r="I92" s="34">
        <f>SUMIFS(I93:I1079,$C93:$C1079,$C93,$D93:$D1079,$D93,$E93:$E1079,$E93)</f>
        <v>0</v>
      </c>
      <c r="J92" s="34">
        <f>SUMIFS(J93:J1079,$C93:$C1079,$C93,$D93:$D1079,$D93,$E93:$E1079,$E93)</f>
        <v>0</v>
      </c>
      <c r="K92" s="34">
        <f>SUMIFS(K93:K1079,$C93:$C1079,$C93,$D93:$D1079,$D93,$E93:$E1079,$E93)</f>
        <v>0</v>
      </c>
      <c r="L92" s="34">
        <f>SUMIFS(L93:L1079,$C93:$C1079,$C93,$D93:$D1079,$D93,$E93:$E1079,$E93)</f>
        <v>0</v>
      </c>
      <c r="M92" s="34">
        <f>SUMIFS(M93:M1079,$C93:$C1079,$C93,$D93:$D1079,$D93,$E93:$E1079,$E93)</f>
        <v>0</v>
      </c>
      <c r="N92" s="34">
        <f>SUMIFS(N93:N1079,$C93:$C1079,$C93,$D93:$D1079,$D93,$E93:$E1079,$E93)</f>
        <v>0</v>
      </c>
    </row>
    <row r="93" spans="1:14" s="13" customFormat="1" ht="15.6">
      <c r="A93" s="17">
        <v>3</v>
      </c>
      <c r="B93" s="22" t="s">
        <v>46</v>
      </c>
      <c r="C93" s="23" t="s">
        <v>93</v>
      </c>
      <c r="D93" s="23" t="s">
        <v>91</v>
      </c>
      <c r="E93" s="23" t="s">
        <v>50</v>
      </c>
      <c r="F93" s="23" t="s">
        <v>98</v>
      </c>
      <c r="G93" s="24"/>
      <c r="H93" s="24"/>
      <c r="I93" s="24"/>
      <c r="J93" s="24"/>
      <c r="K93" s="24"/>
      <c r="L93" s="24"/>
      <c r="M93" s="24"/>
      <c r="N93" s="24"/>
    </row>
    <row r="94" spans="1:14" s="13" customFormat="1" ht="46.8">
      <c r="A94" s="16">
        <v>2</v>
      </c>
      <c r="B94" s="41" t="s">
        <v>160</v>
      </c>
      <c r="C94" s="33" t="s">
        <v>93</v>
      </c>
      <c r="D94" s="33" t="s">
        <v>91</v>
      </c>
      <c r="E94" s="33" t="s">
        <v>157</v>
      </c>
      <c r="F94" s="33"/>
      <c r="G94" s="34">
        <f>SUMIFS(G95:G1082,$C95:$C1082,$C95,$D95:$D1082,$D95,$E95:$E1082,$E95)</f>
        <v>0</v>
      </c>
      <c r="H94" s="34">
        <f>SUMIFS(H95:H1082,$C95:$C1082,$C95,$D95:$D1082,$D95,$E95:$E1082,$E95)</f>
        <v>0</v>
      </c>
      <c r="I94" s="34">
        <f>SUMIFS(I95:I1082,$C95:$C1082,$C95,$D95:$D1082,$D95,$E95:$E1082,$E95)</f>
        <v>0</v>
      </c>
      <c r="J94" s="34">
        <f>SUMIFS(J95:J1082,$C95:$C1082,$C95,$D95:$D1082,$D95,$E95:$E1082,$E95)</f>
        <v>0</v>
      </c>
      <c r="K94" s="34">
        <f>SUMIFS(K95:K1082,$C95:$C1082,$C95,$D95:$D1082,$D95,$E95:$E1082,$E95)</f>
        <v>0</v>
      </c>
      <c r="L94" s="34">
        <f>SUMIFS(L95:L1082,$C95:$C1082,$C95,$D95:$D1082,$D95,$E95:$E1082,$E95)</f>
        <v>0</v>
      </c>
      <c r="M94" s="34">
        <f>SUMIFS(M95:M1082,$C95:$C1082,$C95,$D95:$D1082,$D95,$E95:$E1082,$E95)</f>
        <v>0</v>
      </c>
      <c r="N94" s="34">
        <f>SUMIFS(N95:N1082,$C95:$C1082,$C95,$D95:$D1082,$D95,$E95:$E1082,$E95)</f>
        <v>0</v>
      </c>
    </row>
    <row r="95" spans="1:14" s="13" customFormat="1" ht="15.6">
      <c r="A95" s="17">
        <v>3</v>
      </c>
      <c r="B95" s="22" t="s">
        <v>159</v>
      </c>
      <c r="C95" s="23" t="s">
        <v>93</v>
      </c>
      <c r="D95" s="23" t="s">
        <v>91</v>
      </c>
      <c r="E95" s="23" t="s">
        <v>157</v>
      </c>
      <c r="F95" s="23" t="s">
        <v>158</v>
      </c>
      <c r="G95" s="24"/>
      <c r="H95" s="24"/>
      <c r="I95" s="24"/>
      <c r="J95" s="24"/>
      <c r="K95" s="24"/>
      <c r="L95" s="24"/>
      <c r="M95" s="24"/>
      <c r="N95" s="24"/>
    </row>
    <row r="96" spans="1:14" s="13" customFormat="1" ht="31.2">
      <c r="A96" s="15">
        <v>1</v>
      </c>
      <c r="B96" s="29" t="s">
        <v>38</v>
      </c>
      <c r="C96" s="30" t="s">
        <v>93</v>
      </c>
      <c r="D96" s="30" t="s">
        <v>94</v>
      </c>
      <c r="E96" s="30"/>
      <c r="F96" s="30"/>
      <c r="G96" s="31">
        <f>SUMIFS(G97:G1082,$C97:$C1082,$C97,$D97:$D1082,$D97)/2</f>
        <v>3000</v>
      </c>
      <c r="H96" s="31">
        <f>SUMIFS(H97:H1082,$C97:$C1082,$C97,$D97:$D1082,$D97)/2</f>
        <v>0</v>
      </c>
      <c r="I96" s="31">
        <f>SUMIFS(I97:I1082,$C97:$C1082,$C97,$D97:$D1082,$D97)/2</f>
        <v>3000</v>
      </c>
      <c r="J96" s="31">
        <f>SUMIFS(J97:J1082,$C97:$C1082,$C97,$D97:$D1082,$D97)/2</f>
        <v>0</v>
      </c>
      <c r="K96" s="31">
        <f>SUMIFS(K97:K1082,$C97:$C1082,$C97,$D97:$D1082,$D97)/2</f>
        <v>3000</v>
      </c>
      <c r="L96" s="31">
        <f>SUMIFS(L97:L1082,$C97:$C1082,$C97,$D97:$D1082,$D97)/2</f>
        <v>0</v>
      </c>
      <c r="M96" s="31">
        <f>SUMIFS(M97:M1082,$C97:$C1082,$C97,$D97:$D1082,$D97)/2</f>
        <v>3000</v>
      </c>
      <c r="N96" s="31">
        <f>SUMIFS(N97:N1082,$C97:$C1082,$C97,$D97:$D1082,$D97)/2</f>
        <v>0</v>
      </c>
    </row>
    <row r="97" spans="1:14" s="13" customFormat="1" ht="46.8">
      <c r="A97" s="16">
        <v>2</v>
      </c>
      <c r="B97" s="32" t="s">
        <v>181</v>
      </c>
      <c r="C97" s="33" t="s">
        <v>93</v>
      </c>
      <c r="D97" s="33" t="s">
        <v>94</v>
      </c>
      <c r="E97" s="33" t="s">
        <v>59</v>
      </c>
      <c r="F97" s="33"/>
      <c r="G97" s="34">
        <f>SUMIFS(G98:G1079,$C98:$C1079,$C98,$D98:$D1079,$D98,$E98:$E1079,$E98)</f>
        <v>3000</v>
      </c>
      <c r="H97" s="34">
        <f>SUMIFS(H98:H1079,$C98:$C1079,$C98,$D98:$D1079,$D98,$E98:$E1079,$E98)</f>
        <v>0</v>
      </c>
      <c r="I97" s="34">
        <f>SUMIFS(I98:I1079,$C98:$C1079,$C98,$D98:$D1079,$D98,$E98:$E1079,$E98)</f>
        <v>3000</v>
      </c>
      <c r="J97" s="34">
        <f>SUMIFS(J98:J1079,$C98:$C1079,$C98,$D98:$D1079,$D98,$E98:$E1079,$E98)</f>
        <v>0</v>
      </c>
      <c r="K97" s="34">
        <f>SUMIFS(K98:K1079,$C98:$C1079,$C98,$D98:$D1079,$D98,$E98:$E1079,$E98)</f>
        <v>3000</v>
      </c>
      <c r="L97" s="34">
        <f>SUMIFS(L98:L1079,$C98:$C1079,$C98,$D98:$D1079,$D98,$E98:$E1079,$E98)</f>
        <v>0</v>
      </c>
      <c r="M97" s="34">
        <f>SUMIFS(M98:M1079,$C98:$C1079,$C98,$D98:$D1079,$D98,$E98:$E1079,$E98)</f>
        <v>3000</v>
      </c>
      <c r="N97" s="34">
        <f>SUMIFS(N98:N1079,$C98:$C1079,$C98,$D98:$D1079,$D98,$E98:$E1079,$E98)</f>
        <v>0</v>
      </c>
    </row>
    <row r="98" spans="1:14" s="13" customFormat="1" ht="46.8">
      <c r="A98" s="17">
        <v>3</v>
      </c>
      <c r="B98" s="22" t="s">
        <v>60</v>
      </c>
      <c r="C98" s="23" t="s">
        <v>93</v>
      </c>
      <c r="D98" s="23" t="s">
        <v>94</v>
      </c>
      <c r="E98" s="23" t="s">
        <v>59</v>
      </c>
      <c r="F98" s="23" t="s">
        <v>101</v>
      </c>
      <c r="G98" s="24">
        <v>3000</v>
      </c>
      <c r="H98" s="24"/>
      <c r="I98" s="24">
        <v>3000</v>
      </c>
      <c r="J98" s="24"/>
      <c r="K98" s="24">
        <v>3000</v>
      </c>
      <c r="L98" s="24"/>
      <c r="M98" s="24">
        <v>3000</v>
      </c>
      <c r="N98" s="24"/>
    </row>
    <row r="99" spans="1:14" s="13" customFormat="1" ht="62.4">
      <c r="A99" s="16">
        <v>2</v>
      </c>
      <c r="B99" s="41" t="s">
        <v>176</v>
      </c>
      <c r="C99" s="33" t="s">
        <v>93</v>
      </c>
      <c r="D99" s="33" t="s">
        <v>94</v>
      </c>
      <c r="E99" s="33" t="s">
        <v>50</v>
      </c>
      <c r="F99" s="33"/>
      <c r="G99" s="34">
        <f>SUMIFS(G100:G1093,$C100:$C1093,$C100,$D100:$D1093,$D100,$E100:$E1093,$E100)</f>
        <v>0</v>
      </c>
      <c r="H99" s="34">
        <f>SUMIFS(H100:H1093,$C100:$C1093,$C100,$D100:$D1093,$D100,$E100:$E1093,$E100)</f>
        <v>0</v>
      </c>
      <c r="I99" s="34">
        <f>SUMIFS(I100:I1093,$C100:$C1093,$C100,$D100:$D1093,$D100,$E100:$E1093,$E100)</f>
        <v>0</v>
      </c>
      <c r="J99" s="34">
        <f>SUMIFS(J100:J1093,$C100:$C1093,$C100,$D100:$D1093,$D100,$E100:$E1093,$E100)</f>
        <v>0</v>
      </c>
      <c r="K99" s="34">
        <f>SUMIFS(K100:K1093,$C100:$C1093,$C100,$D100:$D1093,$D100,$E100:$E1093,$E100)</f>
        <v>0</v>
      </c>
      <c r="L99" s="34">
        <f>SUMIFS(L100:L1093,$C100:$C1093,$C100,$D100:$D1093,$D100,$E100:$E1093,$E100)</f>
        <v>0</v>
      </c>
      <c r="M99" s="34">
        <f>SUMIFS(M100:M1093,$C100:$C1093,$C100,$D100:$D1093,$D100,$E100:$E1093,$E100)</f>
        <v>0</v>
      </c>
      <c r="N99" s="34">
        <f>SUMIFS(N100:N1093,$C100:$C1093,$C100,$D100:$D1093,$D100,$E100:$E1093,$E100)</f>
        <v>0</v>
      </c>
    </row>
    <row r="100" spans="1:14" s="13" customFormat="1" ht="46.8">
      <c r="A100" s="17">
        <v>3</v>
      </c>
      <c r="B100" s="22" t="s">
        <v>11</v>
      </c>
      <c r="C100" s="23" t="s">
        <v>93</v>
      </c>
      <c r="D100" s="23" t="s">
        <v>94</v>
      </c>
      <c r="E100" s="23" t="s">
        <v>50</v>
      </c>
      <c r="F100" s="23" t="s">
        <v>80</v>
      </c>
      <c r="G100" s="24"/>
      <c r="H100" s="24"/>
      <c r="I100" s="24"/>
      <c r="J100" s="24"/>
      <c r="K100" s="24"/>
      <c r="L100" s="24"/>
      <c r="M100" s="24"/>
      <c r="N100" s="24"/>
    </row>
    <row r="101" spans="1:14" s="13" customFormat="1" ht="15.6">
      <c r="A101" s="14">
        <v>0</v>
      </c>
      <c r="B101" s="26" t="s">
        <v>115</v>
      </c>
      <c r="C101" s="27" t="s">
        <v>99</v>
      </c>
      <c r="D101" s="27" t="s">
        <v>121</v>
      </c>
      <c r="E101" s="27"/>
      <c r="F101" s="27"/>
      <c r="G101" s="28">
        <f>SUMIFS(G102:G1096,$C102:$C1096,$C102)/3</f>
        <v>258.7</v>
      </c>
      <c r="H101" s="28">
        <f>SUMIFS(H102:H1086,$C102:$C1086,$C102)/3</f>
        <v>0</v>
      </c>
      <c r="I101" s="28">
        <f>SUMIFS(I102:I1096,$C102:$C1096,$C102)/3</f>
        <v>258.7</v>
      </c>
      <c r="J101" s="28">
        <f>SUMIFS(J102:J1086,$C102:$C1086,$C102)/3</f>
        <v>0</v>
      </c>
      <c r="K101" s="28">
        <f>SUMIFS(K102:K1096,$C102:$C1096,$C102)/3</f>
        <v>258.7</v>
      </c>
      <c r="L101" s="28">
        <f>SUMIFS(L102:L1086,$C102:$C1086,$C102)/3</f>
        <v>0</v>
      </c>
      <c r="M101" s="28">
        <f>SUMIFS(M102:M1096,$C102:$C1096,$C102)/3</f>
        <v>258.7</v>
      </c>
      <c r="N101" s="28">
        <f>SUMIFS(N102:N1086,$C102:$C1086,$C102)/3</f>
        <v>0</v>
      </c>
    </row>
    <row r="102" spans="1:14" s="13" customFormat="1" ht="15.6">
      <c r="A102" s="15">
        <v>1</v>
      </c>
      <c r="B102" s="29" t="s">
        <v>61</v>
      </c>
      <c r="C102" s="30" t="s">
        <v>99</v>
      </c>
      <c r="D102" s="30" t="s">
        <v>76</v>
      </c>
      <c r="E102" s="30"/>
      <c r="F102" s="30"/>
      <c r="G102" s="31">
        <f>SUMIFS(G103:G1086,$C103:$C1086,$C103,$D103:$D1086,$D103)/2</f>
        <v>258.7</v>
      </c>
      <c r="H102" s="31">
        <f>SUMIFS(H103:H1086,$C103:$C1086,$C103,$D103:$D1086,$D103)/2</f>
        <v>0</v>
      </c>
      <c r="I102" s="31">
        <f>SUMIFS(I103:I1086,$C103:$C1086,$C103,$D103:$D1086,$D103)/2</f>
        <v>258.7</v>
      </c>
      <c r="J102" s="31">
        <f>SUMIFS(J103:J1086,$C103:$C1086,$C103,$D103:$D1086,$D103)/2</f>
        <v>0</v>
      </c>
      <c r="K102" s="31">
        <f>SUMIFS(K103:K1086,$C103:$C1086,$C103,$D103:$D1086,$D103)/2</f>
        <v>258.7</v>
      </c>
      <c r="L102" s="31">
        <f>SUMIFS(L103:L1086,$C103:$C1086,$C103,$D103:$D1086,$D103)/2</f>
        <v>0</v>
      </c>
      <c r="M102" s="31">
        <f>SUMIFS(M103:M1086,$C103:$C1086,$C103,$D103:$D1086,$D103)/2</f>
        <v>258.7</v>
      </c>
      <c r="N102" s="31">
        <f>SUMIFS(N103:N1086,$C103:$C1086,$C103,$D103:$D1086,$D103)/2</f>
        <v>0</v>
      </c>
    </row>
    <row r="103" spans="1:14" s="13" customFormat="1" ht="78">
      <c r="A103" s="16">
        <v>2</v>
      </c>
      <c r="B103" s="35" t="s">
        <v>175</v>
      </c>
      <c r="C103" s="33" t="s">
        <v>99</v>
      </c>
      <c r="D103" s="33" t="s">
        <v>76</v>
      </c>
      <c r="E103" s="33" t="s">
        <v>49</v>
      </c>
      <c r="F103" s="33" t="s">
        <v>78</v>
      </c>
      <c r="G103" s="34">
        <f>SUMIFS(G104:G1083,$C104:$C1083,$C104,$D104:$D1083,$D104,$E104:$E1083,$E104)</f>
        <v>258.7</v>
      </c>
      <c r="H103" s="34">
        <f>SUMIFS(H104:H1083,$C104:$C1083,$C104,$D104:$D1083,$D104,$E104:$E1083,$E104)</f>
        <v>0</v>
      </c>
      <c r="I103" s="34">
        <f>SUMIFS(I104:I1083,$C104:$C1083,$C104,$D104:$D1083,$D104,$E104:$E1083,$E104)</f>
        <v>258.7</v>
      </c>
      <c r="J103" s="34">
        <f>SUMIFS(J104:J1083,$C104:$C1083,$C104,$D104:$D1083,$D104,$E104:$E1083,$E104)</f>
        <v>0</v>
      </c>
      <c r="K103" s="34">
        <f>SUMIFS(K104:K1083,$C104:$C1083,$C104,$D104:$D1083,$D104,$E104:$E1083,$E104)</f>
        <v>258.7</v>
      </c>
      <c r="L103" s="34">
        <f>SUMIFS(L104:L1083,$C104:$C1083,$C104,$D104:$D1083,$D104,$E104:$E1083,$E104)</f>
        <v>0</v>
      </c>
      <c r="M103" s="34">
        <f>SUMIFS(M104:M1083,$C104:$C1083,$C104,$D104:$D1083,$D104,$E104:$E1083,$E104)</f>
        <v>258.7</v>
      </c>
      <c r="N103" s="34">
        <f>SUMIFS(N104:N1083,$C104:$C1083,$C104,$D104:$D1083,$D104,$E104:$E1083,$E104)</f>
        <v>0</v>
      </c>
    </row>
    <row r="104" spans="1:14" s="13" customFormat="1" ht="15.6">
      <c r="A104" s="17">
        <v>3</v>
      </c>
      <c r="B104" s="22" t="s">
        <v>46</v>
      </c>
      <c r="C104" s="23" t="s">
        <v>99</v>
      </c>
      <c r="D104" s="23" t="s">
        <v>76</v>
      </c>
      <c r="E104" s="23" t="s">
        <v>49</v>
      </c>
      <c r="F104" s="23" t="s">
        <v>98</v>
      </c>
      <c r="G104" s="24">
        <v>258.7</v>
      </c>
      <c r="H104" s="24"/>
      <c r="I104" s="24">
        <v>258.7</v>
      </c>
      <c r="J104" s="24"/>
      <c r="K104" s="24">
        <v>258.7</v>
      </c>
      <c r="L104" s="24"/>
      <c r="M104" s="24">
        <v>258.7</v>
      </c>
      <c r="N104" s="24"/>
    </row>
    <row r="105" spans="1:14" s="13" customFormat="1" ht="62.4">
      <c r="A105" s="16">
        <v>2</v>
      </c>
      <c r="B105" s="46" t="s">
        <v>156</v>
      </c>
      <c r="C105" s="33" t="s">
        <v>99</v>
      </c>
      <c r="D105" s="33" t="s">
        <v>76</v>
      </c>
      <c r="E105" s="33" t="s">
        <v>155</v>
      </c>
      <c r="F105" s="33" t="s">
        <v>78</v>
      </c>
      <c r="G105" s="34">
        <f>SUMIFS(G106:G1088,$C106:$C1088,$C106,$D106:$D1088,$D106,$E106:$E1088,$E106)</f>
        <v>0</v>
      </c>
      <c r="H105" s="34">
        <f>SUMIFS(H106:H1088,$C106:$C1088,$C106,$D106:$D1088,$D106,$E106:$E1088,$E106)</f>
        <v>0</v>
      </c>
      <c r="I105" s="34">
        <f>SUMIFS(I106:I1088,$C106:$C1088,$C106,$D106:$D1088,$D106,$E106:$E1088,$E106)</f>
        <v>0</v>
      </c>
      <c r="J105" s="34">
        <f>SUMIFS(J106:J1088,$C106:$C1088,$C106,$D106:$D1088,$D106,$E106:$E1088,$E106)</f>
        <v>0</v>
      </c>
      <c r="K105" s="34">
        <f>SUMIFS(K106:K1088,$C106:$C1088,$C106,$D106:$D1088,$D106,$E106:$E1088,$E106)</f>
        <v>0</v>
      </c>
      <c r="L105" s="34">
        <f>SUMIFS(L106:L1088,$C106:$C1088,$C106,$D106:$D1088,$D106,$E106:$E1088,$E106)</f>
        <v>0</v>
      </c>
      <c r="M105" s="34">
        <f>SUMIFS(M106:M1088,$C106:$C1088,$C106,$D106:$D1088,$D106,$E106:$E1088,$E106)</f>
        <v>0</v>
      </c>
      <c r="N105" s="34">
        <f>SUMIFS(N106:N1088,$C106:$C1088,$C106,$D106:$D1088,$D106,$E106:$E1088,$E106)</f>
        <v>0</v>
      </c>
    </row>
    <row r="106" spans="1:14" s="13" customFormat="1" ht="127.2" customHeight="1">
      <c r="A106" s="17">
        <v>3</v>
      </c>
      <c r="B106" s="22" t="s">
        <v>127</v>
      </c>
      <c r="C106" s="23" t="s">
        <v>99</v>
      </c>
      <c r="D106" s="23" t="s">
        <v>76</v>
      </c>
      <c r="E106" s="23" t="s">
        <v>155</v>
      </c>
      <c r="F106" s="23" t="s">
        <v>128</v>
      </c>
      <c r="G106" s="24"/>
      <c r="H106" s="24"/>
      <c r="I106" s="24"/>
      <c r="J106" s="24"/>
      <c r="K106" s="24"/>
      <c r="L106" s="24"/>
      <c r="M106" s="24"/>
      <c r="N106" s="24"/>
    </row>
    <row r="107" spans="1:14" s="13" customFormat="1" ht="15.6">
      <c r="A107" s="15">
        <v>1</v>
      </c>
      <c r="B107" s="40" t="s">
        <v>126</v>
      </c>
      <c r="C107" s="30" t="s">
        <v>99</v>
      </c>
      <c r="D107" s="30" t="s">
        <v>95</v>
      </c>
      <c r="E107" s="30"/>
      <c r="F107" s="30"/>
      <c r="G107" s="31">
        <f>SUMIFS(G108:G1091,$C108:$C1091,$C108,$D108:$D1091,$D108)/2</f>
        <v>0</v>
      </c>
      <c r="H107" s="31">
        <f>SUMIFS(H108:H1091,$C108:$C1091,$C108,$D108:$D1091,$D108)/2</f>
        <v>0</v>
      </c>
      <c r="I107" s="31">
        <f>SUMIFS(I108:I1091,$C108:$C1091,$C108,$D108:$D1091,$D108)/2</f>
        <v>0</v>
      </c>
      <c r="J107" s="31">
        <f>SUMIFS(J108:J1091,$C108:$C1091,$C108,$D108:$D1091,$D108)/2</f>
        <v>0</v>
      </c>
      <c r="K107" s="31">
        <f>SUMIFS(K108:K1091,$C108:$C1091,$C108,$D108:$D1091,$D108)/2</f>
        <v>0</v>
      </c>
      <c r="L107" s="31">
        <f>SUMIFS(L108:L1091,$C108:$C1091,$C108,$D108:$D1091,$D108)/2</f>
        <v>0</v>
      </c>
      <c r="M107" s="31">
        <f>SUMIFS(M108:M1091,$C108:$C1091,$C108,$D108:$D1091,$D108)/2</f>
        <v>0</v>
      </c>
      <c r="N107" s="31">
        <f>SUMIFS(N108:N1091,$C108:$C1091,$C108,$D108:$D1091,$D108)/2</f>
        <v>0</v>
      </c>
    </row>
    <row r="108" spans="1:14" s="13" customFormat="1" ht="48" customHeight="1">
      <c r="A108" s="16">
        <v>2</v>
      </c>
      <c r="B108" s="41" t="s">
        <v>203</v>
      </c>
      <c r="C108" s="33" t="s">
        <v>99</v>
      </c>
      <c r="D108" s="33" t="s">
        <v>95</v>
      </c>
      <c r="E108" s="42" t="s">
        <v>62</v>
      </c>
      <c r="F108" s="42" t="s">
        <v>78</v>
      </c>
      <c r="G108" s="34">
        <f>SUMIFS(G109:G1088,$C109:$C1088,$C109,$D109:$D1088,$D109,$E109:$E1088,$E109)</f>
        <v>0</v>
      </c>
      <c r="H108" s="34">
        <f>SUMIFS(H109:H1088,$C109:$C1088,$C109,$D109:$D1088,$D109,$E109:$E1088,$E109)</f>
        <v>0</v>
      </c>
      <c r="I108" s="34">
        <f>SUMIFS(I109:I1088,$C109:$C1088,$C109,$D109:$D1088,$D109,$E109:$E1088,$E109)</f>
        <v>0</v>
      </c>
      <c r="J108" s="34">
        <f>SUMIFS(J109:J1088,$C109:$C1088,$C109,$D109:$D1088,$D109,$E109:$E1088,$E109)</f>
        <v>0</v>
      </c>
      <c r="K108" s="34">
        <f>SUMIFS(K109:K1088,$C109:$C1088,$C109,$D109:$D1088,$D109,$E109:$E1088,$E109)</f>
        <v>0</v>
      </c>
      <c r="L108" s="34">
        <f>SUMIFS(L109:L1088,$C109:$C1088,$C109,$D109:$D1088,$D109,$E109:$E1088,$E109)</f>
        <v>0</v>
      </c>
      <c r="M108" s="34">
        <f>SUMIFS(M109:M1088,$C109:$C1088,$C109,$D109:$D1088,$D109,$E109:$E1088,$E109)</f>
        <v>0</v>
      </c>
      <c r="N108" s="34">
        <f>SUMIFS(N109:N1088,$C109:$C1088,$C109,$D109:$D1088,$D109,$E109:$E1088,$E109)</f>
        <v>0</v>
      </c>
    </row>
    <row r="109" spans="1:14" s="13" customFormat="1" ht="140.4">
      <c r="A109" s="17">
        <v>3</v>
      </c>
      <c r="B109" s="22" t="s">
        <v>127</v>
      </c>
      <c r="C109" s="23" t="s">
        <v>99</v>
      </c>
      <c r="D109" s="23" t="s">
        <v>95</v>
      </c>
      <c r="E109" s="23" t="s">
        <v>62</v>
      </c>
      <c r="F109" s="23" t="s">
        <v>128</v>
      </c>
      <c r="G109" s="24"/>
      <c r="H109" s="24"/>
      <c r="I109" s="24"/>
      <c r="J109" s="24"/>
      <c r="K109" s="24"/>
      <c r="L109" s="24"/>
      <c r="M109" s="24"/>
      <c r="N109" s="24"/>
    </row>
    <row r="110" spans="1:14" s="13" customFormat="1" ht="93.6">
      <c r="A110" s="16">
        <v>2</v>
      </c>
      <c r="B110" s="39" t="s">
        <v>182</v>
      </c>
      <c r="C110" s="33" t="s">
        <v>99</v>
      </c>
      <c r="D110" s="33" t="s">
        <v>95</v>
      </c>
      <c r="E110" s="42" t="s">
        <v>45</v>
      </c>
      <c r="F110" s="42" t="s">
        <v>78</v>
      </c>
      <c r="G110" s="34">
        <f>SUMIFS(G111:G1090,$C111:$C1090,$C111,$D111:$D1090,$D111,$E111:$E1090,$E111)</f>
        <v>0</v>
      </c>
      <c r="H110" s="34">
        <f>SUMIFS(H111:H1090,$C111:$C1090,$C111,$D111:$D1090,$D111,$E111:$E1090,$E111)</f>
        <v>0</v>
      </c>
      <c r="I110" s="34">
        <f>SUMIFS(I111:I1090,$C111:$C1090,$C111,$D111:$D1090,$D111,$E111:$E1090,$E111)</f>
        <v>0</v>
      </c>
      <c r="J110" s="34">
        <f>SUMIFS(J111:J1090,$C111:$C1090,$C111,$D111:$D1090,$D111,$E111:$E1090,$E111)</f>
        <v>0</v>
      </c>
      <c r="K110" s="34">
        <f>SUMIFS(K111:K1090,$C111:$C1090,$C111,$D111:$D1090,$D111,$E111:$E1090,$E111)</f>
        <v>0</v>
      </c>
      <c r="L110" s="34">
        <f>SUMIFS(L111:L1090,$C111:$C1090,$C111,$D111:$D1090,$D111,$E111:$E1090,$E111)</f>
        <v>0</v>
      </c>
      <c r="M110" s="34">
        <f>SUMIFS(M111:M1090,$C111:$C1090,$C111,$D111:$D1090,$D111,$E111:$E1090,$E111)</f>
        <v>0</v>
      </c>
      <c r="N110" s="34">
        <f>SUMIFS(N111:N1090,$C111:$C1090,$C111,$D111:$D1090,$D111,$E111:$E1090,$E111)</f>
        <v>0</v>
      </c>
    </row>
    <row r="111" spans="1:14" s="13" customFormat="1" ht="15.6">
      <c r="A111" s="17">
        <v>3</v>
      </c>
      <c r="B111" s="22" t="s">
        <v>46</v>
      </c>
      <c r="C111" s="23" t="s">
        <v>99</v>
      </c>
      <c r="D111" s="23" t="s">
        <v>95</v>
      </c>
      <c r="E111" s="23" t="s">
        <v>45</v>
      </c>
      <c r="F111" s="23" t="s">
        <v>98</v>
      </c>
      <c r="G111" s="24"/>
      <c r="H111" s="24"/>
      <c r="I111" s="24"/>
      <c r="J111" s="24"/>
      <c r="K111" s="24"/>
      <c r="L111" s="24"/>
      <c r="M111" s="24"/>
      <c r="N111" s="24"/>
    </row>
    <row r="112" spans="1:14" s="13" customFormat="1" ht="140.4">
      <c r="A112" s="17">
        <v>3</v>
      </c>
      <c r="B112" s="22" t="s">
        <v>127</v>
      </c>
      <c r="C112" s="23" t="s">
        <v>99</v>
      </c>
      <c r="D112" s="23" t="s">
        <v>95</v>
      </c>
      <c r="E112" s="23" t="s">
        <v>45</v>
      </c>
      <c r="F112" s="23" t="s">
        <v>128</v>
      </c>
      <c r="G112" s="24"/>
      <c r="H112" s="24"/>
      <c r="I112" s="24"/>
      <c r="J112" s="24"/>
      <c r="K112" s="24"/>
      <c r="L112" s="24"/>
      <c r="M112" s="24"/>
      <c r="N112" s="24"/>
    </row>
    <row r="113" spans="1:14" s="13" customFormat="1" ht="78">
      <c r="A113" s="16">
        <v>2</v>
      </c>
      <c r="B113" s="41" t="s">
        <v>178</v>
      </c>
      <c r="C113" s="33" t="s">
        <v>99</v>
      </c>
      <c r="D113" s="33" t="s">
        <v>95</v>
      </c>
      <c r="E113" s="42" t="s">
        <v>125</v>
      </c>
      <c r="F113" s="42" t="s">
        <v>78</v>
      </c>
      <c r="G113" s="34">
        <f>SUMIFS(G114:G1103,$C114:$C1103,$C114,$D114:$D1103,$D114,$E114:$E1103,$E114)</f>
        <v>0</v>
      </c>
      <c r="H113" s="34">
        <f>SUMIFS(H114:H1103,$C114:$C1103,$C114,$D114:$D1103,$D114,$E114:$E1103,$E114)</f>
        <v>0</v>
      </c>
      <c r="I113" s="34">
        <f>SUMIFS(I114:I1103,$C114:$C1103,$C114,$D114:$D1103,$D114,$E114:$E1103,$E114)</f>
        <v>0</v>
      </c>
      <c r="J113" s="34">
        <f>SUMIFS(J114:J1103,$C114:$C1103,$C114,$D114:$D1103,$D114,$E114:$E1103,$E114)</f>
        <v>0</v>
      </c>
      <c r="K113" s="34">
        <f>SUMIFS(K114:K1103,$C114:$C1103,$C114,$D114:$D1103,$D114,$E114:$E1103,$E114)</f>
        <v>0</v>
      </c>
      <c r="L113" s="34">
        <f>SUMIFS(L114:L1103,$C114:$C1103,$C114,$D114:$D1103,$D114,$E114:$E1103,$E114)</f>
        <v>0</v>
      </c>
      <c r="M113" s="34">
        <f>SUMIFS(M114:M1103,$C114:$C1103,$C114,$D114:$D1103,$D114,$E114:$E1103,$E114)</f>
        <v>0</v>
      </c>
      <c r="N113" s="34">
        <f>SUMIFS(N114:N1103,$C114:$C1103,$C114,$D114:$D1103,$D114,$E114:$E1103,$E114)</f>
        <v>0</v>
      </c>
    </row>
    <row r="114" spans="1:14" s="13" customFormat="1" ht="15.6">
      <c r="A114" s="17">
        <v>3</v>
      </c>
      <c r="B114" s="22" t="s">
        <v>46</v>
      </c>
      <c r="C114" s="23" t="s">
        <v>99</v>
      </c>
      <c r="D114" s="23" t="s">
        <v>95</v>
      </c>
      <c r="E114" s="23" t="s">
        <v>125</v>
      </c>
      <c r="F114" s="23" t="s">
        <v>98</v>
      </c>
      <c r="G114" s="24"/>
      <c r="H114" s="24"/>
      <c r="I114" s="24"/>
      <c r="J114" s="24"/>
      <c r="K114" s="24"/>
      <c r="L114" s="24"/>
      <c r="M114" s="24"/>
      <c r="N114" s="24"/>
    </row>
    <row r="115" spans="1:14" s="13" customFormat="1" ht="15.6">
      <c r="A115" s="15">
        <v>1</v>
      </c>
      <c r="B115" s="40" t="s">
        <v>138</v>
      </c>
      <c r="C115" s="45" t="s">
        <v>99</v>
      </c>
      <c r="D115" s="45" t="s">
        <v>85</v>
      </c>
      <c r="E115" s="45" t="s">
        <v>6</v>
      </c>
      <c r="F115" s="45" t="s">
        <v>78</v>
      </c>
      <c r="G115" s="31">
        <f>SUMIFS(G116:G1097,$C116:$C1097,$C116,$D116:$D1097,$D116)/2</f>
        <v>0</v>
      </c>
      <c r="H115" s="31">
        <f>SUMIFS(H116:H1097,$C116:$C1097,$C116,$D116:$D1097,$D116)/2</f>
        <v>0</v>
      </c>
      <c r="I115" s="31">
        <f>SUMIFS(I116:I1097,$C116:$C1097,$C116,$D116:$D1097,$D116)/2</f>
        <v>0</v>
      </c>
      <c r="J115" s="31">
        <f>SUMIFS(J116:J1097,$C116:$C1097,$C116,$D116:$D1097,$D116)/2</f>
        <v>0</v>
      </c>
      <c r="K115" s="31">
        <f>SUMIFS(K116:K1097,$C116:$C1097,$C116,$D116:$D1097,$D116)/2</f>
        <v>0</v>
      </c>
      <c r="L115" s="31">
        <f>SUMIFS(L116:L1097,$C116:$C1097,$C116,$D116:$D1097,$D116)/2</f>
        <v>0</v>
      </c>
      <c r="M115" s="31">
        <f>SUMIFS(M116:M1097,$C116:$C1097,$C116,$D116:$D1097,$D116)/2</f>
        <v>0</v>
      </c>
      <c r="N115" s="31">
        <f>SUMIFS(N116:N1097,$C116:$C1097,$C116,$D116:$D1097,$D116)/2</f>
        <v>0</v>
      </c>
    </row>
    <row r="116" spans="1:14" s="13" customFormat="1" ht="62.4">
      <c r="A116" s="16">
        <v>2</v>
      </c>
      <c r="B116" s="41" t="s">
        <v>136</v>
      </c>
      <c r="C116" s="42" t="s">
        <v>99</v>
      </c>
      <c r="D116" s="42" t="s">
        <v>85</v>
      </c>
      <c r="E116" s="42" t="s">
        <v>137</v>
      </c>
      <c r="F116" s="42" t="s">
        <v>78</v>
      </c>
      <c r="G116" s="34">
        <f>SUMIFS(G117:G1094,$C117:$C1094,$C117,$D117:$D1094,$D117,$E117:$E1094,$E117)</f>
        <v>0</v>
      </c>
      <c r="H116" s="34">
        <f>SUMIFS(H117:H1094,$C117:$C1094,$C117,$D117:$D1094,$D117,$E117:$E1094,$E117)</f>
        <v>0</v>
      </c>
      <c r="I116" s="34">
        <f>SUMIFS(I117:I1094,$C117:$C1094,$C117,$D117:$D1094,$D117,$E117:$E1094,$E117)</f>
        <v>0</v>
      </c>
      <c r="J116" s="34">
        <f>SUMIFS(J117:J1094,$C117:$C1094,$C117,$D117:$D1094,$D117,$E117:$E1094,$E117)</f>
        <v>0</v>
      </c>
      <c r="K116" s="34">
        <f>SUMIFS(K117:K1094,$C117:$C1094,$C117,$D117:$D1094,$D117,$E117:$E1094,$E117)</f>
        <v>0</v>
      </c>
      <c r="L116" s="34">
        <f>SUMIFS(L117:L1094,$C117:$C1094,$C117,$D117:$D1094,$D117,$E117:$E1094,$E117)</f>
        <v>0</v>
      </c>
      <c r="M116" s="34">
        <f>SUMIFS(M117:M1094,$C117:$C1094,$C117,$D117:$D1094,$D117,$E117:$E1094,$E117)</f>
        <v>0</v>
      </c>
      <c r="N116" s="34">
        <f>SUMIFS(N117:N1094,$C117:$C1094,$C117,$D117:$D1094,$D117,$E117:$E1094,$E117)</f>
        <v>0</v>
      </c>
    </row>
    <row r="117" spans="1:14" s="13" customFormat="1" ht="15.6">
      <c r="A117" s="17">
        <v>3</v>
      </c>
      <c r="B117" s="22" t="s">
        <v>46</v>
      </c>
      <c r="C117" s="23" t="s">
        <v>99</v>
      </c>
      <c r="D117" s="23" t="s">
        <v>85</v>
      </c>
      <c r="E117" s="23" t="s">
        <v>137</v>
      </c>
      <c r="F117" s="23" t="s">
        <v>98</v>
      </c>
      <c r="G117" s="24"/>
      <c r="H117" s="24"/>
      <c r="I117" s="24"/>
      <c r="J117" s="24"/>
      <c r="K117" s="24"/>
      <c r="L117" s="24"/>
      <c r="M117" s="24"/>
      <c r="N117" s="24"/>
    </row>
    <row r="118" spans="1:14" s="13" customFormat="1" ht="46.8">
      <c r="A118" s="16">
        <v>2</v>
      </c>
      <c r="B118" s="41" t="s">
        <v>165</v>
      </c>
      <c r="C118" s="42" t="s">
        <v>99</v>
      </c>
      <c r="D118" s="42" t="s">
        <v>85</v>
      </c>
      <c r="E118" s="42" t="s">
        <v>164</v>
      </c>
      <c r="F118" s="42" t="s">
        <v>78</v>
      </c>
      <c r="G118" s="34">
        <f>SUMIFS(G119:G1097,$C119:$C1097,$C119,$D119:$D1097,$D119,$E119:$E1097,$E119)</f>
        <v>0</v>
      </c>
      <c r="H118" s="34">
        <f>SUMIFS(H119:H1097,$C119:$C1097,$C119,$D119:$D1097,$D119,$E119:$E1097,$E119)</f>
        <v>0</v>
      </c>
      <c r="I118" s="34">
        <f>SUMIFS(I119:I1097,$C119:$C1097,$C119,$D119:$D1097,$D119,$E119:$E1097,$E119)</f>
        <v>0</v>
      </c>
      <c r="J118" s="34">
        <f>SUMIFS(J119:J1097,$C119:$C1097,$C119,$D119:$D1097,$D119,$E119:$E1097,$E119)</f>
        <v>0</v>
      </c>
      <c r="K118" s="34">
        <f>SUMIFS(K119:K1097,$C119:$C1097,$C119,$D119:$D1097,$D119,$E119:$E1097,$E119)</f>
        <v>0</v>
      </c>
      <c r="L118" s="34">
        <f>SUMIFS(L119:L1097,$C119:$C1097,$C119,$D119:$D1097,$D119,$E119:$E1097,$E119)</f>
        <v>0</v>
      </c>
      <c r="M118" s="34">
        <f>SUMIFS(M119:M1097,$C119:$C1097,$C119,$D119:$D1097,$D119,$E119:$E1097,$E119)</f>
        <v>0</v>
      </c>
      <c r="N118" s="34">
        <f>SUMIFS(N119:N1097,$C119:$C1097,$C119,$D119:$D1097,$D119,$E119:$E1097,$E119)</f>
        <v>0</v>
      </c>
    </row>
    <row r="119" spans="1:14" s="13" customFormat="1" ht="15.6">
      <c r="A119" s="17">
        <v>3</v>
      </c>
      <c r="B119" s="22" t="s">
        <v>46</v>
      </c>
      <c r="C119" s="23" t="s">
        <v>99</v>
      </c>
      <c r="D119" s="23" t="s">
        <v>85</v>
      </c>
      <c r="E119" s="23" t="s">
        <v>164</v>
      </c>
      <c r="F119" s="23" t="s">
        <v>98</v>
      </c>
      <c r="G119" s="24"/>
      <c r="H119" s="24"/>
      <c r="I119" s="24"/>
      <c r="J119" s="24"/>
      <c r="K119" s="24"/>
      <c r="L119" s="24"/>
      <c r="M119" s="24"/>
      <c r="N119" s="24"/>
    </row>
    <row r="120" spans="1:14" s="13" customFormat="1" ht="15.6">
      <c r="A120" s="14">
        <v>0</v>
      </c>
      <c r="B120" s="26" t="s">
        <v>116</v>
      </c>
      <c r="C120" s="27" t="s">
        <v>77</v>
      </c>
      <c r="D120" s="27" t="s">
        <v>121</v>
      </c>
      <c r="E120" s="27"/>
      <c r="F120" s="27"/>
      <c r="G120" s="28">
        <f>SUMIFS(G121:G1111,$C121:$C1111,$C121)/3</f>
        <v>7655.9000000000005</v>
      </c>
      <c r="H120" s="28">
        <f>SUMIFS(H121:H1101,$C121:$C1101,$C121)/3</f>
        <v>0</v>
      </c>
      <c r="I120" s="28">
        <f>SUMIFS(I121:I1111,$C121:$C1111,$C121)/3</f>
        <v>7655.9000000000005</v>
      </c>
      <c r="J120" s="28">
        <f>SUMIFS(J121:J1101,$C121:$C1101,$C121)/3</f>
        <v>0</v>
      </c>
      <c r="K120" s="28">
        <f>SUMIFS(K121:K1111,$C121:$C1111,$C121)/3</f>
        <v>7655.9000000000005</v>
      </c>
      <c r="L120" s="28">
        <f>SUMIFS(L121:L1101,$C121:$C1101,$C121)/3</f>
        <v>0</v>
      </c>
      <c r="M120" s="28">
        <f>SUMIFS(M121:M1111,$C121:$C1111,$C121)/3</f>
        <v>7655.9000000000005</v>
      </c>
      <c r="N120" s="28">
        <f>SUMIFS(N121:N1101,$C121:$C1101,$C121)/3</f>
        <v>0</v>
      </c>
    </row>
    <row r="121" spans="1:14" s="13" customFormat="1" ht="31.2">
      <c r="A121" s="15">
        <v>1</v>
      </c>
      <c r="B121" s="29" t="s">
        <v>63</v>
      </c>
      <c r="C121" s="30" t="s">
        <v>77</v>
      </c>
      <c r="D121" s="30" t="s">
        <v>99</v>
      </c>
      <c r="E121" s="30" t="s">
        <v>78</v>
      </c>
      <c r="F121" s="30" t="s">
        <v>78</v>
      </c>
      <c r="G121" s="31">
        <f>SUMIFS(G122:G1101,$C122:$C1101,$C122,$D122:$D1101,$D122)/2</f>
        <v>7655.9</v>
      </c>
      <c r="H121" s="31">
        <f>SUMIFS(H122:H1101,$C122:$C1101,$C122,$D122:$D1101,$D122)/2</f>
        <v>0</v>
      </c>
      <c r="I121" s="31">
        <f>SUMIFS(I122:I1101,$C122:$C1101,$C122,$D122:$D1101,$D122)/2</f>
        <v>7655.9</v>
      </c>
      <c r="J121" s="31">
        <f>SUMIFS(J122:J1101,$C122:$C1101,$C122,$D122:$D1101,$D122)/2</f>
        <v>0</v>
      </c>
      <c r="K121" s="31">
        <f>SUMIFS(K122:K1101,$C122:$C1101,$C122,$D122:$D1101,$D122)/2</f>
        <v>7655.9</v>
      </c>
      <c r="L121" s="31">
        <f>SUMIFS(L122:L1101,$C122:$C1101,$C122,$D122:$D1101,$D122)/2</f>
        <v>0</v>
      </c>
      <c r="M121" s="31">
        <f>SUMIFS(M122:M1101,$C122:$C1101,$C122,$D122:$D1101,$D122)/2</f>
        <v>7655.9</v>
      </c>
      <c r="N121" s="31">
        <f>SUMIFS(N122:N1101,$C122:$C1101,$C122,$D122:$D1101,$D122)/2</f>
        <v>0</v>
      </c>
    </row>
    <row r="122" spans="1:14" s="13" customFormat="1" ht="31.2">
      <c r="A122" s="16">
        <v>2</v>
      </c>
      <c r="B122" s="32" t="s">
        <v>183</v>
      </c>
      <c r="C122" s="33" t="s">
        <v>77</v>
      </c>
      <c r="D122" s="33" t="s">
        <v>99</v>
      </c>
      <c r="E122" s="33" t="s">
        <v>64</v>
      </c>
      <c r="F122" s="33"/>
      <c r="G122" s="34">
        <f>SUMIFS(G123:G1098,$C123:$C1098,$C123,$D123:$D1098,$D123,$E123:$E1098,$E123)</f>
        <v>1025.7</v>
      </c>
      <c r="H122" s="34">
        <f>SUMIFS(H123:H1098,$C123:$C1098,$C123,$D123:$D1098,$D123,$E123:$E1098,$E123)</f>
        <v>0</v>
      </c>
      <c r="I122" s="34">
        <f>SUMIFS(I123:I1098,$C123:$C1098,$C123,$D123:$D1098,$D123,$E123:$E1098,$E123)</f>
        <v>1025.7</v>
      </c>
      <c r="J122" s="34">
        <f>SUMIFS(J123:J1098,$C123:$C1098,$C123,$D123:$D1098,$D123,$E123:$E1098,$E123)</f>
        <v>0</v>
      </c>
      <c r="K122" s="34">
        <f>SUMIFS(K123:K1098,$C123:$C1098,$C123,$D123:$D1098,$D123,$E123:$E1098,$E123)</f>
        <v>1025.7</v>
      </c>
      <c r="L122" s="34">
        <f>SUMIFS(L123:L1098,$C123:$C1098,$C123,$D123:$D1098,$D123,$E123:$E1098,$E123)</f>
        <v>0</v>
      </c>
      <c r="M122" s="34">
        <f>SUMIFS(M123:M1098,$C123:$C1098,$C123,$D123:$D1098,$D123,$E123:$E1098,$E123)</f>
        <v>1025.7</v>
      </c>
      <c r="N122" s="34">
        <f>SUMIFS(N123:N1098,$C123:$C1098,$C123,$D123:$D1098,$D123,$E123:$E1098,$E123)</f>
        <v>0</v>
      </c>
    </row>
    <row r="123" spans="1:14" s="13" customFormat="1" ht="15.6">
      <c r="A123" s="17">
        <v>3</v>
      </c>
      <c r="B123" s="22" t="s">
        <v>46</v>
      </c>
      <c r="C123" s="23" t="s">
        <v>77</v>
      </c>
      <c r="D123" s="23" t="s">
        <v>99</v>
      </c>
      <c r="E123" s="23" t="s">
        <v>64</v>
      </c>
      <c r="F123" s="23" t="s">
        <v>98</v>
      </c>
      <c r="G123" s="24">
        <v>1025.7</v>
      </c>
      <c r="H123" s="24"/>
      <c r="I123" s="24">
        <v>1025.7</v>
      </c>
      <c r="J123" s="24"/>
      <c r="K123" s="24">
        <v>1025.7</v>
      </c>
      <c r="L123" s="24"/>
      <c r="M123" s="24">
        <v>1025.7</v>
      </c>
      <c r="N123" s="24"/>
    </row>
    <row r="124" spans="1:14" s="13" customFormat="1" ht="62.4">
      <c r="A124" s="16">
        <v>2</v>
      </c>
      <c r="B124" s="32" t="s">
        <v>184</v>
      </c>
      <c r="C124" s="33" t="s">
        <v>77</v>
      </c>
      <c r="D124" s="33" t="s">
        <v>99</v>
      </c>
      <c r="E124" s="33" t="s">
        <v>65</v>
      </c>
      <c r="F124" s="33"/>
      <c r="G124" s="34">
        <f>SUMIFS(G125:G1100,$C125:$C1100,$C125,$D125:$D1100,$D125,$E125:$E1100,$E125)</f>
        <v>3123.2</v>
      </c>
      <c r="H124" s="34">
        <f>SUMIFS(H125:H1100,$C125:$C1100,$C125,$D125:$D1100,$D125,$E125:$E1100,$E125)</f>
        <v>0</v>
      </c>
      <c r="I124" s="34">
        <f>SUMIFS(I125:I1100,$C125:$C1100,$C125,$D125:$D1100,$D125,$E125:$E1100,$E125)</f>
        <v>3123.2</v>
      </c>
      <c r="J124" s="34">
        <f>SUMIFS(J125:J1100,$C125:$C1100,$C125,$D125:$D1100,$D125,$E125:$E1100,$E125)</f>
        <v>0</v>
      </c>
      <c r="K124" s="34">
        <f>SUMIFS(K125:K1100,$C125:$C1100,$C125,$D125:$D1100,$D125,$E125:$E1100,$E125)</f>
        <v>3123.2</v>
      </c>
      <c r="L124" s="34">
        <f>SUMIFS(L125:L1100,$C125:$C1100,$C125,$D125:$D1100,$D125,$E125:$E1100,$E125)</f>
        <v>0</v>
      </c>
      <c r="M124" s="34">
        <f>SUMIFS(M125:M1100,$C125:$C1100,$C125,$D125:$D1100,$D125,$E125:$E1100,$E125)</f>
        <v>3123.2</v>
      </c>
      <c r="N124" s="34">
        <f>SUMIFS(N125:N1100,$C125:$C1100,$C125,$D125:$D1100,$D125,$E125:$E1100,$E125)</f>
        <v>0</v>
      </c>
    </row>
    <row r="125" spans="1:14" s="13" customFormat="1" ht="15.6">
      <c r="A125" s="17">
        <v>3</v>
      </c>
      <c r="B125" s="22" t="s">
        <v>46</v>
      </c>
      <c r="C125" s="23" t="s">
        <v>77</v>
      </c>
      <c r="D125" s="23" t="s">
        <v>99</v>
      </c>
      <c r="E125" s="23" t="s">
        <v>65</v>
      </c>
      <c r="F125" s="23" t="s">
        <v>98</v>
      </c>
      <c r="G125" s="24">
        <v>3123.2</v>
      </c>
      <c r="H125" s="24"/>
      <c r="I125" s="24">
        <v>3123.2</v>
      </c>
      <c r="J125" s="24"/>
      <c r="K125" s="24">
        <v>3123.2</v>
      </c>
      <c r="L125" s="24"/>
      <c r="M125" s="24">
        <v>3123.2</v>
      </c>
      <c r="N125" s="24"/>
    </row>
    <row r="126" spans="1:14" s="13" customFormat="1" ht="62.4">
      <c r="A126" s="16">
        <v>2</v>
      </c>
      <c r="B126" s="35" t="s">
        <v>185</v>
      </c>
      <c r="C126" s="33" t="s">
        <v>77</v>
      </c>
      <c r="D126" s="33" t="s">
        <v>99</v>
      </c>
      <c r="E126" s="33" t="s">
        <v>66</v>
      </c>
      <c r="F126" s="33"/>
      <c r="G126" s="34">
        <f>SUMIFS(G127:G1102,$C127:$C1102,$C127,$D127:$D1102,$D127,$E127:$E1102,$E127)</f>
        <v>3507</v>
      </c>
      <c r="H126" s="34">
        <f>SUMIFS(H127:H1102,$C127:$C1102,$C127,$D127:$D1102,$D127,$E127:$E1102,$E127)</f>
        <v>0</v>
      </c>
      <c r="I126" s="34">
        <f>SUMIFS(I127:I1102,$C127:$C1102,$C127,$D127:$D1102,$D127,$E127:$E1102,$E127)</f>
        <v>3507</v>
      </c>
      <c r="J126" s="34">
        <f>SUMIFS(J127:J1102,$C127:$C1102,$C127,$D127:$D1102,$D127,$E127:$E1102,$E127)</f>
        <v>0</v>
      </c>
      <c r="K126" s="34">
        <f>SUMIFS(K127:K1102,$C127:$C1102,$C127,$D127:$D1102,$D127,$E127:$E1102,$E127)</f>
        <v>3507</v>
      </c>
      <c r="L126" s="34">
        <f>SUMIFS(L127:L1102,$C127:$C1102,$C127,$D127:$D1102,$D127,$E127:$E1102,$E127)</f>
        <v>0</v>
      </c>
      <c r="M126" s="34">
        <f>SUMIFS(M127:M1102,$C127:$C1102,$C127,$D127:$D1102,$D127,$E127:$E1102,$E127)</f>
        <v>3507</v>
      </c>
      <c r="N126" s="34">
        <f>SUMIFS(N127:N1102,$C127:$C1102,$C127,$D127:$D1102,$D127,$E127:$E1102,$E127)</f>
        <v>0</v>
      </c>
    </row>
    <row r="127" spans="1:14" s="13" customFormat="1" ht="15.6">
      <c r="A127" s="17">
        <v>3</v>
      </c>
      <c r="B127" s="22" t="s">
        <v>46</v>
      </c>
      <c r="C127" s="23" t="s">
        <v>77</v>
      </c>
      <c r="D127" s="23" t="s">
        <v>99</v>
      </c>
      <c r="E127" s="23" t="s">
        <v>66</v>
      </c>
      <c r="F127" s="23" t="s">
        <v>98</v>
      </c>
      <c r="G127" s="24">
        <v>3507</v>
      </c>
      <c r="H127" s="24"/>
      <c r="I127" s="24">
        <v>3507</v>
      </c>
      <c r="J127" s="24"/>
      <c r="K127" s="24">
        <v>3507</v>
      </c>
      <c r="L127" s="24"/>
      <c r="M127" s="24">
        <v>3507</v>
      </c>
      <c r="N127" s="24"/>
    </row>
    <row r="128" spans="1:14" s="13" customFormat="1" ht="15.6">
      <c r="A128" s="14">
        <v>0</v>
      </c>
      <c r="B128" s="26" t="s">
        <v>117</v>
      </c>
      <c r="C128" s="27" t="s">
        <v>88</v>
      </c>
      <c r="D128" s="27" t="s">
        <v>121</v>
      </c>
      <c r="E128" s="27"/>
      <c r="F128" s="27"/>
      <c r="G128" s="28">
        <f>SUMIFS(G129:G1119,$C129:$C1119,$C129)/3</f>
        <v>122199.70000000003</v>
      </c>
      <c r="H128" s="28">
        <f>SUMIFS(H129:H1109,$C129:$C1109,$C129)/3</f>
        <v>43602.9</v>
      </c>
      <c r="I128" s="28">
        <f>SUMIFS(I129:I1119,$C129:$C1119,$C129)/3</f>
        <v>122199.70000000003</v>
      </c>
      <c r="J128" s="28">
        <f>SUMIFS(J129:J1109,$C129:$C1109,$C129)/3</f>
        <v>43602.9</v>
      </c>
      <c r="K128" s="28">
        <f>SUMIFS(K129:K1119,$C129:$C1119,$C129)/3</f>
        <v>71325.099999999991</v>
      </c>
      <c r="L128" s="28">
        <f>SUMIFS(L129:L1109,$C129:$C1109,$C129)/3</f>
        <v>368</v>
      </c>
      <c r="M128" s="28">
        <f>SUMIFS(M129:M1119,$C129:$C1119,$C129)/3</f>
        <v>71325.099999999991</v>
      </c>
      <c r="N128" s="28">
        <f>SUMIFS(N129:N1109,$C129:$C1109,$C129)/3</f>
        <v>368</v>
      </c>
    </row>
    <row r="129" spans="1:14" s="13" customFormat="1" ht="15.6">
      <c r="A129" s="15">
        <v>1</v>
      </c>
      <c r="B129" s="29" t="s">
        <v>39</v>
      </c>
      <c r="C129" s="30" t="s">
        <v>88</v>
      </c>
      <c r="D129" s="30" t="s">
        <v>95</v>
      </c>
      <c r="E129" s="30"/>
      <c r="F129" s="30"/>
      <c r="G129" s="31">
        <f>SUMIFS(G130:G1109,$C130:$C1109,$C130,$D130:$D1109,$D130)/2</f>
        <v>108045.1</v>
      </c>
      <c r="H129" s="31">
        <f>SUMIFS(H130:H1109,$C130:$C1109,$C130,$D130:$D1109,$D130)/2</f>
        <v>43234.9</v>
      </c>
      <c r="I129" s="31">
        <f>SUMIFS(I130:I1109,$C130:$C1109,$C130,$D130:$D1109,$D130)/2</f>
        <v>108045.1</v>
      </c>
      <c r="J129" s="31">
        <f>SUMIFS(J130:J1109,$C130:$C1109,$C130,$D130:$D1109,$D130)/2</f>
        <v>43234.9</v>
      </c>
      <c r="K129" s="31">
        <f>SUMIFS(K130:K1109,$C130:$C1109,$C130,$D130:$D1109,$D130)/2</f>
        <v>57170.5</v>
      </c>
      <c r="L129" s="31">
        <f>SUMIFS(L130:L1109,$C130:$C1109,$C130,$D130:$D1109,$D130)/2</f>
        <v>0</v>
      </c>
      <c r="M129" s="31">
        <f>SUMIFS(M130:M1109,$C130:$C1109,$C130,$D130:$D1109,$D130)/2</f>
        <v>57170.5</v>
      </c>
      <c r="N129" s="31">
        <f>SUMIFS(N130:N1109,$C130:$C1109,$C130,$D130:$D1109,$D130)/2</f>
        <v>0</v>
      </c>
    </row>
    <row r="130" spans="1:14" s="13" customFormat="1" ht="62.4">
      <c r="A130" s="16">
        <v>2</v>
      </c>
      <c r="B130" s="53" t="s">
        <v>204</v>
      </c>
      <c r="C130" s="33" t="s">
        <v>88</v>
      </c>
      <c r="D130" s="33" t="s">
        <v>95</v>
      </c>
      <c r="E130" s="33" t="s">
        <v>40</v>
      </c>
      <c r="F130" s="33"/>
      <c r="G130" s="34">
        <f>SUMIFS(G131:G1106,$C131:$C1106,$C131,$D131:$D1106,$D131,$E131:$E1106,$E131)</f>
        <v>50874.6</v>
      </c>
      <c r="H130" s="34">
        <f>SUMIFS(H131:H1106,$C131:$C1106,$C131,$D131:$D1106,$D131,$E131:$E1106,$E131)</f>
        <v>43234.9</v>
      </c>
      <c r="I130" s="34">
        <f>SUMIFS(I131:I1106,$C131:$C1106,$C131,$D131:$D1106,$D131,$E131:$E1106,$E131)</f>
        <v>50874.6</v>
      </c>
      <c r="J130" s="34">
        <f>SUMIFS(J131:J1106,$C131:$C1106,$C131,$D131:$D1106,$D131,$E131:$E1106,$E131)</f>
        <v>43234.9</v>
      </c>
      <c r="K130" s="34">
        <f>SUMIFS(K131:K1106,$C131:$C1106,$C131,$D131:$D1106,$D131,$E131:$E1106,$E131)</f>
        <v>0</v>
      </c>
      <c r="L130" s="34">
        <f>SUMIFS(L131:L1106,$C131:$C1106,$C131,$D131:$D1106,$D131,$E131:$E1106,$E131)</f>
        <v>0</v>
      </c>
      <c r="M130" s="34">
        <f>SUMIFS(M131:M1106,$C131:$C1106,$C131,$D131:$D1106,$D131,$E131:$E1106,$E131)</f>
        <v>0</v>
      </c>
      <c r="N130" s="34">
        <f>SUMIFS(N131:N1106,$C131:$C1106,$C131,$D131:$D1106,$D131,$E131:$E1106,$E131)</f>
        <v>0</v>
      </c>
    </row>
    <row r="131" spans="1:14" s="13" customFormat="1" ht="46.8">
      <c r="A131" s="17">
        <v>3</v>
      </c>
      <c r="B131" s="22" t="s">
        <v>11</v>
      </c>
      <c r="C131" s="23" t="s">
        <v>88</v>
      </c>
      <c r="D131" s="23" t="s">
        <v>95</v>
      </c>
      <c r="E131" s="23" t="s">
        <v>40</v>
      </c>
      <c r="F131" s="23" t="s">
        <v>80</v>
      </c>
      <c r="G131" s="24">
        <v>10</v>
      </c>
      <c r="H131" s="24"/>
      <c r="I131" s="24">
        <v>10</v>
      </c>
      <c r="J131" s="24"/>
      <c r="K131" s="24"/>
      <c r="L131" s="24"/>
      <c r="M131" s="24"/>
      <c r="N131" s="24"/>
    </row>
    <row r="132" spans="1:14" s="13" customFormat="1" ht="15.6">
      <c r="A132" s="17">
        <v>3</v>
      </c>
      <c r="B132" s="22" t="s">
        <v>46</v>
      </c>
      <c r="C132" s="23" t="s">
        <v>88</v>
      </c>
      <c r="D132" s="23" t="s">
        <v>95</v>
      </c>
      <c r="E132" s="23" t="s">
        <v>40</v>
      </c>
      <c r="F132" s="23" t="s">
        <v>98</v>
      </c>
      <c r="G132" s="24">
        <v>50864.6</v>
      </c>
      <c r="H132" s="24">
        <v>43234.9</v>
      </c>
      <c r="I132" s="24">
        <v>50864.6</v>
      </c>
      <c r="J132" s="24">
        <v>43234.9</v>
      </c>
      <c r="K132" s="24"/>
      <c r="L132" s="24"/>
      <c r="M132" s="24"/>
      <c r="N132" s="24"/>
    </row>
    <row r="133" spans="1:14" s="13" customFormat="1" ht="93.6">
      <c r="A133" s="16">
        <v>2</v>
      </c>
      <c r="B133" s="32" t="s">
        <v>172</v>
      </c>
      <c r="C133" s="33" t="s">
        <v>88</v>
      </c>
      <c r="D133" s="33" t="s">
        <v>95</v>
      </c>
      <c r="E133" s="33" t="s">
        <v>45</v>
      </c>
      <c r="F133" s="33"/>
      <c r="G133" s="34">
        <f>SUMIFS(G134:G1109,$C134:$C1109,$C134,$D134:$D1109,$D134,$E134:$E1109,$E134)</f>
        <v>37654</v>
      </c>
      <c r="H133" s="34">
        <f>SUMIFS(H134:H1109,$C134:$C1109,$C134,$D134:$D1109,$D134,$E134:$E1109,$E134)</f>
        <v>0</v>
      </c>
      <c r="I133" s="34">
        <f>SUMIFS(I134:I1109,$C134:$C1109,$C134,$D134:$D1109,$D134,$E134:$E1109,$E134)</f>
        <v>37654</v>
      </c>
      <c r="J133" s="34">
        <f>SUMIFS(J134:J1109,$C134:$C1109,$C134,$D134:$D1109,$D134,$E134:$E1109,$E134)</f>
        <v>0</v>
      </c>
      <c r="K133" s="34">
        <f>SUMIFS(K134:K1109,$C134:$C1109,$C134,$D134:$D1109,$D134,$E134:$E1109,$E134)</f>
        <v>37654</v>
      </c>
      <c r="L133" s="34">
        <f>SUMIFS(L134:L1109,$C134:$C1109,$C134,$D134:$D1109,$D134,$E134:$E1109,$E134)</f>
        <v>0</v>
      </c>
      <c r="M133" s="34">
        <f>SUMIFS(M134:M1109,$C134:$C1109,$C134,$D134:$D1109,$D134,$E134:$E1109,$E134)</f>
        <v>37654</v>
      </c>
      <c r="N133" s="34">
        <f>SUMIFS(N134:N1109,$C134:$C1109,$C134,$D134:$D1109,$D134,$E134:$E1109,$E134)</f>
        <v>0</v>
      </c>
    </row>
    <row r="134" spans="1:14" s="13" customFormat="1" ht="15.6">
      <c r="A134" s="17">
        <v>3</v>
      </c>
      <c r="B134" s="22" t="s">
        <v>46</v>
      </c>
      <c r="C134" s="23" t="s">
        <v>88</v>
      </c>
      <c r="D134" s="23" t="s">
        <v>95</v>
      </c>
      <c r="E134" s="23" t="s">
        <v>45</v>
      </c>
      <c r="F134" s="23" t="s">
        <v>98</v>
      </c>
      <c r="G134" s="24">
        <v>37654</v>
      </c>
      <c r="H134" s="24"/>
      <c r="I134" s="24">
        <v>37654</v>
      </c>
      <c r="J134" s="24"/>
      <c r="K134" s="24">
        <v>37654</v>
      </c>
      <c r="L134" s="24"/>
      <c r="M134" s="24">
        <v>37654</v>
      </c>
      <c r="N134" s="24"/>
    </row>
    <row r="135" spans="1:14" s="13" customFormat="1" ht="62.4">
      <c r="A135" s="16">
        <v>2</v>
      </c>
      <c r="B135" s="41" t="s">
        <v>176</v>
      </c>
      <c r="C135" s="33" t="s">
        <v>88</v>
      </c>
      <c r="D135" s="33" t="s">
        <v>95</v>
      </c>
      <c r="E135" s="33" t="s">
        <v>50</v>
      </c>
      <c r="F135" s="33"/>
      <c r="G135" s="34">
        <f>SUMIFS(G136:G1111,$C136:$C1111,$C136,$D136:$D1111,$D136,$E136:$E1111,$E136)</f>
        <v>19516.5</v>
      </c>
      <c r="H135" s="34">
        <f>SUMIFS(H136:H1111,$C136:$C1111,$C136,$D136:$D1111,$D136,$E136:$E1111,$E136)</f>
        <v>0</v>
      </c>
      <c r="I135" s="34">
        <f>SUMIFS(I136:I1111,$C136:$C1111,$C136,$D136:$D1111,$D136,$E136:$E1111,$E136)</f>
        <v>19516.5</v>
      </c>
      <c r="J135" s="34">
        <f>SUMIFS(J136:J1111,$C136:$C1111,$C136,$D136:$D1111,$D136,$E136:$E1111,$E136)</f>
        <v>0</v>
      </c>
      <c r="K135" s="34">
        <f>SUMIFS(K136:K1111,$C136:$C1111,$C136,$D136:$D1111,$D136,$E136:$E1111,$E136)</f>
        <v>19516.5</v>
      </c>
      <c r="L135" s="34">
        <f>SUMIFS(L136:L1111,$C136:$C1111,$C136,$D136:$D1111,$D136,$E136:$E1111,$E136)</f>
        <v>0</v>
      </c>
      <c r="M135" s="34">
        <f>SUMIFS(M136:M1111,$C136:$C1111,$C136,$D136:$D1111,$D136,$E136:$E1111,$E136)</f>
        <v>19516.5</v>
      </c>
      <c r="N135" s="34">
        <f>SUMIFS(N136:N1111,$C136:$C1111,$C136,$D136:$D1111,$D136,$E136:$E1111,$E136)</f>
        <v>0</v>
      </c>
    </row>
    <row r="136" spans="1:14" s="13" customFormat="1" ht="46.8">
      <c r="A136" s="17">
        <v>3</v>
      </c>
      <c r="B136" s="22" t="s">
        <v>11</v>
      </c>
      <c r="C136" s="23" t="s">
        <v>88</v>
      </c>
      <c r="D136" s="23" t="s">
        <v>95</v>
      </c>
      <c r="E136" s="23" t="s">
        <v>50</v>
      </c>
      <c r="F136" s="23" t="s">
        <v>80</v>
      </c>
      <c r="G136" s="24">
        <v>19516.5</v>
      </c>
      <c r="H136" s="24"/>
      <c r="I136" s="24">
        <v>19516.5</v>
      </c>
      <c r="J136" s="24"/>
      <c r="K136" s="24">
        <v>19516.5</v>
      </c>
      <c r="L136" s="24"/>
      <c r="M136" s="24">
        <v>19516.5</v>
      </c>
      <c r="N136" s="24"/>
    </row>
    <row r="137" spans="1:14" s="13" customFormat="1" ht="15.6">
      <c r="A137" s="15">
        <v>1</v>
      </c>
      <c r="B137" s="29" t="s">
        <v>68</v>
      </c>
      <c r="C137" s="30" t="s">
        <v>88</v>
      </c>
      <c r="D137" s="30" t="s">
        <v>85</v>
      </c>
      <c r="E137" s="30"/>
      <c r="F137" s="30"/>
      <c r="G137" s="31">
        <f>SUMIFS(G138:G1117,$C138:$C1117,$C138,$D138:$D1117,$D138)/2</f>
        <v>8758</v>
      </c>
      <c r="H137" s="31">
        <f>SUMIFS(H138:H1117,$C138:$C1117,$C138,$D138:$D1117,$D138)/2</f>
        <v>0</v>
      </c>
      <c r="I137" s="31">
        <f>SUMIFS(I138:I1117,$C138:$C1117,$C138,$D138:$D1117,$D138)/2</f>
        <v>8758</v>
      </c>
      <c r="J137" s="31">
        <f>SUMIFS(J138:J1117,$C138:$C1117,$C138,$D138:$D1117,$D138)/2</f>
        <v>0</v>
      </c>
      <c r="K137" s="31">
        <f>SUMIFS(K138:K1117,$C138:$C1117,$C138,$D138:$D1117,$D138)/2</f>
        <v>8758</v>
      </c>
      <c r="L137" s="31">
        <f>SUMIFS(L138:L1117,$C138:$C1117,$C138,$D138:$D1117,$D138)/2</f>
        <v>0</v>
      </c>
      <c r="M137" s="31">
        <f>SUMIFS(M138:M1117,$C138:$C1117,$C138,$D138:$D1117,$D138)/2</f>
        <v>8758</v>
      </c>
      <c r="N137" s="31">
        <f>SUMIFS(N138:N1117,$C138:$C1117,$C138,$D138:$D1117,$D138)/2</f>
        <v>0</v>
      </c>
    </row>
    <row r="138" spans="1:14" s="13" customFormat="1" ht="62.4">
      <c r="A138" s="16">
        <v>2</v>
      </c>
      <c r="B138" s="41" t="s">
        <v>186</v>
      </c>
      <c r="C138" s="33" t="s">
        <v>88</v>
      </c>
      <c r="D138" s="33" t="s">
        <v>85</v>
      </c>
      <c r="E138" s="33" t="s">
        <v>17</v>
      </c>
      <c r="F138" s="33"/>
      <c r="G138" s="34">
        <f>SUMIFS(G139:G1114,$C139:$C1114,$C139,$D139:$D1114,$D139,$E139:$E1114,$E139)</f>
        <v>8758</v>
      </c>
      <c r="H138" s="34">
        <f>SUMIFS(H139:H1114,$C139:$C1114,$C139,$D139:$D1114,$D139,$E139:$E1114,$E139)</f>
        <v>0</v>
      </c>
      <c r="I138" s="34">
        <f>SUMIFS(I139:I1114,$C139:$C1114,$C139,$D139:$D1114,$D139,$E139:$E1114,$E139)</f>
        <v>8758</v>
      </c>
      <c r="J138" s="34">
        <f>SUMIFS(J139:J1114,$C139:$C1114,$C139,$D139:$D1114,$D139,$E139:$E1114,$E139)</f>
        <v>0</v>
      </c>
      <c r="K138" s="34">
        <f>SUMIFS(K139:K1114,$C139:$C1114,$C139,$D139:$D1114,$D139,$E139:$E1114,$E139)</f>
        <v>8758</v>
      </c>
      <c r="L138" s="34">
        <f>SUMIFS(L139:L1114,$C139:$C1114,$C139,$D139:$D1114,$D139,$E139:$E1114,$E139)</f>
        <v>0</v>
      </c>
      <c r="M138" s="34">
        <f>SUMIFS(M139:M1114,$C139:$C1114,$C139,$D139:$D1114,$D139,$E139:$E1114,$E139)</f>
        <v>8758</v>
      </c>
      <c r="N138" s="34">
        <f>SUMIFS(N139:N1114,$C139:$C1114,$C139,$D139:$D1114,$D139,$E139:$E1114,$E139)</f>
        <v>0</v>
      </c>
    </row>
    <row r="139" spans="1:14" s="13" customFormat="1" ht="15.6">
      <c r="A139" s="17">
        <v>3</v>
      </c>
      <c r="B139" s="22" t="s">
        <v>46</v>
      </c>
      <c r="C139" s="23" t="s">
        <v>88</v>
      </c>
      <c r="D139" s="23" t="s">
        <v>85</v>
      </c>
      <c r="E139" s="23" t="s">
        <v>17</v>
      </c>
      <c r="F139" s="23" t="s">
        <v>98</v>
      </c>
      <c r="G139" s="24">
        <v>8758</v>
      </c>
      <c r="H139" s="24"/>
      <c r="I139" s="24">
        <v>8758</v>
      </c>
      <c r="J139" s="24"/>
      <c r="K139" s="24">
        <v>8758</v>
      </c>
      <c r="L139" s="24"/>
      <c r="M139" s="24">
        <v>8758</v>
      </c>
      <c r="N139" s="24"/>
    </row>
    <row r="140" spans="1:14" s="13" customFormat="1" ht="15.6">
      <c r="A140" s="15">
        <v>1</v>
      </c>
      <c r="B140" s="29" t="s">
        <v>196</v>
      </c>
      <c r="C140" s="30" t="s">
        <v>88</v>
      </c>
      <c r="D140" s="30" t="s">
        <v>88</v>
      </c>
      <c r="E140" s="30"/>
      <c r="F140" s="30"/>
      <c r="G140" s="31">
        <f>SUMIFS(G141:G1120,$C141:$C1120,$C141,$D141:$D1120,$D141)/2</f>
        <v>5396.5999999999995</v>
      </c>
      <c r="H140" s="31">
        <f>SUMIFS(H141:H1120,$C141:$C1120,$C141,$D141:$D1120,$D141)/2</f>
        <v>368</v>
      </c>
      <c r="I140" s="31">
        <f>SUMIFS(I141:I1120,$C141:$C1120,$C141,$D141:$D1120,$D141)/2</f>
        <v>5396.5999999999995</v>
      </c>
      <c r="J140" s="31">
        <f>SUMIFS(J141:J1120,$C141:$C1120,$C141,$D141:$D1120,$D141)/2</f>
        <v>368</v>
      </c>
      <c r="K140" s="31">
        <f>SUMIFS(K141:K1120,$C141:$C1120,$C141,$D141:$D1120,$D141)/2</f>
        <v>5396.5999999999995</v>
      </c>
      <c r="L140" s="31">
        <f>SUMIFS(L141:L1120,$C141:$C1120,$C141,$D141:$D1120,$D141)/2</f>
        <v>368</v>
      </c>
      <c r="M140" s="31">
        <f>SUMIFS(M141:M1120,$C141:$C1120,$C141,$D141:$D1120,$D141)/2</f>
        <v>5396.5999999999995</v>
      </c>
      <c r="N140" s="31">
        <f>SUMIFS(N141:N1120,$C141:$C1120,$C141,$D141:$D1120,$D141)/2</f>
        <v>368</v>
      </c>
    </row>
    <row r="141" spans="1:14" s="13" customFormat="1" ht="31.2">
      <c r="A141" s="16">
        <v>2</v>
      </c>
      <c r="B141" s="32" t="s">
        <v>187</v>
      </c>
      <c r="C141" s="33" t="s">
        <v>88</v>
      </c>
      <c r="D141" s="33" t="s">
        <v>88</v>
      </c>
      <c r="E141" s="33" t="s">
        <v>22</v>
      </c>
      <c r="F141" s="33"/>
      <c r="G141" s="34">
        <f>SUMIFS(G142:G1117,$C142:$C1117,$C142,$D142:$D1117,$D142,$E142:$E1117,$E142)</f>
        <v>3298.9</v>
      </c>
      <c r="H141" s="34">
        <f>SUMIFS(H142:H1117,$C142:$C1117,$C142,$D142:$D1117,$D142,$E142:$E1117,$E142)</f>
        <v>368</v>
      </c>
      <c r="I141" s="34">
        <f>SUMIFS(I142:I1117,$C142:$C1117,$C142,$D142:$D1117,$D142,$E142:$E1117,$E142)</f>
        <v>3298.9</v>
      </c>
      <c r="J141" s="34">
        <f>SUMIFS(J142:J1117,$C142:$C1117,$C142,$D142:$D1117,$D142,$E142:$E1117,$E142)</f>
        <v>368</v>
      </c>
      <c r="K141" s="34">
        <f>SUMIFS(K142:K1117,$C142:$C1117,$C142,$D142:$D1117,$D142,$E142:$E1117,$E142)</f>
        <v>3298.9</v>
      </c>
      <c r="L141" s="34">
        <f>SUMIFS(L142:L1117,$C142:$C1117,$C142,$D142:$D1117,$D142,$E142:$E1117,$E142)</f>
        <v>368</v>
      </c>
      <c r="M141" s="34">
        <f>SUMIFS(M142:M1117,$C142:$C1117,$C142,$D142:$D1117,$D142,$E142:$E1117,$E142)</f>
        <v>3298.9</v>
      </c>
      <c r="N141" s="34">
        <f>SUMIFS(N142:N1117,$C142:$C1117,$C142,$D142:$D1117,$D142,$E142:$E1117,$E142)</f>
        <v>368</v>
      </c>
    </row>
    <row r="142" spans="1:14" s="13" customFormat="1" ht="31.2">
      <c r="A142" s="17">
        <v>3</v>
      </c>
      <c r="B142" s="22" t="s">
        <v>23</v>
      </c>
      <c r="C142" s="23" t="s">
        <v>88</v>
      </c>
      <c r="D142" s="23" t="s">
        <v>88</v>
      </c>
      <c r="E142" s="23" t="s">
        <v>22</v>
      </c>
      <c r="F142" s="23" t="s">
        <v>89</v>
      </c>
      <c r="G142" s="24">
        <v>74.900000000000006</v>
      </c>
      <c r="H142" s="24"/>
      <c r="I142" s="24">
        <v>74.900000000000006</v>
      </c>
      <c r="J142" s="24"/>
      <c r="K142" s="24">
        <v>74.900000000000006</v>
      </c>
      <c r="L142" s="24"/>
      <c r="M142" s="24">
        <v>74.900000000000006</v>
      </c>
      <c r="N142" s="24"/>
    </row>
    <row r="143" spans="1:14" s="13" customFormat="1" ht="46.8">
      <c r="A143" s="17">
        <v>3</v>
      </c>
      <c r="B143" s="22" t="s">
        <v>11</v>
      </c>
      <c r="C143" s="23" t="s">
        <v>88</v>
      </c>
      <c r="D143" s="23" t="s">
        <v>88</v>
      </c>
      <c r="E143" s="23" t="s">
        <v>22</v>
      </c>
      <c r="F143" s="23" t="s">
        <v>80</v>
      </c>
      <c r="G143" s="24">
        <v>50.1</v>
      </c>
      <c r="H143" s="24"/>
      <c r="I143" s="24">
        <v>50.1</v>
      </c>
      <c r="J143" s="24"/>
      <c r="K143" s="24">
        <v>50.1</v>
      </c>
      <c r="L143" s="24"/>
      <c r="M143" s="24">
        <v>50.1</v>
      </c>
      <c r="N143" s="24"/>
    </row>
    <row r="144" spans="1:14" s="13" customFormat="1" ht="15.6">
      <c r="A144" s="17">
        <v>3</v>
      </c>
      <c r="B144" s="22" t="s">
        <v>46</v>
      </c>
      <c r="C144" s="23" t="s">
        <v>88</v>
      </c>
      <c r="D144" s="23" t="s">
        <v>88</v>
      </c>
      <c r="E144" s="23" t="s">
        <v>22</v>
      </c>
      <c r="F144" s="23" t="s">
        <v>98</v>
      </c>
      <c r="G144" s="24">
        <v>3173.9</v>
      </c>
      <c r="H144" s="24">
        <v>368</v>
      </c>
      <c r="I144" s="24">
        <v>3173.9</v>
      </c>
      <c r="J144" s="24">
        <v>368</v>
      </c>
      <c r="K144" s="24">
        <v>3173.9</v>
      </c>
      <c r="L144" s="24">
        <v>368</v>
      </c>
      <c r="M144" s="24">
        <v>3173.9</v>
      </c>
      <c r="N144" s="24">
        <v>368</v>
      </c>
    </row>
    <row r="145" spans="1:14" s="13" customFormat="1" ht="46.8">
      <c r="A145" s="16">
        <v>2</v>
      </c>
      <c r="B145" s="35" t="s">
        <v>188</v>
      </c>
      <c r="C145" s="33" t="s">
        <v>88</v>
      </c>
      <c r="D145" s="33" t="s">
        <v>88</v>
      </c>
      <c r="E145" s="33" t="s">
        <v>69</v>
      </c>
      <c r="F145" s="33"/>
      <c r="G145" s="34">
        <f>SUMIFS(G146:G1121,$C146:$C1121,$C146,$D146:$D1121,$D146,$E146:$E1121,$E146)</f>
        <v>1721.8</v>
      </c>
      <c r="H145" s="34">
        <f>SUMIFS(H146:H1121,$C146:$C1121,$C146,$D146:$D1121,$D146,$E146:$E1121,$E146)</f>
        <v>0</v>
      </c>
      <c r="I145" s="34">
        <f>SUMIFS(I146:I1121,$C146:$C1121,$C146,$D146:$D1121,$D146,$E146:$E1121,$E146)</f>
        <v>1721.8</v>
      </c>
      <c r="J145" s="34">
        <f>SUMIFS(J146:J1121,$C146:$C1121,$C146,$D146:$D1121,$D146,$E146:$E1121,$E146)</f>
        <v>0</v>
      </c>
      <c r="K145" s="34">
        <f>SUMIFS(K146:K1121,$C146:$C1121,$C146,$D146:$D1121,$D146,$E146:$E1121,$E146)</f>
        <v>1721.8</v>
      </c>
      <c r="L145" s="34">
        <f>SUMIFS(L146:L1121,$C146:$C1121,$C146,$D146:$D1121,$D146,$E146:$E1121,$E146)</f>
        <v>0</v>
      </c>
      <c r="M145" s="34">
        <f>SUMIFS(M146:M1121,$C146:$C1121,$C146,$D146:$D1121,$D146,$E146:$E1121,$E146)</f>
        <v>1721.8</v>
      </c>
      <c r="N145" s="34">
        <f>SUMIFS(N146:N1121,$C146:$C1121,$C146,$D146:$D1121,$D146,$E146:$E1121,$E146)</f>
        <v>0</v>
      </c>
    </row>
    <row r="146" spans="1:14" s="13" customFormat="1" ht="15.6">
      <c r="A146" s="17">
        <v>3</v>
      </c>
      <c r="B146" s="22" t="s">
        <v>46</v>
      </c>
      <c r="C146" s="23" t="s">
        <v>88</v>
      </c>
      <c r="D146" s="23" t="s">
        <v>88</v>
      </c>
      <c r="E146" s="23" t="s">
        <v>69</v>
      </c>
      <c r="F146" s="23" t="s">
        <v>98</v>
      </c>
      <c r="G146" s="24">
        <v>1721.8</v>
      </c>
      <c r="H146" s="24"/>
      <c r="I146" s="24">
        <v>1721.8</v>
      </c>
      <c r="J146" s="24"/>
      <c r="K146" s="24">
        <v>1721.8</v>
      </c>
      <c r="L146" s="24"/>
      <c r="M146" s="24">
        <v>1721.8</v>
      </c>
      <c r="N146" s="24"/>
    </row>
    <row r="147" spans="1:14" s="13" customFormat="1" ht="31.2">
      <c r="A147" s="16">
        <v>2</v>
      </c>
      <c r="B147" s="32" t="s">
        <v>67</v>
      </c>
      <c r="C147" s="33" t="s">
        <v>88</v>
      </c>
      <c r="D147" s="33" t="s">
        <v>88</v>
      </c>
      <c r="E147" s="33" t="s">
        <v>131</v>
      </c>
      <c r="F147" s="33"/>
      <c r="G147" s="34">
        <f>SUMIFS(G148:G1123,$C148:$C1123,$C148,$D148:$D1123,$D148,$E148:$E1123,$E148)</f>
        <v>375.9</v>
      </c>
      <c r="H147" s="34">
        <f>SUMIFS(H148:H1123,$C148:$C1123,$C148,$D148:$D1123,$D148,$E148:$E1123,$E148)</f>
        <v>0</v>
      </c>
      <c r="I147" s="34">
        <f>SUMIFS(I148:I1123,$C148:$C1123,$C148,$D148:$D1123,$D148,$E148:$E1123,$E148)</f>
        <v>375.9</v>
      </c>
      <c r="J147" s="34">
        <f>SUMIFS(J148:J1123,$C148:$C1123,$C148,$D148:$D1123,$D148,$E148:$E1123,$E148)</f>
        <v>0</v>
      </c>
      <c r="K147" s="34">
        <f>SUMIFS(K148:K1123,$C148:$C1123,$C148,$D148:$D1123,$D148,$E148:$E1123,$E148)</f>
        <v>375.9</v>
      </c>
      <c r="L147" s="34">
        <f>SUMIFS(L148:L1123,$C148:$C1123,$C148,$D148:$D1123,$D148,$E148:$E1123,$E148)</f>
        <v>0</v>
      </c>
      <c r="M147" s="34">
        <f>SUMIFS(M148:M1123,$C148:$C1123,$C148,$D148:$D1123,$D148,$E148:$E1123,$E148)</f>
        <v>375.9</v>
      </c>
      <c r="N147" s="34">
        <f>SUMIFS(N148:N1123,$C148:$C1123,$C148,$D148:$D1123,$D148,$E148:$E1123,$E148)</f>
        <v>0</v>
      </c>
    </row>
    <row r="148" spans="1:14" s="13" customFormat="1" ht="46.8">
      <c r="A148" s="17">
        <v>3</v>
      </c>
      <c r="B148" s="22" t="s">
        <v>11</v>
      </c>
      <c r="C148" s="23" t="s">
        <v>88</v>
      </c>
      <c r="D148" s="23" t="s">
        <v>88</v>
      </c>
      <c r="E148" s="23" t="s">
        <v>131</v>
      </c>
      <c r="F148" s="23" t="s">
        <v>80</v>
      </c>
      <c r="G148" s="24">
        <v>375.9</v>
      </c>
      <c r="H148" s="24"/>
      <c r="I148" s="24">
        <v>375.9</v>
      </c>
      <c r="J148" s="24"/>
      <c r="K148" s="24">
        <v>375.9</v>
      </c>
      <c r="L148" s="24"/>
      <c r="M148" s="24">
        <v>375.9</v>
      </c>
      <c r="N148" s="24"/>
    </row>
    <row r="149" spans="1:14" s="13" customFormat="1" ht="15.6">
      <c r="A149" s="14">
        <v>0</v>
      </c>
      <c r="B149" s="26" t="s">
        <v>199</v>
      </c>
      <c r="C149" s="27" t="s">
        <v>90</v>
      </c>
      <c r="D149" s="27" t="s">
        <v>121</v>
      </c>
      <c r="E149" s="27"/>
      <c r="F149" s="27"/>
      <c r="G149" s="28">
        <f>SUMIFS(G150:G1140,$C150:$C1140,$C150)/3</f>
        <v>15490.799999999997</v>
      </c>
      <c r="H149" s="28">
        <f>SUMIFS(H150:H1130,$C150:$C1130,$C150)/3</f>
        <v>0</v>
      </c>
      <c r="I149" s="28">
        <f>SUMIFS(I150:I1140,$C150:$C1140,$C150)/3</f>
        <v>15490.799999999997</v>
      </c>
      <c r="J149" s="28">
        <f>SUMIFS(J150:J1130,$C150:$C1130,$C150)/3</f>
        <v>0</v>
      </c>
      <c r="K149" s="28">
        <f>SUMIFS(K150:K1140,$C150:$C1140,$C150)/3</f>
        <v>15490.799999999997</v>
      </c>
      <c r="L149" s="28">
        <f>SUMIFS(L150:L1130,$C150:$C1130,$C150)/3</f>
        <v>0</v>
      </c>
      <c r="M149" s="28">
        <f>SUMIFS(M150:M1140,$C150:$C1140,$C150)/3</f>
        <v>15490.799999999997</v>
      </c>
      <c r="N149" s="28">
        <f>SUMIFS(N150:N1130,$C150:$C1130,$C150)/3</f>
        <v>0</v>
      </c>
    </row>
    <row r="150" spans="1:14" s="13" customFormat="1" ht="15.6">
      <c r="A150" s="15">
        <v>1</v>
      </c>
      <c r="B150" s="29" t="s">
        <v>24</v>
      </c>
      <c r="C150" s="30" t="s">
        <v>90</v>
      </c>
      <c r="D150" s="30" t="s">
        <v>76</v>
      </c>
      <c r="E150" s="30" t="s">
        <v>6</v>
      </c>
      <c r="F150" s="30" t="s">
        <v>78</v>
      </c>
      <c r="G150" s="31">
        <f>SUMIFS(G151:G1130,$C151:$C1130,$C151,$D151:$D1130,$D151)/2</f>
        <v>15490.8</v>
      </c>
      <c r="H150" s="31">
        <f>SUMIFS(H151:H1130,$C151:$C1130,$C151,$D151:$D1130,$D151)/2</f>
        <v>0</v>
      </c>
      <c r="I150" s="31">
        <f>SUMIFS(I151:I1130,$C151:$C1130,$C151,$D151:$D1130,$D151)/2</f>
        <v>15490.8</v>
      </c>
      <c r="J150" s="31">
        <f>SUMIFS(J151:J1130,$C151:$C1130,$C151,$D151:$D1130,$D151)/2</f>
        <v>0</v>
      </c>
      <c r="K150" s="31">
        <f>SUMIFS(K151:K1130,$C151:$C1130,$C151,$D151:$D1130,$D151)/2</f>
        <v>15490.8</v>
      </c>
      <c r="L150" s="31">
        <f>SUMIFS(L151:L1130,$C151:$C1130,$C151,$D151:$D1130,$D151)/2</f>
        <v>0</v>
      </c>
      <c r="M150" s="31">
        <f>SUMIFS(M151:M1130,$C151:$C1130,$C151,$D151:$D1130,$D151)/2</f>
        <v>15490.8</v>
      </c>
      <c r="N150" s="31">
        <f>SUMIFS(N151:N1130,$C151:$C1130,$C151,$D151:$D1130,$D151)/2</f>
        <v>0</v>
      </c>
    </row>
    <row r="151" spans="1:14" s="13" customFormat="1" ht="31.2">
      <c r="A151" s="16">
        <v>2</v>
      </c>
      <c r="B151" s="32" t="s">
        <v>189</v>
      </c>
      <c r="C151" s="33" t="s">
        <v>90</v>
      </c>
      <c r="D151" s="33" t="s">
        <v>76</v>
      </c>
      <c r="E151" s="33" t="s">
        <v>25</v>
      </c>
      <c r="F151" s="33"/>
      <c r="G151" s="34">
        <f>SUMIFS(G152:G1127,$C152:$C1127,$C152,$D152:$D1127,$D152,$E152:$E1127,$E152)</f>
        <v>7472.8</v>
      </c>
      <c r="H151" s="34">
        <f>SUMIFS(H152:H1127,$C152:$C1127,$C152,$D152:$D1127,$D152,$E152:$E1127,$E152)</f>
        <v>0</v>
      </c>
      <c r="I151" s="34">
        <f>SUMIFS(I152:I1127,$C152:$C1127,$C152,$D152:$D1127,$D152,$E152:$E1127,$E152)</f>
        <v>7472.8</v>
      </c>
      <c r="J151" s="34">
        <f>SUMIFS(J152:J1127,$C152:$C1127,$C152,$D152:$D1127,$D152,$E152:$E1127,$E152)</f>
        <v>0</v>
      </c>
      <c r="K151" s="34">
        <f>SUMIFS(K152:K1127,$C152:$C1127,$C152,$D152:$D1127,$D152,$E152:$E1127,$E152)</f>
        <v>7472.8</v>
      </c>
      <c r="L151" s="34">
        <f>SUMIFS(L152:L1127,$C152:$C1127,$C152,$D152:$D1127,$D152,$E152:$E1127,$E152)</f>
        <v>0</v>
      </c>
      <c r="M151" s="34">
        <f>SUMIFS(M152:M1127,$C152:$C1127,$C152,$D152:$D1127,$D152,$E152:$E1127,$E152)</f>
        <v>7472.8</v>
      </c>
      <c r="N151" s="34">
        <f>SUMIFS(N152:N1127,$C152:$C1127,$C152,$D152:$D1127,$D152,$E152:$E1127,$E152)</f>
        <v>0</v>
      </c>
    </row>
    <row r="152" spans="1:14" s="13" customFormat="1" ht="31.2">
      <c r="A152" s="17">
        <v>3</v>
      </c>
      <c r="B152" s="22" t="s">
        <v>23</v>
      </c>
      <c r="C152" s="23" t="s">
        <v>90</v>
      </c>
      <c r="D152" s="23" t="s">
        <v>76</v>
      </c>
      <c r="E152" s="23" t="s">
        <v>25</v>
      </c>
      <c r="F152" s="23" t="s">
        <v>89</v>
      </c>
      <c r="G152" s="24">
        <v>5067.8</v>
      </c>
      <c r="H152" s="24"/>
      <c r="I152" s="24">
        <v>5067.8</v>
      </c>
      <c r="J152" s="24"/>
      <c r="K152" s="24">
        <v>5067.8</v>
      </c>
      <c r="L152" s="24"/>
      <c r="M152" s="24">
        <v>5067.8</v>
      </c>
      <c r="N152" s="24"/>
    </row>
    <row r="153" spans="1:14" s="13" customFormat="1" ht="46.8">
      <c r="A153" s="17">
        <v>3</v>
      </c>
      <c r="B153" s="22" t="s">
        <v>11</v>
      </c>
      <c r="C153" s="23" t="s">
        <v>90</v>
      </c>
      <c r="D153" s="23" t="s">
        <v>76</v>
      </c>
      <c r="E153" s="23" t="s">
        <v>25</v>
      </c>
      <c r="F153" s="23" t="s">
        <v>80</v>
      </c>
      <c r="G153" s="24">
        <v>2384.6999999999998</v>
      </c>
      <c r="H153" s="24"/>
      <c r="I153" s="24">
        <v>2384.6999999999998</v>
      </c>
      <c r="J153" s="24"/>
      <c r="K153" s="24">
        <v>2384.6999999999998</v>
      </c>
      <c r="L153" s="24"/>
      <c r="M153" s="24">
        <v>2384.6999999999998</v>
      </c>
      <c r="N153" s="24"/>
    </row>
    <row r="154" spans="1:14" s="13" customFormat="1" ht="15.6">
      <c r="A154" s="17">
        <v>3</v>
      </c>
      <c r="B154" s="22" t="s">
        <v>46</v>
      </c>
      <c r="C154" s="23" t="s">
        <v>90</v>
      </c>
      <c r="D154" s="23" t="s">
        <v>76</v>
      </c>
      <c r="E154" s="23" t="s">
        <v>25</v>
      </c>
      <c r="F154" s="23" t="s">
        <v>98</v>
      </c>
      <c r="G154" s="24"/>
      <c r="H154" s="24"/>
      <c r="I154" s="24"/>
      <c r="J154" s="24"/>
      <c r="K154" s="24"/>
      <c r="L154" s="24"/>
      <c r="M154" s="24"/>
      <c r="N154" s="24"/>
    </row>
    <row r="155" spans="1:14" s="13" customFormat="1" ht="15.6">
      <c r="A155" s="17">
        <v>3</v>
      </c>
      <c r="B155" s="22" t="s">
        <v>12</v>
      </c>
      <c r="C155" s="23" t="s">
        <v>90</v>
      </c>
      <c r="D155" s="23" t="s">
        <v>76</v>
      </c>
      <c r="E155" s="23" t="s">
        <v>25</v>
      </c>
      <c r="F155" s="23" t="s">
        <v>81</v>
      </c>
      <c r="G155" s="24">
        <v>20.3</v>
      </c>
      <c r="H155" s="24"/>
      <c r="I155" s="24">
        <v>20.3</v>
      </c>
      <c r="J155" s="24"/>
      <c r="K155" s="24">
        <v>20.3</v>
      </c>
      <c r="L155" s="24"/>
      <c r="M155" s="24">
        <v>20.3</v>
      </c>
      <c r="N155" s="24"/>
    </row>
    <row r="156" spans="1:14" s="13" customFormat="1" ht="46.8">
      <c r="A156" s="16">
        <v>2</v>
      </c>
      <c r="B156" s="32" t="s">
        <v>190</v>
      </c>
      <c r="C156" s="33" t="s">
        <v>90</v>
      </c>
      <c r="D156" s="33" t="s">
        <v>76</v>
      </c>
      <c r="E156" s="33" t="s">
        <v>26</v>
      </c>
      <c r="F156" s="33"/>
      <c r="G156" s="34">
        <f>SUMIFS(G157:G1132,$C157:$C1132,$C157,$D157:$D1132,$D157,$E157:$E1132,$E157)</f>
        <v>1021.6</v>
      </c>
      <c r="H156" s="34">
        <f>SUMIFS(H157:H1132,$C157:$C1132,$C157,$D157:$D1132,$D157,$E157:$E1132,$E157)</f>
        <v>0</v>
      </c>
      <c r="I156" s="34">
        <f>SUMIFS(I157:I1132,$C157:$C1132,$C157,$D157:$D1132,$D157,$E157:$E1132,$E157)</f>
        <v>1021.6</v>
      </c>
      <c r="J156" s="34">
        <f>SUMIFS(J157:J1132,$C157:$C1132,$C157,$D157:$D1132,$D157,$E157:$E1132,$E157)</f>
        <v>0</v>
      </c>
      <c r="K156" s="34">
        <f>SUMIFS(K157:K1132,$C157:$C1132,$C157,$D157:$D1132,$D157,$E157:$E1132,$E157)</f>
        <v>1021.6</v>
      </c>
      <c r="L156" s="34">
        <f>SUMIFS(L157:L1132,$C157:$C1132,$C157,$D157:$D1132,$D157,$E157:$E1132,$E157)</f>
        <v>0</v>
      </c>
      <c r="M156" s="34">
        <f>SUMIFS(M157:M1132,$C157:$C1132,$C157,$D157:$D1132,$D157,$E157:$E1132,$E157)</f>
        <v>1021.6</v>
      </c>
      <c r="N156" s="34">
        <f>SUMIFS(N157:N1132,$C157:$C1132,$C157,$D157:$D1132,$D157,$E157:$E1132,$E157)</f>
        <v>0</v>
      </c>
    </row>
    <row r="157" spans="1:14" s="13" customFormat="1" ht="31.2">
      <c r="A157" s="17">
        <v>3</v>
      </c>
      <c r="B157" s="22" t="s">
        <v>23</v>
      </c>
      <c r="C157" s="23" t="s">
        <v>90</v>
      </c>
      <c r="D157" s="23" t="s">
        <v>76</v>
      </c>
      <c r="E157" s="23" t="s">
        <v>26</v>
      </c>
      <c r="F157" s="23" t="s">
        <v>89</v>
      </c>
      <c r="G157" s="24">
        <v>821.6</v>
      </c>
      <c r="H157" s="24"/>
      <c r="I157" s="24">
        <v>821.6</v>
      </c>
      <c r="J157" s="24"/>
      <c r="K157" s="24">
        <v>821.6</v>
      </c>
      <c r="L157" s="24"/>
      <c r="M157" s="24">
        <v>821.6</v>
      </c>
      <c r="N157" s="24"/>
    </row>
    <row r="158" spans="1:14" s="13" customFormat="1" ht="46.8">
      <c r="A158" s="17">
        <v>3</v>
      </c>
      <c r="B158" s="22" t="s">
        <v>11</v>
      </c>
      <c r="C158" s="23" t="s">
        <v>90</v>
      </c>
      <c r="D158" s="23" t="s">
        <v>76</v>
      </c>
      <c r="E158" s="23" t="s">
        <v>26</v>
      </c>
      <c r="F158" s="23" t="s">
        <v>80</v>
      </c>
      <c r="G158" s="24">
        <v>200</v>
      </c>
      <c r="H158" s="24"/>
      <c r="I158" s="24">
        <v>200</v>
      </c>
      <c r="J158" s="24"/>
      <c r="K158" s="24">
        <v>200</v>
      </c>
      <c r="L158" s="24"/>
      <c r="M158" s="24">
        <v>200</v>
      </c>
      <c r="N158" s="24"/>
    </row>
    <row r="159" spans="1:14" s="13" customFormat="1" ht="81.599999999999994" customHeight="1">
      <c r="A159" s="16">
        <v>2</v>
      </c>
      <c r="B159" s="32" t="s">
        <v>172</v>
      </c>
      <c r="C159" s="33" t="s">
        <v>90</v>
      </c>
      <c r="D159" s="33" t="s">
        <v>76</v>
      </c>
      <c r="E159" s="33" t="s">
        <v>45</v>
      </c>
      <c r="F159" s="33"/>
      <c r="G159" s="34">
        <f>SUMIFS(G160:G1135,$C160:$C1135,$C160,$D160:$D1135,$D160,$E160:$E1135,$E160)</f>
        <v>6996.4</v>
      </c>
      <c r="H159" s="34">
        <f>SUMIFS(H160:H1135,$C160:$C1135,$C160,$D160:$D1135,$D160,$E160:$E1135,$E160)</f>
        <v>0</v>
      </c>
      <c r="I159" s="34">
        <f>SUMIFS(I160:I1135,$C160:$C1135,$C160,$D160:$D1135,$D160,$E160:$E1135,$E160)</f>
        <v>6996.4</v>
      </c>
      <c r="J159" s="34">
        <f>SUMIFS(J160:J1135,$C160:$C1135,$C160,$D160:$D1135,$D160,$E160:$E1135,$E160)</f>
        <v>0</v>
      </c>
      <c r="K159" s="34">
        <f>SUMIFS(K160:K1135,$C160:$C1135,$C160,$D160:$D1135,$D160,$E160:$E1135,$E160)</f>
        <v>6996.4</v>
      </c>
      <c r="L159" s="34">
        <f>SUMIFS(L160:L1135,$C160:$C1135,$C160,$D160:$D1135,$D160,$E160:$E1135,$E160)</f>
        <v>0</v>
      </c>
      <c r="M159" s="34">
        <f>SUMIFS(M160:M1135,$C160:$C1135,$C160,$D160:$D1135,$D160,$E160:$E1135,$E160)</f>
        <v>6996.4</v>
      </c>
      <c r="N159" s="34">
        <f>SUMIFS(N160:N1135,$C160:$C1135,$C160,$D160:$D1135,$D160,$E160:$E1135,$E160)</f>
        <v>0</v>
      </c>
    </row>
    <row r="160" spans="1:14" s="13" customFormat="1" ht="15.6">
      <c r="A160" s="17">
        <v>3</v>
      </c>
      <c r="B160" s="22" t="s">
        <v>46</v>
      </c>
      <c r="C160" s="23" t="s">
        <v>90</v>
      </c>
      <c r="D160" s="23" t="s">
        <v>76</v>
      </c>
      <c r="E160" s="23" t="s">
        <v>45</v>
      </c>
      <c r="F160" s="23" t="s">
        <v>98</v>
      </c>
      <c r="G160" s="24">
        <v>6996.4</v>
      </c>
      <c r="H160" s="24"/>
      <c r="I160" s="24">
        <v>6996.4</v>
      </c>
      <c r="J160" s="24"/>
      <c r="K160" s="24">
        <v>6996.4</v>
      </c>
      <c r="L160" s="24"/>
      <c r="M160" s="24">
        <v>6996.4</v>
      </c>
      <c r="N160" s="24"/>
    </row>
    <row r="161" spans="1:14" s="13" customFormat="1" ht="15.6">
      <c r="A161" s="14">
        <v>0</v>
      </c>
      <c r="B161" s="26" t="s">
        <v>152</v>
      </c>
      <c r="C161" s="27" t="s">
        <v>96</v>
      </c>
      <c r="D161" s="27" t="s">
        <v>121</v>
      </c>
      <c r="E161" s="27"/>
      <c r="F161" s="27"/>
      <c r="G161" s="28">
        <f>SUMIFS(G162:G1152,$C162:$C1152,$C162)/3</f>
        <v>0</v>
      </c>
      <c r="H161" s="28">
        <f>SUMIFS(H162:H1151,$C162:$C1151,$C162)/3</f>
        <v>0</v>
      </c>
      <c r="I161" s="28">
        <f>SUMIFS(I162:I1152,$C162:$C1152,$C162)/3</f>
        <v>0</v>
      </c>
      <c r="J161" s="28">
        <f>SUMIFS(J162:J1151,$C162:$C1151,$C162)/3</f>
        <v>0</v>
      </c>
      <c r="K161" s="28">
        <f>SUMIFS(K162:K1152,$C162:$C1152,$C162)/3</f>
        <v>0</v>
      </c>
      <c r="L161" s="28">
        <f>SUMIFS(L162:L1151,$C162:$C1151,$C162)/3</f>
        <v>0</v>
      </c>
      <c r="M161" s="28">
        <f>SUMIFS(M162:M1152,$C162:$C1152,$C162)/3</f>
        <v>0</v>
      </c>
      <c r="N161" s="28">
        <f>SUMIFS(N162:N1151,$C162:$C1151,$C162)/3</f>
        <v>0</v>
      </c>
    </row>
    <row r="162" spans="1:14" s="13" customFormat="1" ht="15.6">
      <c r="A162" s="15">
        <v>1</v>
      </c>
      <c r="B162" s="40" t="s">
        <v>153</v>
      </c>
      <c r="C162" s="45" t="s">
        <v>96</v>
      </c>
      <c r="D162" s="45" t="s">
        <v>95</v>
      </c>
      <c r="E162" s="45"/>
      <c r="F162" s="45"/>
      <c r="G162" s="31">
        <f>SUMIFS(G163:G1142,$C163:$C1142,$C163,$D163:$D1142,$D163)/2</f>
        <v>0</v>
      </c>
      <c r="H162" s="31">
        <f>SUMIFS(H163:H1151,$C163:$C1151,$C163,$D163:$D1151,$D163)/2</f>
        <v>0</v>
      </c>
      <c r="I162" s="31">
        <f>SUMIFS(I163:I1142,$C163:$C1142,$C163,$D163:$D1142,$D163)/2</f>
        <v>0</v>
      </c>
      <c r="J162" s="31">
        <f>SUMIFS(J163:J1151,$C163:$C1151,$C163,$D163:$D1151,$D163)/2</f>
        <v>0</v>
      </c>
      <c r="K162" s="31">
        <f>SUMIFS(K163:K1142,$C163:$C1142,$C163,$D163:$D1142,$D163)/2</f>
        <v>0</v>
      </c>
      <c r="L162" s="31">
        <f>SUMIFS(L163:L1151,$C163:$C1151,$C163,$D163:$D1151,$D163)/2</f>
        <v>0</v>
      </c>
      <c r="M162" s="31">
        <f>SUMIFS(M163:M1142,$C163:$C1142,$C163,$D163:$D1142,$D163)/2</f>
        <v>0</v>
      </c>
      <c r="N162" s="31">
        <f>SUMIFS(N163:N1151,$C163:$C1151,$C163,$D163:$D1151,$D163)/2</f>
        <v>0</v>
      </c>
    </row>
    <row r="163" spans="1:14" s="13" customFormat="1" ht="49.2" customHeight="1">
      <c r="A163" s="16">
        <v>2</v>
      </c>
      <c r="B163" s="32" t="s">
        <v>203</v>
      </c>
      <c r="C163" s="42" t="s">
        <v>96</v>
      </c>
      <c r="D163" s="42" t="s">
        <v>95</v>
      </c>
      <c r="E163" s="42" t="s">
        <v>62</v>
      </c>
      <c r="F163" s="42"/>
      <c r="G163" s="34">
        <f>SUMIFS(G164:G1135,$C164:$C1135,$C164,$D164:$D1135,$D164,$E164:$E1135,$E164)</f>
        <v>0</v>
      </c>
      <c r="H163" s="34">
        <f>SUMIFS(H164:H1148,$C164:$C1148,#REF!,$D164:$D1148,#REF!,$E164:$E1148,#REF!)</f>
        <v>0</v>
      </c>
      <c r="I163" s="34">
        <f>SUMIFS(I164:I1135,$C164:$C1135,$C164,$D164:$D1135,$D164,$E164:$E1135,$E164)</f>
        <v>0</v>
      </c>
      <c r="J163" s="34">
        <f>SUMIFS(J164:J1148,$C164:$C1148,#REF!,$D164:$D1148,#REF!,$E164:$E1148,#REF!)</f>
        <v>0</v>
      </c>
      <c r="K163" s="34">
        <f>SUMIFS(K164:K1135,$C164:$C1135,$C164,$D164:$D1135,$D164,$E164:$E1135,$E164)</f>
        <v>0</v>
      </c>
      <c r="L163" s="34">
        <f>SUMIFS(L164:L1148,$C164:$C1148,#REF!,$D164:$D1148,#REF!,$E164:$E1148,#REF!)</f>
        <v>0</v>
      </c>
      <c r="M163" s="34">
        <f>SUMIFS(M164:M1135,$C164:$C1135,$C164,$D164:$D1135,$D164,$E164:$E1135,$E164)</f>
        <v>0</v>
      </c>
      <c r="N163" s="34">
        <f>SUMIFS(N164:N1148,$C164:$C1148,#REF!,$D164:$D1148,#REF!,$E164:$E1148,#REF!)</f>
        <v>0</v>
      </c>
    </row>
    <row r="164" spans="1:14" s="13" customFormat="1" ht="15.6">
      <c r="A164" s="17">
        <v>3</v>
      </c>
      <c r="B164" s="22" t="s">
        <v>46</v>
      </c>
      <c r="C164" s="23" t="s">
        <v>96</v>
      </c>
      <c r="D164" s="23" t="s">
        <v>95</v>
      </c>
      <c r="E164" s="23" t="s">
        <v>62</v>
      </c>
      <c r="F164" s="23" t="s">
        <v>98</v>
      </c>
      <c r="G164" s="24"/>
      <c r="H164" s="25"/>
      <c r="I164" s="24"/>
      <c r="J164" s="25"/>
      <c r="K164" s="24"/>
      <c r="L164" s="25"/>
      <c r="M164" s="24"/>
      <c r="N164" s="25"/>
    </row>
    <row r="165" spans="1:14" s="13" customFormat="1" ht="15.6">
      <c r="A165" s="14">
        <v>0</v>
      </c>
      <c r="B165" s="26" t="s">
        <v>118</v>
      </c>
      <c r="C165" s="27" t="s">
        <v>91</v>
      </c>
      <c r="D165" s="27" t="s">
        <v>121</v>
      </c>
      <c r="E165" s="27"/>
      <c r="F165" s="27"/>
      <c r="G165" s="28">
        <f>SUMIFS(G166:G1152,$C166:$C1152,$C166)/3</f>
        <v>24526.899999999998</v>
      </c>
      <c r="H165" s="28">
        <f>SUMIFS(H166:H1142,$C166:$C1142,$C166)/3</f>
        <v>19361</v>
      </c>
      <c r="I165" s="28">
        <f>SUMIFS(I166:I1152,$C166:$C1152,$C166)/3</f>
        <v>24526.899999999998</v>
      </c>
      <c r="J165" s="28">
        <f>SUMIFS(J166:J1142,$C166:$C1142,$C166)/3</f>
        <v>19361</v>
      </c>
      <c r="K165" s="28">
        <f>SUMIFS(K166:K1152,$C166:$C1152,$C166)/3</f>
        <v>27200.899999999998</v>
      </c>
      <c r="L165" s="28">
        <f>SUMIFS(L166:L1142,$C166:$C1142,$C166)/3</f>
        <v>22955</v>
      </c>
      <c r="M165" s="28">
        <f>SUMIFS(M166:M1152,$C166:$C1152,$C166)/3</f>
        <v>27200.899999999998</v>
      </c>
      <c r="N165" s="28">
        <f>SUMIFS(N166:N1142,$C166:$C1142,$C166)/3</f>
        <v>22955</v>
      </c>
    </row>
    <row r="166" spans="1:14" s="13" customFormat="1" ht="15.6">
      <c r="A166" s="15">
        <v>1</v>
      </c>
      <c r="B166" s="29" t="s">
        <v>70</v>
      </c>
      <c r="C166" s="30" t="s">
        <v>91</v>
      </c>
      <c r="D166" s="30" t="s">
        <v>76</v>
      </c>
      <c r="E166" s="30" t="s">
        <v>6</v>
      </c>
      <c r="F166" s="30" t="s">
        <v>78</v>
      </c>
      <c r="G166" s="31">
        <f>SUMIFS(G167:G1142,$C167:$C1142,$C167,$D167:$D1142,$D167)/2</f>
        <v>1605.9</v>
      </c>
      <c r="H166" s="31">
        <f>SUMIFS(H167:H1142,$C167:$C1142,$C167,$D167:$D1142,$D167)/2</f>
        <v>0</v>
      </c>
      <c r="I166" s="31">
        <f>SUMIFS(I167:I1142,$C167:$C1142,$C167,$D167:$D1142,$D167)/2</f>
        <v>1605.9</v>
      </c>
      <c r="J166" s="31">
        <f>SUMIFS(J167:J1142,$C167:$C1142,$C167,$D167:$D1142,$D167)/2</f>
        <v>0</v>
      </c>
      <c r="K166" s="31">
        <f>SUMIFS(K167:K1142,$C167:$C1142,$C167,$D167:$D1142,$D167)/2</f>
        <v>1605.9</v>
      </c>
      <c r="L166" s="31">
        <f>SUMIFS(L167:L1142,$C167:$C1142,$C167,$D167:$D1142,$D167)/2</f>
        <v>0</v>
      </c>
      <c r="M166" s="31">
        <f>SUMIFS(M167:M1142,$C167:$C1142,$C167,$D167:$D1142,$D167)/2</f>
        <v>1605.9</v>
      </c>
      <c r="N166" s="31">
        <f>SUMIFS(N167:N1142,$C167:$C1142,$C167,$D167:$D1142,$D167)/2</f>
        <v>0</v>
      </c>
    </row>
    <row r="167" spans="1:14" s="13" customFormat="1" ht="31.2">
      <c r="A167" s="16">
        <v>2</v>
      </c>
      <c r="B167" s="32" t="s">
        <v>32</v>
      </c>
      <c r="C167" s="33" t="s">
        <v>91</v>
      </c>
      <c r="D167" s="33" t="s">
        <v>76</v>
      </c>
      <c r="E167" s="33" t="s">
        <v>132</v>
      </c>
      <c r="F167" s="33"/>
      <c r="G167" s="34">
        <f>SUMIFS(G168:G1139,$C168:$C1139,$C168,$D168:$D1139,$D168,$E168:$E1139,$E168)</f>
        <v>1605.9</v>
      </c>
      <c r="H167" s="34">
        <f>SUMIFS(H168:H1139,$C168:$C1139,$C168,$D168:$D1139,$D168,$E168:$E1139,$E168)</f>
        <v>0</v>
      </c>
      <c r="I167" s="34">
        <f>SUMIFS(I168:I1139,$C168:$C1139,$C168,$D168:$D1139,$D168,$E168:$E1139,$E168)</f>
        <v>1605.9</v>
      </c>
      <c r="J167" s="34">
        <f>SUMIFS(J168:J1139,$C168:$C1139,$C168,$D168:$D1139,$D168,$E168:$E1139,$E168)</f>
        <v>0</v>
      </c>
      <c r="K167" s="34">
        <f>SUMIFS(K168:K1139,$C168:$C1139,$C168,$D168:$D1139,$D168,$E168:$E1139,$E168)</f>
        <v>1605.9</v>
      </c>
      <c r="L167" s="34">
        <f>SUMIFS(L168:L1139,$C168:$C1139,$C168,$D168:$D1139,$D168,$E168:$E1139,$E168)</f>
        <v>0</v>
      </c>
      <c r="M167" s="34">
        <f>SUMIFS(M168:M1139,$C168:$C1139,$C168,$D168:$D1139,$D168,$E168:$E1139,$E168)</f>
        <v>1605.9</v>
      </c>
      <c r="N167" s="34">
        <f>SUMIFS(N168:N1139,$C168:$C1139,$C168,$D168:$D1139,$D168,$E168:$E1139,$E168)</f>
        <v>0</v>
      </c>
    </row>
    <row r="168" spans="1:14" s="13" customFormat="1" ht="31.2">
      <c r="A168" s="17">
        <v>3</v>
      </c>
      <c r="B168" s="22" t="s">
        <v>21</v>
      </c>
      <c r="C168" s="23" t="s">
        <v>91</v>
      </c>
      <c r="D168" s="23" t="s">
        <v>76</v>
      </c>
      <c r="E168" s="23" t="s">
        <v>132</v>
      </c>
      <c r="F168" s="23" t="s">
        <v>87</v>
      </c>
      <c r="G168" s="24">
        <v>1605.9</v>
      </c>
      <c r="H168" s="25"/>
      <c r="I168" s="24">
        <v>1605.9</v>
      </c>
      <c r="J168" s="25"/>
      <c r="K168" s="24">
        <v>1605.9</v>
      </c>
      <c r="L168" s="25"/>
      <c r="M168" s="24">
        <v>1605.9</v>
      </c>
      <c r="N168" s="25"/>
    </row>
    <row r="169" spans="1:14" s="13" customFormat="1" ht="15.6">
      <c r="A169" s="15">
        <v>1</v>
      </c>
      <c r="B169" s="29" t="s">
        <v>71</v>
      </c>
      <c r="C169" s="30" t="s">
        <v>91</v>
      </c>
      <c r="D169" s="30" t="s">
        <v>85</v>
      </c>
      <c r="E169" s="30" t="s">
        <v>6</v>
      </c>
      <c r="F169" s="30" t="s">
        <v>78</v>
      </c>
      <c r="G169" s="31">
        <f>SUMIFS(G170:G1145,$C170:$C1145,$C170,$D170:$D1145,$D170)/2</f>
        <v>3690</v>
      </c>
      <c r="H169" s="31">
        <f>SUMIFS(H170:H1145,$C170:$C1145,$C170,$D170:$D1145,$D170)/2</f>
        <v>3690</v>
      </c>
      <c r="I169" s="31">
        <f>SUMIFS(I170:I1145,$C170:$C1145,$C170,$D170:$D1145,$D170)/2</f>
        <v>3690</v>
      </c>
      <c r="J169" s="31">
        <f>SUMIFS(J170:J1145,$C170:$C1145,$C170,$D170:$D1145,$D170)/2</f>
        <v>3690</v>
      </c>
      <c r="K169" s="31">
        <f>SUMIFS(K170:K1145,$C170:$C1145,$C170,$D170:$D1145,$D170)/2</f>
        <v>7284</v>
      </c>
      <c r="L169" s="31">
        <f>SUMIFS(L170:L1145,$C170:$C1145,$C170,$D170:$D1145,$D170)/2</f>
        <v>7284</v>
      </c>
      <c r="M169" s="31">
        <f>SUMIFS(M170:M1145,$C170:$C1145,$C170,$D170:$D1145,$D170)/2</f>
        <v>7284</v>
      </c>
      <c r="N169" s="31">
        <f>SUMIFS(N170:N1145,$C170:$C1145,$C170,$D170:$D1145,$D170)/2</f>
        <v>7284</v>
      </c>
    </row>
    <row r="170" spans="1:14" s="13" customFormat="1" ht="50.4" customHeight="1">
      <c r="A170" s="16">
        <v>2</v>
      </c>
      <c r="B170" s="32" t="s">
        <v>203</v>
      </c>
      <c r="C170" s="33" t="s">
        <v>91</v>
      </c>
      <c r="D170" s="33" t="s">
        <v>85</v>
      </c>
      <c r="E170" s="33" t="s">
        <v>62</v>
      </c>
      <c r="F170" s="33"/>
      <c r="G170" s="34">
        <f>SUMIFS(G171:G1144,$C171:$C1144,$C171,$D171:$D1144,$D171,$E171:$E1144,$E171)</f>
        <v>3690</v>
      </c>
      <c r="H170" s="34">
        <f>SUMIFS(H171:H1144,$C171:$C1144,$C171,$D171:$D1144,$D171,$E171:$E1144,$E171)</f>
        <v>3690</v>
      </c>
      <c r="I170" s="34">
        <f>SUMIFS(I171:I1144,$C171:$C1144,$C171,$D171:$D1144,$D171,$E171:$E1144,$E171)</f>
        <v>3690</v>
      </c>
      <c r="J170" s="34">
        <f>SUMIFS(J171:J1144,$C171:$C1144,$C171,$D171:$D1144,$D171,$E171:$E1144,$E171)</f>
        <v>3690</v>
      </c>
      <c r="K170" s="34">
        <f>SUMIFS(K171:K1144,$C171:$C1144,$C171,$D171:$D1144,$D171,$E171:$E1144,$E171)</f>
        <v>7284</v>
      </c>
      <c r="L170" s="34">
        <f>SUMIFS(L171:L1144,$C171:$C1144,$C171,$D171:$D1144,$D171,$E171:$E1144,$E171)</f>
        <v>7284</v>
      </c>
      <c r="M170" s="34">
        <f>SUMIFS(M171:M1144,$C171:$C1144,$C171,$D171:$D1144,$D171,$E171:$E1144,$E171)</f>
        <v>7284</v>
      </c>
      <c r="N170" s="34">
        <f>SUMIFS(N171:N1144,$C171:$C1144,$C171,$D171:$D1144,$D171,$E171:$E1144,$E171)</f>
        <v>7284</v>
      </c>
    </row>
    <row r="171" spans="1:14" s="13" customFormat="1" ht="31.2">
      <c r="A171" s="17">
        <v>3</v>
      </c>
      <c r="B171" s="22" t="s">
        <v>21</v>
      </c>
      <c r="C171" s="23" t="s">
        <v>91</v>
      </c>
      <c r="D171" s="23" t="s">
        <v>85</v>
      </c>
      <c r="E171" s="23" t="s">
        <v>62</v>
      </c>
      <c r="F171" s="23" t="s">
        <v>87</v>
      </c>
      <c r="G171" s="24">
        <v>3690</v>
      </c>
      <c r="H171" s="24">
        <v>3690</v>
      </c>
      <c r="I171" s="24">
        <v>3690</v>
      </c>
      <c r="J171" s="24">
        <v>3690</v>
      </c>
      <c r="K171" s="24">
        <v>7284</v>
      </c>
      <c r="L171" s="24">
        <v>7284</v>
      </c>
      <c r="M171" s="24">
        <v>7284</v>
      </c>
      <c r="N171" s="24">
        <v>7284</v>
      </c>
    </row>
    <row r="172" spans="1:14" s="13" customFormat="1" ht="56.25" customHeight="1">
      <c r="A172" s="16">
        <v>2</v>
      </c>
      <c r="B172" s="41" t="s">
        <v>143</v>
      </c>
      <c r="C172" s="33" t="s">
        <v>91</v>
      </c>
      <c r="D172" s="33" t="s">
        <v>85</v>
      </c>
      <c r="E172" s="33" t="s">
        <v>142</v>
      </c>
      <c r="F172" s="33"/>
      <c r="G172" s="34">
        <f>SUMIFS(G173:G1146,$C173:$C1146,$C173,$D173:$D1146,$D173,$E173:$E1146,$E173)</f>
        <v>0</v>
      </c>
      <c r="H172" s="34">
        <f>SUMIFS(H173:H1146,$C173:$C1146,$C173,$D173:$D1146,$D173,$E173:$E1146,$E173)</f>
        <v>0</v>
      </c>
      <c r="I172" s="34">
        <f>SUMIFS(I173:I1146,$C173:$C1146,$C173,$D173:$D1146,$D173,$E173:$E1146,$E173)</f>
        <v>0</v>
      </c>
      <c r="J172" s="34">
        <f>SUMIFS(J173:J1146,$C173:$C1146,$C173,$D173:$D1146,$D173,$E173:$E1146,$E173)</f>
        <v>0</v>
      </c>
      <c r="K172" s="34">
        <f>SUMIFS(K173:K1146,$C173:$C1146,$C173,$D173:$D1146,$D173,$E173:$E1146,$E173)</f>
        <v>0</v>
      </c>
      <c r="L172" s="34">
        <f>SUMIFS(L173:L1146,$C173:$C1146,$C173,$D173:$D1146,$D173,$E173:$E1146,$E173)</f>
        <v>0</v>
      </c>
      <c r="M172" s="34">
        <f>SUMIFS(M173:M1146,$C173:$C1146,$C173,$D173:$D1146,$D173,$E173:$E1146,$E173)</f>
        <v>0</v>
      </c>
      <c r="N172" s="34">
        <f>SUMIFS(N173:N1146,$C173:$C1146,$C173,$D173:$D1146,$D173,$E173:$E1146,$E173)</f>
        <v>0</v>
      </c>
    </row>
    <row r="173" spans="1:14" s="13" customFormat="1" ht="31.2">
      <c r="A173" s="17">
        <v>3</v>
      </c>
      <c r="B173" s="22" t="s">
        <v>21</v>
      </c>
      <c r="C173" s="23" t="s">
        <v>91</v>
      </c>
      <c r="D173" s="23" t="s">
        <v>85</v>
      </c>
      <c r="E173" s="23" t="s">
        <v>142</v>
      </c>
      <c r="F173" s="23" t="s">
        <v>87</v>
      </c>
      <c r="G173" s="24"/>
      <c r="H173" s="24"/>
      <c r="I173" s="24"/>
      <c r="J173" s="24"/>
      <c r="K173" s="24"/>
      <c r="L173" s="24"/>
      <c r="M173" s="24"/>
      <c r="N173" s="24"/>
    </row>
    <row r="174" spans="1:14" s="13" customFormat="1" ht="15.6">
      <c r="A174" s="17">
        <v>3</v>
      </c>
      <c r="B174" s="22" t="s">
        <v>46</v>
      </c>
      <c r="C174" s="23" t="s">
        <v>91</v>
      </c>
      <c r="D174" s="23" t="s">
        <v>85</v>
      </c>
      <c r="E174" s="23" t="s">
        <v>142</v>
      </c>
      <c r="F174" s="23" t="s">
        <v>98</v>
      </c>
      <c r="G174" s="24"/>
      <c r="H174" s="24"/>
      <c r="I174" s="24"/>
      <c r="J174" s="24"/>
      <c r="K174" s="24"/>
      <c r="L174" s="24"/>
      <c r="M174" s="24"/>
      <c r="N174" s="24"/>
    </row>
    <row r="175" spans="1:14" s="13" customFormat="1" ht="15.6">
      <c r="A175" s="15">
        <v>1</v>
      </c>
      <c r="B175" s="29" t="s">
        <v>197</v>
      </c>
      <c r="C175" s="30" t="s">
        <v>91</v>
      </c>
      <c r="D175" s="30" t="s">
        <v>93</v>
      </c>
      <c r="E175" s="30" t="s">
        <v>6</v>
      </c>
      <c r="F175" s="30" t="s">
        <v>78</v>
      </c>
      <c r="G175" s="31">
        <f>SUMIFS(G176:G1151,$C176:$C1151,$C176,$D176:$D1151,$D176)/2</f>
        <v>17621</v>
      </c>
      <c r="H175" s="31">
        <f>SUMIFS(H176:H1151,$C176:$C1151,$C176,$D176:$D1151,$D176)/2</f>
        <v>15671</v>
      </c>
      <c r="I175" s="31">
        <f>SUMIFS(I176:I1151,$C176:$C1151,$C176,$D176:$D1151,$D176)/2</f>
        <v>17621</v>
      </c>
      <c r="J175" s="31">
        <f>SUMIFS(J176:J1151,$C176:$C1151,$C176,$D176:$D1151,$D176)/2</f>
        <v>15671</v>
      </c>
      <c r="K175" s="31">
        <f>SUMIFS(K176:K1151,$C176:$C1151,$C176,$D176:$D1151,$D176)/2</f>
        <v>17621</v>
      </c>
      <c r="L175" s="31">
        <f>SUMIFS(L176:L1151,$C176:$C1151,$C176,$D176:$D1151,$D176)/2</f>
        <v>15671</v>
      </c>
      <c r="M175" s="31">
        <f>SUMIFS(M176:M1151,$C176:$C1151,$C176,$D176:$D1151,$D176)/2</f>
        <v>17621</v>
      </c>
      <c r="N175" s="31">
        <f>SUMIFS(N176:N1151,$C176:$C1151,$C176,$D176:$D1151,$D176)/2</f>
        <v>15671</v>
      </c>
    </row>
    <row r="176" spans="1:14" s="13" customFormat="1" ht="15.6">
      <c r="A176" s="16">
        <v>2</v>
      </c>
      <c r="B176" s="32" t="s">
        <v>122</v>
      </c>
      <c r="C176" s="33" t="s">
        <v>91</v>
      </c>
      <c r="D176" s="33" t="s">
        <v>93</v>
      </c>
      <c r="E176" s="33" t="s">
        <v>72</v>
      </c>
      <c r="F176" s="33"/>
      <c r="G176" s="34">
        <f>SUMIFS(G177:G1151,$C177:$C1151,$C177,$D177:$D1151,$D177,$E177:$E1151,$E177)</f>
        <v>7618</v>
      </c>
      <c r="H176" s="34">
        <f>SUMIFS(H177:H1151,$C177:$C1151,$C177,$D177:$D1151,$D177,$E177:$E1151,$E177)</f>
        <v>5668</v>
      </c>
      <c r="I176" s="34">
        <f>SUMIFS(I177:I1151,$C177:$C1151,$C177,$D177:$D1151,$D177,$E177:$E1151,$E177)</f>
        <v>7618</v>
      </c>
      <c r="J176" s="34">
        <f>SUMIFS(J177:J1151,$C177:$C1151,$C177,$D177:$D1151,$D177,$E177:$E1151,$E177)</f>
        <v>5668</v>
      </c>
      <c r="K176" s="34">
        <f>SUMIFS(K177:K1151,$C177:$C1151,$C177,$D177:$D1151,$D177,$E177:$E1151,$E177)</f>
        <v>7618</v>
      </c>
      <c r="L176" s="34">
        <f>SUMIFS(L177:L1151,$C177:$C1151,$C177,$D177:$D1151,$D177,$E177:$E1151,$E177)</f>
        <v>5668</v>
      </c>
      <c r="M176" s="34">
        <f>SUMIFS(M177:M1151,$C177:$C1151,$C177,$D177:$D1151,$D177,$E177:$E1151,$E177)</f>
        <v>7618</v>
      </c>
      <c r="N176" s="34">
        <f>SUMIFS(N177:N1151,$C177:$C1151,$C177,$D177:$D1151,$D177,$E177:$E1151,$E177)</f>
        <v>5668</v>
      </c>
    </row>
    <row r="177" spans="1:14" s="13" customFormat="1" ht="31.2">
      <c r="A177" s="17">
        <v>3</v>
      </c>
      <c r="B177" s="22" t="s">
        <v>21</v>
      </c>
      <c r="C177" s="23" t="s">
        <v>91</v>
      </c>
      <c r="D177" s="23" t="s">
        <v>93</v>
      </c>
      <c r="E177" s="23" t="s">
        <v>72</v>
      </c>
      <c r="F177" s="23" t="s">
        <v>87</v>
      </c>
      <c r="G177" s="24">
        <v>7618</v>
      </c>
      <c r="H177" s="24">
        <v>5668</v>
      </c>
      <c r="I177" s="24">
        <v>7618</v>
      </c>
      <c r="J177" s="24">
        <v>5668</v>
      </c>
      <c r="K177" s="24">
        <v>7618</v>
      </c>
      <c r="L177" s="24">
        <v>5668</v>
      </c>
      <c r="M177" s="24">
        <v>7618</v>
      </c>
      <c r="N177" s="24">
        <v>5668</v>
      </c>
    </row>
    <row r="178" spans="1:14" s="13" customFormat="1" ht="62.4">
      <c r="A178" s="16">
        <v>2</v>
      </c>
      <c r="B178" s="41" t="s">
        <v>133</v>
      </c>
      <c r="C178" s="33" t="s">
        <v>91</v>
      </c>
      <c r="D178" s="33" t="s">
        <v>93</v>
      </c>
      <c r="E178" s="33" t="s">
        <v>9</v>
      </c>
      <c r="F178" s="33"/>
      <c r="G178" s="34">
        <f>SUMIFS(G179:G1150,$C179:$C1150,$C179,$D179:$D1150,$D179,$E179:$E1150,$E179)</f>
        <v>0</v>
      </c>
      <c r="H178" s="34">
        <f>SUMIFS(H179:H1150,$C179:$C1150,$C179,$D179:$D1150,$D179,$E179:$E1150,$E179)</f>
        <v>0</v>
      </c>
      <c r="I178" s="34">
        <f>SUMIFS(I179:I1150,$C179:$C1150,$C179,$D179:$D1150,$D179,$E179:$E1150,$E179)</f>
        <v>0</v>
      </c>
      <c r="J178" s="34">
        <f>SUMIFS(J179:J1150,$C179:$C1150,$C179,$D179:$D1150,$D179,$E179:$E1150,$E179)</f>
        <v>0</v>
      </c>
      <c r="K178" s="34">
        <f>SUMIFS(K179:K1150,$C179:$C1150,$C179,$D179:$D1150,$D179,$E179:$E1150,$E179)</f>
        <v>0</v>
      </c>
      <c r="L178" s="34">
        <f>SUMIFS(L179:L1150,$C179:$C1150,$C179,$D179:$D1150,$D179,$E179:$E1150,$E179)</f>
        <v>0</v>
      </c>
      <c r="M178" s="34">
        <f>SUMIFS(M179:M1150,$C179:$C1150,$C179,$D179:$D1150,$D179,$E179:$E1150,$E179)</f>
        <v>0</v>
      </c>
      <c r="N178" s="34">
        <f>SUMIFS(N179:N1150,$C179:$C1150,$C179,$D179:$D1150,$D179,$E179:$E1150,$E179)</f>
        <v>0</v>
      </c>
    </row>
    <row r="179" spans="1:14" s="13" customFormat="1" ht="31.2">
      <c r="A179" s="17">
        <v>3</v>
      </c>
      <c r="B179" s="22" t="s">
        <v>21</v>
      </c>
      <c r="C179" s="23" t="s">
        <v>91</v>
      </c>
      <c r="D179" s="23" t="s">
        <v>93</v>
      </c>
      <c r="E179" s="23" t="s">
        <v>9</v>
      </c>
      <c r="F179" s="23" t="s">
        <v>87</v>
      </c>
      <c r="G179" s="24"/>
      <c r="H179" s="24"/>
      <c r="I179" s="24"/>
      <c r="J179" s="24"/>
      <c r="K179" s="24"/>
      <c r="L179" s="24"/>
      <c r="M179" s="24"/>
      <c r="N179" s="24"/>
    </row>
    <row r="180" spans="1:14" s="13" customFormat="1" ht="93.6">
      <c r="A180" s="16">
        <v>2</v>
      </c>
      <c r="B180" s="41" t="s">
        <v>144</v>
      </c>
      <c r="C180" s="33" t="s">
        <v>91</v>
      </c>
      <c r="D180" s="33" t="s">
        <v>93</v>
      </c>
      <c r="E180" s="33" t="s">
        <v>141</v>
      </c>
      <c r="F180" s="33"/>
      <c r="G180" s="34">
        <f>SUMIFS(G181:G1152,$C181:$C1152,$C181,$D181:$D1152,$D181,$E181:$E1152,$E181)</f>
        <v>10003</v>
      </c>
      <c r="H180" s="34">
        <f>SUMIFS(H181:H1152,$C181:$C1152,$C181,$D181:$D1152,$D181,$E181:$E1152,$E181)</f>
        <v>10003</v>
      </c>
      <c r="I180" s="34">
        <f>SUMIFS(I181:I1152,$C181:$C1152,$C181,$D181:$D1152,$D181,$E181:$E1152,$E181)</f>
        <v>10003</v>
      </c>
      <c r="J180" s="34">
        <f>SUMIFS(J181:J1152,$C181:$C1152,$C181,$D181:$D1152,$D181,$E181:$E1152,$E181)</f>
        <v>10003</v>
      </c>
      <c r="K180" s="34">
        <f>SUMIFS(K181:K1152,$C181:$C1152,$C181,$D181:$D1152,$D181,$E181:$E1152,$E181)</f>
        <v>10003</v>
      </c>
      <c r="L180" s="34">
        <f>SUMIFS(L181:L1152,$C181:$C1152,$C181,$D181:$D1152,$D181,$E181:$E1152,$E181)</f>
        <v>10003</v>
      </c>
      <c r="M180" s="34">
        <f>SUMIFS(M181:M1152,$C181:$C1152,$C181,$D181:$D1152,$D181,$E181:$E1152,$E181)</f>
        <v>10003</v>
      </c>
      <c r="N180" s="34">
        <f>SUMIFS(N181:N1152,$C181:$C1152,$C181,$D181:$D1152,$D181,$E181:$E1152,$E181)</f>
        <v>10003</v>
      </c>
    </row>
    <row r="181" spans="1:14" s="13" customFormat="1" ht="15.6">
      <c r="A181" s="17">
        <v>3</v>
      </c>
      <c r="B181" s="22" t="s">
        <v>140</v>
      </c>
      <c r="C181" s="23" t="s">
        <v>91</v>
      </c>
      <c r="D181" s="23" t="s">
        <v>93</v>
      </c>
      <c r="E181" s="23" t="s">
        <v>141</v>
      </c>
      <c r="F181" s="23" t="s">
        <v>139</v>
      </c>
      <c r="G181" s="24">
        <v>10003</v>
      </c>
      <c r="H181" s="24">
        <v>10003</v>
      </c>
      <c r="I181" s="24">
        <v>10003</v>
      </c>
      <c r="J181" s="24">
        <v>10003</v>
      </c>
      <c r="K181" s="24">
        <v>10003</v>
      </c>
      <c r="L181" s="24">
        <v>10003</v>
      </c>
      <c r="M181" s="24">
        <v>10003</v>
      </c>
      <c r="N181" s="24">
        <v>10003</v>
      </c>
    </row>
    <row r="182" spans="1:14" s="13" customFormat="1" ht="15.6">
      <c r="A182" s="15">
        <v>1</v>
      </c>
      <c r="B182" s="29" t="s">
        <v>27</v>
      </c>
      <c r="C182" s="30" t="s">
        <v>91</v>
      </c>
      <c r="D182" s="30" t="s">
        <v>77</v>
      </c>
      <c r="E182" s="30" t="s">
        <v>6</v>
      </c>
      <c r="F182" s="30" t="s">
        <v>78</v>
      </c>
      <c r="G182" s="31">
        <f>SUMIFS(G183:G1158,$C183:$C1158,$C183,$D183:$D1158,$D183)/2</f>
        <v>1610</v>
      </c>
      <c r="H182" s="31">
        <f>SUMIFS(H183:H1158,$C183:$C1158,$C183,$D183:$D1158,$D183)/2</f>
        <v>0</v>
      </c>
      <c r="I182" s="31">
        <f>SUMIFS(I183:I1158,$C183:$C1158,$C183,$D183:$D1158,$D183)/2</f>
        <v>1610</v>
      </c>
      <c r="J182" s="31">
        <f>SUMIFS(J183:J1158,$C183:$C1158,$C183,$D183:$D1158,$D183)/2</f>
        <v>0</v>
      </c>
      <c r="K182" s="31">
        <f>SUMIFS(K183:K1158,$C183:$C1158,$C183,$D183:$D1158,$D183)/2</f>
        <v>690</v>
      </c>
      <c r="L182" s="31">
        <f>SUMIFS(L183:L1158,$C183:$C1158,$C183,$D183:$D1158,$D183)/2</f>
        <v>0</v>
      </c>
      <c r="M182" s="31">
        <f>SUMIFS(M183:M1158,$C183:$C1158,$C183,$D183:$D1158,$D183)/2</f>
        <v>690</v>
      </c>
      <c r="N182" s="31">
        <f>SUMIFS(N183:N1158,$C183:$C1158,$C183,$D183:$D1158,$D183)/2</f>
        <v>0</v>
      </c>
    </row>
    <row r="183" spans="1:14" s="13" customFormat="1" ht="62.4">
      <c r="A183" s="16">
        <v>2</v>
      </c>
      <c r="B183" s="32" t="s">
        <v>149</v>
      </c>
      <c r="C183" s="33" t="s">
        <v>91</v>
      </c>
      <c r="D183" s="33" t="s">
        <v>77</v>
      </c>
      <c r="E183" s="33" t="s">
        <v>28</v>
      </c>
      <c r="F183" s="33"/>
      <c r="G183" s="34">
        <f>SUMIFS(G184:G1155,$C184:$C1155,$C184,$D184:$D1155,$D184,$E184:$E1155,$E184)</f>
        <v>920</v>
      </c>
      <c r="H183" s="34">
        <f>SUMIFS(H184:H1155,$C184:$C1155,$C184,$D184:$D1155,$D184,$E184:$E1155,$E184)</f>
        <v>0</v>
      </c>
      <c r="I183" s="34">
        <f>SUMIFS(I184:I1155,$C184:$C1155,$C184,$D184:$D1155,$D184,$E184:$E1155,$E184)</f>
        <v>920</v>
      </c>
      <c r="J183" s="34">
        <f>SUMIFS(J184:J1155,$C184:$C1155,$C184,$D184:$D1155,$D184,$E184:$E1155,$E184)</f>
        <v>0</v>
      </c>
      <c r="K183" s="34">
        <f>SUMIFS(K184:K1155,$C184:$C1155,$C184,$D184:$D1155,$D184,$E184:$E1155,$E184)</f>
        <v>0</v>
      </c>
      <c r="L183" s="34">
        <f>SUMIFS(L184:L1155,$C184:$C1155,$C184,$D184:$D1155,$D184,$E184:$E1155,$E184)</f>
        <v>0</v>
      </c>
      <c r="M183" s="34">
        <f>SUMIFS(M184:M1155,$C184:$C1155,$C184,$D184:$D1155,$D184,$E184:$E1155,$E184)</f>
        <v>0</v>
      </c>
      <c r="N183" s="34">
        <f>SUMIFS(N184:N1155,$C184:$C1155,$C184,$D184:$D1155,$D184,$E184:$E1155,$E184)</f>
        <v>0</v>
      </c>
    </row>
    <row r="184" spans="1:14" s="13" customFormat="1" ht="46.8">
      <c r="A184" s="17">
        <v>3</v>
      </c>
      <c r="B184" s="22" t="s">
        <v>11</v>
      </c>
      <c r="C184" s="23" t="s">
        <v>91</v>
      </c>
      <c r="D184" s="23" t="s">
        <v>77</v>
      </c>
      <c r="E184" s="23" t="s">
        <v>28</v>
      </c>
      <c r="F184" s="23" t="s">
        <v>80</v>
      </c>
      <c r="G184" s="24">
        <v>60</v>
      </c>
      <c r="H184" s="24"/>
      <c r="I184" s="24">
        <v>60</v>
      </c>
      <c r="J184" s="24"/>
      <c r="K184" s="24"/>
      <c r="L184" s="24"/>
      <c r="M184" s="24"/>
      <c r="N184" s="24"/>
    </row>
    <row r="185" spans="1:14" s="13" customFormat="1" ht="15.6">
      <c r="A185" s="17">
        <v>3</v>
      </c>
      <c r="B185" s="22" t="s">
        <v>46</v>
      </c>
      <c r="C185" s="23" t="s">
        <v>91</v>
      </c>
      <c r="D185" s="23" t="s">
        <v>77</v>
      </c>
      <c r="E185" s="23" t="s">
        <v>28</v>
      </c>
      <c r="F185" s="23" t="s">
        <v>98</v>
      </c>
      <c r="G185" s="24">
        <v>860</v>
      </c>
      <c r="H185" s="24"/>
      <c r="I185" s="24">
        <v>860</v>
      </c>
      <c r="J185" s="24"/>
      <c r="K185" s="24"/>
      <c r="L185" s="24"/>
      <c r="M185" s="24"/>
      <c r="N185" s="24"/>
    </row>
    <row r="186" spans="1:14" s="13" customFormat="1" ht="84.6" customHeight="1">
      <c r="A186" s="16">
        <v>2</v>
      </c>
      <c r="B186" s="32" t="s">
        <v>191</v>
      </c>
      <c r="C186" s="33" t="s">
        <v>91</v>
      </c>
      <c r="D186" s="33" t="s">
        <v>77</v>
      </c>
      <c r="E186" s="33" t="s">
        <v>29</v>
      </c>
      <c r="F186" s="33"/>
      <c r="G186" s="34">
        <f>SUMIFS(G187:G1158,$C187:$C1158,$C187,$D187:$D1158,$D187,$E187:$E1158,$E187)</f>
        <v>690</v>
      </c>
      <c r="H186" s="34">
        <f>SUMIFS(H187:H1158,$C187:$C1158,$C187,$D187:$D1158,$D187,$E187:$E1158,$E187)</f>
        <v>0</v>
      </c>
      <c r="I186" s="34">
        <f>SUMIFS(I187:I1158,$C187:$C1158,$C187,$D187:$D1158,$D187,$E187:$E1158,$E187)</f>
        <v>690</v>
      </c>
      <c r="J186" s="34">
        <f>SUMIFS(J187:J1158,$C187:$C1158,$C187,$D187:$D1158,$D187,$E187:$E1158,$E187)</f>
        <v>0</v>
      </c>
      <c r="K186" s="34">
        <f>SUMIFS(K187:K1158,$C187:$C1158,$C187,$D187:$D1158,$D187,$E187:$E1158,$E187)</f>
        <v>690</v>
      </c>
      <c r="L186" s="34">
        <f>SUMIFS(L187:L1158,$C187:$C1158,$C187,$D187:$D1158,$D187,$E187:$E1158,$E187)</f>
        <v>0</v>
      </c>
      <c r="M186" s="34">
        <f>SUMIFS(M187:M1158,$C187:$C1158,$C187,$D187:$D1158,$D187,$E187:$E1158,$E187)</f>
        <v>690</v>
      </c>
      <c r="N186" s="34">
        <f>SUMIFS(N187:N1158,$C187:$C1158,$C187,$D187:$D1158,$D187,$E187:$E1158,$E187)</f>
        <v>0</v>
      </c>
    </row>
    <row r="187" spans="1:14" s="13" customFormat="1" ht="46.8">
      <c r="A187" s="17">
        <v>3</v>
      </c>
      <c r="B187" s="22" t="s">
        <v>60</v>
      </c>
      <c r="C187" s="23" t="s">
        <v>91</v>
      </c>
      <c r="D187" s="23" t="s">
        <v>77</v>
      </c>
      <c r="E187" s="23" t="s">
        <v>29</v>
      </c>
      <c r="F187" s="23" t="s">
        <v>101</v>
      </c>
      <c r="G187" s="24">
        <v>690</v>
      </c>
      <c r="H187" s="24"/>
      <c r="I187" s="24">
        <v>690</v>
      </c>
      <c r="J187" s="24"/>
      <c r="K187" s="24">
        <v>690</v>
      </c>
      <c r="L187" s="24"/>
      <c r="M187" s="24">
        <v>690</v>
      </c>
      <c r="N187" s="24"/>
    </row>
    <row r="188" spans="1:14" s="13" customFormat="1" ht="62.4">
      <c r="A188" s="16">
        <v>2</v>
      </c>
      <c r="B188" s="41" t="s">
        <v>133</v>
      </c>
      <c r="C188" s="33" t="s">
        <v>91</v>
      </c>
      <c r="D188" s="33" t="s">
        <v>77</v>
      </c>
      <c r="E188" s="33" t="s">
        <v>9</v>
      </c>
      <c r="F188" s="33"/>
      <c r="G188" s="34">
        <f>SUMIFS(G189:G1160,$C189:$C1160,$C189,$D189:$D1160,$D189,$E189:$E1160,$E189)</f>
        <v>0</v>
      </c>
      <c r="H188" s="34">
        <f>SUMIFS(H189:H1160,$C189:$C1160,$C189,$D189:$D1160,$D189,$E189:$E1160,$E189)</f>
        <v>0</v>
      </c>
      <c r="I188" s="34">
        <f>SUMIFS(I189:I1160,$C189:$C1160,$C189,$D189:$D1160,$D189,$E189:$E1160,$E189)</f>
        <v>0</v>
      </c>
      <c r="J188" s="34">
        <f>SUMIFS(J189:J1160,$C189:$C1160,$C189,$D189:$D1160,$D189,$E189:$E1160,$E189)</f>
        <v>0</v>
      </c>
      <c r="K188" s="34">
        <f>SUMIFS(K189:K1160,$C189:$C1160,$C189,$D189:$D1160,$D189,$E189:$E1160,$E189)</f>
        <v>0</v>
      </c>
      <c r="L188" s="34">
        <f>SUMIFS(L189:L1160,$C189:$C1160,$C189,$D189:$D1160,$D189,$E189:$E1160,$E189)</f>
        <v>0</v>
      </c>
      <c r="M188" s="34">
        <f>SUMIFS(M189:M1160,$C189:$C1160,$C189,$D189:$D1160,$D189,$E189:$E1160,$E189)</f>
        <v>0</v>
      </c>
      <c r="N188" s="34">
        <f>SUMIFS(N189:N1160,$C189:$C1160,$C189,$D189:$D1160,$D189,$E189:$E1160,$E189)</f>
        <v>0</v>
      </c>
    </row>
    <row r="189" spans="1:14" s="13" customFormat="1" ht="31.2">
      <c r="A189" s="17">
        <v>3</v>
      </c>
      <c r="B189" s="22" t="s">
        <v>23</v>
      </c>
      <c r="C189" s="23" t="s">
        <v>91</v>
      </c>
      <c r="D189" s="23" t="s">
        <v>77</v>
      </c>
      <c r="E189" s="23" t="s">
        <v>9</v>
      </c>
      <c r="F189" s="23" t="s">
        <v>89</v>
      </c>
      <c r="G189" s="24"/>
      <c r="H189" s="24"/>
      <c r="I189" s="24"/>
      <c r="J189" s="24"/>
      <c r="K189" s="24"/>
      <c r="L189" s="24"/>
      <c r="M189" s="24"/>
      <c r="N189" s="24"/>
    </row>
    <row r="190" spans="1:14" s="13" customFormat="1" ht="46.8">
      <c r="A190" s="17">
        <v>3</v>
      </c>
      <c r="B190" s="22" t="s">
        <v>11</v>
      </c>
      <c r="C190" s="23" t="s">
        <v>91</v>
      </c>
      <c r="D190" s="23" t="s">
        <v>77</v>
      </c>
      <c r="E190" s="23" t="s">
        <v>9</v>
      </c>
      <c r="F190" s="23" t="s">
        <v>80</v>
      </c>
      <c r="G190" s="24"/>
      <c r="H190" s="24"/>
      <c r="I190" s="24"/>
      <c r="J190" s="24"/>
      <c r="K190" s="24"/>
      <c r="L190" s="24"/>
      <c r="M190" s="24"/>
      <c r="N190" s="24"/>
    </row>
    <row r="191" spans="1:14" s="13" customFormat="1" ht="15.6">
      <c r="A191" s="17">
        <v>3</v>
      </c>
      <c r="B191" s="22" t="s">
        <v>12</v>
      </c>
      <c r="C191" s="23" t="s">
        <v>91</v>
      </c>
      <c r="D191" s="23" t="s">
        <v>77</v>
      </c>
      <c r="E191" s="23" t="s">
        <v>9</v>
      </c>
      <c r="F191" s="23" t="s">
        <v>81</v>
      </c>
      <c r="G191" s="24"/>
      <c r="H191" s="24"/>
      <c r="I191" s="24"/>
      <c r="J191" s="24"/>
      <c r="K191" s="24"/>
      <c r="L191" s="24"/>
      <c r="M191" s="24"/>
      <c r="N191" s="24"/>
    </row>
    <row r="192" spans="1:14" s="13" customFormat="1" ht="62.4">
      <c r="A192" s="16">
        <v>2</v>
      </c>
      <c r="B192" s="41" t="s">
        <v>134</v>
      </c>
      <c r="C192" s="33" t="s">
        <v>91</v>
      </c>
      <c r="D192" s="33" t="s">
        <v>77</v>
      </c>
      <c r="E192" s="33" t="s">
        <v>33</v>
      </c>
      <c r="F192" s="33"/>
      <c r="G192" s="34">
        <f>SUMIFS(G193:G1164,$C193:$C1164,$C193,$D193:$D1164,$D193,$E193:$E1164,$E193)</f>
        <v>0</v>
      </c>
      <c r="H192" s="34">
        <f>SUMIFS(H193:H1164,$C193:$C1164,$C193,$D193:$D1164,$D193,$E193:$E1164,$E193)</f>
        <v>0</v>
      </c>
      <c r="I192" s="34">
        <f>SUMIFS(I193:I1164,$C193:$C1164,$C193,$D193:$D1164,$D193,$E193:$E1164,$E193)</f>
        <v>0</v>
      </c>
      <c r="J192" s="34">
        <f>SUMIFS(J193:J1164,$C193:$C1164,$C193,$D193:$D1164,$D193,$E193:$E1164,$E193)</f>
        <v>0</v>
      </c>
      <c r="K192" s="34">
        <f>SUMIFS(K193:K1164,$C193:$C1164,$C193,$D193:$D1164,$D193,$E193:$E1164,$E193)</f>
        <v>0</v>
      </c>
      <c r="L192" s="34">
        <f>SUMIFS(L193:L1164,$C193:$C1164,$C193,$D193:$D1164,$D193,$E193:$E1164,$E193)</f>
        <v>0</v>
      </c>
      <c r="M192" s="34">
        <f>SUMIFS(M193:M1164,$C193:$C1164,$C193,$D193:$D1164,$D193,$E193:$E1164,$E193)</f>
        <v>0</v>
      </c>
      <c r="N192" s="34">
        <f>SUMIFS(N193:N1164,$C193:$C1164,$C193,$D193:$D1164,$D193,$E193:$E1164,$E193)</f>
        <v>0</v>
      </c>
    </row>
    <row r="193" spans="1:14" s="13" customFormat="1" ht="31.2">
      <c r="A193" s="17">
        <v>3</v>
      </c>
      <c r="B193" s="22" t="s">
        <v>10</v>
      </c>
      <c r="C193" s="23" t="s">
        <v>91</v>
      </c>
      <c r="D193" s="23" t="s">
        <v>77</v>
      </c>
      <c r="E193" s="23" t="s">
        <v>33</v>
      </c>
      <c r="F193" s="23" t="s">
        <v>79</v>
      </c>
      <c r="G193" s="24"/>
      <c r="H193" s="24"/>
      <c r="I193" s="24"/>
      <c r="J193" s="24"/>
      <c r="K193" s="24"/>
      <c r="L193" s="24"/>
      <c r="M193" s="24"/>
      <c r="N193" s="24"/>
    </row>
    <row r="194" spans="1:14" s="13" customFormat="1" ht="46.8">
      <c r="A194" s="17">
        <v>3</v>
      </c>
      <c r="B194" s="22" t="s">
        <v>11</v>
      </c>
      <c r="C194" s="23" t="s">
        <v>91</v>
      </c>
      <c r="D194" s="23" t="s">
        <v>77</v>
      </c>
      <c r="E194" s="23" t="s">
        <v>33</v>
      </c>
      <c r="F194" s="23" t="s">
        <v>80</v>
      </c>
      <c r="G194" s="24"/>
      <c r="H194" s="24"/>
      <c r="I194" s="24"/>
      <c r="J194" s="24"/>
      <c r="K194" s="24"/>
      <c r="L194" s="24"/>
      <c r="M194" s="24"/>
      <c r="N194" s="24"/>
    </row>
    <row r="195" spans="1:14" s="13" customFormat="1" ht="15.6">
      <c r="A195" s="14">
        <v>0</v>
      </c>
      <c r="B195" s="26" t="s">
        <v>119</v>
      </c>
      <c r="C195" s="27" t="s">
        <v>92</v>
      </c>
      <c r="D195" s="27" t="s">
        <v>121</v>
      </c>
      <c r="E195" s="27"/>
      <c r="F195" s="27"/>
      <c r="G195" s="28">
        <f>SUMIFS(G196:G1182,$C196:$C1182,$C196)/3</f>
        <v>5569.1000000000013</v>
      </c>
      <c r="H195" s="28">
        <f>SUMIFS(H196:H1172,$C196:$C1172,$C196)/3</f>
        <v>0</v>
      </c>
      <c r="I195" s="28">
        <f>SUMIFS(I196:I1182,$C196:$C1182,$C196)/3</f>
        <v>5569.1000000000013</v>
      </c>
      <c r="J195" s="28">
        <f>SUMIFS(J196:J1172,$C196:$C1172,$C196)/3</f>
        <v>0</v>
      </c>
      <c r="K195" s="28">
        <f>SUMIFS(K196:K1182,$C196:$C1182,$C196)/3</f>
        <v>5569.1000000000013</v>
      </c>
      <c r="L195" s="28">
        <f>SUMIFS(L196:L1172,$C196:$C1172,$C196)/3</f>
        <v>0</v>
      </c>
      <c r="M195" s="28">
        <f>SUMIFS(M196:M1182,$C196:$C1182,$C196)/3</f>
        <v>5569.1000000000013</v>
      </c>
      <c r="N195" s="28">
        <f>SUMIFS(N196:N1172,$C196:$C1172,$C196)/3</f>
        <v>0</v>
      </c>
    </row>
    <row r="196" spans="1:14" s="13" customFormat="1" ht="15.6">
      <c r="A196" s="15">
        <v>1</v>
      </c>
      <c r="B196" s="29" t="s">
        <v>30</v>
      </c>
      <c r="C196" s="30" t="s">
        <v>92</v>
      </c>
      <c r="D196" s="30" t="s">
        <v>76</v>
      </c>
      <c r="E196" s="30" t="s">
        <v>6</v>
      </c>
      <c r="F196" s="30" t="s">
        <v>78</v>
      </c>
      <c r="G196" s="31">
        <f>SUMIFS(G197:G1172,$C197:$C1172,$C197,$D197:$D1172,$D197)/2</f>
        <v>5569.1</v>
      </c>
      <c r="H196" s="31">
        <f>SUMIFS(H197:H1172,$C197:$C1172,$C197,$D197:$D1172,$D197)/2</f>
        <v>0</v>
      </c>
      <c r="I196" s="31">
        <f>SUMIFS(I197:I1172,$C197:$C1172,$C197,$D197:$D1172,$D197)/2</f>
        <v>5569.1</v>
      </c>
      <c r="J196" s="31">
        <f>SUMIFS(J197:J1172,$C197:$C1172,$C197,$D197:$D1172,$D197)/2</f>
        <v>0</v>
      </c>
      <c r="K196" s="31">
        <f>SUMIFS(K197:K1172,$C197:$C1172,$C197,$D197:$D1172,$D197)/2</f>
        <v>5569.1</v>
      </c>
      <c r="L196" s="31">
        <f>SUMIFS(L197:L1172,$C197:$C1172,$C197,$D197:$D1172,$D197)/2</f>
        <v>0</v>
      </c>
      <c r="M196" s="31">
        <f>SUMIFS(M197:M1172,$C197:$C1172,$C197,$D197:$D1172,$D197)/2</f>
        <v>5569.1</v>
      </c>
      <c r="N196" s="31">
        <f>SUMIFS(N197:N1172,$C197:$C1172,$C197,$D197:$D1172,$D197)/2</f>
        <v>0</v>
      </c>
    </row>
    <row r="197" spans="1:14" s="13" customFormat="1" ht="46.8">
      <c r="A197" s="16">
        <v>2</v>
      </c>
      <c r="B197" s="32" t="s">
        <v>192</v>
      </c>
      <c r="C197" s="33" t="s">
        <v>92</v>
      </c>
      <c r="D197" s="33" t="s">
        <v>76</v>
      </c>
      <c r="E197" s="33" t="s">
        <v>31</v>
      </c>
      <c r="F197" s="33"/>
      <c r="G197" s="34">
        <f>SUMIFS(G198:G1171,$C198:$C1171,$C198,$D198:$D1171,$D198,$E198:$E1171,$E198)</f>
        <v>2466.6</v>
      </c>
      <c r="H197" s="34">
        <f>SUMIFS(H198:H1171,$C198:$C1171,$C198,$D198:$D1171,$D198,$E198:$E1171,$E198)</f>
        <v>0</v>
      </c>
      <c r="I197" s="34">
        <f>SUMIFS(I198:I1171,$C198:$C1171,$C198,$D198:$D1171,$D198,$E198:$E1171,$E198)</f>
        <v>2466.6</v>
      </c>
      <c r="J197" s="34">
        <f>SUMIFS(J198:J1171,$C198:$C1171,$C198,$D198:$D1171,$D198,$E198:$E1171,$E198)</f>
        <v>0</v>
      </c>
      <c r="K197" s="34">
        <f>SUMIFS(K198:K1171,$C198:$C1171,$C198,$D198:$D1171,$D198,$E198:$E1171,$E198)</f>
        <v>2466.6</v>
      </c>
      <c r="L197" s="34">
        <f>SUMIFS(L198:L1171,$C198:$C1171,$C198,$D198:$D1171,$D198,$E198:$E1171,$E198)</f>
        <v>0</v>
      </c>
      <c r="M197" s="34">
        <f>SUMIFS(M198:M1171,$C198:$C1171,$C198,$D198:$D1171,$D198,$E198:$E1171,$E198)</f>
        <v>2466.6</v>
      </c>
      <c r="N197" s="34">
        <f>SUMIFS(N198:N1171,$C198:$C1171,$C198,$D198:$D1171,$D198,$E198:$E1171,$E198)</f>
        <v>0</v>
      </c>
    </row>
    <row r="198" spans="1:14" s="13" customFormat="1" ht="31.2">
      <c r="A198" s="17">
        <v>3</v>
      </c>
      <c r="B198" s="22" t="s">
        <v>23</v>
      </c>
      <c r="C198" s="23" t="s">
        <v>92</v>
      </c>
      <c r="D198" s="23" t="s">
        <v>76</v>
      </c>
      <c r="E198" s="23" t="s">
        <v>31</v>
      </c>
      <c r="F198" s="23" t="s">
        <v>89</v>
      </c>
      <c r="G198" s="24"/>
      <c r="H198" s="24"/>
      <c r="I198" s="24"/>
      <c r="J198" s="24"/>
      <c r="K198" s="24"/>
      <c r="L198" s="24"/>
      <c r="M198" s="24"/>
      <c r="N198" s="24"/>
    </row>
    <row r="199" spans="1:14" s="13" customFormat="1" ht="15.6">
      <c r="A199" s="17">
        <v>3</v>
      </c>
      <c r="B199" s="44" t="s">
        <v>46</v>
      </c>
      <c r="C199" s="23" t="s">
        <v>92</v>
      </c>
      <c r="D199" s="23" t="s">
        <v>76</v>
      </c>
      <c r="E199" s="23" t="s">
        <v>31</v>
      </c>
      <c r="F199" s="23" t="s">
        <v>98</v>
      </c>
      <c r="G199" s="24">
        <v>2466.6</v>
      </c>
      <c r="H199" s="25"/>
      <c r="I199" s="24">
        <v>2466.6</v>
      </c>
      <c r="J199" s="25"/>
      <c r="K199" s="24">
        <v>2466.6</v>
      </c>
      <c r="L199" s="25"/>
      <c r="M199" s="24">
        <v>2466.6</v>
      </c>
      <c r="N199" s="25"/>
    </row>
    <row r="200" spans="1:14" s="13" customFormat="1" ht="51" customHeight="1">
      <c r="A200" s="16">
        <v>2</v>
      </c>
      <c r="B200" s="32" t="s">
        <v>203</v>
      </c>
      <c r="C200" s="33" t="s">
        <v>92</v>
      </c>
      <c r="D200" s="33" t="s">
        <v>76</v>
      </c>
      <c r="E200" s="33" t="s">
        <v>62</v>
      </c>
      <c r="F200" s="33"/>
      <c r="G200" s="34">
        <f>SUMIFS(G201:G1174,$C201:$C1174,$C201,$D201:$D1174,$D201,$E201:$E1174,$E201)</f>
        <v>0</v>
      </c>
      <c r="H200" s="34">
        <f>SUMIFS(H201:H1174,$C201:$C1174,$C201,$D201:$D1174,$D201,$E201:$E1174,$E201)</f>
        <v>0</v>
      </c>
      <c r="I200" s="34">
        <f>SUMIFS(I201:I1174,$C201:$C1174,$C201,$D201:$D1174,$D201,$E201:$E1174,$E201)</f>
        <v>0</v>
      </c>
      <c r="J200" s="34">
        <f>SUMIFS(J201:J1174,$C201:$C1174,$C201,$D201:$D1174,$D201,$E201:$E1174,$E201)</f>
        <v>0</v>
      </c>
      <c r="K200" s="34">
        <f>SUMIFS(K201:K1174,$C201:$C1174,$C201,$D201:$D1174,$D201,$E201:$E1174,$E201)</f>
        <v>0</v>
      </c>
      <c r="L200" s="34">
        <f>SUMIFS(L201:L1174,$C201:$C1174,$C201,$D201:$D1174,$D201,$E201:$E1174,$E201)</f>
        <v>0</v>
      </c>
      <c r="M200" s="34">
        <f>SUMIFS(M201:M1174,$C201:$C1174,$C201,$D201:$D1174,$D201,$E201:$E1174,$E201)</f>
        <v>0</v>
      </c>
      <c r="N200" s="34">
        <f>SUMIFS(N201:N1174,$C201:$C1174,$C201,$D201:$D1174,$D201,$E201:$E1174,$E201)</f>
        <v>0</v>
      </c>
    </row>
    <row r="201" spans="1:14" s="13" customFormat="1" ht="128.4" customHeight="1">
      <c r="A201" s="17">
        <v>3</v>
      </c>
      <c r="B201" s="22" t="s">
        <v>127</v>
      </c>
      <c r="C201" s="23" t="s">
        <v>92</v>
      </c>
      <c r="D201" s="23" t="s">
        <v>76</v>
      </c>
      <c r="E201" s="23" t="s">
        <v>62</v>
      </c>
      <c r="F201" s="23" t="s">
        <v>128</v>
      </c>
      <c r="G201" s="24"/>
      <c r="H201" s="24"/>
      <c r="I201" s="24"/>
      <c r="J201" s="24"/>
      <c r="K201" s="24"/>
      <c r="L201" s="24"/>
      <c r="M201" s="24"/>
      <c r="N201" s="24"/>
    </row>
    <row r="202" spans="1:14" s="13" customFormat="1" ht="81.599999999999994" customHeight="1">
      <c r="A202" s="16">
        <v>2</v>
      </c>
      <c r="B202" s="32" t="s">
        <v>172</v>
      </c>
      <c r="C202" s="33" t="s">
        <v>92</v>
      </c>
      <c r="D202" s="33" t="s">
        <v>76</v>
      </c>
      <c r="E202" s="33" t="s">
        <v>45</v>
      </c>
      <c r="F202" s="33"/>
      <c r="G202" s="34">
        <f>SUMIFS(G203:G1174,$C203:$C1174,$C203,$D203:$D1174,$D203,$E203:$E1174,$E203)</f>
        <v>3102.5</v>
      </c>
      <c r="H202" s="34">
        <f>SUMIFS(H203:H1174,$C203:$C1174,$C203,$D203:$D1174,$D203,$E203:$E1174,$E203)</f>
        <v>0</v>
      </c>
      <c r="I202" s="34">
        <f>SUMIFS(I203:I1174,$C203:$C1174,$C203,$D203:$D1174,$D203,$E203:$E1174,$E203)</f>
        <v>3102.5</v>
      </c>
      <c r="J202" s="34">
        <f>SUMIFS(J203:J1174,$C203:$C1174,$C203,$D203:$D1174,$D203,$E203:$E1174,$E203)</f>
        <v>0</v>
      </c>
      <c r="K202" s="34">
        <f>SUMIFS(K203:K1174,$C203:$C1174,$C203,$D203:$D1174,$D203,$E203:$E1174,$E203)</f>
        <v>3102.5</v>
      </c>
      <c r="L202" s="34">
        <f>SUMIFS(L203:L1174,$C203:$C1174,$C203,$D203:$D1174,$D203,$E203:$E1174,$E203)</f>
        <v>0</v>
      </c>
      <c r="M202" s="34">
        <f>SUMIFS(M203:M1174,$C203:$C1174,$C203,$D203:$D1174,$D203,$E203:$E1174,$E203)</f>
        <v>3102.5</v>
      </c>
      <c r="N202" s="34">
        <f>SUMIFS(N203:N1174,$C203:$C1174,$C203,$D203:$D1174,$D203,$E203:$E1174,$E203)</f>
        <v>0</v>
      </c>
    </row>
    <row r="203" spans="1:14" s="13" customFormat="1" ht="15.6">
      <c r="A203" s="17">
        <v>3</v>
      </c>
      <c r="B203" s="22" t="s">
        <v>46</v>
      </c>
      <c r="C203" s="23" t="s">
        <v>92</v>
      </c>
      <c r="D203" s="23" t="s">
        <v>76</v>
      </c>
      <c r="E203" s="23" t="s">
        <v>45</v>
      </c>
      <c r="F203" s="23" t="s">
        <v>98</v>
      </c>
      <c r="G203" s="24">
        <v>3102.5</v>
      </c>
      <c r="H203" s="25"/>
      <c r="I203" s="24">
        <v>3102.5</v>
      </c>
      <c r="J203" s="25"/>
      <c r="K203" s="24">
        <v>3102.5</v>
      </c>
      <c r="L203" s="25"/>
      <c r="M203" s="24">
        <v>3102.5</v>
      </c>
      <c r="N203" s="25"/>
    </row>
    <row r="204" spans="1:14" s="13" customFormat="1" ht="15.6">
      <c r="A204" s="14">
        <v>0</v>
      </c>
      <c r="B204" s="26" t="s">
        <v>120</v>
      </c>
      <c r="C204" s="27" t="s">
        <v>94</v>
      </c>
      <c r="D204" s="27" t="s">
        <v>121</v>
      </c>
      <c r="E204" s="27"/>
      <c r="F204" s="27"/>
      <c r="G204" s="28">
        <f>SUMIFS(G205:G1191,$C205:$C1191,$C205)/3</f>
        <v>3655.4</v>
      </c>
      <c r="H204" s="28">
        <f>SUMIFS(H205:H1181,$C205:$C1181,$C205)/3</f>
        <v>0</v>
      </c>
      <c r="I204" s="28">
        <f>SUMIFS(I205:I1191,$C205:$C1191,$C205)/3</f>
        <v>3655.4</v>
      </c>
      <c r="J204" s="28">
        <f>SUMIFS(J205:J1181,$C205:$C1181,$C205)/3</f>
        <v>0</v>
      </c>
      <c r="K204" s="28">
        <f>SUMIFS(K205:K1191,$C205:$C1191,$C205)/3</f>
        <v>3655.4</v>
      </c>
      <c r="L204" s="28">
        <f>SUMIFS(L205:L1181,$C205:$C1181,$C205)/3</f>
        <v>0</v>
      </c>
      <c r="M204" s="28">
        <f>SUMIFS(M205:M1191,$C205:$C1191,$C205)/3</f>
        <v>3655.4</v>
      </c>
      <c r="N204" s="28">
        <f>SUMIFS(N205:N1181,$C205:$C1181,$C205)/3</f>
        <v>0</v>
      </c>
    </row>
    <row r="205" spans="1:14" s="13" customFormat="1" ht="15.6">
      <c r="A205" s="15">
        <v>1</v>
      </c>
      <c r="B205" s="29" t="s">
        <v>73</v>
      </c>
      <c r="C205" s="30" t="s">
        <v>94</v>
      </c>
      <c r="D205" s="30" t="s">
        <v>95</v>
      </c>
      <c r="E205" s="30" t="s">
        <v>6</v>
      </c>
      <c r="F205" s="30" t="s">
        <v>78</v>
      </c>
      <c r="G205" s="31">
        <f>SUMIFS(G206:G1181,$C206:$C1181,$C206,$D206:$D1181,$D206)/2</f>
        <v>3655.4</v>
      </c>
      <c r="H205" s="31">
        <f>SUMIFS(H206:H1181,$C206:$C1181,$C206,$D206:$D1181,$D206)/2</f>
        <v>0</v>
      </c>
      <c r="I205" s="31">
        <f>SUMIFS(I206:I1181,$C206:$C1181,$C206,$D206:$D1181,$D206)/2</f>
        <v>3655.4</v>
      </c>
      <c r="J205" s="31">
        <f>SUMIFS(J206:J1181,$C206:$C1181,$C206,$D206:$D1181,$D206)/2</f>
        <v>0</v>
      </c>
      <c r="K205" s="31">
        <f>SUMIFS(K206:K1181,$C206:$C1181,$C206,$D206:$D1181,$D206)/2</f>
        <v>3655.4</v>
      </c>
      <c r="L205" s="31">
        <f>SUMIFS(L206:L1181,$C206:$C1181,$C206,$D206:$D1181,$D206)/2</f>
        <v>0</v>
      </c>
      <c r="M205" s="31">
        <f>SUMIFS(M206:M1181,$C206:$C1181,$C206,$D206:$D1181,$D206)/2</f>
        <v>3655.4</v>
      </c>
      <c r="N205" s="31">
        <f>SUMIFS(N206:N1181,$C206:$C1181,$C206,$D206:$D1181,$D206)/2</f>
        <v>0</v>
      </c>
    </row>
    <row r="206" spans="1:14" s="13" customFormat="1" ht="46.8">
      <c r="A206" s="16">
        <v>2</v>
      </c>
      <c r="B206" s="35" t="s">
        <v>193</v>
      </c>
      <c r="C206" s="33" t="s">
        <v>94</v>
      </c>
      <c r="D206" s="33" t="s">
        <v>95</v>
      </c>
      <c r="E206" s="33" t="s">
        <v>74</v>
      </c>
      <c r="F206" s="33"/>
      <c r="G206" s="34">
        <f>SUMIFS(G207:G1178,$C207:$C1178,$C207,$D207:$D1178,$D207,$E207:$E1178,$E207)</f>
        <v>2100.9</v>
      </c>
      <c r="H206" s="34">
        <f>SUMIFS(H207:H1178,$C207:$C1178,$C207,$D207:$D1178,$D207,$E207:$E1178,$E207)</f>
        <v>0</v>
      </c>
      <c r="I206" s="34">
        <f>SUMIFS(I207:I1178,$C207:$C1178,$C207,$D207:$D1178,$D207,$E207:$E1178,$E207)</f>
        <v>2100.9</v>
      </c>
      <c r="J206" s="34">
        <f>SUMIFS(J207:J1178,$C207:$C1178,$C207,$D207:$D1178,$D207,$E207:$E1178,$E207)</f>
        <v>0</v>
      </c>
      <c r="K206" s="34">
        <f>SUMIFS(K207:K1178,$C207:$C1178,$C207,$D207:$D1178,$D207,$E207:$E1178,$E207)</f>
        <v>2100.9</v>
      </c>
      <c r="L206" s="34">
        <f>SUMIFS(L207:L1178,$C207:$C1178,$C207,$D207:$D1178,$D207,$E207:$E1178,$E207)</f>
        <v>0</v>
      </c>
      <c r="M206" s="34">
        <f>SUMIFS(M207:M1178,$C207:$C1178,$C207,$D207:$D1178,$D207,$E207:$E1178,$E207)</f>
        <v>2100.9</v>
      </c>
      <c r="N206" s="34">
        <f>SUMIFS(N207:N1178,$C207:$C1178,$C207,$D207:$D1178,$D207,$E207:$E1178,$E207)</f>
        <v>0</v>
      </c>
    </row>
    <row r="207" spans="1:14" s="13" customFormat="1" ht="15.6">
      <c r="A207" s="17">
        <v>3</v>
      </c>
      <c r="B207" s="22" t="s">
        <v>46</v>
      </c>
      <c r="C207" s="23" t="s">
        <v>94</v>
      </c>
      <c r="D207" s="23" t="s">
        <v>95</v>
      </c>
      <c r="E207" s="23" t="s">
        <v>74</v>
      </c>
      <c r="F207" s="23" t="s">
        <v>98</v>
      </c>
      <c r="G207" s="24">
        <v>2100.9</v>
      </c>
      <c r="H207" s="25"/>
      <c r="I207" s="24">
        <v>2100.9</v>
      </c>
      <c r="J207" s="25"/>
      <c r="K207" s="24">
        <v>2100.9</v>
      </c>
      <c r="L207" s="25"/>
      <c r="M207" s="24">
        <v>2100.9</v>
      </c>
      <c r="N207" s="25"/>
    </row>
    <row r="208" spans="1:14" s="13" customFormat="1" ht="109.2">
      <c r="A208" s="16">
        <v>2</v>
      </c>
      <c r="B208" s="46" t="s">
        <v>194</v>
      </c>
      <c r="C208" s="33" t="s">
        <v>94</v>
      </c>
      <c r="D208" s="33" t="s">
        <v>95</v>
      </c>
      <c r="E208" s="33" t="s">
        <v>151</v>
      </c>
      <c r="F208" s="33"/>
      <c r="G208" s="34">
        <f>SUMIFS(G209:G1181,$C209:$C1181,$C209,$D209:$D1181,$D209,$E209:$E1181,$E209)</f>
        <v>1554.5</v>
      </c>
      <c r="H208" s="34">
        <f>SUMIFS(H209:H1181,$C209:$C1181,$C209,$D209:$D1181,$D209,$E209:$E1181,$E209)</f>
        <v>0</v>
      </c>
      <c r="I208" s="34">
        <f>SUMIFS(I209:I1181,$C209:$C1181,$C209,$D209:$D1181,$D209,$E209:$E1181,$E209)</f>
        <v>1554.5</v>
      </c>
      <c r="J208" s="34">
        <f>SUMIFS(J209:J1181,$C209:$C1181,$C209,$D209:$D1181,$D209,$E209:$E1181,$E209)</f>
        <v>0</v>
      </c>
      <c r="K208" s="34">
        <f>SUMIFS(K209:K1181,$C209:$C1181,$C209,$D209:$D1181,$D209,$E209:$E1181,$E209)</f>
        <v>1554.5</v>
      </c>
      <c r="L208" s="34">
        <f>SUMIFS(L209:L1181,$C209:$C1181,$C209,$D209:$D1181,$D209,$E209:$E1181,$E209)</f>
        <v>0</v>
      </c>
      <c r="M208" s="34">
        <f>SUMIFS(M209:M1181,$C209:$C1181,$C209,$D209:$D1181,$D209,$E209:$E1181,$E209)</f>
        <v>1554.5</v>
      </c>
      <c r="N208" s="34">
        <f>SUMIFS(N209:N1181,$C209:$C1181,$C209,$D209:$D1181,$D209,$E209:$E1181,$E209)</f>
        <v>0</v>
      </c>
    </row>
    <row r="209" spans="1:14" s="13" customFormat="1" ht="15.6">
      <c r="A209" s="17">
        <v>3</v>
      </c>
      <c r="B209" s="22" t="s">
        <v>46</v>
      </c>
      <c r="C209" s="23" t="s">
        <v>94</v>
      </c>
      <c r="D209" s="23" t="s">
        <v>95</v>
      </c>
      <c r="E209" s="23" t="s">
        <v>151</v>
      </c>
      <c r="F209" s="23" t="s">
        <v>98</v>
      </c>
      <c r="G209" s="24">
        <v>1554.5</v>
      </c>
      <c r="H209" s="25"/>
      <c r="I209" s="24">
        <v>1554.5</v>
      </c>
      <c r="J209" s="25"/>
      <c r="K209" s="24">
        <v>1554.5</v>
      </c>
      <c r="L209" s="25"/>
      <c r="M209" s="24">
        <v>1554.5</v>
      </c>
      <c r="N209" s="25"/>
    </row>
    <row r="210" spans="1:14" s="13" customFormat="1" ht="34.200000000000003" customHeight="1">
      <c r="A210" s="14">
        <v>0</v>
      </c>
      <c r="B210" s="26" t="s">
        <v>207</v>
      </c>
      <c r="C210" s="27" t="s">
        <v>82</v>
      </c>
      <c r="D210" s="27" t="s">
        <v>121</v>
      </c>
      <c r="E210" s="27"/>
      <c r="F210" s="27"/>
      <c r="G210" s="28">
        <f>SUMIFS(G211:G1226,$C211:$C1226,$C211)/3</f>
        <v>0</v>
      </c>
      <c r="H210" s="28">
        <f>SUMIFS(H211:H1216,$C211:$C1216,$C211)/3</f>
        <v>0</v>
      </c>
      <c r="I210" s="28">
        <f>SUMIFS(I211:I1226,$C211:$C1226,$C211)/3</f>
        <v>900</v>
      </c>
      <c r="J210" s="28">
        <f>SUMIFS(J211:J1216,$C211:$C1216,$C211)/3</f>
        <v>0</v>
      </c>
      <c r="K210" s="28">
        <f>SUMIFS(K211:K1226,$C211:$C1226,$C211)/3</f>
        <v>0</v>
      </c>
      <c r="L210" s="28">
        <f>SUMIFS(L211:L1216,$C211:$C1216,$C211)/3</f>
        <v>0</v>
      </c>
      <c r="M210" s="28">
        <f>SUMIFS(M211:M1226,$C211:$C1226,$C211)/3</f>
        <v>900</v>
      </c>
      <c r="N210" s="28">
        <f>SUMIFS(N211:N1216,$C211:$C1216,$C211)/3</f>
        <v>0</v>
      </c>
    </row>
    <row r="211" spans="1:14" s="13" customFormat="1" ht="31.2" customHeight="1">
      <c r="A211" s="15">
        <v>1</v>
      </c>
      <c r="B211" s="40" t="s">
        <v>208</v>
      </c>
      <c r="C211" s="45" t="s">
        <v>82</v>
      </c>
      <c r="D211" s="45" t="s">
        <v>76</v>
      </c>
      <c r="E211" s="45"/>
      <c r="F211" s="45"/>
      <c r="G211" s="31">
        <f>SUMIFS(G212:G1219,$C212:$C1219,$C212,$D212:$D1219,$D212)/2</f>
        <v>0</v>
      </c>
      <c r="H211" s="31">
        <f>SUMIFS(H212:H1219,$C212:$C1219,$C212,$D212:$D1219,$D212)/2</f>
        <v>0</v>
      </c>
      <c r="I211" s="31">
        <f>SUMIFS(I212:I1219,$C212:$C1219,$C212,$D212:$D1219,$D212)/2</f>
        <v>900</v>
      </c>
      <c r="J211" s="31">
        <f>SUMIFS(J212:J1219,$C212:$C1219,$C212,$D212:$D1219,$D212)/2</f>
        <v>0</v>
      </c>
      <c r="K211" s="31">
        <f>SUMIFS(K212:K1219,$C212:$C1219,$C212,$D212:$D1219,$D212)/2</f>
        <v>0</v>
      </c>
      <c r="L211" s="31">
        <f>SUMIFS(L212:L1219,$C212:$C1219,$C212,$D212:$D1219,$D212)/2</f>
        <v>0</v>
      </c>
      <c r="M211" s="31">
        <f>SUMIFS(M212:M1219,$C212:$C1219,$C212,$D212:$D1219,$D212)/2</f>
        <v>900</v>
      </c>
      <c r="N211" s="31">
        <f>SUMIFS(N212:N1219,$C212:$C1219,$C212,$D212:$D1219,$D212)/2</f>
        <v>0</v>
      </c>
    </row>
    <row r="212" spans="1:14" s="13" customFormat="1" ht="46.8">
      <c r="A212" s="16">
        <v>2</v>
      </c>
      <c r="B212" s="41" t="s">
        <v>209</v>
      </c>
      <c r="C212" s="42" t="s">
        <v>82</v>
      </c>
      <c r="D212" s="42" t="s">
        <v>76</v>
      </c>
      <c r="E212" s="42" t="s">
        <v>210</v>
      </c>
      <c r="F212" s="42" t="s">
        <v>78</v>
      </c>
      <c r="G212" s="34">
        <f>SUMIFS(G213:G1216,$C213:$C1216,$C213,$D213:$D1216,$D213,$E213:$E1216,$E213)</f>
        <v>0</v>
      </c>
      <c r="H212" s="34">
        <f>SUMIFS(H213:H1216,$C213:$C1216,$C213,$D213:$D1216,$D213,$E213:$E1216,$E213)</f>
        <v>0</v>
      </c>
      <c r="I212" s="34">
        <f>SUMIFS(I213:I1216,$C213:$C1216,$C213,$D213:$D1216,$D213,$E213:$E1216,$E213)</f>
        <v>900</v>
      </c>
      <c r="J212" s="34">
        <f>SUMIFS(J213:J1216,$C213:$C1216,$C213,$D213:$D1216,$D213,$E213:$E1216,$E213)</f>
        <v>0</v>
      </c>
      <c r="K212" s="34">
        <f>SUMIFS(K213:K1216,$C213:$C1216,$C213,$D213:$D1216,$D213,$E213:$E1216,$E213)</f>
        <v>0</v>
      </c>
      <c r="L212" s="34">
        <f>SUMIFS(L213:L1216,$C213:$C1216,$C213,$D213:$D1216,$D213,$E213:$E1216,$E213)</f>
        <v>0</v>
      </c>
      <c r="M212" s="34">
        <f>SUMIFS(M213:M1216,$C213:$C1216,$C213,$D213:$D1216,$D213,$E213:$E1216,$E213)</f>
        <v>900</v>
      </c>
      <c r="N212" s="34">
        <f>SUMIFS(N213:N1216,$C213:$C1216,$C213,$D213:$D1216,$D213,$E213:$E1216,$E213)</f>
        <v>0</v>
      </c>
    </row>
    <row r="213" spans="1:14" s="13" customFormat="1" ht="31.2">
      <c r="A213" s="17">
        <v>3</v>
      </c>
      <c r="B213" s="22" t="s">
        <v>211</v>
      </c>
      <c r="C213" s="23" t="s">
        <v>82</v>
      </c>
      <c r="D213" s="23" t="s">
        <v>76</v>
      </c>
      <c r="E213" s="23" t="s">
        <v>210</v>
      </c>
      <c r="F213" s="23" t="s">
        <v>212</v>
      </c>
      <c r="G213" s="24"/>
      <c r="H213" s="25"/>
      <c r="I213" s="24">
        <v>900</v>
      </c>
      <c r="J213" s="25"/>
      <c r="K213" s="24"/>
      <c r="L213" s="25"/>
      <c r="M213" s="24">
        <v>900</v>
      </c>
      <c r="N213" s="25"/>
    </row>
    <row r="214" spans="1:14" s="13" customFormat="1" ht="46.8">
      <c r="A214" s="14">
        <v>0</v>
      </c>
      <c r="B214" s="26" t="s">
        <v>200</v>
      </c>
      <c r="C214" s="27" t="s">
        <v>83</v>
      </c>
      <c r="D214" s="27" t="s">
        <v>121</v>
      </c>
      <c r="E214" s="27"/>
      <c r="F214" s="27"/>
      <c r="G214" s="28">
        <f>SUMIFS(G215:G1195,$C215:$C1195,$C215)/3</f>
        <v>16700</v>
      </c>
      <c r="H214" s="28">
        <f>SUMIFS(H215:H1185,$C215:$C1185,$C215)/3</f>
        <v>0</v>
      </c>
      <c r="I214" s="28">
        <f>SUMIFS(I215:I1195,$C215:$C1195,$C215)/3</f>
        <v>16700</v>
      </c>
      <c r="J214" s="28">
        <f>SUMIFS(J215:J1185,$C215:$C1185,$C215)/3</f>
        <v>0</v>
      </c>
      <c r="K214" s="28">
        <f>SUMIFS(K215:K1195,$C215:$C1195,$C215)/3</f>
        <v>16700</v>
      </c>
      <c r="L214" s="28">
        <f>SUMIFS(L215:L1185,$C215:$C1185,$C215)/3</f>
        <v>0</v>
      </c>
      <c r="M214" s="28">
        <f>SUMIFS(M215:M1195,$C215:$C1195,$C215)/3</f>
        <v>16700</v>
      </c>
      <c r="N214" s="28">
        <f>SUMIFS(N215:N1185,$C215:$C1185,$C215)/3</f>
        <v>0</v>
      </c>
    </row>
    <row r="215" spans="1:14" s="13" customFormat="1" ht="46.8">
      <c r="A215" s="15">
        <v>1</v>
      </c>
      <c r="B215" s="29" t="s">
        <v>15</v>
      </c>
      <c r="C215" s="30" t="s">
        <v>83</v>
      </c>
      <c r="D215" s="30" t="s">
        <v>76</v>
      </c>
      <c r="E215" s="30" t="s">
        <v>6</v>
      </c>
      <c r="F215" s="30" t="s">
        <v>78</v>
      </c>
      <c r="G215" s="31">
        <f>SUMIFS(G216:G1185,$C216:$C1185,$C216,$D216:$D1185,$D216)/2</f>
        <v>16700</v>
      </c>
      <c r="H215" s="31">
        <f>SUMIFS(H216:H1185,$C216:$C1185,$C216,$D216:$D1185,$D216)/2</f>
        <v>0</v>
      </c>
      <c r="I215" s="31">
        <f>SUMIFS(I216:I1185,$C216:$C1185,$C216,$D216:$D1185,$D216)/2</f>
        <v>16700</v>
      </c>
      <c r="J215" s="31">
        <f>SUMIFS(J216:J1185,$C216:$C1185,$C216,$D216:$D1185,$D216)/2</f>
        <v>0</v>
      </c>
      <c r="K215" s="31">
        <f>SUMIFS(K216:K1185,$C216:$C1185,$C216,$D216:$D1185,$D216)/2</f>
        <v>16700</v>
      </c>
      <c r="L215" s="31">
        <f>SUMIFS(L216:L1185,$C216:$C1185,$C216,$D216:$D1185,$D216)/2</f>
        <v>0</v>
      </c>
      <c r="M215" s="31">
        <f>SUMIFS(M216:M1185,$C216:$C1185,$C216,$D216:$D1185,$D216)/2</f>
        <v>16700</v>
      </c>
      <c r="N215" s="31">
        <f>SUMIFS(N216:N1185,$C216:$C1185,$C216,$D216:$D1185,$D216)/2</f>
        <v>0</v>
      </c>
    </row>
    <row r="216" spans="1:14" s="13" customFormat="1" ht="31.2">
      <c r="A216" s="16">
        <v>2</v>
      </c>
      <c r="B216" s="32" t="s">
        <v>16</v>
      </c>
      <c r="C216" s="33" t="s">
        <v>83</v>
      </c>
      <c r="D216" s="33" t="s">
        <v>76</v>
      </c>
      <c r="E216" s="33" t="s">
        <v>135</v>
      </c>
      <c r="F216" s="33" t="s">
        <v>78</v>
      </c>
      <c r="G216" s="34">
        <f>SUMIFS(G217:G1182,$C217:$C1182,$C217,$D217:$D1182,$D217,$E217:$E1182,$E217)</f>
        <v>16700</v>
      </c>
      <c r="H216" s="34">
        <f>SUMIFS(H217:H1182,$C217:$C1182,$C217,$D217:$D1182,$D217,$E217:$E1182,$E217)</f>
        <v>0</v>
      </c>
      <c r="I216" s="34">
        <f>SUMIFS(I217:I1182,$C217:$C1182,$C217,$D217:$D1182,$D217,$E217:$E1182,$E217)</f>
        <v>16700</v>
      </c>
      <c r="J216" s="34">
        <f>SUMIFS(J217:J1182,$C217:$C1182,$C217,$D217:$D1182,$D217,$E217:$E1182,$E217)</f>
        <v>0</v>
      </c>
      <c r="K216" s="34">
        <f>SUMIFS(K217:K1182,$C217:$C1182,$C217,$D217:$D1182,$D217,$E217:$E1182,$E217)</f>
        <v>16700</v>
      </c>
      <c r="L216" s="34">
        <f>SUMIFS(L217:L1182,$C217:$C1182,$C217,$D217:$D1182,$D217,$E217:$E1182,$E217)</f>
        <v>0</v>
      </c>
      <c r="M216" s="34">
        <f>SUMIFS(M217:M1182,$C217:$C1182,$C217,$D217:$D1182,$D217,$E217:$E1182,$E217)</f>
        <v>16700</v>
      </c>
      <c r="N216" s="34">
        <f>SUMIFS(N217:N1182,$C217:$C1182,$C217,$D217:$D1182,$D217,$E217:$E1182,$E217)</f>
        <v>0</v>
      </c>
    </row>
    <row r="217" spans="1:14" s="13" customFormat="1" ht="15.6">
      <c r="A217" s="17">
        <v>3</v>
      </c>
      <c r="B217" s="22" t="s">
        <v>18</v>
      </c>
      <c r="C217" s="23" t="s">
        <v>83</v>
      </c>
      <c r="D217" s="23" t="s">
        <v>76</v>
      </c>
      <c r="E217" s="23" t="s">
        <v>135</v>
      </c>
      <c r="F217" s="23" t="s">
        <v>84</v>
      </c>
      <c r="G217" s="24">
        <v>16700</v>
      </c>
      <c r="H217" s="24"/>
      <c r="I217" s="24">
        <v>16700</v>
      </c>
      <c r="J217" s="24"/>
      <c r="K217" s="24">
        <v>16700</v>
      </c>
      <c r="L217" s="24"/>
      <c r="M217" s="24">
        <v>16700</v>
      </c>
      <c r="N217" s="24"/>
    </row>
    <row r="218" spans="1:14" s="13" customFormat="1" ht="31.2">
      <c r="A218" s="15">
        <v>1</v>
      </c>
      <c r="B218" s="29" t="s">
        <v>198</v>
      </c>
      <c r="C218" s="30" t="s">
        <v>83</v>
      </c>
      <c r="D218" s="30" t="s">
        <v>85</v>
      </c>
      <c r="E218" s="30"/>
      <c r="F218" s="30"/>
      <c r="G218" s="31">
        <f>SUMIFS(G219:G1188,$C219:$C1188,$C219,$D219:$D1188,$D219)/2</f>
        <v>0</v>
      </c>
      <c r="H218" s="31">
        <f>SUMIFS(H219:H1188,$C219:$C1188,$C219,$D219:$D1188,$D219)/2</f>
        <v>0</v>
      </c>
      <c r="I218" s="31">
        <f>SUMIFS(I219:I1188,$C219:$C1188,$C219,$D219:$D1188,$D219)/2</f>
        <v>0</v>
      </c>
      <c r="J218" s="31">
        <f>SUMIFS(J219:J1188,$C219:$C1188,$C219,$D219:$D1188,$D219)/2</f>
        <v>0</v>
      </c>
      <c r="K218" s="31">
        <f>SUMIFS(K219:K1188,$C219:$C1188,$C219,$D219:$D1188,$D219)/2</f>
        <v>0</v>
      </c>
      <c r="L218" s="31">
        <f>SUMIFS(L219:L1188,$C219:$C1188,$C219,$D219:$D1188,$D219)/2</f>
        <v>0</v>
      </c>
      <c r="M218" s="31">
        <f>SUMIFS(M219:M1188,$C219:$C1188,$C219,$D219:$D1188,$D219)/2</f>
        <v>0</v>
      </c>
      <c r="N218" s="31">
        <f>SUMIFS(N219:N1188,$C219:$C1188,$C219,$D219:$D1188,$D219)/2</f>
        <v>0</v>
      </c>
    </row>
    <row r="219" spans="1:14" s="13" customFormat="1" ht="31.2">
      <c r="A219" s="16">
        <v>2</v>
      </c>
      <c r="B219" s="32" t="s">
        <v>16</v>
      </c>
      <c r="C219" s="33" t="s">
        <v>83</v>
      </c>
      <c r="D219" s="33" t="s">
        <v>85</v>
      </c>
      <c r="E219" s="33" t="s">
        <v>135</v>
      </c>
      <c r="F219" s="33"/>
      <c r="G219" s="34">
        <f>SUMIFS(G220:G1185,$C220:$C1185,$C220,$D220:$D1185,$D220,$E220:$E1185,$E220)</f>
        <v>0</v>
      </c>
      <c r="H219" s="34">
        <f>SUMIFS(H220:H1185,$C220:$C1185,$C220,$D220:$D1185,$D220,$E220:$E1185,$E220)</f>
        <v>0</v>
      </c>
      <c r="I219" s="34">
        <f>SUMIFS(I220:I1185,$C220:$C1185,$C220,$D220:$D1185,$D220,$E220:$E1185,$E220)</f>
        <v>0</v>
      </c>
      <c r="J219" s="34">
        <f>SUMIFS(J220:J1185,$C220:$C1185,$C220,$D220:$D1185,$D220,$E220:$E1185,$E220)</f>
        <v>0</v>
      </c>
      <c r="K219" s="34">
        <f>SUMIFS(K220:K1185,$C220:$C1185,$C220,$D220:$D1185,$D220,$E220:$E1185,$E220)</f>
        <v>0</v>
      </c>
      <c r="L219" s="34">
        <f>SUMIFS(L220:L1185,$C220:$C1185,$C220,$D220:$D1185,$D220,$E220:$E1185,$E220)</f>
        <v>0</v>
      </c>
      <c r="M219" s="34">
        <f>SUMIFS(M220:M1185,$C220:$C1185,$C220,$D220:$D1185,$D220,$E220:$E1185,$E220)</f>
        <v>0</v>
      </c>
      <c r="N219" s="34">
        <f>SUMIFS(N220:N1185,$C220:$C1185,$C220,$D220:$D1185,$D220,$E220:$E1185,$E220)</f>
        <v>0</v>
      </c>
    </row>
    <row r="220" spans="1:14" s="13" customFormat="1" ht="15.6">
      <c r="A220" s="17">
        <v>3</v>
      </c>
      <c r="B220" s="22" t="s">
        <v>19</v>
      </c>
      <c r="C220" s="23" t="s">
        <v>83</v>
      </c>
      <c r="D220" s="23" t="s">
        <v>85</v>
      </c>
      <c r="E220" s="23" t="s">
        <v>135</v>
      </c>
      <c r="F220" s="23" t="s">
        <v>86</v>
      </c>
      <c r="G220" s="24"/>
      <c r="H220" s="24"/>
      <c r="I220" s="24"/>
      <c r="J220" s="24"/>
      <c r="K220" s="24"/>
      <c r="L220" s="24"/>
      <c r="M220" s="24"/>
      <c r="N220" s="24"/>
    </row>
    <row r="221" spans="1:14" s="13" customFormat="1" ht="15.6">
      <c r="A221" s="12"/>
      <c r="B221" s="36" t="s">
        <v>75</v>
      </c>
      <c r="C221" s="37"/>
      <c r="D221" s="37"/>
      <c r="E221" s="37" t="s">
        <v>6</v>
      </c>
      <c r="F221" s="37"/>
      <c r="G221" s="38">
        <f>SUMIF($A14:$A220,$A14,G14:G220)</f>
        <v>285749.40000000002</v>
      </c>
      <c r="H221" s="38">
        <f>SUMIF($A14:$A220,$A14,H14:H220)</f>
        <v>65088.9</v>
      </c>
      <c r="I221" s="38">
        <f>SUMIF($A14:$A220,$A14,I14:I220)</f>
        <v>285749.40000000002</v>
      </c>
      <c r="J221" s="38">
        <f>SUMIF($A14:$A220,$A14,J14:J220)</f>
        <v>65088.9</v>
      </c>
      <c r="K221" s="38">
        <f>SUMIF($A14:$A220,$A14,K14:K220)</f>
        <v>237372.59999999998</v>
      </c>
      <c r="L221" s="38">
        <f>SUMIF($A14:$A220,$A14,L14:L220)</f>
        <v>25448</v>
      </c>
      <c r="M221" s="38">
        <f>SUMIF($A14:$A220,$A14,M14:M220)</f>
        <v>237372.59999999998</v>
      </c>
      <c r="N221" s="38">
        <f>SUMIF($A14:$A220,$A14,N14:N220)</f>
        <v>25448</v>
      </c>
    </row>
    <row r="222" spans="1:14" ht="15.6">
      <c r="B222" s="49" t="s">
        <v>170</v>
      </c>
      <c r="C222" s="50"/>
      <c r="D222" s="50"/>
      <c r="E222" s="50"/>
      <c r="F222" s="50"/>
      <c r="G222" s="51">
        <v>7327</v>
      </c>
      <c r="H222" s="51"/>
      <c r="I222" s="51">
        <v>7327</v>
      </c>
      <c r="J222" s="51"/>
      <c r="K222" s="51">
        <v>12494</v>
      </c>
      <c r="L222" s="51"/>
      <c r="M222" s="51">
        <v>12494</v>
      </c>
      <c r="N222" s="51"/>
    </row>
    <row r="223" spans="1:14" ht="31.2">
      <c r="B223" s="49" t="s">
        <v>171</v>
      </c>
      <c r="C223" s="50"/>
      <c r="D223" s="50"/>
      <c r="E223" s="50"/>
      <c r="F223" s="50"/>
      <c r="G223" s="51">
        <f>SUM(G221:G222)</f>
        <v>293076.40000000002</v>
      </c>
      <c r="H223" s="51">
        <f>SUM(H221:H222)</f>
        <v>65088.9</v>
      </c>
      <c r="I223" s="51">
        <f>SUM(I221:I222)</f>
        <v>293076.40000000002</v>
      </c>
      <c r="J223" s="51">
        <f>SUM(J221:J222)</f>
        <v>65088.9</v>
      </c>
      <c r="K223" s="51">
        <f>SUM(K221:K222)</f>
        <v>249866.59999999998</v>
      </c>
      <c r="L223" s="51">
        <f>SUM(L221:L222)</f>
        <v>25448</v>
      </c>
      <c r="M223" s="51">
        <f>SUM(M221:M222)</f>
        <v>249866.59999999998</v>
      </c>
      <c r="N223" s="51">
        <f>SUM(N221:N222)</f>
        <v>25448</v>
      </c>
    </row>
  </sheetData>
  <autoFilter ref="A6:H221">
    <filterColumn colId="6" showButton="0"/>
  </autoFilter>
  <mergeCells count="23">
    <mergeCell ref="I6:J9"/>
    <mergeCell ref="I10:I13"/>
    <mergeCell ref="J10:J13"/>
    <mergeCell ref="M1:N1"/>
    <mergeCell ref="M6:N9"/>
    <mergeCell ref="M10:M13"/>
    <mergeCell ref="N10:N13"/>
    <mergeCell ref="G2:N2"/>
    <mergeCell ref="B4:N4"/>
    <mergeCell ref="K1:L1"/>
    <mergeCell ref="K6:L9"/>
    <mergeCell ref="K10:K13"/>
    <mergeCell ref="L10:L13"/>
    <mergeCell ref="G1:H1"/>
    <mergeCell ref="H10:H13"/>
    <mergeCell ref="B6:B13"/>
    <mergeCell ref="C6:C13"/>
    <mergeCell ref="D6:D13"/>
    <mergeCell ref="E6:E13"/>
    <mergeCell ref="F6:F13"/>
    <mergeCell ref="G10:G13"/>
    <mergeCell ref="G6:H9"/>
    <mergeCell ref="I1:J1"/>
  </mergeCells>
  <pageMargins left="0.31496062992125984" right="0.31496062992125984" top="0.31496062992125984" bottom="0.31496062992125984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6" t="s">
        <v>110</v>
      </c>
      <c r="C3" s="66" t="s">
        <v>108</v>
      </c>
      <c r="D3" s="69" t="s">
        <v>103</v>
      </c>
      <c r="E3" s="70"/>
      <c r="F3" s="69" t="s">
        <v>104</v>
      </c>
      <c r="G3" s="70"/>
    </row>
    <row r="4" spans="2:7">
      <c r="B4" s="67"/>
      <c r="C4" s="67"/>
      <c r="D4" s="71"/>
      <c r="E4" s="72"/>
      <c r="F4" s="71"/>
      <c r="G4" s="72"/>
    </row>
    <row r="5" spans="2:7" ht="0.75" customHeight="1">
      <c r="B5" s="67"/>
      <c r="C5" s="67"/>
      <c r="D5" s="71"/>
      <c r="E5" s="72"/>
      <c r="F5" s="71"/>
      <c r="G5" s="72"/>
    </row>
    <row r="6" spans="2:7" ht="15" hidden="1" customHeight="1">
      <c r="B6" s="67"/>
      <c r="C6" s="67"/>
      <c r="D6" s="73"/>
      <c r="E6" s="74"/>
      <c r="F6" s="73"/>
      <c r="G6" s="74"/>
    </row>
    <row r="7" spans="2:7" ht="15" customHeight="1">
      <c r="B7" s="67"/>
      <c r="C7" s="67"/>
      <c r="D7" s="75" t="s">
        <v>5</v>
      </c>
      <c r="E7" s="75" t="s">
        <v>102</v>
      </c>
      <c r="F7" s="75" t="s">
        <v>5</v>
      </c>
      <c r="G7" s="75" t="s">
        <v>102</v>
      </c>
    </row>
    <row r="8" spans="2:7">
      <c r="B8" s="67"/>
      <c r="C8" s="67"/>
      <c r="D8" s="76"/>
      <c r="E8" s="76"/>
      <c r="F8" s="76"/>
      <c r="G8" s="76"/>
    </row>
    <row r="9" spans="2:7">
      <c r="B9" s="67"/>
      <c r="C9" s="67"/>
      <c r="D9" s="76"/>
      <c r="E9" s="76"/>
      <c r="F9" s="76"/>
      <c r="G9" s="76"/>
    </row>
    <row r="10" spans="2:7" ht="2.25" customHeight="1">
      <c r="B10" s="68"/>
      <c r="C10" s="68"/>
      <c r="D10" s="77"/>
      <c r="E10" s="77"/>
      <c r="F10" s="77"/>
      <c r="G10" s="77"/>
    </row>
    <row r="11" spans="2:7">
      <c r="B11" s="1">
        <v>0</v>
      </c>
      <c r="C11" s="1" t="s">
        <v>105</v>
      </c>
      <c r="D11" s="5">
        <f>SUMIF('Приложение №6'!$A$14:$A983,0,'Приложение №6'!$G$14:$G983)</f>
        <v>285749.40000000002</v>
      </c>
      <c r="E11" s="5">
        <f>SUMIF('Приложение №6'!$A$14:$A983,0,'Приложение №6'!$H$14:$H983)</f>
        <v>65088.9</v>
      </c>
      <c r="F11" s="5" t="e">
        <f>SUMIF('Приложение №6'!$A$14:$A983,0,'Приложение №6'!#REF!)</f>
        <v>#REF!</v>
      </c>
      <c r="G11" s="5" t="e">
        <f>SUMIF('Приложение №6'!$A$14:$A983,0,'Приложение №6'!#REF!)</f>
        <v>#REF!</v>
      </c>
    </row>
    <row r="12" spans="2:7">
      <c r="B12" s="2">
        <v>1</v>
      </c>
      <c r="C12" s="2" t="s">
        <v>106</v>
      </c>
      <c r="D12" s="7">
        <f>SUMIF('Приложение №6'!$A$14:$A984,1,'Приложение №6'!$G$14:$G984)</f>
        <v>285749.40000000002</v>
      </c>
      <c r="E12" s="7">
        <f>SUMIF('Приложение №6'!$A$14:$A984,1,'Приложение №6'!$H$14:$H984)</f>
        <v>65088.9</v>
      </c>
      <c r="F12" s="7" t="e">
        <f>SUMIF('Приложение №6'!$A$14:$A984,1,'Приложение №6'!#REF!)</f>
        <v>#REF!</v>
      </c>
      <c r="G12" s="7" t="e">
        <f>SUMIF('Приложение №6'!$A$14:$A984,1,'Приложение №6'!#REF!)</f>
        <v>#REF!</v>
      </c>
    </row>
    <row r="13" spans="2:7">
      <c r="B13" s="3">
        <v>2</v>
      </c>
      <c r="C13" s="3" t="s">
        <v>109</v>
      </c>
      <c r="D13" s="8">
        <f>SUMIF('Приложение №6'!$A$14:$A985,2,'Приложение №6'!$G$14:$G985)</f>
        <v>285749.39999999997</v>
      </c>
      <c r="E13" s="8">
        <f>SUMIF('Приложение №6'!$A$14:$A985,2,'Приложение №6'!$H$14:$H985)</f>
        <v>65088.9</v>
      </c>
      <c r="F13" s="8" t="e">
        <f>SUMIF('Приложение №6'!$A$14:$A985,2,'Приложение №6'!#REF!)</f>
        <v>#REF!</v>
      </c>
      <c r="G13" s="8" t="e">
        <f>SUMIF('Приложение №6'!$A$14:$A985,2,'Приложение №6'!#REF!)</f>
        <v>#REF!</v>
      </c>
    </row>
    <row r="14" spans="2:7">
      <c r="B14" s="4" t="s">
        <v>123</v>
      </c>
      <c r="C14" s="4" t="s">
        <v>107</v>
      </c>
      <c r="D14" s="9">
        <f>SUMIF('Приложение №6'!$A$14:$A986,3,'Приложение №6'!$G$14:$G986)</f>
        <v>285749.39999999997</v>
      </c>
      <c r="E14" s="9">
        <f>SUMIF('Приложение №6'!$A$14:$A986,3,'Приложение №6'!$H$14:$H986)</f>
        <v>65088.9</v>
      </c>
      <c r="F14" s="9" t="e">
        <f>SUMIF('Приложение №6'!$A$14:$A986,3,'Приложение №6'!#REF!)</f>
        <v>#REF!</v>
      </c>
      <c r="G14" s="9" t="e">
        <f>SUMIF('Приложение №6'!$A$14:$A986,3,'Приложение №6'!#REF!)</f>
        <v>#REF!</v>
      </c>
    </row>
    <row r="15" spans="2:7">
      <c r="B15" s="10">
        <v>0</v>
      </c>
      <c r="C15" s="10" t="s">
        <v>105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106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109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2018-10-19T10:29:13Z</cp:lastPrinted>
  <dcterms:created xsi:type="dcterms:W3CDTF">2017-09-27T09:31:38Z</dcterms:created>
  <dcterms:modified xsi:type="dcterms:W3CDTF">2020-08-13T11:36:36Z</dcterms:modified>
</cp:coreProperties>
</file>