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№6'!$A$6:$H$251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H249" i="1" l="1"/>
  <c r="G249" i="1"/>
  <c r="H247" i="1"/>
  <c r="G247" i="1"/>
  <c r="H244" i="1"/>
  <c r="H243" i="1" s="1"/>
  <c r="G244" i="1"/>
  <c r="G243" i="1" s="1"/>
  <c r="H240" i="1"/>
  <c r="H239" i="1" s="1"/>
  <c r="H238" i="1" s="1"/>
  <c r="G240" i="1"/>
  <c r="G239" i="1" s="1"/>
  <c r="G238" i="1" s="1"/>
  <c r="H236" i="1"/>
  <c r="G236" i="1"/>
  <c r="H234" i="1"/>
  <c r="G234" i="1"/>
  <c r="H230" i="1"/>
  <c r="G230" i="1"/>
  <c r="H228" i="1"/>
  <c r="G228" i="1"/>
  <c r="H226" i="1"/>
  <c r="G226" i="1"/>
  <c r="H223" i="1"/>
  <c r="G223" i="1"/>
  <c r="H218" i="1"/>
  <c r="G218" i="1"/>
  <c r="H214" i="1"/>
  <c r="G214" i="1"/>
  <c r="H212" i="1"/>
  <c r="G212" i="1"/>
  <c r="H209" i="1"/>
  <c r="G209" i="1"/>
  <c r="H206" i="1"/>
  <c r="G206" i="1"/>
  <c r="H204" i="1"/>
  <c r="G204" i="1"/>
  <c r="H202" i="1"/>
  <c r="G202" i="1"/>
  <c r="H199" i="1"/>
  <c r="G199" i="1"/>
  <c r="H196" i="1"/>
  <c r="G196" i="1"/>
  <c r="H194" i="1"/>
  <c r="G194" i="1"/>
  <c r="H191" i="1"/>
  <c r="H190" i="1" s="1"/>
  <c r="G191" i="1"/>
  <c r="G190" i="1" s="1"/>
  <c r="H187" i="1"/>
  <c r="H186" i="1" s="1"/>
  <c r="H185" i="1" s="1"/>
  <c r="G187" i="1"/>
  <c r="G186" i="1" s="1"/>
  <c r="G185" i="1" s="1"/>
  <c r="H183" i="1"/>
  <c r="G183" i="1"/>
  <c r="H180" i="1"/>
  <c r="G180" i="1"/>
  <c r="H175" i="1"/>
  <c r="G175" i="1"/>
  <c r="H171" i="1"/>
  <c r="G171" i="1"/>
  <c r="H169" i="1"/>
  <c r="G169" i="1"/>
  <c r="H165" i="1"/>
  <c r="G165" i="1"/>
  <c r="H161" i="1"/>
  <c r="H160" i="1" s="1"/>
  <c r="G161" i="1"/>
  <c r="G160" i="1" s="1"/>
  <c r="H158" i="1"/>
  <c r="G158" i="1"/>
  <c r="H156" i="1"/>
  <c r="G156" i="1"/>
  <c r="H154" i="1"/>
  <c r="G154" i="1"/>
  <c r="H152" i="1"/>
  <c r="G152" i="1"/>
  <c r="H149" i="1"/>
  <c r="G149" i="1"/>
  <c r="H145" i="1"/>
  <c r="G145" i="1"/>
  <c r="H143" i="1"/>
  <c r="G143" i="1"/>
  <c r="H141" i="1"/>
  <c r="G141" i="1"/>
  <c r="H137" i="1"/>
  <c r="G137" i="1"/>
  <c r="H135" i="1"/>
  <c r="G135" i="1"/>
  <c r="H133" i="1"/>
  <c r="G133" i="1"/>
  <c r="H130" i="1"/>
  <c r="G130" i="1"/>
  <c r="H127" i="1"/>
  <c r="G127" i="1"/>
  <c r="H124" i="1"/>
  <c r="G124" i="1"/>
  <c r="H120" i="1"/>
  <c r="G120" i="1"/>
  <c r="H117" i="1"/>
  <c r="G117" i="1"/>
  <c r="H115" i="1"/>
  <c r="G115" i="1"/>
  <c r="H111" i="1"/>
  <c r="G111" i="1"/>
  <c r="H109" i="1"/>
  <c r="G109" i="1"/>
  <c r="H106" i="1"/>
  <c r="H105" i="1" s="1"/>
  <c r="G106" i="1"/>
  <c r="G105" i="1" s="1"/>
  <c r="H102" i="1"/>
  <c r="H101" i="1" s="1"/>
  <c r="G102" i="1"/>
  <c r="G101" i="1" s="1"/>
  <c r="H99" i="1"/>
  <c r="H98" i="1" s="1"/>
  <c r="G99" i="1"/>
  <c r="G98" i="1" s="1"/>
  <c r="H92" i="1"/>
  <c r="G92" i="1"/>
  <c r="H90" i="1"/>
  <c r="H89" i="1" s="1"/>
  <c r="G90" i="1"/>
  <c r="H84" i="1"/>
  <c r="G84" i="1"/>
  <c r="H82" i="1"/>
  <c r="G82" i="1"/>
  <c r="H79" i="1"/>
  <c r="G79" i="1"/>
  <c r="H77" i="1"/>
  <c r="H76" i="1" s="1"/>
  <c r="G77" i="1"/>
  <c r="H72" i="1"/>
  <c r="H71" i="1" s="1"/>
  <c r="H70" i="1" s="1"/>
  <c r="G72" i="1"/>
  <c r="G71" i="1" s="1"/>
  <c r="G70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249" i="1"/>
  <c r="I249" i="1"/>
  <c r="J247" i="1"/>
  <c r="I247" i="1"/>
  <c r="J244" i="1"/>
  <c r="J243" i="1" s="1"/>
  <c r="I244" i="1"/>
  <c r="I243" i="1" s="1"/>
  <c r="J240" i="1"/>
  <c r="J239" i="1" s="1"/>
  <c r="J238" i="1" s="1"/>
  <c r="I240" i="1"/>
  <c r="I239" i="1" s="1"/>
  <c r="I238" i="1" s="1"/>
  <c r="J236" i="1"/>
  <c r="I236" i="1"/>
  <c r="J234" i="1"/>
  <c r="I234" i="1"/>
  <c r="J230" i="1"/>
  <c r="I230" i="1"/>
  <c r="J228" i="1"/>
  <c r="I228" i="1"/>
  <c r="J226" i="1"/>
  <c r="I226" i="1"/>
  <c r="J223" i="1"/>
  <c r="I223" i="1"/>
  <c r="J218" i="1"/>
  <c r="I218" i="1"/>
  <c r="J214" i="1"/>
  <c r="I214" i="1"/>
  <c r="J212" i="1"/>
  <c r="I212" i="1"/>
  <c r="J209" i="1"/>
  <c r="I209" i="1"/>
  <c r="J206" i="1"/>
  <c r="I206" i="1"/>
  <c r="J204" i="1"/>
  <c r="I204" i="1"/>
  <c r="J202" i="1"/>
  <c r="I202" i="1"/>
  <c r="J199" i="1"/>
  <c r="I199" i="1"/>
  <c r="J196" i="1"/>
  <c r="I196" i="1"/>
  <c r="J194" i="1"/>
  <c r="I194" i="1"/>
  <c r="J191" i="1"/>
  <c r="J190" i="1" s="1"/>
  <c r="I191" i="1"/>
  <c r="I190" i="1" s="1"/>
  <c r="J187" i="1"/>
  <c r="J186" i="1" s="1"/>
  <c r="J185" i="1" s="1"/>
  <c r="I187" i="1"/>
  <c r="I186" i="1" s="1"/>
  <c r="I185" i="1" s="1"/>
  <c r="J183" i="1"/>
  <c r="I183" i="1"/>
  <c r="J180" i="1"/>
  <c r="I180" i="1"/>
  <c r="J175" i="1"/>
  <c r="I175" i="1"/>
  <c r="J171" i="1"/>
  <c r="I171" i="1"/>
  <c r="J169" i="1"/>
  <c r="I169" i="1"/>
  <c r="J165" i="1"/>
  <c r="I165" i="1"/>
  <c r="J161" i="1"/>
  <c r="J160" i="1" s="1"/>
  <c r="I161" i="1"/>
  <c r="I160" i="1" s="1"/>
  <c r="J158" i="1"/>
  <c r="I158" i="1"/>
  <c r="J156" i="1"/>
  <c r="I156" i="1"/>
  <c r="J154" i="1"/>
  <c r="I154" i="1"/>
  <c r="J152" i="1"/>
  <c r="I152" i="1"/>
  <c r="J149" i="1"/>
  <c r="I149" i="1"/>
  <c r="J145" i="1"/>
  <c r="I145" i="1"/>
  <c r="J143" i="1"/>
  <c r="I143" i="1"/>
  <c r="J141" i="1"/>
  <c r="I141" i="1"/>
  <c r="J137" i="1"/>
  <c r="I137" i="1"/>
  <c r="J135" i="1"/>
  <c r="I135" i="1"/>
  <c r="J133" i="1"/>
  <c r="I133" i="1"/>
  <c r="J130" i="1"/>
  <c r="I130" i="1"/>
  <c r="J127" i="1"/>
  <c r="I127" i="1"/>
  <c r="J124" i="1"/>
  <c r="I124" i="1"/>
  <c r="J120" i="1"/>
  <c r="I120" i="1"/>
  <c r="J117" i="1"/>
  <c r="I117" i="1"/>
  <c r="J115" i="1"/>
  <c r="I115" i="1"/>
  <c r="J111" i="1"/>
  <c r="I111" i="1"/>
  <c r="J109" i="1"/>
  <c r="I109" i="1"/>
  <c r="J106" i="1"/>
  <c r="J105" i="1" s="1"/>
  <c r="I106" i="1"/>
  <c r="I105" i="1" s="1"/>
  <c r="J102" i="1"/>
  <c r="J101" i="1" s="1"/>
  <c r="I102" i="1"/>
  <c r="I101" i="1" s="1"/>
  <c r="J99" i="1"/>
  <c r="J98" i="1" s="1"/>
  <c r="I99" i="1"/>
  <c r="I98" i="1" s="1"/>
  <c r="J92" i="1"/>
  <c r="I92" i="1"/>
  <c r="J90" i="1"/>
  <c r="I90" i="1"/>
  <c r="J84" i="1"/>
  <c r="I84" i="1"/>
  <c r="J82" i="1"/>
  <c r="I82" i="1"/>
  <c r="J79" i="1"/>
  <c r="I79" i="1"/>
  <c r="J77" i="1"/>
  <c r="I77" i="1"/>
  <c r="J72" i="1"/>
  <c r="J71" i="1" s="1"/>
  <c r="J70" i="1" s="1"/>
  <c r="I72" i="1"/>
  <c r="I71" i="1" s="1"/>
  <c r="I70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H81" i="1" l="1"/>
  <c r="H75" i="1" s="1"/>
  <c r="H132" i="1"/>
  <c r="H140" i="1"/>
  <c r="H139" i="1" s="1"/>
  <c r="G201" i="1"/>
  <c r="H25" i="1"/>
  <c r="H123" i="1"/>
  <c r="I123" i="1"/>
  <c r="G193" i="1"/>
  <c r="G233" i="1"/>
  <c r="G232" i="1" s="1"/>
  <c r="G246" i="1"/>
  <c r="G242" i="1" s="1"/>
  <c r="G89" i="1"/>
  <c r="G76" i="1"/>
  <c r="G114" i="1"/>
  <c r="H108" i="1"/>
  <c r="H88" i="1" s="1"/>
  <c r="H114" i="1"/>
  <c r="H174" i="1"/>
  <c r="H173" i="1" s="1"/>
  <c r="G123" i="1"/>
  <c r="G208" i="1"/>
  <c r="G222" i="1"/>
  <c r="G221" i="1" s="1"/>
  <c r="G39" i="1"/>
  <c r="G164" i="1"/>
  <c r="H18" i="1"/>
  <c r="G140" i="1"/>
  <c r="G139" i="1" s="1"/>
  <c r="J201" i="1"/>
  <c r="I76" i="1"/>
  <c r="G25" i="1"/>
  <c r="G132" i="1"/>
  <c r="G174" i="1"/>
  <c r="G173" i="1" s="1"/>
  <c r="H246" i="1"/>
  <c r="H242" i="1" s="1"/>
  <c r="G81" i="1"/>
  <c r="G108" i="1"/>
  <c r="G148" i="1"/>
  <c r="H193" i="1"/>
  <c r="H148" i="1"/>
  <c r="J25" i="1"/>
  <c r="G18" i="1"/>
  <c r="H39" i="1"/>
  <c r="H51" i="1"/>
  <c r="H201" i="1"/>
  <c r="H233" i="1"/>
  <c r="H232" i="1" s="1"/>
  <c r="J89" i="1"/>
  <c r="J81" i="1"/>
  <c r="G51" i="1"/>
  <c r="H164" i="1"/>
  <c r="H208" i="1"/>
  <c r="H222" i="1"/>
  <c r="H221" i="1" s="1"/>
  <c r="J39" i="1"/>
  <c r="I114" i="1"/>
  <c r="J164" i="1"/>
  <c r="J174" i="1"/>
  <c r="J173" i="1" s="1"/>
  <c r="J76" i="1"/>
  <c r="J222" i="1"/>
  <c r="J221" i="1" s="1"/>
  <c r="I246" i="1"/>
  <c r="I242" i="1" s="1"/>
  <c r="J108" i="1"/>
  <c r="J140" i="1"/>
  <c r="J139" i="1" s="1"/>
  <c r="I193" i="1"/>
  <c r="I108" i="1"/>
  <c r="J18" i="1"/>
  <c r="J114" i="1"/>
  <c r="J148" i="1"/>
  <c r="I148" i="1"/>
  <c r="J233" i="1"/>
  <c r="J232" i="1" s="1"/>
  <c r="J123" i="1"/>
  <c r="J208" i="1"/>
  <c r="J246" i="1"/>
  <c r="J242" i="1" s="1"/>
  <c r="I18" i="1"/>
  <c r="I81" i="1"/>
  <c r="I132" i="1"/>
  <c r="J51" i="1"/>
  <c r="J193" i="1"/>
  <c r="J132" i="1"/>
  <c r="I39" i="1"/>
  <c r="I89" i="1"/>
  <c r="I164" i="1"/>
  <c r="I222" i="1"/>
  <c r="I221" i="1" s="1"/>
  <c r="I233" i="1"/>
  <c r="I232" i="1" s="1"/>
  <c r="I174" i="1"/>
  <c r="I173" i="1" s="1"/>
  <c r="I208" i="1"/>
  <c r="I201" i="1"/>
  <c r="I51" i="1"/>
  <c r="I25" i="1"/>
  <c r="I140" i="1"/>
  <c r="I139" i="1" s="1"/>
  <c r="J88" i="1" l="1"/>
  <c r="J189" i="1"/>
  <c r="G189" i="1"/>
  <c r="H113" i="1"/>
  <c r="G147" i="1"/>
  <c r="H189" i="1"/>
  <c r="H147" i="1"/>
  <c r="G14" i="1"/>
  <c r="G75" i="1"/>
  <c r="G88" i="1"/>
  <c r="J147" i="1"/>
  <c r="J113" i="1"/>
  <c r="I88" i="1"/>
  <c r="H14" i="1"/>
  <c r="J75" i="1"/>
  <c r="I147" i="1"/>
  <c r="G113" i="1"/>
  <c r="I75" i="1"/>
  <c r="I14" i="1"/>
  <c r="I113" i="1"/>
  <c r="J14" i="1"/>
  <c r="I189" i="1"/>
  <c r="H251" i="1" l="1"/>
  <c r="G251" i="1"/>
  <c r="J251" i="1"/>
  <c r="I251" i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<sst xmlns="http://schemas.openxmlformats.org/spreadsheetml/2006/main" count="1107" uniqueCount="217">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</sst>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1"/>
  <sheetViews>
    <sheetView tabSelected="1" topLeftCell="B207" zoomScale="85" zoomScaleNormal="85" zoomScaleSheetLayoutView="85" zoomScalePageLayoutView="85" workbookViewId="0">
      <selection activeCell="B1" sqref="B1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121</v>
      </c>
      <c r="J1" s="51"/>
    </row>
    <row r="2" spans="1:10" ht="104.45" customHeight="1" x14ac:dyDescent="0.25">
      <c r="E2" s="50"/>
      <c r="F2" s="50"/>
      <c r="G2" s="61" t="s">
        <v>182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213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SUMIFS(G15:G1056,$C15:$C1056,$C15)/3</f>
        <v>95015.199999999953</v>
      </c>
      <c r="H14" s="28">
        <f>SUMIFS(H15:H1046,$C15:$C1046,$C15)/3</f>
        <v>2572.9</v>
      </c>
      <c r="I14" s="28">
        <f>SUMIFS(I15:I1056,$C15:$C1056,$C15)/3</f>
        <v>102306.5</v>
      </c>
      <c r="J14" s="28">
        <f>SUMIFS(J15:J1046,$C15:$C1046,$C15)/3</f>
        <v>2573.3000000000002</v>
      </c>
    </row>
    <row r="15" spans="1:10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SUMIFS(G16:G1046,$C16:$C1046,$C16,$D16:$D1046,$D16)/2</f>
        <v>2351.5</v>
      </c>
      <c r="H15" s="31">
        <f>SUMIFS(H16:H1046,$C16:$C1046,$C16,$D16:$D1046,$D16)/2</f>
        <v>0</v>
      </c>
      <c r="I15" s="31">
        <f>SUMIFS(I16:I1046,$C16:$C1046,$C16,$D16:$D1046,$D16)/2</f>
        <v>2480.8000000000002</v>
      </c>
      <c r="J15" s="31">
        <f>SUMIFS(J16:J1046,$C16:$C1046,$C16,$D16:$D1046,$D16)/2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SUMIFS(G17:G1043,$C17:$C1043,$C17,$D17:$D1043,$D17,$E17:$E1043,$E17)</f>
        <v>2351.5</v>
      </c>
      <c r="H16" s="34">
        <f>SUMIFS(H17:H1043,$C17:$C1043,$C17,$D17:$D1043,$D17,$E17:$E1043,$E17)</f>
        <v>0</v>
      </c>
      <c r="I16" s="34">
        <f>SUMIFS(I17:I1043,$C17:$C1043,$C17,$D17:$D1043,$D17,$E17:$E1043,$E17)</f>
        <v>2480.8000000000002</v>
      </c>
      <c r="J16" s="34">
        <f>SUMIFS(J17:J1043,$C17:$C1043,$C17,$D17:$D1043,$D17,$E17:$E1043,$E17)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2351.5</v>
      </c>
      <c r="H17" s="24"/>
      <c r="I17" s="24">
        <v>2480.8000000000002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SUMIFS(G19:G1049,$C19:$C1049,$C19,$D19:$D1049,$D19)/2</f>
        <v>614.4</v>
      </c>
      <c r="H18" s="31">
        <f>SUMIFS(H19:H1049,$C19:$C1049,$C19,$D19:$D1049,$D19)/2</f>
        <v>0</v>
      </c>
      <c r="I18" s="31">
        <f>SUMIFS(I19:I1049,$C19:$C1049,$C19,$D19:$D1049,$D19)/2</f>
        <v>692.5</v>
      </c>
      <c r="J18" s="31">
        <f>SUMIFS(J19:J1049,$C19:$C1049,$C19,$D19:$D1049,$D19)/2</f>
        <v>0</v>
      </c>
    </row>
    <row r="19" spans="1:10" s="13" customFormat="1" ht="63" x14ac:dyDescent="0.25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SUMIFS(G20:G1046,$C20:$C1046,$C20,$D20:$D1046,$D20,$E20:$E1046,$E20)</f>
        <v>0</v>
      </c>
      <c r="H19" s="34">
        <f>SUMIFS(H20:H1046,$C20:$C1046,$C20,$D20:$D1046,$D20,$E20:$E1046,$E20)</f>
        <v>0</v>
      </c>
      <c r="I19" s="34">
        <f>SUMIFS(I20:I1046,$C20:$C1046,$C20,$D20:$D1046,$D20,$E20:$E1046,$E20)</f>
        <v>0</v>
      </c>
      <c r="J19" s="34">
        <f>SUMIFS(J20:J1046,$C20:$C1046,$C20,$D20:$D1046,$D20,$E20:$E1046,$E20)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SUMIFS(G22:G1048,$C22:$C1048,$C22,$D22:$D1048,$D22,$E22:$E1048,$E22)</f>
        <v>614.4</v>
      </c>
      <c r="H21" s="34">
        <f>SUMIFS(H22:H1048,$C22:$C1048,$C22,$D22:$D1048,$D22,$E22:$E1048,$E22)</f>
        <v>0</v>
      </c>
      <c r="I21" s="34">
        <f>SUMIFS(I22:I1048,$C22:$C1048,$C22,$D22:$D1048,$D22,$E22:$E1048,$E22)</f>
        <v>692.5</v>
      </c>
      <c r="J21" s="34">
        <f>SUMIFS(J22:J1048,$C22:$C1048,$C22,$D22:$D1048,$D22,$E22:$E1048,$E22)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468.7</v>
      </c>
      <c r="H22" s="24"/>
      <c r="I22" s="24">
        <v>546.79999999999995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SUMIFS(G26:G1056,$C26:$C1056,$C26,$D26:$D1056,$D26)/2</f>
        <v>27132.199999999997</v>
      </c>
      <c r="H25" s="31">
        <f>SUMIFS(H26:H1056,$C26:$C1056,$C26,$D26:$D1056,$D26)/2</f>
        <v>2201.8000000000002</v>
      </c>
      <c r="I25" s="31">
        <f>SUMIFS(I26:I1056,$C26:$C1056,$C26,$D26:$D1056,$D26)/2</f>
        <v>28818.699999999997</v>
      </c>
      <c r="J25" s="31">
        <f>SUMIFS(J26:J1056,$C26:$C1056,$C26,$D26:$D1056,$D26)/2</f>
        <v>2202.1999999999998</v>
      </c>
    </row>
    <row r="26" spans="1:10" s="13" customFormat="1" ht="63" x14ac:dyDescent="0.25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SUMIFS(G27:G1053,$C27:$C1053,$C27,$D27:$D1053,$D27,$E27:$E1053,$E27)</f>
        <v>250</v>
      </c>
      <c r="H26" s="34">
        <f>SUMIFS(H27:H1053,$C27:$C1053,$C27,$D27:$D1053,$D27,$E27:$E1053,$E27)</f>
        <v>0</v>
      </c>
      <c r="I26" s="34">
        <f>SUMIFS(I27:I1053,$C27:$C1053,$C27,$D27:$D1053,$D27,$E27:$E1053,$E27)</f>
        <v>444.3</v>
      </c>
      <c r="J26" s="34">
        <f>SUMIFS(J27:J1053,$C27:$C1053,$C27,$D27:$D1053,$D27,$E27:$E1053,$E27)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250</v>
      </c>
      <c r="H27" s="24"/>
      <c r="I27" s="24">
        <v>444.3</v>
      </c>
      <c r="J27" s="24"/>
    </row>
    <row r="28" spans="1:10" s="13" customFormat="1" ht="63" x14ac:dyDescent="0.25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SUMIFS(G29:G1055,$C29:$C1055,$C29,$D29:$D1055,$D29,$E29:$E1055,$E29)</f>
        <v>119</v>
      </c>
      <c r="H28" s="34">
        <f>SUMIFS(H29:H1055,$C29:$C1055,$C29,$D29:$D1055,$D29,$E29:$E1055,$E29)</f>
        <v>0</v>
      </c>
      <c r="I28" s="34">
        <f>SUMIFS(I29:I1055,$C29:$C1055,$C29,$D29:$D1055,$D29,$E29:$E1055,$E29)</f>
        <v>119</v>
      </c>
      <c r="J28" s="34">
        <f>SUMIFS(J29:J1055,$C29:$C1055,$C29,$D29:$D1055,$D29,$E29:$E1055,$E29)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SUMIFS(G31:G1057,$C31:$C1057,$C31,$D31:$D1057,$D31,$E31:$E1057,$E31)</f>
        <v>26763.200000000001</v>
      </c>
      <c r="H30" s="34">
        <f>SUMIFS(H31:H1057,$C31:$C1057,$C31,$D31:$D1057,$D31,$E31:$E1057,$E31)</f>
        <v>2201.8000000000002</v>
      </c>
      <c r="I30" s="34">
        <f>SUMIFS(I31:I1057,$C31:$C1057,$C31,$D31:$D1057,$D31,$E31:$E1057,$E31)</f>
        <v>28255.4</v>
      </c>
      <c r="J30" s="34">
        <f>SUMIFS(J31:J1057,$C31:$C1057,$C31,$D31:$D1057,$D31,$E31:$E1057,$E31)</f>
        <v>2202.1999999999998</v>
      </c>
    </row>
    <row r="31" spans="1:10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24435.5</v>
      </c>
      <c r="H31" s="24">
        <v>1929.9</v>
      </c>
      <c r="I31" s="24">
        <v>25927.7</v>
      </c>
      <c r="J31" s="24">
        <v>1930.3</v>
      </c>
    </row>
    <row r="32" spans="1:10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2266.1999999999998</v>
      </c>
      <c r="H32" s="24">
        <v>271.89999999999998</v>
      </c>
      <c r="I32" s="24">
        <v>2266.1999999999998</v>
      </c>
      <c r="J32" s="24">
        <v>271.89999999999998</v>
      </c>
    </row>
    <row r="33" spans="1:10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SUMIFS(G37:G1067,$C37:$C1067,$C37,$D37:$D1067,$D37)/2</f>
        <v>0</v>
      </c>
      <c r="H36" s="31">
        <f>SUMIFS(H37:H1067,$C37:$C1067,$C37,$D37:$D1067,$D37)/2</f>
        <v>0</v>
      </c>
      <c r="I36" s="31">
        <f>SUMIFS(I37:I1067,$C37:$C1067,$C37,$D37:$D1067,$D37)/2</f>
        <v>0</v>
      </c>
      <c r="J36" s="31">
        <f>SUMIFS(J37:J1067,$C37:$C1067,$C37,$D37:$D1067,$D37)/2</f>
        <v>0</v>
      </c>
    </row>
    <row r="37" spans="1:10" s="13" customFormat="1" ht="31.5" x14ac:dyDescent="0.25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SUMIFS(G38:G1064,$C38:$C1064,$C38,$D38:$D1064,$D38,$E38:$E1064,$E38)</f>
        <v>0</v>
      </c>
      <c r="H37" s="34">
        <f>SUMIFS(H38:H1064,$C38:$C1064,$C38,$D38:$D1064,$D38,$E38:$E1064,$E38)</f>
        <v>0</v>
      </c>
      <c r="I37" s="34">
        <f>SUMIFS(I38:I1064,$C38:$C1064,$C38,$D38:$D1064,$D38,$E38:$E1064,$E38)</f>
        <v>0</v>
      </c>
      <c r="J37" s="34">
        <f>SUMIFS(J38:J1064,$C38:$C1064,$C38,$D38:$D1064,$D38,$E38:$E1064,$E38)</f>
        <v>0</v>
      </c>
    </row>
    <row r="38" spans="1:10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/>
      <c r="H38" s="24"/>
      <c r="I38" s="24"/>
      <c r="J38" s="24"/>
    </row>
    <row r="39" spans="1:10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SUMIFS(G40:G1070,$C40:$C1070,$C40,$D40:$D1070,$D40)/2</f>
        <v>12776.2</v>
      </c>
      <c r="H39" s="31">
        <f>SUMIFS(H40:H1070,$C40:$C1070,$C40,$D40:$D1070,$D40)/2</f>
        <v>0</v>
      </c>
      <c r="I39" s="31">
        <f>SUMIFS(I40:I1070,$C40:$C1070,$C40,$D40:$D1070,$D40)/2</f>
        <v>13489.400000000001</v>
      </c>
      <c r="J39" s="31">
        <f>SUMIFS(J40:J1070,$C40:$C1070,$C40,$D40:$D1070,$D40)/2</f>
        <v>0</v>
      </c>
    </row>
    <row r="40" spans="1:10" s="13" customFormat="1" ht="63" x14ac:dyDescent="0.25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SUMIFS(G41:G1067,$C41:$C1067,$C41,$D41:$D1067,$D41,$E41:$E1067,$E41)</f>
        <v>0</v>
      </c>
      <c r="H40" s="34">
        <f>SUMIFS(H41:H1067,$C41:$C1067,$C41,$D41:$D1067,$D41,$E41:$E1067,$E41)</f>
        <v>0</v>
      </c>
      <c r="I40" s="34">
        <f>SUMIFS(I41:I1067,$C41:$C1067,$C41,$D41:$D1067,$D41,$E41:$E1067,$E41)</f>
        <v>35</v>
      </c>
      <c r="J40" s="34">
        <f>SUMIFS(J41:J1067,$C41:$C1067,$C41,$D41:$D1067,$D41,$E41:$E1067,$E41)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  <c r="I41" s="24">
        <v>35</v>
      </c>
      <c r="J41" s="24"/>
    </row>
    <row r="42" spans="1:10" s="13" customFormat="1" ht="63" x14ac:dyDescent="0.25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SUMIFS(G43:G1069,$C43:$C1069,$C43,$D43:$D1069,$D43,$E43:$E1069,$E43)</f>
        <v>0</v>
      </c>
      <c r="H42" s="34">
        <f>SUMIFS(H43:H1069,$C43:$C1069,$C43,$D43:$D1069,$D43,$E43:$E1069,$E43)</f>
        <v>0</v>
      </c>
      <c r="I42" s="34">
        <f>SUMIFS(I43:I1069,$C43:$C1069,$C43,$D43:$D1069,$D43,$E43:$E1069,$E43)</f>
        <v>0</v>
      </c>
      <c r="J42" s="34">
        <f>SUMIFS(J43:J1069,$C43:$C1069,$C43,$D43:$D1069,$D43,$E43:$E1069,$E43)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SUMIFS(G45:G1071,$C45:$C1071,$C45,$D45:$D1071,$D45,$E45:$E1071,$E45)</f>
        <v>12776.2</v>
      </c>
      <c r="H44" s="34">
        <f>SUMIFS(H45:H1071,$C45:$C1071,$C45,$D45:$D1071,$D45,$E45:$E1071,$E45)</f>
        <v>0</v>
      </c>
      <c r="I44" s="34">
        <f>SUMIFS(I45:I1071,$C45:$C1071,$C45,$D45:$D1071,$D45,$E45:$E1071,$E45)</f>
        <v>13454.400000000001</v>
      </c>
      <c r="J44" s="34">
        <f>SUMIFS(J45:J1071,$C45:$C1071,$C45,$D45:$D1071,$D45,$E45:$E1071,$E45)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12331.5</v>
      </c>
      <c r="H45" s="24"/>
      <c r="I45" s="24">
        <v>13009.7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SUMIFS(G49:G1079,$C49:$C1079,$C49,$D49:$D1079,$D49)/2</f>
        <v>100</v>
      </c>
      <c r="H48" s="31">
        <f>SUMIFS(H49:H1079,$C49:$C1079,$C49,$D49:$D1079,$D49)/2</f>
        <v>0</v>
      </c>
      <c r="I48" s="31">
        <f>SUMIFS(I49:I1079,$C49:$C1079,$C49,$D49:$D1079,$D49)/2</f>
        <v>2000</v>
      </c>
      <c r="J48" s="31">
        <f>SUMIFS(J49:J1079,$C49:$C1079,$C49,$D49:$D1079,$D49)/2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SUMIFS(G50:G1076,$C50:$C1076,$C50,$D50:$D1076,$D50,$E50:$E1076,$E50)</f>
        <v>100</v>
      </c>
      <c r="H49" s="34">
        <f>SUMIFS(H50:H1076,$C50:$C1076,$C50,$D50:$D1076,$D50,$E50:$E1076,$E50)</f>
        <v>0</v>
      </c>
      <c r="I49" s="34">
        <f>SUMIFS(I50:I1076,$C50:$C1076,$C50,$D50:$D1076,$D50,$E50:$E1076,$E50)</f>
        <v>2000</v>
      </c>
      <c r="J49" s="34">
        <f>SUMIFS(J50:J1076,$C50:$C1076,$C50,$D50:$D1076,$D50,$E50:$E1076,$E50)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100</v>
      </c>
      <c r="H50" s="24"/>
      <c r="I50" s="24">
        <v>2000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SUMIFS(G52:G1082,$C52:$C1082,$C52,$D52:$D1082,$D52)/2</f>
        <v>52040.9</v>
      </c>
      <c r="H51" s="31">
        <f>SUMIFS(H52:H1082,$C52:$C1082,$C52,$D52:$D1082,$D52)/2</f>
        <v>371.1</v>
      </c>
      <c r="I51" s="31">
        <f>SUMIFS(I52:I1082,$C52:$C1082,$C52,$D52:$D1082,$D52)/2</f>
        <v>54825.1</v>
      </c>
      <c r="J51" s="31">
        <f>SUMIFS(J52:J1082,$C52:$C1082,$C52,$D52:$D1082,$D52)/2</f>
        <v>371.1</v>
      </c>
    </row>
    <row r="52" spans="1:10" s="13" customFormat="1" ht="82.9" customHeight="1" x14ac:dyDescent="0.25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SUMIFS(G53:G1079,$C53:$C1079,$C53,$D53:$D1079,$D53,$E53:$E1079,$E53)</f>
        <v>26019.3</v>
      </c>
      <c r="H52" s="34">
        <f>SUMIFS(H53:H1079,$C53:$C1079,$C53,$D53:$D1079,$D53,$E53:$E1079,$E53)</f>
        <v>0</v>
      </c>
      <c r="I52" s="34">
        <f>SUMIFS(I53:I1079,$C53:$C1079,$C53,$D53:$D1079,$D53,$E53:$E1079,$E53)</f>
        <v>26855.3</v>
      </c>
      <c r="J52" s="34">
        <f>SUMIFS(J53:J1079,$C53:$C1079,$C53,$D53:$D1079,$D53,$E53:$E1079,$E53)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26019.3</v>
      </c>
      <c r="H53" s="24"/>
      <c r="I53" s="24">
        <v>26855.3</v>
      </c>
      <c r="J53" s="24"/>
    </row>
    <row r="54" spans="1:10" s="13" customFormat="1" ht="63" x14ac:dyDescent="0.25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SUMIFS(G55:G1081,$C55:$C1081,$C55,$D55:$D1081,$D55,$E55:$E1081,$E55)</f>
        <v>6433.3</v>
      </c>
      <c r="H54" s="34">
        <f>SUMIFS(H55:H1081,$C55:$C1081,$C55,$D55:$D1081,$D55,$E55:$E1081,$E55)</f>
        <v>0</v>
      </c>
      <c r="I54" s="34">
        <f>SUMIFS(I55:I1081,$C55:$C1081,$C55,$D55:$D1081,$D55,$E55:$E1081,$E55)</f>
        <v>7120.6</v>
      </c>
      <c r="J54" s="34">
        <f>SUMIFS(J55:J1081,$C55:$C1081,$C55,$D55:$D1081,$D55,$E55:$E1081,$E55)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  <c r="I55" s="24">
        <v>7120.6</v>
      </c>
      <c r="J55" s="24"/>
    </row>
    <row r="56" spans="1:10" s="13" customFormat="1" ht="78.75" x14ac:dyDescent="0.25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SUMIFS(G57:G1083,$C57:$C1083,$C57,$D57:$D1083,$D57,$E57:$E1083,$E57)</f>
        <v>2457.8000000000002</v>
      </c>
      <c r="H56" s="34">
        <f>SUMIFS(H57:H1083,$C57:$C1083,$C57,$D57:$D1083,$D57,$E57:$E1083,$E57)</f>
        <v>0</v>
      </c>
      <c r="I56" s="34">
        <f>SUMIFS(I57:I1083,$C57:$C1083,$C57,$D57:$D1083,$D57,$E57:$E1083,$E57)</f>
        <v>2621</v>
      </c>
      <c r="J56" s="34">
        <f>SUMIFS(J57:J1083,$C57:$C1083,$C57,$D57:$D1083,$D57,$E57:$E1083,$E57)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  <c r="I57" s="24">
        <v>2621</v>
      </c>
      <c r="J57" s="24"/>
    </row>
    <row r="58" spans="1:10" s="13" customFormat="1" ht="78.75" x14ac:dyDescent="0.25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SUMIFS(G59:G1085,$C59:$C1085,$C59,$D59:$D1085,$D59,$E59:$E1085,$E59)</f>
        <v>9495.4</v>
      </c>
      <c r="H58" s="34">
        <f>SUMIFS(H59:H1085,$C59:$C1085,$C59,$D59:$D1085,$D59,$E59:$E1085,$E59)</f>
        <v>0</v>
      </c>
      <c r="I58" s="34">
        <f>SUMIFS(I59:I1085,$C59:$C1085,$C59,$D59:$D1085,$D59,$E59:$E1085,$E59)</f>
        <v>10079.9</v>
      </c>
      <c r="J58" s="34">
        <f>SUMIFS(J59:J1085,$C59:$C1085,$C59,$D59:$D1085,$D59,$E59:$E1085,$E59)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  <c r="I59" s="24">
        <v>10079.9</v>
      </c>
      <c r="J59" s="24"/>
    </row>
    <row r="60" spans="1:10" s="13" customFormat="1" ht="78.75" x14ac:dyDescent="0.25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SUMIFS(G61:G1087,$C61:$C1087,$C61,$D61:$D1087,$D61,$E61:$E1087,$E61)</f>
        <v>600</v>
      </c>
      <c r="H60" s="34">
        <f>SUMIFS(H61:H1087,$C61:$C1087,$C61,$D61:$D1087,$D61,$E61:$E1087,$E61)</f>
        <v>0</v>
      </c>
      <c r="I60" s="34">
        <f>SUMIFS(I61:I1087,$C61:$C1087,$C61,$D61:$D1087,$D61,$E61:$E1087,$E61)</f>
        <v>660</v>
      </c>
      <c r="J60" s="34">
        <f>SUMIFS(J61:J1087,$C61:$C1087,$C61,$D61:$D1087,$D61,$E61:$E1087,$E61)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  <c r="I61" s="24">
        <v>660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SUMIFS(G64:G1091,$C64:$C1091,$C64,$D64:$D1091,$D64,$E64:$E1091,$E64)</f>
        <v>0</v>
      </c>
      <c r="H63" s="34">
        <f>SUMIFS(H64:H1091,$C64:$C1091,$C64,$D64:$D1091,$D64,$E64:$E1091,$E64)</f>
        <v>0</v>
      </c>
      <c r="I63" s="34">
        <f>SUMIFS(I64:I1091,$C64:$C1091,$C64,$D64:$D1091,$D64,$E64:$E1091,$E64)</f>
        <v>0</v>
      </c>
      <c r="J63" s="34">
        <f>SUMIFS(J64:J1091,$C64:$C1091,$C64,$D64:$D1091,$D64,$E64:$E1091,$E64)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7.25" x14ac:dyDescent="0.25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SUMIFS(G66:G1093,$C66:$C1093,$C66,$D66:$D1093,$D66,$E66:$E1093,$E66)</f>
        <v>7035.1</v>
      </c>
      <c r="H65" s="34">
        <f>SUMIFS(H66:H1093,$C66:$C1093,$C66,$D66:$D1093,$D66,$E66:$E1093,$E66)</f>
        <v>371.1</v>
      </c>
      <c r="I65" s="34">
        <f>SUMIFS(I66:I1093,$C66:$C1093,$C66,$D66:$D1093,$D66,$E66:$E1093,$E66)</f>
        <v>7488.3</v>
      </c>
      <c r="J65" s="34">
        <f>SUMIFS(J66:J1093,$C66:$C1093,$C66,$D66:$D1093,$D66,$E66:$E1093,$E66)</f>
        <v>371.1</v>
      </c>
    </row>
    <row r="66" spans="1:10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6634.3</v>
      </c>
      <c r="H66" s="24">
        <v>285</v>
      </c>
      <c r="I66" s="24">
        <v>7173.6</v>
      </c>
      <c r="J66" s="24">
        <v>371.1</v>
      </c>
    </row>
    <row r="67" spans="1:10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400.8</v>
      </c>
      <c r="H67" s="24">
        <v>86.1</v>
      </c>
      <c r="I67" s="24">
        <v>314.7</v>
      </c>
      <c r="J67" s="24">
        <v>0</v>
      </c>
    </row>
    <row r="68" spans="1:10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SUMIFS(G69:G1095,$C69:$C1095,$C69,$D69:$D1095,$D69,$E69:$E1095,$E69)</f>
        <v>0</v>
      </c>
      <c r="H68" s="34">
        <f>SUMIFS(H69:H1095,$C69:$C1095,$C69,$D69:$D1095,$D69,$E69:$E1095,$E69)</f>
        <v>0</v>
      </c>
      <c r="I68" s="34">
        <f>SUMIFS(I69:I1095,$C69:$C1095,$C69,$D69:$D1095,$D69,$E69:$E1095,$E69)</f>
        <v>0</v>
      </c>
      <c r="J68" s="34">
        <f>SUMIFS(J69:J1095,$C69:$C1095,$C69,$D69:$D1095,$D69,$E69:$E1095,$E69)</f>
        <v>0</v>
      </c>
    </row>
    <row r="69" spans="1:10" s="13" customFormat="1" ht="15.75" x14ac:dyDescent="0.25">
      <c r="A69" s="17">
        <v>3</v>
      </c>
      <c r="B69" s="22" t="s">
        <v>154</v>
      </c>
      <c r="C69" s="23" t="s">
        <v>74</v>
      </c>
      <c r="D69" s="23" t="s">
        <v>80</v>
      </c>
      <c r="E69" s="23" t="s">
        <v>128</v>
      </c>
      <c r="F69" s="23" t="s">
        <v>153</v>
      </c>
      <c r="G69" s="24"/>
      <c r="H69" s="24"/>
      <c r="I69" s="24"/>
      <c r="J69" s="24"/>
    </row>
    <row r="70" spans="1:10" s="13" customFormat="1" ht="15.75" x14ac:dyDescent="0.25">
      <c r="A70" s="14">
        <v>0</v>
      </c>
      <c r="B70" s="26" t="s">
        <v>110</v>
      </c>
      <c r="C70" s="27" t="s">
        <v>93</v>
      </c>
      <c r="D70" s="27" t="s">
        <v>119</v>
      </c>
      <c r="E70" s="27"/>
      <c r="F70" s="27"/>
      <c r="G70" s="28">
        <f>SUMIFS(G71:G1105,$C71:$C1105,$C71)/3</f>
        <v>155</v>
      </c>
      <c r="H70" s="28">
        <f>SUMIFS(H71:H1095,$C71:$C1095,$C71)/3</f>
        <v>0</v>
      </c>
      <c r="I70" s="28">
        <f>SUMIFS(I71:I1105,$C71:$C1105,$C71)/3</f>
        <v>316.89999999999998</v>
      </c>
      <c r="J70" s="28">
        <f>SUMIFS(J71:J1095,$C71:$C1095,$C71)/3</f>
        <v>0</v>
      </c>
    </row>
    <row r="71" spans="1:10" s="13" customFormat="1" ht="15.75" x14ac:dyDescent="0.25">
      <c r="A71" s="15">
        <v>1</v>
      </c>
      <c r="B71" s="29" t="s">
        <v>51</v>
      </c>
      <c r="C71" s="30" t="s">
        <v>93</v>
      </c>
      <c r="D71" s="30" t="s">
        <v>91</v>
      </c>
      <c r="E71" s="30" t="s">
        <v>6</v>
      </c>
      <c r="F71" s="30" t="s">
        <v>76</v>
      </c>
      <c r="G71" s="31">
        <f>SUMIFS(G72:G1095,$C72:$C1095,$C72,$D72:$D1095,$D72)/2</f>
        <v>155</v>
      </c>
      <c r="H71" s="31">
        <f>SUMIFS(H72:H1095,$C72:$C1095,$C72,$D72:$D1095,$D72)/2</f>
        <v>0</v>
      </c>
      <c r="I71" s="31">
        <f>SUMIFS(I72:I1095,$C72:$C1095,$C72,$D72:$D1095,$D72)/2</f>
        <v>316.89999999999998</v>
      </c>
      <c r="J71" s="31">
        <f>SUMIFS(J72:J1095,$C72:$C1095,$C72,$D72:$D1095,$D72)/2</f>
        <v>0</v>
      </c>
    </row>
    <row r="72" spans="1:10" s="13" customFormat="1" ht="48.75" customHeight="1" x14ac:dyDescent="0.25">
      <c r="A72" s="16">
        <v>2</v>
      </c>
      <c r="B72" s="32" t="s">
        <v>190</v>
      </c>
      <c r="C72" s="33" t="s">
        <v>93</v>
      </c>
      <c r="D72" s="33" t="s">
        <v>91</v>
      </c>
      <c r="E72" s="33" t="s">
        <v>122</v>
      </c>
      <c r="F72" s="33" t="s">
        <v>76</v>
      </c>
      <c r="G72" s="34">
        <f>SUMIFS(G73:G1092,$C73:$C1092,$C73,$D73:$D1092,$D73,$E73:$E1092,$E73)</f>
        <v>155</v>
      </c>
      <c r="H72" s="34">
        <f>SUMIFS(H73:H1092,$C73:$C1092,$C73,$D73:$D1092,$D73,$E73:$E1092,$E73)</f>
        <v>0</v>
      </c>
      <c r="I72" s="34">
        <f>SUMIFS(I73:I1092,$C73:$C1092,$C73,$D73:$D1092,$D73,$E73:$E1092,$E73)</f>
        <v>316.89999999999998</v>
      </c>
      <c r="J72" s="34">
        <f>SUMIFS(J73:J1092,$C73:$C1092,$C73,$D73:$D1092,$D73,$E73:$E1092,$E73)</f>
        <v>0</v>
      </c>
    </row>
    <row r="73" spans="1:10" s="13" customFormat="1" ht="47.25" x14ac:dyDescent="0.25">
      <c r="A73" s="17">
        <v>3</v>
      </c>
      <c r="B73" s="22" t="s">
        <v>11</v>
      </c>
      <c r="C73" s="23" t="s">
        <v>93</v>
      </c>
      <c r="D73" s="23" t="s">
        <v>91</v>
      </c>
      <c r="E73" s="23" t="s">
        <v>122</v>
      </c>
      <c r="F73" s="23" t="s">
        <v>78</v>
      </c>
      <c r="G73" s="24">
        <v>155</v>
      </c>
      <c r="H73" s="24"/>
      <c r="I73" s="24">
        <v>155</v>
      </c>
      <c r="J73" s="24"/>
    </row>
    <row r="74" spans="1:10" s="13" customFormat="1" ht="15.75" x14ac:dyDescent="0.25">
      <c r="A74" s="17">
        <v>3</v>
      </c>
      <c r="B74" s="22" t="s">
        <v>46</v>
      </c>
      <c r="C74" s="23" t="s">
        <v>93</v>
      </c>
      <c r="D74" s="23" t="s">
        <v>91</v>
      </c>
      <c r="E74" s="23" t="s">
        <v>122</v>
      </c>
      <c r="F74" s="23" t="s">
        <v>96</v>
      </c>
      <c r="G74" s="24"/>
      <c r="H74" s="24"/>
      <c r="I74" s="24">
        <v>161.9</v>
      </c>
      <c r="J74" s="24"/>
    </row>
    <row r="75" spans="1:10" s="13" customFormat="1" ht="31.5" x14ac:dyDescent="0.25">
      <c r="A75" s="14">
        <v>0</v>
      </c>
      <c r="B75" s="26" t="s">
        <v>111</v>
      </c>
      <c r="C75" s="27" t="s">
        <v>83</v>
      </c>
      <c r="D75" s="27" t="s">
        <v>119</v>
      </c>
      <c r="E75" s="27"/>
      <c r="F75" s="27"/>
      <c r="G75" s="28">
        <f>SUMIFS(G76:G1109,$C76:$C1109,$C76)/3</f>
        <v>2287.4999999999995</v>
      </c>
      <c r="H75" s="28">
        <f>SUMIFS(H76:H1099,$C76:$C1099,$C76)/3</f>
        <v>0</v>
      </c>
      <c r="I75" s="28">
        <f>SUMIFS(I76:I1109,$C76:$C1109,$C76)/3</f>
        <v>3005</v>
      </c>
      <c r="J75" s="28">
        <f>SUMIFS(J76:J1099,$C76:$C1099,$C76)/3</f>
        <v>0</v>
      </c>
    </row>
    <row r="76" spans="1:10" s="13" customFormat="1" ht="47.25" x14ac:dyDescent="0.25">
      <c r="A76" s="15">
        <v>1</v>
      </c>
      <c r="B76" s="29" t="s">
        <v>52</v>
      </c>
      <c r="C76" s="30" t="s">
        <v>83</v>
      </c>
      <c r="D76" s="30" t="s">
        <v>94</v>
      </c>
      <c r="E76" s="30" t="s">
        <v>6</v>
      </c>
      <c r="F76" s="30" t="s">
        <v>76</v>
      </c>
      <c r="G76" s="31">
        <f>SUMIFS(G77:G1099,$C77:$C1099,$C77,$D77:$D1099,$D77)/2</f>
        <v>1524.3</v>
      </c>
      <c r="H76" s="31">
        <f>SUMIFS(H77:H1099,$C77:$C1099,$C77,$D77:$D1099,$D77)/2</f>
        <v>0</v>
      </c>
      <c r="I76" s="31">
        <f>SUMIFS(I77:I1099,$C77:$C1099,$C77,$D77:$D1099,$D77)/2</f>
        <v>1600</v>
      </c>
      <c r="J76" s="31">
        <f>SUMIFS(J77:J1099,$C77:$C1099,$C77,$D77:$D1099,$D77)/2</f>
        <v>0</v>
      </c>
    </row>
    <row r="77" spans="1:10" s="13" customFormat="1" ht="94.5" x14ac:dyDescent="0.25">
      <c r="A77" s="16">
        <v>2</v>
      </c>
      <c r="B77" s="32" t="s">
        <v>185</v>
      </c>
      <c r="C77" s="33" t="s">
        <v>83</v>
      </c>
      <c r="D77" s="33" t="s">
        <v>94</v>
      </c>
      <c r="E77" s="33" t="s">
        <v>45</v>
      </c>
      <c r="F77" s="33"/>
      <c r="G77" s="34">
        <f>SUMIFS(G78:G1096,$C78:$C1096,$C78,$D78:$D1096,$D78,$E78:$E1096,$E78)</f>
        <v>1448.3</v>
      </c>
      <c r="H77" s="34">
        <f>SUMIFS(H78:H1096,$C78:$C1096,$C78,$D78:$D1096,$D78,$E78:$E1096,$E78)</f>
        <v>0</v>
      </c>
      <c r="I77" s="34">
        <f>SUMIFS(I78:I1096,$C78:$C1096,$C78,$D78:$D1096,$D78,$E78:$E1096,$E78)</f>
        <v>1524</v>
      </c>
      <c r="J77" s="34">
        <f>SUMIFS(J78:J1096,$C78:$C1096,$C78,$D78:$D1096,$D78,$E78:$E1096,$E78)</f>
        <v>0</v>
      </c>
    </row>
    <row r="78" spans="1:10" s="13" customFormat="1" ht="15.75" x14ac:dyDescent="0.25">
      <c r="A78" s="17">
        <v>3</v>
      </c>
      <c r="B78" s="22" t="s">
        <v>46</v>
      </c>
      <c r="C78" s="23" t="s">
        <v>83</v>
      </c>
      <c r="D78" s="23" t="s">
        <v>94</v>
      </c>
      <c r="E78" s="23" t="s">
        <v>45</v>
      </c>
      <c r="F78" s="23" t="s">
        <v>96</v>
      </c>
      <c r="G78" s="24">
        <v>1448.3</v>
      </c>
      <c r="H78" s="24"/>
      <c r="I78" s="24">
        <v>1524</v>
      </c>
      <c r="J78" s="24"/>
    </row>
    <row r="79" spans="1:10" s="13" customFormat="1" ht="87" customHeight="1" x14ac:dyDescent="0.25">
      <c r="A79" s="16">
        <v>2</v>
      </c>
      <c r="B79" s="32" t="s">
        <v>191</v>
      </c>
      <c r="C79" s="33" t="s">
        <v>83</v>
      </c>
      <c r="D79" s="33" t="s">
        <v>94</v>
      </c>
      <c r="E79" s="33" t="s">
        <v>123</v>
      </c>
      <c r="F79" s="33" t="s">
        <v>76</v>
      </c>
      <c r="G79" s="34">
        <f>SUMIFS(G80:G1098,$C80:$C1098,$C80,$D80:$D1098,$D80,$E80:$E1098,$E80)</f>
        <v>76</v>
      </c>
      <c r="H79" s="34">
        <f>SUMIFS(H80:H1098,$C80:$C1098,$C80,$D80:$D1098,$D80,$E80:$E1098,$E80)</f>
        <v>0</v>
      </c>
      <c r="I79" s="34">
        <f>SUMIFS(I80:I1098,$C80:$C1098,$C80,$D80:$D1098,$D80,$E80:$E1098,$E80)</f>
        <v>76</v>
      </c>
      <c r="J79" s="34">
        <f>SUMIFS(J80:J1098,$C80:$C1098,$C80,$D80:$D1098,$D80,$E80:$E1098,$E80)</f>
        <v>0</v>
      </c>
    </row>
    <row r="80" spans="1:10" s="13" customFormat="1" ht="47.25" x14ac:dyDescent="0.25">
      <c r="A80" s="17">
        <v>3</v>
      </c>
      <c r="B80" s="22" t="s">
        <v>11</v>
      </c>
      <c r="C80" s="23" t="s">
        <v>83</v>
      </c>
      <c r="D80" s="23" t="s">
        <v>94</v>
      </c>
      <c r="E80" s="23" t="s">
        <v>123</v>
      </c>
      <c r="F80" s="23" t="s">
        <v>78</v>
      </c>
      <c r="G80" s="24">
        <v>76</v>
      </c>
      <c r="H80" s="24"/>
      <c r="I80" s="24">
        <v>76</v>
      </c>
      <c r="J80" s="24"/>
    </row>
    <row r="81" spans="1:10" s="13" customFormat="1" ht="47.25" x14ac:dyDescent="0.25">
      <c r="A81" s="15">
        <v>1</v>
      </c>
      <c r="B81" s="29" t="s">
        <v>36</v>
      </c>
      <c r="C81" s="30" t="s">
        <v>83</v>
      </c>
      <c r="D81" s="30" t="s">
        <v>81</v>
      </c>
      <c r="E81" s="30"/>
      <c r="F81" s="30"/>
      <c r="G81" s="31">
        <f>SUMIFS(G82:G1104,$C82:$C1104,$C82,$D82:$D1104,$D82)/2</f>
        <v>763.2</v>
      </c>
      <c r="H81" s="31">
        <f>SUMIFS(H82:H1104,$C82:$C1104,$C82,$D82:$D1104,$D82)/2</f>
        <v>0</v>
      </c>
      <c r="I81" s="31">
        <f>SUMIFS(I82:I1104,$C82:$C1104,$C82,$D82:$D1104,$D82)/2</f>
        <v>1405</v>
      </c>
      <c r="J81" s="31">
        <f>SUMIFS(J82:J1104,$C82:$C1104,$C82,$D82:$D1104,$D82)/2</f>
        <v>0</v>
      </c>
    </row>
    <row r="82" spans="1:10" s="13" customFormat="1" ht="82.15" customHeight="1" x14ac:dyDescent="0.25">
      <c r="A82" s="16">
        <v>2</v>
      </c>
      <c r="B82" s="32" t="s">
        <v>192</v>
      </c>
      <c r="C82" s="33" t="s">
        <v>83</v>
      </c>
      <c r="D82" s="33" t="s">
        <v>81</v>
      </c>
      <c r="E82" s="33" t="s">
        <v>53</v>
      </c>
      <c r="F82" s="33"/>
      <c r="G82" s="34">
        <f>SUMIFS(G83:G1101,$C83:$C1101,$C83,$D83:$D1101,$D83,$E83:$E1101,$E83)</f>
        <v>483.2</v>
      </c>
      <c r="H82" s="34">
        <f>SUMIFS(H83:H1101,$C83:$C1101,$C83,$D83:$D1101,$D83,$E83:$E1101,$E83)</f>
        <v>0</v>
      </c>
      <c r="I82" s="34">
        <f>SUMIFS(I83:I1101,$C83:$C1101,$C83,$D83:$D1101,$D83,$E83:$E1101,$E83)</f>
        <v>503.5</v>
      </c>
      <c r="J82" s="34">
        <f>SUMIFS(J83:J1101,$C83:$C1101,$C83,$D83:$D1101,$D83,$E83:$E1101,$E83)</f>
        <v>0</v>
      </c>
    </row>
    <row r="83" spans="1:10" s="13" customFormat="1" ht="15.75" x14ac:dyDescent="0.25">
      <c r="A83" s="17">
        <v>3</v>
      </c>
      <c r="B83" s="22" t="s">
        <v>46</v>
      </c>
      <c r="C83" s="23" t="s">
        <v>83</v>
      </c>
      <c r="D83" s="23" t="s">
        <v>81</v>
      </c>
      <c r="E83" s="23" t="s">
        <v>53</v>
      </c>
      <c r="F83" s="23" t="s">
        <v>96</v>
      </c>
      <c r="G83" s="24">
        <v>483.2</v>
      </c>
      <c r="H83" s="24"/>
      <c r="I83" s="24">
        <v>503.5</v>
      </c>
      <c r="J83" s="24"/>
    </row>
    <row r="84" spans="1:10" s="13" customFormat="1" ht="63" x14ac:dyDescent="0.25">
      <c r="A84" s="16">
        <v>2</v>
      </c>
      <c r="B84" s="32" t="s">
        <v>193</v>
      </c>
      <c r="C84" s="33" t="s">
        <v>83</v>
      </c>
      <c r="D84" s="33" t="s">
        <v>81</v>
      </c>
      <c r="E84" s="33" t="s">
        <v>37</v>
      </c>
      <c r="F84" s="33"/>
      <c r="G84" s="34">
        <f>SUMIFS(G85:G1103,$C85:$C1103,$C85,$D85:$D1103,$D85,$E85:$E1103,$E85)</f>
        <v>280</v>
      </c>
      <c r="H84" s="34">
        <f>SUMIFS(H85:H1103,$C85:$C1103,$C85,$D85:$D1103,$D85,$E85:$E1103,$E85)</f>
        <v>0</v>
      </c>
      <c r="I84" s="34">
        <f>SUMIFS(I85:I1103,$C85:$C1103,$C85,$D85:$D1103,$D85,$E85:$E1103,$E85)</f>
        <v>280</v>
      </c>
      <c r="J84" s="34">
        <f>SUMIFS(J85:J1103,$C85:$C1103,$C85,$D85:$D1103,$D85,$E85:$E1103,$E85)</f>
        <v>0</v>
      </c>
    </row>
    <row r="85" spans="1:10" s="13" customFormat="1" ht="47.25" x14ac:dyDescent="0.25">
      <c r="A85" s="17">
        <v>3</v>
      </c>
      <c r="B85" s="22" t="s">
        <v>11</v>
      </c>
      <c r="C85" s="23" t="s">
        <v>83</v>
      </c>
      <c r="D85" s="23" t="s">
        <v>81</v>
      </c>
      <c r="E85" s="23" t="s">
        <v>37</v>
      </c>
      <c r="F85" s="23" t="s">
        <v>78</v>
      </c>
      <c r="G85" s="24">
        <v>280</v>
      </c>
      <c r="H85" s="24"/>
      <c r="I85" s="24">
        <v>280</v>
      </c>
      <c r="J85" s="24"/>
    </row>
    <row r="86" spans="1:10" s="13" customFormat="1" ht="69.599999999999994" customHeight="1" x14ac:dyDescent="0.25">
      <c r="A86" s="16">
        <v>2</v>
      </c>
      <c r="B86" s="41" t="s">
        <v>216</v>
      </c>
      <c r="C86" s="33" t="s">
        <v>83</v>
      </c>
      <c r="D86" s="33" t="s">
        <v>81</v>
      </c>
      <c r="E86" s="33" t="s">
        <v>215</v>
      </c>
      <c r="F86" s="33"/>
      <c r="G86" s="34">
        <f>SUMIFS(G87:G1106,$C87:$C1106,$C87,$D87:$D1106,$D87,$E87:$E1106,$E87)</f>
        <v>0</v>
      </c>
      <c r="H86" s="34">
        <f>SUMIFS(H87:H1106,$C87:$C1106,$C87,$D87:$D1106,$D87,$E87:$E1106,$E87)</f>
        <v>0</v>
      </c>
      <c r="I86" s="34">
        <f>SUMIFS(I87:I1106,$C87:$C1106,$C87,$D87:$D1106,$D87,$E87:$E1106,$E87)</f>
        <v>621.5</v>
      </c>
      <c r="J86" s="34">
        <f>SUMIFS(J87:J1106,$C87:$C1106,$C87,$D87:$D1106,$D87,$E87:$E1106,$E87)</f>
        <v>0</v>
      </c>
    </row>
    <row r="87" spans="1:10" s="13" customFormat="1" ht="78.75" x14ac:dyDescent="0.25">
      <c r="A87" s="17">
        <v>3</v>
      </c>
      <c r="B87" s="22" t="s">
        <v>175</v>
      </c>
      <c r="C87" s="23" t="s">
        <v>83</v>
      </c>
      <c r="D87" s="23" t="s">
        <v>81</v>
      </c>
      <c r="E87" s="23" t="s">
        <v>215</v>
      </c>
      <c r="F87" s="23" t="s">
        <v>99</v>
      </c>
      <c r="G87" s="24"/>
      <c r="H87" s="24"/>
      <c r="I87" s="24">
        <v>621.5</v>
      </c>
      <c r="J87" s="24"/>
    </row>
    <row r="88" spans="1:10" s="13" customFormat="1" ht="15.75" x14ac:dyDescent="0.25">
      <c r="A88" s="14">
        <v>0</v>
      </c>
      <c r="B88" s="26" t="s">
        <v>112</v>
      </c>
      <c r="C88" s="27" t="s">
        <v>91</v>
      </c>
      <c r="D88" s="27" t="s">
        <v>119</v>
      </c>
      <c r="E88" s="27"/>
      <c r="F88" s="27"/>
      <c r="G88" s="28">
        <f>SUMIFS(G89:G1120,$C89:$C1120,$C89)/3</f>
        <v>17223.2</v>
      </c>
      <c r="H88" s="28">
        <f>SUMIFS(H89:H1110,$C89:$C1110,$C89)/3</f>
        <v>8370.1</v>
      </c>
      <c r="I88" s="28">
        <f>SUMIFS(I89:I1120,$C89:$C1120,$C89)/3</f>
        <v>105660.19999999997</v>
      </c>
      <c r="J88" s="28">
        <f>SUMIFS(J89:J1110,$C89:$C1110,$C89)/3</f>
        <v>92669.2</v>
      </c>
    </row>
    <row r="89" spans="1:10" s="13" customFormat="1" ht="15.75" x14ac:dyDescent="0.25">
      <c r="A89" s="15">
        <v>1</v>
      </c>
      <c r="B89" s="29" t="s">
        <v>54</v>
      </c>
      <c r="C89" s="30" t="s">
        <v>91</v>
      </c>
      <c r="D89" s="30" t="s">
        <v>97</v>
      </c>
      <c r="E89" s="30"/>
      <c r="F89" s="30"/>
      <c r="G89" s="31">
        <f>SUMIFS(G90:G1110,$C90:$C1110,$C90,$D90:$D1110,$D90)/2</f>
        <v>9116.1</v>
      </c>
      <c r="H89" s="31">
        <f>SUMIFS(H90:H1110,$C90:$C1110,$C90,$D90:$D1110,$D90)/2</f>
        <v>8370.1</v>
      </c>
      <c r="I89" s="31">
        <f>SUMIFS(I90:I1110,$C90:$C1110,$C90,$D90:$D1110,$D90)/2</f>
        <v>9357.7999999999993</v>
      </c>
      <c r="J89" s="31">
        <f>SUMIFS(J90:J1110,$C90:$C1110,$C90,$D90:$D1110,$D90)/2</f>
        <v>8370.1</v>
      </c>
    </row>
    <row r="90" spans="1:10" s="13" customFormat="1" ht="63" x14ac:dyDescent="0.25">
      <c r="A90" s="16">
        <v>2</v>
      </c>
      <c r="B90" s="39" t="s">
        <v>140</v>
      </c>
      <c r="C90" s="33" t="s">
        <v>91</v>
      </c>
      <c r="D90" s="33" t="s">
        <v>97</v>
      </c>
      <c r="E90" s="33" t="s">
        <v>14</v>
      </c>
      <c r="F90" s="33"/>
      <c r="G90" s="34">
        <f>SUMIFS(G91:G1107,$C91:$C1107,$C91,$D91:$D1107,$D91,$E91:$E1107,$E91)</f>
        <v>0</v>
      </c>
      <c r="H90" s="34">
        <f>SUMIFS(H91:H1107,$C91:$C1107,$C91,$D91:$D1107,$D91,$E91:$E1107,$E91)</f>
        <v>0</v>
      </c>
      <c r="I90" s="34">
        <f>SUMIFS(I91:I1107,$C91:$C1107,$C91,$D91:$D1107,$D91,$E91:$E1107,$E91)</f>
        <v>0</v>
      </c>
      <c r="J90" s="34">
        <f>SUMIFS(J91:J1107,$C91:$C1107,$C91,$D91:$D1107,$D91,$E91:$E1107,$E91)</f>
        <v>0</v>
      </c>
    </row>
    <row r="91" spans="1:10" s="13" customFormat="1" ht="47.25" x14ac:dyDescent="0.25">
      <c r="A91" s="17">
        <v>3</v>
      </c>
      <c r="B91" s="22" t="s">
        <v>11</v>
      </c>
      <c r="C91" s="23" t="s">
        <v>91</v>
      </c>
      <c r="D91" s="23" t="s">
        <v>97</v>
      </c>
      <c r="E91" s="23" t="s">
        <v>14</v>
      </c>
      <c r="F91" s="23" t="s">
        <v>78</v>
      </c>
      <c r="G91" s="24"/>
      <c r="H91" s="24"/>
      <c r="I91" s="24"/>
      <c r="J91" s="24"/>
    </row>
    <row r="92" spans="1:10" s="13" customFormat="1" ht="78.75" x14ac:dyDescent="0.25">
      <c r="A92" s="16">
        <v>2</v>
      </c>
      <c r="B92" s="32" t="s">
        <v>194</v>
      </c>
      <c r="C92" s="33" t="s">
        <v>91</v>
      </c>
      <c r="D92" s="33" t="s">
        <v>97</v>
      </c>
      <c r="E92" s="33" t="s">
        <v>55</v>
      </c>
      <c r="F92" s="33"/>
      <c r="G92" s="34">
        <f>SUMIFS(G93:G1109,$C93:$C1109,$C93,$D93:$D1109,$D93,$E93:$E1109,$E93)</f>
        <v>9116.1</v>
      </c>
      <c r="H92" s="34">
        <f>SUMIFS(H93:H1109,$C93:$C1109,$C93,$D93:$D1109,$D93,$E93:$E1109,$E93)</f>
        <v>8370.1</v>
      </c>
      <c r="I92" s="34">
        <f>SUMIFS(I93:I1109,$C93:$C1109,$C93,$D93:$D1109,$D93,$E93:$E1109,$E93)</f>
        <v>9357.7999999999993</v>
      </c>
      <c r="J92" s="34">
        <f>SUMIFS(J93:J1109,$C93:$C1109,$C93,$D93:$D1109,$D93,$E93:$E1109,$E93)</f>
        <v>8370.1</v>
      </c>
    </row>
    <row r="93" spans="1:10" s="13" customFormat="1" ht="31.5" x14ac:dyDescent="0.25">
      <c r="A93" s="17">
        <v>3</v>
      </c>
      <c r="B93" s="22" t="s">
        <v>23</v>
      </c>
      <c r="C93" s="23" t="s">
        <v>91</v>
      </c>
      <c r="D93" s="23" t="s">
        <v>97</v>
      </c>
      <c r="E93" s="23" t="s">
        <v>55</v>
      </c>
      <c r="F93" s="23" t="s">
        <v>87</v>
      </c>
      <c r="G93" s="24">
        <v>4425.3</v>
      </c>
      <c r="H93" s="24">
        <v>3725.3</v>
      </c>
      <c r="I93" s="24">
        <v>4667</v>
      </c>
      <c r="J93" s="24">
        <v>3725.3</v>
      </c>
    </row>
    <row r="94" spans="1:10" s="13" customFormat="1" ht="47.25" x14ac:dyDescent="0.25">
      <c r="A94" s="17">
        <v>3</v>
      </c>
      <c r="B94" s="22" t="s">
        <v>11</v>
      </c>
      <c r="C94" s="23" t="s">
        <v>91</v>
      </c>
      <c r="D94" s="23" t="s">
        <v>97</v>
      </c>
      <c r="E94" s="23" t="s">
        <v>55</v>
      </c>
      <c r="F94" s="23" t="s">
        <v>78</v>
      </c>
      <c r="G94" s="24">
        <v>624.20000000000005</v>
      </c>
      <c r="H94" s="24">
        <v>578.20000000000005</v>
      </c>
      <c r="I94" s="24">
        <v>624.20000000000005</v>
      </c>
      <c r="J94" s="24">
        <v>578.20000000000005</v>
      </c>
    </row>
    <row r="95" spans="1:10" s="13" customFormat="1" ht="15.75" x14ac:dyDescent="0.25">
      <c r="A95" s="17">
        <v>3</v>
      </c>
      <c r="B95" s="22" t="s">
        <v>46</v>
      </c>
      <c r="C95" s="23" t="s">
        <v>91</v>
      </c>
      <c r="D95" s="23" t="s">
        <v>97</v>
      </c>
      <c r="E95" s="23" t="s">
        <v>55</v>
      </c>
      <c r="F95" s="23" t="s">
        <v>96</v>
      </c>
      <c r="G95" s="24"/>
      <c r="H95" s="24"/>
      <c r="I95" s="24"/>
      <c r="J95" s="24"/>
    </row>
    <row r="96" spans="1:10" s="13" customFormat="1" ht="78.75" x14ac:dyDescent="0.25">
      <c r="A96" s="17">
        <v>3</v>
      </c>
      <c r="B96" s="22" t="s">
        <v>162</v>
      </c>
      <c r="C96" s="23" t="s">
        <v>91</v>
      </c>
      <c r="D96" s="23" t="s">
        <v>97</v>
      </c>
      <c r="E96" s="23" t="s">
        <v>55</v>
      </c>
      <c r="F96" s="23" t="s">
        <v>98</v>
      </c>
      <c r="G96" s="24">
        <v>4066.6</v>
      </c>
      <c r="H96" s="24">
        <v>4066.6</v>
      </c>
      <c r="I96" s="24">
        <v>4066.6</v>
      </c>
      <c r="J96" s="24">
        <v>4066.6</v>
      </c>
    </row>
    <row r="97" spans="1:10" s="13" customFormat="1" ht="15.75" x14ac:dyDescent="0.25">
      <c r="A97" s="17">
        <v>3</v>
      </c>
      <c r="B97" s="22" t="s">
        <v>12</v>
      </c>
      <c r="C97" s="23" t="s">
        <v>91</v>
      </c>
      <c r="D97" s="23" t="s">
        <v>97</v>
      </c>
      <c r="E97" s="23" t="s">
        <v>55</v>
      </c>
      <c r="F97" s="23" t="s">
        <v>79</v>
      </c>
      <c r="G97" s="24"/>
      <c r="H97" s="24"/>
      <c r="I97" s="24"/>
      <c r="J97" s="24"/>
    </row>
    <row r="98" spans="1:10" s="13" customFormat="1" ht="15.75" x14ac:dyDescent="0.25">
      <c r="A98" s="15">
        <v>1</v>
      </c>
      <c r="B98" s="29" t="s">
        <v>56</v>
      </c>
      <c r="C98" s="30" t="s">
        <v>91</v>
      </c>
      <c r="D98" s="30" t="s">
        <v>88</v>
      </c>
      <c r="E98" s="30" t="s">
        <v>6</v>
      </c>
      <c r="F98" s="30" t="s">
        <v>76</v>
      </c>
      <c r="G98" s="31">
        <f>SUMIFS(G99:G1119,$C99:$C1119,$C99,$D99:$D1119,$D99)/2</f>
        <v>1974</v>
      </c>
      <c r="H98" s="31">
        <f>SUMIFS(H99:H1119,$C99:$C1119,$C99,$D99:$D1119,$D99)/2</f>
        <v>0</v>
      </c>
      <c r="I98" s="31">
        <f>SUMIFS(I99:I1119,$C99:$C1119,$C99,$D99:$D1119,$D99)/2</f>
        <v>1974</v>
      </c>
      <c r="J98" s="31">
        <f>SUMIFS(J99:J1119,$C99:$C1119,$C99,$D99:$D1119,$D99)/2</f>
        <v>0</v>
      </c>
    </row>
    <row r="99" spans="1:10" s="13" customFormat="1" ht="63" x14ac:dyDescent="0.25">
      <c r="A99" s="16">
        <v>2</v>
      </c>
      <c r="B99" s="41" t="s">
        <v>139</v>
      </c>
      <c r="C99" s="42" t="s">
        <v>91</v>
      </c>
      <c r="D99" s="42" t="s">
        <v>88</v>
      </c>
      <c r="E99" s="42" t="s">
        <v>143</v>
      </c>
      <c r="F99" s="33"/>
      <c r="G99" s="34">
        <f>SUMIFS(G100:G1116,$C100:$C1116,$C100,$D100:$D1116,$D100,$E100:$E1116,$E100)</f>
        <v>1974</v>
      </c>
      <c r="H99" s="34">
        <f>SUMIFS(H100:H1116,$C100:$C1116,$C100,$D100:$D1116,$D100,$E100:$E1116,$E100)</f>
        <v>0</v>
      </c>
      <c r="I99" s="34">
        <f>SUMIFS(I100:I1116,$C100:$C1116,$C100,$D100:$D1116,$D100,$E100:$E1116,$E100)</f>
        <v>1974</v>
      </c>
      <c r="J99" s="34">
        <f>SUMIFS(J100:J1116,$C100:$C1116,$C100,$D100:$D1116,$D100,$E100:$E1116,$E100)</f>
        <v>0</v>
      </c>
    </row>
    <row r="100" spans="1:10" s="13" customFormat="1" ht="78.75" x14ac:dyDescent="0.25">
      <c r="A100" s="17">
        <v>3</v>
      </c>
      <c r="B100" s="22" t="s">
        <v>162</v>
      </c>
      <c r="C100" s="23" t="s">
        <v>91</v>
      </c>
      <c r="D100" s="23" t="s">
        <v>88</v>
      </c>
      <c r="E100" s="23" t="s">
        <v>143</v>
      </c>
      <c r="F100" s="23" t="s">
        <v>98</v>
      </c>
      <c r="G100" s="24">
        <v>1974</v>
      </c>
      <c r="H100" s="24"/>
      <c r="I100" s="24">
        <v>1974</v>
      </c>
      <c r="J100" s="24"/>
    </row>
    <row r="101" spans="1:10" s="13" customFormat="1" ht="15.75" x14ac:dyDescent="0.25">
      <c r="A101" s="15">
        <v>1</v>
      </c>
      <c r="B101" s="40" t="s">
        <v>157</v>
      </c>
      <c r="C101" s="30" t="s">
        <v>91</v>
      </c>
      <c r="D101" s="30" t="s">
        <v>94</v>
      </c>
      <c r="E101" s="30"/>
      <c r="F101" s="30"/>
      <c r="G101" s="31">
        <f>SUMIFS(G102:G1122,$C102:$C1122,$C102,$D102:$D1122,$D102)/2</f>
        <v>1700</v>
      </c>
      <c r="H101" s="31">
        <f>SUMIFS(H102:H1122,$C102:$C1122,$C102,$D102:$D1122,$D102)/2</f>
        <v>0</v>
      </c>
      <c r="I101" s="31">
        <f>SUMIFS(I102:I1122,$C102:$C1122,$C102,$D102:$D1122,$D102)/2</f>
        <v>89895.3</v>
      </c>
      <c r="J101" s="31">
        <f>SUMIFS(J102:J1122,$C102:$C1122,$C102,$D102:$D1122,$D102)/2</f>
        <v>84299.1</v>
      </c>
    </row>
    <row r="102" spans="1:10" s="13" customFormat="1" ht="63" x14ac:dyDescent="0.25">
      <c r="A102" s="16">
        <v>2</v>
      </c>
      <c r="B102" s="32" t="s">
        <v>195</v>
      </c>
      <c r="C102" s="33" t="s">
        <v>91</v>
      </c>
      <c r="D102" s="33" t="s">
        <v>94</v>
      </c>
      <c r="E102" s="33" t="s">
        <v>57</v>
      </c>
      <c r="F102" s="33"/>
      <c r="G102" s="34">
        <f>SUMIFS(G103:G1119,$C103:$C1119,$C103,$D103:$D1119,$D103,$E103:$E1119,$E103)</f>
        <v>1700</v>
      </c>
      <c r="H102" s="34">
        <f>SUMIFS(H103:H1119,$C103:$C1119,$C103,$D103:$D1119,$D103,$E103:$E1119,$E103)</f>
        <v>0</v>
      </c>
      <c r="I102" s="34">
        <f>SUMIFS(I103:I1119,$C103:$C1119,$C103,$D103:$D1119,$D103,$E103:$E1119,$E103)</f>
        <v>89895.299999999988</v>
      </c>
      <c r="J102" s="34">
        <f>SUMIFS(J103:J1119,$C103:$C1119,$C103,$D103:$D1119,$D103,$E103:$E1119,$E103)</f>
        <v>84299.1</v>
      </c>
    </row>
    <row r="103" spans="1:10" s="13" customFormat="1" ht="15.75" x14ac:dyDescent="0.25">
      <c r="A103" s="17">
        <v>3</v>
      </c>
      <c r="B103" s="22" t="s">
        <v>46</v>
      </c>
      <c r="C103" s="23" t="s">
        <v>91</v>
      </c>
      <c r="D103" s="23" t="s">
        <v>94</v>
      </c>
      <c r="E103" s="23" t="s">
        <v>57</v>
      </c>
      <c r="F103" s="23" t="s">
        <v>96</v>
      </c>
      <c r="G103" s="24">
        <v>1700</v>
      </c>
      <c r="H103" s="24"/>
      <c r="I103" s="24">
        <v>43506.7</v>
      </c>
      <c r="J103" s="24">
        <v>41000</v>
      </c>
    </row>
    <row r="104" spans="1:10" s="13" customFormat="1" ht="141.75" x14ac:dyDescent="0.25">
      <c r="A104" s="17">
        <v>3</v>
      </c>
      <c r="B104" s="22" t="s">
        <v>125</v>
      </c>
      <c r="C104" s="23" t="s">
        <v>91</v>
      </c>
      <c r="D104" s="23" t="s">
        <v>94</v>
      </c>
      <c r="E104" s="23" t="s">
        <v>57</v>
      </c>
      <c r="F104" s="23" t="s">
        <v>126</v>
      </c>
      <c r="G104" s="24"/>
      <c r="H104" s="24"/>
      <c r="I104" s="24">
        <v>46388.6</v>
      </c>
      <c r="J104" s="24">
        <v>43299.1</v>
      </c>
    </row>
    <row r="105" spans="1:10" s="13" customFormat="1" ht="15.75" x14ac:dyDescent="0.25">
      <c r="A105" s="15">
        <v>1</v>
      </c>
      <c r="B105" s="29" t="s">
        <v>147</v>
      </c>
      <c r="C105" s="30" t="s">
        <v>91</v>
      </c>
      <c r="D105" s="30" t="s">
        <v>89</v>
      </c>
      <c r="E105" s="30" t="s">
        <v>6</v>
      </c>
      <c r="F105" s="30" t="s">
        <v>76</v>
      </c>
      <c r="G105" s="31">
        <f>SUMIFS(G106:G1125,$C106:$C1125,$C106,$D106:$D1125,$D106)/2</f>
        <v>0</v>
      </c>
      <c r="H105" s="31">
        <f>SUMIFS(H106:H1125,$C106:$C1125,$C106,$D106:$D1125,$D106)/2</f>
        <v>0</v>
      </c>
      <c r="I105" s="31">
        <f>SUMIFS(I106:I1125,$C106:$C1125,$C106,$D106:$D1125,$D106)/2</f>
        <v>0</v>
      </c>
      <c r="J105" s="31">
        <f>SUMIFS(J106:J1125,$C106:$C1125,$C106,$D106:$D1125,$D106)/2</f>
        <v>0</v>
      </c>
    </row>
    <row r="106" spans="1:10" s="13" customFormat="1" ht="78.75" x14ac:dyDescent="0.25">
      <c r="A106" s="16">
        <v>2</v>
      </c>
      <c r="B106" s="41" t="s">
        <v>189</v>
      </c>
      <c r="C106" s="33" t="s">
        <v>91</v>
      </c>
      <c r="D106" s="33" t="s">
        <v>89</v>
      </c>
      <c r="E106" s="33" t="s">
        <v>50</v>
      </c>
      <c r="F106" s="33"/>
      <c r="G106" s="34">
        <f>SUMIFS(G107:G1122,$C107:$C1122,$C107,$D107:$D1122,$D107,$E107:$E1122,$E107)</f>
        <v>0</v>
      </c>
      <c r="H106" s="34">
        <f>SUMIFS(H107:H1122,$C107:$C1122,$C107,$D107:$D1122,$D107,$E107:$E1122,$E107)</f>
        <v>0</v>
      </c>
      <c r="I106" s="34">
        <f>SUMIFS(I107:I1122,$C107:$C1122,$C107,$D107:$D1122,$D107,$E107:$E1122,$E107)</f>
        <v>0</v>
      </c>
      <c r="J106" s="34">
        <f>SUMIFS(J107:J1122,$C107:$C1122,$C107,$D107:$D1122,$D107,$E107:$E1122,$E107)</f>
        <v>0</v>
      </c>
    </row>
    <row r="107" spans="1:10" s="13" customFormat="1" ht="15.75" x14ac:dyDescent="0.25">
      <c r="A107" s="17">
        <v>3</v>
      </c>
      <c r="B107" s="22" t="s">
        <v>46</v>
      </c>
      <c r="C107" s="23" t="s">
        <v>91</v>
      </c>
      <c r="D107" s="23" t="s">
        <v>89</v>
      </c>
      <c r="E107" s="23" t="s">
        <v>50</v>
      </c>
      <c r="F107" s="23" t="s">
        <v>96</v>
      </c>
      <c r="G107" s="24"/>
      <c r="H107" s="24"/>
      <c r="I107" s="24"/>
      <c r="J107" s="24"/>
    </row>
    <row r="108" spans="1:10" s="13" customFormat="1" ht="31.5" x14ac:dyDescent="0.25">
      <c r="A108" s="15">
        <v>1</v>
      </c>
      <c r="B108" s="29" t="s">
        <v>38</v>
      </c>
      <c r="C108" s="30" t="s">
        <v>91</v>
      </c>
      <c r="D108" s="30" t="s">
        <v>92</v>
      </c>
      <c r="E108" s="30"/>
      <c r="F108" s="30"/>
      <c r="G108" s="31">
        <f>SUMIFS(G109:G1130,$C109:$C1130,$C109,$D109:$D1130,$D109)/2</f>
        <v>4433.1000000000004</v>
      </c>
      <c r="H108" s="31">
        <f>SUMIFS(H109:H1130,$C109:$C1130,$C109,$D109:$D1130,$D109)/2</f>
        <v>0</v>
      </c>
      <c r="I108" s="31">
        <f>SUMIFS(I109:I1130,$C109:$C1130,$C109,$D109:$D1130,$D109)/2</f>
        <v>4433.1000000000004</v>
      </c>
      <c r="J108" s="31">
        <f>SUMIFS(J109:J1130,$C109:$C1130,$C109,$D109:$D1130,$D109)/2</f>
        <v>0</v>
      </c>
    </row>
    <row r="109" spans="1:10" s="13" customFormat="1" ht="51" customHeight="1" x14ac:dyDescent="0.25">
      <c r="A109" s="16">
        <v>2</v>
      </c>
      <c r="B109" s="41" t="s">
        <v>210</v>
      </c>
      <c r="C109" s="33" t="s">
        <v>91</v>
      </c>
      <c r="D109" s="33" t="s">
        <v>92</v>
      </c>
      <c r="E109" s="33" t="s">
        <v>58</v>
      </c>
      <c r="F109" s="33"/>
      <c r="G109" s="34">
        <f>SUMIFS(G110:G1127,$C110:$C1127,$C110,$D110:$D1127,$D110,$E110:$E1127,$E110)</f>
        <v>4433.1000000000004</v>
      </c>
      <c r="H109" s="34">
        <f>SUMIFS(H110:H1127,$C110:$C1127,$C110,$D110:$D1127,$D110,$E110:$E1127,$E110)</f>
        <v>0</v>
      </c>
      <c r="I109" s="34">
        <f>SUMIFS(I110:I1127,$C110:$C1127,$C110,$D110:$D1127,$D110,$E110:$E1127,$E110)</f>
        <v>4433.1000000000004</v>
      </c>
      <c r="J109" s="34">
        <f>SUMIFS(J110:J1127,$C110:$C1127,$C110,$D110:$D1127,$D110,$E110:$E1127,$E110)</f>
        <v>0</v>
      </c>
    </row>
    <row r="110" spans="1:10" s="13" customFormat="1" ht="78.75" x14ac:dyDescent="0.25">
      <c r="A110" s="17">
        <v>3</v>
      </c>
      <c r="B110" s="22" t="s">
        <v>175</v>
      </c>
      <c r="C110" s="23" t="s">
        <v>91</v>
      </c>
      <c r="D110" s="23" t="s">
        <v>92</v>
      </c>
      <c r="E110" s="23" t="s">
        <v>58</v>
      </c>
      <c r="F110" s="23" t="s">
        <v>99</v>
      </c>
      <c r="G110" s="24">
        <v>4433.1000000000004</v>
      </c>
      <c r="H110" s="24"/>
      <c r="I110" s="24">
        <v>4433.1000000000004</v>
      </c>
      <c r="J110" s="24"/>
    </row>
    <row r="111" spans="1:10" s="13" customFormat="1" ht="78.75" x14ac:dyDescent="0.25">
      <c r="A111" s="16">
        <v>2</v>
      </c>
      <c r="B111" s="41" t="s">
        <v>189</v>
      </c>
      <c r="C111" s="33" t="s">
        <v>91</v>
      </c>
      <c r="D111" s="33" t="s">
        <v>92</v>
      </c>
      <c r="E111" s="33" t="s">
        <v>50</v>
      </c>
      <c r="F111" s="33"/>
      <c r="G111" s="34">
        <f>SUMIFS(G112:G1129,$C112:$C1129,$C112,$D112:$D1129,$D112,$E112:$E1129,$E112)</f>
        <v>0</v>
      </c>
      <c r="H111" s="34">
        <f>SUMIFS(H112:H1129,$C112:$C1129,$C112,$D112:$D1129,$D112,$E112:$E1129,$E112)</f>
        <v>0</v>
      </c>
      <c r="I111" s="34">
        <f>SUMIFS(I112:I1129,$C112:$C1129,$C112,$D112:$D1129,$D112,$E112:$E1129,$E112)</f>
        <v>0</v>
      </c>
      <c r="J111" s="34">
        <f>SUMIFS(J112:J1129,$C112:$C1129,$C112,$D112:$D1129,$D112,$E112:$E1129,$E112)</f>
        <v>0</v>
      </c>
    </row>
    <row r="112" spans="1:10" s="13" customFormat="1" ht="47.25" x14ac:dyDescent="0.25">
      <c r="A112" s="17">
        <v>3</v>
      </c>
      <c r="B112" s="22" t="s">
        <v>11</v>
      </c>
      <c r="C112" s="23" t="s">
        <v>91</v>
      </c>
      <c r="D112" s="23" t="s">
        <v>92</v>
      </c>
      <c r="E112" s="23" t="s">
        <v>50</v>
      </c>
      <c r="F112" s="23" t="s">
        <v>78</v>
      </c>
      <c r="G112" s="24"/>
      <c r="H112" s="24"/>
      <c r="I112" s="24"/>
      <c r="J112" s="24"/>
    </row>
    <row r="113" spans="1:10" s="13" customFormat="1" ht="15.75" x14ac:dyDescent="0.25">
      <c r="A113" s="14">
        <v>0</v>
      </c>
      <c r="B113" s="26" t="s">
        <v>113</v>
      </c>
      <c r="C113" s="27" t="s">
        <v>97</v>
      </c>
      <c r="D113" s="27" t="s">
        <v>119</v>
      </c>
      <c r="E113" s="27"/>
      <c r="F113" s="27"/>
      <c r="G113" s="28">
        <f>SUMIFS(G114:G1146,$C114:$C1146,$C114)/3</f>
        <v>27403.7</v>
      </c>
      <c r="H113" s="28">
        <f>SUMIFS(H114:H1136,$C114:$C1136,$C114)/3</f>
        <v>20632.5</v>
      </c>
      <c r="I113" s="28">
        <f>SUMIFS(I114:I1146,$C114:$C1146,$C114)/3</f>
        <v>53208.69999999999</v>
      </c>
      <c r="J113" s="28">
        <f>SUMIFS(J114:J1136,$C114:$C1136,$C114)/3</f>
        <v>44416</v>
      </c>
    </row>
    <row r="114" spans="1:10" s="13" customFormat="1" ht="15.75" x14ac:dyDescent="0.25">
      <c r="A114" s="15">
        <v>1</v>
      </c>
      <c r="B114" s="29" t="s">
        <v>59</v>
      </c>
      <c r="C114" s="30" t="s">
        <v>97</v>
      </c>
      <c r="D114" s="30" t="s">
        <v>74</v>
      </c>
      <c r="E114" s="30"/>
      <c r="F114" s="30"/>
      <c r="G114" s="31">
        <f>SUMIFS(G115:G1136,$C115:$C1136,$C115,$D115:$D1136,$D115)/2</f>
        <v>2998.5</v>
      </c>
      <c r="H114" s="31">
        <f>SUMIFS(H115:H1136,$C115:$C1136,$C115,$D115:$D1136,$D115)/2</f>
        <v>0</v>
      </c>
      <c r="I114" s="31">
        <f>SUMIFS(I115:I1136,$C115:$C1136,$C115,$D115:$D1136,$D115)/2</f>
        <v>28725.5</v>
      </c>
      <c r="J114" s="31">
        <f>SUMIFS(J115:J1136,$C115:$C1136,$C115,$D115:$D1136,$D115)/2</f>
        <v>23783.5</v>
      </c>
    </row>
    <row r="115" spans="1:10" s="13" customFormat="1" ht="78.75" x14ac:dyDescent="0.25">
      <c r="A115" s="16">
        <v>2</v>
      </c>
      <c r="B115" s="35" t="s">
        <v>188</v>
      </c>
      <c r="C115" s="33" t="s">
        <v>97</v>
      </c>
      <c r="D115" s="33" t="s">
        <v>74</v>
      </c>
      <c r="E115" s="33" t="s">
        <v>49</v>
      </c>
      <c r="F115" s="33" t="s">
        <v>76</v>
      </c>
      <c r="G115" s="34">
        <f>SUMIFS(G116:G1133,$C116:$C1133,$C116,$D116:$D1133,$D116,$E116:$E1133,$E116)</f>
        <v>2998.5</v>
      </c>
      <c r="H115" s="34">
        <f>SUMIFS(H116:H1133,$C116:$C1133,$C116,$D116:$D1133,$D116,$E116:$E1133,$E116)</f>
        <v>0</v>
      </c>
      <c r="I115" s="34">
        <f>SUMIFS(I116:I1133,$C116:$C1133,$C116,$D116:$D1133,$D116,$E116:$E1133,$E116)</f>
        <v>3130.3</v>
      </c>
      <c r="J115" s="34">
        <f>SUMIFS(J116:J1133,$C116:$C1133,$C116,$D116:$D1133,$D116,$E116:$E1133,$E116)</f>
        <v>0</v>
      </c>
    </row>
    <row r="116" spans="1:10" s="13" customFormat="1" ht="15.75" x14ac:dyDescent="0.25">
      <c r="A116" s="17">
        <v>3</v>
      </c>
      <c r="B116" s="22" t="s">
        <v>46</v>
      </c>
      <c r="C116" s="23" t="s">
        <v>97</v>
      </c>
      <c r="D116" s="23" t="s">
        <v>74</v>
      </c>
      <c r="E116" s="23" t="s">
        <v>49</v>
      </c>
      <c r="F116" s="23" t="s">
        <v>96</v>
      </c>
      <c r="G116" s="24">
        <v>2998.5</v>
      </c>
      <c r="H116" s="24"/>
      <c r="I116" s="24">
        <v>3130.3</v>
      </c>
      <c r="J116" s="24"/>
    </row>
    <row r="117" spans="1:10" s="13" customFormat="1" ht="78.75" x14ac:dyDescent="0.25">
      <c r="A117" s="16">
        <v>2</v>
      </c>
      <c r="B117" s="41" t="s">
        <v>189</v>
      </c>
      <c r="C117" s="33" t="s">
        <v>97</v>
      </c>
      <c r="D117" s="33" t="s">
        <v>74</v>
      </c>
      <c r="E117" s="33" t="s">
        <v>50</v>
      </c>
      <c r="F117" s="33"/>
      <c r="G117" s="34">
        <f>SUMIFS(G118:G1136,$C118:$C1136,$C118,$D118:$D1136,$D118,$E118:$E1136,$E118)</f>
        <v>0</v>
      </c>
      <c r="H117" s="34">
        <f>SUMIFS(H118:H1136,$C118:$C1136,$C118,$D118:$D1136,$D118,$E118:$E1136,$E118)</f>
        <v>0</v>
      </c>
      <c r="I117" s="34">
        <f>SUMIFS(I118:I1136,$C118:$C1136,$C118,$D118:$D1136,$D118,$E118:$E1136,$E118)</f>
        <v>560</v>
      </c>
      <c r="J117" s="34">
        <f>SUMIFS(J118:J1136,$C118:$C1136,$C118,$D118:$D1136,$D118,$E118:$E1136,$E118)</f>
        <v>0</v>
      </c>
    </row>
    <row r="118" spans="1:10" s="13" customFormat="1" ht="47.25" x14ac:dyDescent="0.25">
      <c r="A118" s="17">
        <v>3</v>
      </c>
      <c r="B118" s="22" t="s">
        <v>11</v>
      </c>
      <c r="C118" s="23" t="s">
        <v>97</v>
      </c>
      <c r="D118" s="23" t="s">
        <v>74</v>
      </c>
      <c r="E118" s="23" t="s">
        <v>50</v>
      </c>
      <c r="F118" s="23" t="s">
        <v>78</v>
      </c>
      <c r="G118" s="24"/>
      <c r="H118" s="24"/>
      <c r="I118" s="24">
        <v>560</v>
      </c>
      <c r="J118" s="24"/>
    </row>
    <row r="119" spans="1:10" s="13" customFormat="1" ht="15.75" x14ac:dyDescent="0.25">
      <c r="A119" s="17">
        <v>3</v>
      </c>
      <c r="B119" s="22" t="s">
        <v>46</v>
      </c>
      <c r="C119" s="23" t="s">
        <v>97</v>
      </c>
      <c r="D119" s="23" t="s">
        <v>74</v>
      </c>
      <c r="E119" s="23" t="s">
        <v>50</v>
      </c>
      <c r="F119" s="23" t="s">
        <v>96</v>
      </c>
      <c r="G119" s="24"/>
      <c r="H119" s="24"/>
      <c r="I119" s="24"/>
      <c r="J119" s="24"/>
    </row>
    <row r="120" spans="1:10" s="13" customFormat="1" ht="63" x14ac:dyDescent="0.25">
      <c r="A120" s="16">
        <v>2</v>
      </c>
      <c r="B120" s="45" t="s">
        <v>149</v>
      </c>
      <c r="C120" s="33" t="s">
        <v>97</v>
      </c>
      <c r="D120" s="33" t="s">
        <v>74</v>
      </c>
      <c r="E120" s="33" t="s">
        <v>148</v>
      </c>
      <c r="F120" s="33" t="s">
        <v>76</v>
      </c>
      <c r="G120" s="34">
        <f>SUMIFS(G121:G1133,$C121:$C1133,$C121,$D121:$D1133,$D121,$E121:$E1133,$E121)</f>
        <v>0</v>
      </c>
      <c r="H120" s="34">
        <f>SUMIFS(H121:H1133,$C121:$C1133,$C121,$D121:$D1133,$D121,$E121:$E1133,$E121)</f>
        <v>0</v>
      </c>
      <c r="I120" s="34">
        <f>SUMIFS(I121:I1133,$C121:$C1133,$C121,$D121:$D1133,$D121,$E121:$E1133,$E121)</f>
        <v>25035.200000000001</v>
      </c>
      <c r="J120" s="34">
        <f>SUMIFS(J121:J1133,$C121:$C1133,$C121,$D121:$D1133,$D121,$E121:$E1133,$E121)</f>
        <v>23783.5</v>
      </c>
    </row>
    <row r="121" spans="1:10" s="13" customFormat="1" ht="15.75" x14ac:dyDescent="0.25">
      <c r="A121" s="17">
        <v>3</v>
      </c>
      <c r="B121" s="22" t="s">
        <v>151</v>
      </c>
      <c r="C121" s="23" t="s">
        <v>97</v>
      </c>
      <c r="D121" s="23" t="s">
        <v>74</v>
      </c>
      <c r="E121" s="23" t="s">
        <v>148</v>
      </c>
      <c r="F121" s="23" t="s">
        <v>150</v>
      </c>
      <c r="G121" s="24"/>
      <c r="H121" s="24"/>
      <c r="I121" s="24"/>
      <c r="J121" s="24"/>
    </row>
    <row r="122" spans="1:10" s="13" customFormat="1" ht="15.75" x14ac:dyDescent="0.25">
      <c r="A122" s="17">
        <v>3</v>
      </c>
      <c r="B122" s="22" t="s">
        <v>135</v>
      </c>
      <c r="C122" s="23" t="s">
        <v>97</v>
      </c>
      <c r="D122" s="23" t="s">
        <v>74</v>
      </c>
      <c r="E122" s="23" t="s">
        <v>148</v>
      </c>
      <c r="F122" s="23" t="s">
        <v>134</v>
      </c>
      <c r="G122" s="24"/>
      <c r="H122" s="24"/>
      <c r="I122" s="24">
        <v>25035.200000000001</v>
      </c>
      <c r="J122" s="24">
        <v>23783.5</v>
      </c>
    </row>
    <row r="123" spans="1:10" s="13" customFormat="1" ht="15.75" x14ac:dyDescent="0.25">
      <c r="A123" s="15">
        <v>1</v>
      </c>
      <c r="B123" s="40" t="s">
        <v>124</v>
      </c>
      <c r="C123" s="30" t="s">
        <v>97</v>
      </c>
      <c r="D123" s="30" t="s">
        <v>93</v>
      </c>
      <c r="E123" s="30"/>
      <c r="F123" s="30"/>
      <c r="G123" s="31">
        <f>SUMIFS(G124:G1141,$C124:$C1141,$C124,$D124:$D1141,$D124)/2</f>
        <v>0</v>
      </c>
      <c r="H123" s="31">
        <f>SUMIFS(H124:H1141,$C124:$C1141,$C124,$D124:$D1141,$D124)/2</f>
        <v>0</v>
      </c>
      <c r="I123" s="31">
        <f>SUMIFS(I124:I1141,$C124:$C1141,$C124,$D124:$D1141,$D124)/2</f>
        <v>78</v>
      </c>
      <c r="J123" s="31">
        <f>SUMIFS(J124:J1141,$C124:$C1141,$C124,$D124:$D1141,$D124)/2</f>
        <v>0</v>
      </c>
    </row>
    <row r="124" spans="1:10" s="13" customFormat="1" ht="47.25" x14ac:dyDescent="0.25">
      <c r="A124" s="16">
        <v>2</v>
      </c>
      <c r="B124" s="41" t="s">
        <v>166</v>
      </c>
      <c r="C124" s="33" t="s">
        <v>97</v>
      </c>
      <c r="D124" s="33" t="s">
        <v>93</v>
      </c>
      <c r="E124" s="42" t="s">
        <v>60</v>
      </c>
      <c r="F124" s="42" t="s">
        <v>76</v>
      </c>
      <c r="G124" s="34">
        <f>SUMIFS(G125:G1138,$C125:$C1138,$C125,$D125:$D1138,$D125,$E125:$E1138,$E125)</f>
        <v>0</v>
      </c>
      <c r="H124" s="34">
        <f>SUMIFS(H125:H1138,$C125:$C1138,$C125,$D125:$D1138,$D125,$E125:$E1138,$E125)</f>
        <v>0</v>
      </c>
      <c r="I124" s="34">
        <f>SUMIFS(I125:I1138,$C125:$C1138,$C125,$D125:$D1138,$D125,$E125:$E1138,$E125)</f>
        <v>78</v>
      </c>
      <c r="J124" s="34">
        <f>SUMIFS(J125:J1138,$C125:$C1138,$C125,$D125:$D1138,$D125,$E125:$E1138,$E125)</f>
        <v>0</v>
      </c>
    </row>
    <row r="125" spans="1:10" s="13" customFormat="1" ht="141.75" x14ac:dyDescent="0.25">
      <c r="A125" s="17">
        <v>3</v>
      </c>
      <c r="B125" s="22" t="s">
        <v>125</v>
      </c>
      <c r="C125" s="23" t="s">
        <v>97</v>
      </c>
      <c r="D125" s="23" t="s">
        <v>93</v>
      </c>
      <c r="E125" s="23" t="s">
        <v>60</v>
      </c>
      <c r="F125" s="23" t="s">
        <v>126</v>
      </c>
      <c r="G125" s="24"/>
      <c r="H125" s="24"/>
      <c r="I125" s="24"/>
      <c r="J125" s="24"/>
    </row>
    <row r="126" spans="1:10" s="13" customFormat="1" ht="15.75" x14ac:dyDescent="0.25">
      <c r="A126" s="17">
        <v>3</v>
      </c>
      <c r="B126" s="22" t="s">
        <v>46</v>
      </c>
      <c r="C126" s="23" t="s">
        <v>97</v>
      </c>
      <c r="D126" s="23" t="s">
        <v>93</v>
      </c>
      <c r="E126" s="23" t="s">
        <v>60</v>
      </c>
      <c r="F126" s="23" t="s">
        <v>96</v>
      </c>
      <c r="G126" s="24"/>
      <c r="H126" s="24"/>
      <c r="I126" s="24">
        <v>78</v>
      </c>
      <c r="J126" s="24"/>
    </row>
    <row r="127" spans="1:10" s="13" customFormat="1" ht="94.5" x14ac:dyDescent="0.25">
      <c r="A127" s="16">
        <v>2</v>
      </c>
      <c r="B127" s="39" t="s">
        <v>196</v>
      </c>
      <c r="C127" s="33" t="s">
        <v>97</v>
      </c>
      <c r="D127" s="33" t="s">
        <v>93</v>
      </c>
      <c r="E127" s="42" t="s">
        <v>45</v>
      </c>
      <c r="F127" s="42" t="s">
        <v>76</v>
      </c>
      <c r="G127" s="34">
        <f>SUMIFS(G128:G1142,$C128:$C1142,$C128,$D128:$D1142,$D128,$E128:$E1142,$E128)</f>
        <v>0</v>
      </c>
      <c r="H127" s="34">
        <f>SUMIFS(H128:H1142,$C128:$C1142,$C128,$D128:$D1142,$D128,$E128:$E1142,$E128)</f>
        <v>0</v>
      </c>
      <c r="I127" s="34">
        <f>SUMIFS(I128:I1142,$C128:$C1142,$C128,$D128:$D1142,$D128,$E128:$E1142,$E128)</f>
        <v>0</v>
      </c>
      <c r="J127" s="34">
        <f>SUMIFS(J128:J1142,$C128:$C1142,$C128,$D128:$D1142,$D128,$E128:$E1142,$E128)</f>
        <v>0</v>
      </c>
    </row>
    <row r="128" spans="1:10" s="13" customFormat="1" ht="78.75" x14ac:dyDescent="0.25">
      <c r="A128" s="17">
        <v>3</v>
      </c>
      <c r="B128" s="22" t="s">
        <v>162</v>
      </c>
      <c r="C128" s="23" t="s">
        <v>97</v>
      </c>
      <c r="D128" s="23" t="s">
        <v>93</v>
      </c>
      <c r="E128" s="23" t="s">
        <v>45</v>
      </c>
      <c r="F128" s="23" t="s">
        <v>98</v>
      </c>
      <c r="G128" s="24"/>
      <c r="H128" s="24"/>
      <c r="I128" s="24"/>
      <c r="J128" s="24"/>
    </row>
    <row r="129" spans="1:10" s="13" customFormat="1" ht="128.44999999999999" customHeight="1" x14ac:dyDescent="0.25">
      <c r="A129" s="17">
        <v>3</v>
      </c>
      <c r="B129" s="22" t="s">
        <v>125</v>
      </c>
      <c r="C129" s="23" t="s">
        <v>97</v>
      </c>
      <c r="D129" s="23" t="s">
        <v>93</v>
      </c>
      <c r="E129" s="23" t="s">
        <v>45</v>
      </c>
      <c r="F129" s="23" t="s">
        <v>126</v>
      </c>
      <c r="G129" s="24"/>
      <c r="H129" s="24"/>
      <c r="I129" s="24"/>
      <c r="J129" s="24"/>
    </row>
    <row r="130" spans="1:10" s="13" customFormat="1" ht="78.75" x14ac:dyDescent="0.25">
      <c r="A130" s="16">
        <v>2</v>
      </c>
      <c r="B130" s="41" t="s">
        <v>191</v>
      </c>
      <c r="C130" s="33" t="s">
        <v>97</v>
      </c>
      <c r="D130" s="33" t="s">
        <v>93</v>
      </c>
      <c r="E130" s="42" t="s">
        <v>123</v>
      </c>
      <c r="F130" s="42" t="s">
        <v>76</v>
      </c>
      <c r="G130" s="34">
        <f>SUMIFS(G131:G1145,$C131:$C1145,$C131,$D131:$D1145,$D131,$E131:$E1145,$E131)</f>
        <v>0</v>
      </c>
      <c r="H130" s="34">
        <f>SUMIFS(H131:H1145,$C131:$C1145,$C131,$D131:$D1145,$D131,$E131:$E1145,$E131)</f>
        <v>0</v>
      </c>
      <c r="I130" s="34">
        <f>SUMIFS(I131:I1145,$C131:$C1145,$C131,$D131:$D1145,$D131,$E131:$E1145,$E131)</f>
        <v>0</v>
      </c>
      <c r="J130" s="34">
        <f>SUMIFS(J131:J1145,$C131:$C1145,$C131,$D131:$D1145,$D131,$E131:$E1145,$E131)</f>
        <v>0</v>
      </c>
    </row>
    <row r="131" spans="1:10" s="13" customFormat="1" ht="15.75" x14ac:dyDescent="0.25">
      <c r="A131" s="17">
        <v>3</v>
      </c>
      <c r="B131" s="22" t="s">
        <v>46</v>
      </c>
      <c r="C131" s="23" t="s">
        <v>97</v>
      </c>
      <c r="D131" s="23" t="s">
        <v>93</v>
      </c>
      <c r="E131" s="23" t="s">
        <v>123</v>
      </c>
      <c r="F131" s="23" t="s">
        <v>96</v>
      </c>
      <c r="G131" s="24"/>
      <c r="H131" s="24"/>
      <c r="I131" s="24"/>
      <c r="J131" s="24"/>
    </row>
    <row r="132" spans="1:10" s="13" customFormat="1" ht="15.75" x14ac:dyDescent="0.25">
      <c r="A132" s="15">
        <v>1</v>
      </c>
      <c r="B132" s="40" t="s">
        <v>133</v>
      </c>
      <c r="C132" s="44" t="s">
        <v>97</v>
      </c>
      <c r="D132" s="44" t="s">
        <v>83</v>
      </c>
      <c r="E132" s="44" t="s">
        <v>6</v>
      </c>
      <c r="F132" s="44" t="s">
        <v>76</v>
      </c>
      <c r="G132" s="31">
        <f>SUMIFS(G133:G1151,$C133:$C1151,$C133,$D133:$D1151,$D133)/2</f>
        <v>24405.199999999997</v>
      </c>
      <c r="H132" s="31">
        <f>SUMIFS(H133:H1151,$C133:$C1151,$C133,$D133:$D1151,$D133)/2</f>
        <v>20632.5</v>
      </c>
      <c r="I132" s="31">
        <f>SUMIFS(I133:I1151,$C133:$C1151,$C133,$D133:$D1151,$D133)/2</f>
        <v>24405.199999999997</v>
      </c>
      <c r="J132" s="31">
        <f>SUMIFS(J133:J1151,$C133:$C1151,$C133,$D133:$D1151,$D133)/2</f>
        <v>20632.5</v>
      </c>
    </row>
    <row r="133" spans="1:10" s="13" customFormat="1" ht="47.25" x14ac:dyDescent="0.25">
      <c r="A133" s="16">
        <v>2</v>
      </c>
      <c r="B133" s="41" t="s">
        <v>166</v>
      </c>
      <c r="C133" s="33" t="s">
        <v>97</v>
      </c>
      <c r="D133" s="33" t="s">
        <v>83</v>
      </c>
      <c r="E133" s="42" t="s">
        <v>60</v>
      </c>
      <c r="F133" s="42" t="s">
        <v>76</v>
      </c>
      <c r="G133" s="34">
        <f>SUMIFS(G134:G1148,$C134:$C1148,$C134,$D134:$D1148,$D134,$E134:$E1148,$E134)</f>
        <v>10213.4</v>
      </c>
      <c r="H133" s="34">
        <f>SUMIFS(H134:H1148,$C134:$C1148,$C134,$D134:$D1148,$D134,$E134:$E1148,$E134)</f>
        <v>7150.3</v>
      </c>
      <c r="I133" s="34">
        <f>SUMIFS(I134:I1148,$C134:$C1148,$C134,$D134:$D1148,$D134,$E134:$E1148,$E134)</f>
        <v>10213.4</v>
      </c>
      <c r="J133" s="34">
        <f>SUMIFS(J134:J1148,$C134:$C1148,$C134,$D134:$D1148,$D134,$E134:$E1148,$E134)</f>
        <v>7150.3</v>
      </c>
    </row>
    <row r="134" spans="1:10" s="13" customFormat="1" ht="15.75" x14ac:dyDescent="0.25">
      <c r="A134" s="17">
        <v>3</v>
      </c>
      <c r="B134" s="22" t="s">
        <v>46</v>
      </c>
      <c r="C134" s="23" t="s">
        <v>97</v>
      </c>
      <c r="D134" s="23" t="s">
        <v>83</v>
      </c>
      <c r="E134" s="23" t="s">
        <v>60</v>
      </c>
      <c r="F134" s="23" t="s">
        <v>96</v>
      </c>
      <c r="G134" s="24">
        <v>10213.4</v>
      </c>
      <c r="H134" s="24">
        <v>7150.3</v>
      </c>
      <c r="I134" s="24">
        <v>10213.4</v>
      </c>
      <c r="J134" s="24">
        <v>7150.3</v>
      </c>
    </row>
    <row r="135" spans="1:10" s="13" customFormat="1" ht="63" x14ac:dyDescent="0.25">
      <c r="A135" s="16">
        <v>2</v>
      </c>
      <c r="B135" s="41" t="s">
        <v>169</v>
      </c>
      <c r="C135" s="42" t="s">
        <v>97</v>
      </c>
      <c r="D135" s="42" t="s">
        <v>83</v>
      </c>
      <c r="E135" s="42" t="s">
        <v>132</v>
      </c>
      <c r="F135" s="42" t="s">
        <v>76</v>
      </c>
      <c r="G135" s="34">
        <f>SUMIFS(G136:G1150,$C136:$C1150,$C136,$D136:$D1150,$D136,$E136:$E1150,$E136)</f>
        <v>14191.8</v>
      </c>
      <c r="H135" s="34">
        <f>SUMIFS(H136:H1150,$C136:$C1150,$C136,$D136:$D1150,$D136,$E136:$E1150,$E136)</f>
        <v>13482.2</v>
      </c>
      <c r="I135" s="34">
        <f>SUMIFS(I136:I1150,$C136:$C1150,$C136,$D136:$D1150,$D136,$E136:$E1150,$E136)</f>
        <v>14191.8</v>
      </c>
      <c r="J135" s="34">
        <f>SUMIFS(J136:J1150,$C136:$C1150,$C136,$D136:$D1150,$D136,$E136:$E1150,$E136)</f>
        <v>13482.2</v>
      </c>
    </row>
    <row r="136" spans="1:10" s="13" customFormat="1" ht="15.75" x14ac:dyDescent="0.25">
      <c r="A136" s="17">
        <v>3</v>
      </c>
      <c r="B136" s="22" t="s">
        <v>46</v>
      </c>
      <c r="C136" s="23" t="s">
        <v>97</v>
      </c>
      <c r="D136" s="23" t="s">
        <v>83</v>
      </c>
      <c r="E136" s="23" t="s">
        <v>132</v>
      </c>
      <c r="F136" s="23" t="s">
        <v>96</v>
      </c>
      <c r="G136" s="24">
        <v>14191.8</v>
      </c>
      <c r="H136" s="24">
        <v>13482.2</v>
      </c>
      <c r="I136" s="24">
        <v>14191.8</v>
      </c>
      <c r="J136" s="24">
        <v>13482.2</v>
      </c>
    </row>
    <row r="137" spans="1:10" s="13" customFormat="1" ht="47.25" x14ac:dyDescent="0.25">
      <c r="A137" s="16">
        <v>2</v>
      </c>
      <c r="B137" s="41" t="s">
        <v>170</v>
      </c>
      <c r="C137" s="42" t="s">
        <v>97</v>
      </c>
      <c r="D137" s="42" t="s">
        <v>83</v>
      </c>
      <c r="E137" s="42" t="s">
        <v>155</v>
      </c>
      <c r="F137" s="42" t="s">
        <v>76</v>
      </c>
      <c r="G137" s="34">
        <f>SUMIFS(G138:G1152,$C138:$C1152,$C138,$D138:$D1152,$D138,$E138:$E1152,$E138)</f>
        <v>0</v>
      </c>
      <c r="H137" s="34">
        <f>SUMIFS(H138:H1152,$C138:$C1152,$C138,$D138:$D1152,$D138,$E138:$E1152,$E138)</f>
        <v>0</v>
      </c>
      <c r="I137" s="34">
        <f>SUMIFS(I138:I1152,$C138:$C1152,$C138,$D138:$D1152,$D138,$E138:$E1152,$E138)</f>
        <v>0</v>
      </c>
      <c r="J137" s="34">
        <f>SUMIFS(J138:J1152,$C138:$C1152,$C138,$D138:$D1152,$D138,$E138:$E1152,$E138)</f>
        <v>0</v>
      </c>
    </row>
    <row r="138" spans="1:10" s="13" customFormat="1" ht="15.75" x14ac:dyDescent="0.25">
      <c r="A138" s="17">
        <v>3</v>
      </c>
      <c r="B138" s="22" t="s">
        <v>46</v>
      </c>
      <c r="C138" s="23" t="s">
        <v>97</v>
      </c>
      <c r="D138" s="23" t="s">
        <v>83</v>
      </c>
      <c r="E138" s="23" t="s">
        <v>155</v>
      </c>
      <c r="F138" s="23" t="s">
        <v>96</v>
      </c>
      <c r="G138" s="24"/>
      <c r="H138" s="24"/>
      <c r="I138" s="24"/>
      <c r="J138" s="24"/>
    </row>
    <row r="139" spans="1:10" s="13" customFormat="1" ht="15.75" x14ac:dyDescent="0.25">
      <c r="A139" s="14">
        <v>0</v>
      </c>
      <c r="B139" s="26" t="s">
        <v>114</v>
      </c>
      <c r="C139" s="27" t="s">
        <v>75</v>
      </c>
      <c r="D139" s="27" t="s">
        <v>119</v>
      </c>
      <c r="E139" s="27"/>
      <c r="F139" s="27"/>
      <c r="G139" s="28">
        <f>SUMIFS(G140:G1169,$C140:$C1169,$C140)/3</f>
        <v>6457.8</v>
      </c>
      <c r="H139" s="28">
        <f>SUMIFS(H140:H1159,$C140:$C1159,$C140)/3</f>
        <v>127.59999999999998</v>
      </c>
      <c r="I139" s="28">
        <f>SUMIFS(I140:I1169,$C140:$C1169,$C140)/3</f>
        <v>6733.5</v>
      </c>
      <c r="J139" s="28">
        <f>SUMIFS(J140:J1159,$C140:$C1159,$C140)/3</f>
        <v>127.59999999999998</v>
      </c>
    </row>
    <row r="140" spans="1:10" s="13" customFormat="1" ht="31.5" x14ac:dyDescent="0.25">
      <c r="A140" s="15">
        <v>1</v>
      </c>
      <c r="B140" s="29" t="s">
        <v>61</v>
      </c>
      <c r="C140" s="30" t="s">
        <v>75</v>
      </c>
      <c r="D140" s="30" t="s">
        <v>97</v>
      </c>
      <c r="E140" s="30" t="s">
        <v>76</v>
      </c>
      <c r="F140" s="30" t="s">
        <v>76</v>
      </c>
      <c r="G140" s="31">
        <f>SUMIFS(G141:G1159,$C141:$C1159,$C141,$D141:$D1159,$D141)/2</f>
        <v>6457.8</v>
      </c>
      <c r="H140" s="31">
        <f>SUMIFS(H141:H1159,$C141:$C1159,$C141,$D141:$D1159,$D141)/2</f>
        <v>127.6</v>
      </c>
      <c r="I140" s="31">
        <f>SUMIFS(I141:I1159,$C141:$C1159,$C141,$D141:$D1159,$D141)/2</f>
        <v>6733.5</v>
      </c>
      <c r="J140" s="31">
        <f>SUMIFS(J141:J1159,$C141:$C1159,$C141,$D141:$D1159,$D141)/2</f>
        <v>127.6</v>
      </c>
    </row>
    <row r="141" spans="1:10" s="13" customFormat="1" ht="31.5" x14ac:dyDescent="0.25">
      <c r="A141" s="16">
        <v>2</v>
      </c>
      <c r="B141" s="32" t="s">
        <v>214</v>
      </c>
      <c r="C141" s="33" t="s">
        <v>75</v>
      </c>
      <c r="D141" s="33" t="s">
        <v>97</v>
      </c>
      <c r="E141" s="33" t="s">
        <v>62</v>
      </c>
      <c r="F141" s="33"/>
      <c r="G141" s="34">
        <f>SUMIFS(G142:G1156,$C142:$C1156,$C142,$D142:$D1156,$D142,$E142:$E1156,$E142)</f>
        <v>818.2</v>
      </c>
      <c r="H141" s="34">
        <f>SUMIFS(H142:H1156,$C142:$C1156,$C142,$D142:$D1156,$D142,$E142:$E1156,$E142)</f>
        <v>127.6</v>
      </c>
      <c r="I141" s="34">
        <f>SUMIFS(I142:I1156,$C142:$C1156,$C142,$D142:$D1156,$D142,$E142:$E1156,$E142)</f>
        <v>839.8</v>
      </c>
      <c r="J141" s="34">
        <f>SUMIFS(J142:J1156,$C142:$C1156,$C142,$D142:$D1156,$D142,$E142:$E1156,$E142)</f>
        <v>127.6</v>
      </c>
    </row>
    <row r="142" spans="1:10" s="13" customFormat="1" ht="15.75" x14ac:dyDescent="0.25">
      <c r="A142" s="17">
        <v>3</v>
      </c>
      <c r="B142" s="22" t="s">
        <v>46</v>
      </c>
      <c r="C142" s="23" t="s">
        <v>75</v>
      </c>
      <c r="D142" s="23" t="s">
        <v>97</v>
      </c>
      <c r="E142" s="23" t="s">
        <v>62</v>
      </c>
      <c r="F142" s="23" t="s">
        <v>96</v>
      </c>
      <c r="G142" s="24">
        <v>818.2</v>
      </c>
      <c r="H142" s="24">
        <v>127.6</v>
      </c>
      <c r="I142" s="24">
        <v>839.8</v>
      </c>
      <c r="J142" s="24">
        <v>127.6</v>
      </c>
    </row>
    <row r="143" spans="1:10" s="13" customFormat="1" ht="63" x14ac:dyDescent="0.25">
      <c r="A143" s="16">
        <v>2</v>
      </c>
      <c r="B143" s="32" t="s">
        <v>197</v>
      </c>
      <c r="C143" s="33" t="s">
        <v>75</v>
      </c>
      <c r="D143" s="33" t="s">
        <v>97</v>
      </c>
      <c r="E143" s="33" t="s">
        <v>63</v>
      </c>
      <c r="F143" s="33"/>
      <c r="G143" s="34">
        <f>SUMIFS(G144:G1158,$C144:$C1158,$C144,$D144:$D1158,$D144,$E144:$E1158,$E144)</f>
        <v>3095.6</v>
      </c>
      <c r="H143" s="34">
        <f>SUMIFS(H144:H1158,$C144:$C1158,$C144,$D144:$D1158,$D144,$E144:$E1158,$E144)</f>
        <v>0</v>
      </c>
      <c r="I143" s="34">
        <f>SUMIFS(I144:I1158,$C144:$C1158,$C144,$D144:$D1158,$D144,$E144:$E1158,$E144)</f>
        <v>3237.6</v>
      </c>
      <c r="J143" s="34">
        <f>SUMIFS(J144:J1158,$C144:$C1158,$C144,$D144:$D1158,$D144,$E144:$E1158,$E144)</f>
        <v>0</v>
      </c>
    </row>
    <row r="144" spans="1:10" s="13" customFormat="1" ht="15.75" x14ac:dyDescent="0.25">
      <c r="A144" s="17">
        <v>3</v>
      </c>
      <c r="B144" s="22" t="s">
        <v>46</v>
      </c>
      <c r="C144" s="23" t="s">
        <v>75</v>
      </c>
      <c r="D144" s="23" t="s">
        <v>97</v>
      </c>
      <c r="E144" s="23" t="s">
        <v>63</v>
      </c>
      <c r="F144" s="23" t="s">
        <v>96</v>
      </c>
      <c r="G144" s="24">
        <v>3095.6</v>
      </c>
      <c r="H144" s="24"/>
      <c r="I144" s="24">
        <v>3237.6</v>
      </c>
      <c r="J144" s="24"/>
    </row>
    <row r="145" spans="1:10" s="13" customFormat="1" ht="63" x14ac:dyDescent="0.25">
      <c r="A145" s="16">
        <v>2</v>
      </c>
      <c r="B145" s="35" t="s">
        <v>198</v>
      </c>
      <c r="C145" s="33" t="s">
        <v>75</v>
      </c>
      <c r="D145" s="33" t="s">
        <v>97</v>
      </c>
      <c r="E145" s="33" t="s">
        <v>64</v>
      </c>
      <c r="F145" s="33"/>
      <c r="G145" s="34">
        <f>SUMIFS(G146:G1160,$C146:$C1160,$C146,$D146:$D1160,$D146,$E146:$E1160,$E146)</f>
        <v>2544</v>
      </c>
      <c r="H145" s="34">
        <f>SUMIFS(H146:H1160,$C146:$C1160,$C146,$D146:$D1160,$D146,$E146:$E1160,$E146)</f>
        <v>0</v>
      </c>
      <c r="I145" s="34">
        <f>SUMIFS(I146:I1160,$C146:$C1160,$C146,$D146:$D1160,$D146,$E146:$E1160,$E146)</f>
        <v>2656.1</v>
      </c>
      <c r="J145" s="34">
        <f>SUMIFS(J146:J1160,$C146:$C1160,$C146,$D146:$D1160,$D146,$E146:$E1160,$E146)</f>
        <v>0</v>
      </c>
    </row>
    <row r="146" spans="1:10" s="13" customFormat="1" ht="15.75" x14ac:dyDescent="0.25">
      <c r="A146" s="17">
        <v>3</v>
      </c>
      <c r="B146" s="22" t="s">
        <v>46</v>
      </c>
      <c r="C146" s="23" t="s">
        <v>75</v>
      </c>
      <c r="D146" s="23" t="s">
        <v>97</v>
      </c>
      <c r="E146" s="23" t="s">
        <v>64</v>
      </c>
      <c r="F146" s="23" t="s">
        <v>96</v>
      </c>
      <c r="G146" s="24">
        <v>2544</v>
      </c>
      <c r="H146" s="24"/>
      <c r="I146" s="24">
        <v>2656.1</v>
      </c>
      <c r="J146" s="24"/>
    </row>
    <row r="147" spans="1:10" s="13" customFormat="1" ht="15.75" x14ac:dyDescent="0.25">
      <c r="A147" s="14">
        <v>0</v>
      </c>
      <c r="B147" s="26" t="s">
        <v>115</v>
      </c>
      <c r="C147" s="27" t="s">
        <v>86</v>
      </c>
      <c r="D147" s="27" t="s">
        <v>119</v>
      </c>
      <c r="E147" s="27"/>
      <c r="F147" s="27"/>
      <c r="G147" s="28">
        <f>SUMIFS(G148:G1167,$C148:$C1167,$C148)/3</f>
        <v>83948.5</v>
      </c>
      <c r="H147" s="28">
        <f>SUMIFS(H148:H1167,$C148:$C1167,$C148)/3</f>
        <v>1779</v>
      </c>
      <c r="I147" s="28">
        <f>SUMIFS(I148:I1167,$C148:$C1167,$C148)/3</f>
        <v>113161.80000000005</v>
      </c>
      <c r="J147" s="28">
        <f>SUMIFS(J148:J1167,$C148:$C1167,$C148)/3</f>
        <v>13902.1</v>
      </c>
    </row>
    <row r="148" spans="1:10" s="13" customFormat="1" ht="15.75" x14ac:dyDescent="0.25">
      <c r="A148" s="15">
        <v>1</v>
      </c>
      <c r="B148" s="29" t="s">
        <v>39</v>
      </c>
      <c r="C148" s="30" t="s">
        <v>86</v>
      </c>
      <c r="D148" s="30" t="s">
        <v>93</v>
      </c>
      <c r="E148" s="30"/>
      <c r="F148" s="30"/>
      <c r="G148" s="31">
        <f>SUMIFS(G149:G1167,$C149:$C1167,$C149,$D149:$D1167,$D149)/2</f>
        <v>66930.600000000006</v>
      </c>
      <c r="H148" s="31">
        <f>SUMIFS(H149:H1167,$C149:$C1167,$C149,$D149:$D1167,$D149)/2</f>
        <v>0</v>
      </c>
      <c r="I148" s="31">
        <f>SUMIFS(I149:I1167,$C149:$C1167,$C149,$D149:$D1167,$D149)/2</f>
        <v>95703.5</v>
      </c>
      <c r="J148" s="31">
        <f>SUMIFS(J149:J1167,$C149:$C1167,$C149,$D149:$D1167,$D149)/2</f>
        <v>12123.1</v>
      </c>
    </row>
    <row r="149" spans="1:10" s="13" customFormat="1" ht="63" x14ac:dyDescent="0.25">
      <c r="A149" s="16">
        <v>2</v>
      </c>
      <c r="B149" s="48" t="s">
        <v>167</v>
      </c>
      <c r="C149" s="33" t="s">
        <v>86</v>
      </c>
      <c r="D149" s="33" t="s">
        <v>93</v>
      </c>
      <c r="E149" s="33" t="s">
        <v>40</v>
      </c>
      <c r="F149" s="33"/>
      <c r="G149" s="34">
        <f>SUMIFS(G150:G1164,$C150:$C1164,$C150,$D150:$D1164,$D150,$E150:$E1164,$E150)</f>
        <v>10</v>
      </c>
      <c r="H149" s="34">
        <f>SUMIFS(H150:H1164,$C150:$C1164,$C150,$D150:$D1164,$D150,$E150:$E1164,$E150)</f>
        <v>0</v>
      </c>
      <c r="I149" s="34">
        <f>SUMIFS(I150:I1164,$C150:$C1164,$C150,$D150:$D1164,$D150,$E150:$E1164,$E150)</f>
        <v>27982.6</v>
      </c>
      <c r="J149" s="34">
        <f>SUMIFS(J150:J1164,$C150:$C1164,$C150,$D150:$D1164,$D150,$E150:$E1164,$E150)</f>
        <v>12123.1</v>
      </c>
    </row>
    <row r="150" spans="1:10" s="13" customFormat="1" ht="47.25" x14ac:dyDescent="0.25">
      <c r="A150" s="17">
        <v>3</v>
      </c>
      <c r="B150" s="22" t="s">
        <v>11</v>
      </c>
      <c r="C150" s="23" t="s">
        <v>86</v>
      </c>
      <c r="D150" s="23" t="s">
        <v>93</v>
      </c>
      <c r="E150" s="23" t="s">
        <v>40</v>
      </c>
      <c r="F150" s="23" t="s">
        <v>78</v>
      </c>
      <c r="G150" s="24">
        <v>10</v>
      </c>
      <c r="H150" s="24"/>
      <c r="I150" s="24">
        <v>10</v>
      </c>
      <c r="J150" s="24"/>
    </row>
    <row r="151" spans="1:10" s="13" customFormat="1" ht="15.75" x14ac:dyDescent="0.25">
      <c r="A151" s="17">
        <v>3</v>
      </c>
      <c r="B151" s="22" t="s">
        <v>46</v>
      </c>
      <c r="C151" s="23" t="s">
        <v>86</v>
      </c>
      <c r="D151" s="23" t="s">
        <v>93</v>
      </c>
      <c r="E151" s="23" t="s">
        <v>40</v>
      </c>
      <c r="F151" s="23" t="s">
        <v>96</v>
      </c>
      <c r="G151" s="24"/>
      <c r="H151" s="24"/>
      <c r="I151" s="24">
        <v>27972.6</v>
      </c>
      <c r="J151" s="24">
        <v>12123.1</v>
      </c>
    </row>
    <row r="152" spans="1:10" s="13" customFormat="1" ht="63" x14ac:dyDescent="0.25">
      <c r="A152" s="16">
        <v>2</v>
      </c>
      <c r="B152" s="41" t="s">
        <v>197</v>
      </c>
      <c r="C152" s="33" t="s">
        <v>86</v>
      </c>
      <c r="D152" s="33" t="s">
        <v>93</v>
      </c>
      <c r="E152" s="33" t="s">
        <v>63</v>
      </c>
      <c r="F152" s="33"/>
      <c r="G152" s="34">
        <f>SUMIFS(G153:G1168,$C153:$C1168,$C153,$D153:$D1168,$D153,$E153:$E1168,$E153)</f>
        <v>0</v>
      </c>
      <c r="H152" s="34">
        <f>SUMIFS(H153:H1168,$C153:$C1168,$C153,$D153:$D1168,$D153,$E153:$E1168,$E153)</f>
        <v>0</v>
      </c>
      <c r="I152" s="34">
        <f>SUMIFS(I153:I1168,$C153:$C1168,$C153,$D153:$D1168,$D153,$E153:$E1168,$E153)</f>
        <v>0</v>
      </c>
      <c r="J152" s="34">
        <f>SUMIFS(J153:J1168,$C153:$C1168,$C153,$D153:$D1168,$D153,$E153:$E1168,$E153)</f>
        <v>0</v>
      </c>
    </row>
    <row r="153" spans="1:10" s="13" customFormat="1" ht="47.25" x14ac:dyDescent="0.25">
      <c r="A153" s="17">
        <v>3</v>
      </c>
      <c r="B153" s="22" t="s">
        <v>11</v>
      </c>
      <c r="C153" s="23" t="s">
        <v>86</v>
      </c>
      <c r="D153" s="23" t="s">
        <v>93</v>
      </c>
      <c r="E153" s="23" t="s">
        <v>63</v>
      </c>
      <c r="F153" s="23" t="s">
        <v>78</v>
      </c>
      <c r="G153" s="24"/>
      <c r="H153" s="24"/>
      <c r="I153" s="24"/>
      <c r="J153" s="24"/>
    </row>
    <row r="154" spans="1:10" s="13" customFormat="1" ht="94.5" x14ac:dyDescent="0.25">
      <c r="A154" s="16">
        <v>2</v>
      </c>
      <c r="B154" s="32" t="s">
        <v>185</v>
      </c>
      <c r="C154" s="33" t="s">
        <v>86</v>
      </c>
      <c r="D154" s="33" t="s">
        <v>93</v>
      </c>
      <c r="E154" s="33" t="s">
        <v>45</v>
      </c>
      <c r="F154" s="33"/>
      <c r="G154" s="34">
        <f>SUMIFS(G155:G1167,$C155:$C1167,$C155,$D155:$D1167,$D155,$E155:$E1167,$E155)</f>
        <v>40956.9</v>
      </c>
      <c r="H154" s="34">
        <f>SUMIFS(H155:H1167,$C155:$C1167,$C155,$D155:$D1167,$D155,$E155:$E1167,$E155)</f>
        <v>0</v>
      </c>
      <c r="I154" s="34">
        <f>SUMIFS(I155:I1167,$C155:$C1167,$C155,$D155:$D1167,$D155,$E155:$E1167,$E155)</f>
        <v>41757.199999999997</v>
      </c>
      <c r="J154" s="34">
        <f>SUMIFS(J155:J1167,$C155:$C1167,$C155,$D155:$D1167,$D155,$E155:$E1167,$E155)</f>
        <v>0</v>
      </c>
    </row>
    <row r="155" spans="1:10" s="13" customFormat="1" ht="15.75" x14ac:dyDescent="0.25">
      <c r="A155" s="17">
        <v>3</v>
      </c>
      <c r="B155" s="22" t="s">
        <v>46</v>
      </c>
      <c r="C155" s="23" t="s">
        <v>86</v>
      </c>
      <c r="D155" s="23" t="s">
        <v>93</v>
      </c>
      <c r="E155" s="23" t="s">
        <v>45</v>
      </c>
      <c r="F155" s="23" t="s">
        <v>96</v>
      </c>
      <c r="G155" s="24">
        <v>40956.9</v>
      </c>
      <c r="H155" s="24"/>
      <c r="I155" s="24">
        <v>41757.199999999997</v>
      </c>
      <c r="J155" s="24"/>
    </row>
    <row r="156" spans="1:10" s="13" customFormat="1" ht="78.75" x14ac:dyDescent="0.25">
      <c r="A156" s="16">
        <v>2</v>
      </c>
      <c r="B156" s="41" t="s">
        <v>189</v>
      </c>
      <c r="C156" s="33" t="s">
        <v>86</v>
      </c>
      <c r="D156" s="33" t="s">
        <v>93</v>
      </c>
      <c r="E156" s="33" t="s">
        <v>50</v>
      </c>
      <c r="F156" s="33"/>
      <c r="G156" s="34">
        <f>SUMIFS(G157:G1169,$C157:$C1169,$C157,$D157:$D1169,$D157,$E157:$E1169,$E157)</f>
        <v>21963.7</v>
      </c>
      <c r="H156" s="34">
        <f>SUMIFS(H157:H1169,$C157:$C1169,$C157,$D157:$D1169,$D157,$E157:$E1169,$E157)</f>
        <v>0</v>
      </c>
      <c r="I156" s="34">
        <f>SUMIFS(I157:I1169,$C157:$C1169,$C157,$D157:$D1169,$D157,$E157:$E1169,$E157)</f>
        <v>21963.7</v>
      </c>
      <c r="J156" s="34">
        <f>SUMIFS(J157:J1169,$C157:$C1169,$C157,$D157:$D1169,$D157,$E157:$E1169,$E157)</f>
        <v>0</v>
      </c>
    </row>
    <row r="157" spans="1:10" s="13" customFormat="1" ht="47.25" x14ac:dyDescent="0.25">
      <c r="A157" s="17">
        <v>3</v>
      </c>
      <c r="B157" s="22" t="s">
        <v>11</v>
      </c>
      <c r="C157" s="23" t="s">
        <v>86</v>
      </c>
      <c r="D157" s="23" t="s">
        <v>93</v>
      </c>
      <c r="E157" s="23" t="s">
        <v>50</v>
      </c>
      <c r="F157" s="23" t="s">
        <v>78</v>
      </c>
      <c r="G157" s="24">
        <v>21963.7</v>
      </c>
      <c r="H157" s="24"/>
      <c r="I157" s="24">
        <v>21963.7</v>
      </c>
      <c r="J157" s="24"/>
    </row>
    <row r="158" spans="1:10" s="13" customFormat="1" ht="47.25" x14ac:dyDescent="0.25">
      <c r="A158" s="16">
        <v>2</v>
      </c>
      <c r="B158" s="41" t="s">
        <v>211</v>
      </c>
      <c r="C158" s="33" t="s">
        <v>86</v>
      </c>
      <c r="D158" s="33" t="s">
        <v>93</v>
      </c>
      <c r="E158" s="33" t="s">
        <v>184</v>
      </c>
      <c r="F158" s="33"/>
      <c r="G158" s="34">
        <f>SUMIFS(G159:G1174,$C159:$C1174,$C159,$D159:$D1174,$D159,$E159:$E1174,$E159)</f>
        <v>4000</v>
      </c>
      <c r="H158" s="34">
        <f>SUMIFS(H159:H1174,$C159:$C1174,$C159,$D159:$D1174,$D159,$E159:$E1174,$E159)</f>
        <v>0</v>
      </c>
      <c r="I158" s="34">
        <f>SUMIFS(I159:I1174,$C159:$C1174,$C159,$D159:$D1174,$D159,$E159:$E1174,$E159)</f>
        <v>4000</v>
      </c>
      <c r="J158" s="34">
        <f>SUMIFS(J159:J1174,$C159:$C1174,$C159,$D159:$D1174,$D159,$E159:$E1174,$E159)</f>
        <v>0</v>
      </c>
    </row>
    <row r="159" spans="1:10" s="13" customFormat="1" ht="15.75" x14ac:dyDescent="0.25">
      <c r="A159" s="17">
        <v>3</v>
      </c>
      <c r="B159" s="22" t="s">
        <v>46</v>
      </c>
      <c r="C159" s="23" t="s">
        <v>86</v>
      </c>
      <c r="D159" s="23" t="s">
        <v>93</v>
      </c>
      <c r="E159" s="23" t="s">
        <v>184</v>
      </c>
      <c r="F159" s="23" t="s">
        <v>96</v>
      </c>
      <c r="G159" s="24">
        <v>4000</v>
      </c>
      <c r="H159" s="24"/>
      <c r="I159" s="24">
        <v>4000</v>
      </c>
      <c r="J159" s="24"/>
    </row>
    <row r="160" spans="1:10" s="13" customFormat="1" ht="15.75" x14ac:dyDescent="0.25">
      <c r="A160" s="15">
        <v>1</v>
      </c>
      <c r="B160" s="29" t="s">
        <v>66</v>
      </c>
      <c r="C160" s="30" t="s">
        <v>86</v>
      </c>
      <c r="D160" s="30" t="s">
        <v>83</v>
      </c>
      <c r="E160" s="30"/>
      <c r="F160" s="30"/>
      <c r="G160" s="31">
        <f>SUMIFS(G161:G1175,$C161:$C1175,$C161,$D161:$D1175,$D161)/2</f>
        <v>8978</v>
      </c>
      <c r="H160" s="31">
        <f>SUMIFS(H161:H1175,$C161:$C1175,$C161,$D161:$D1175,$D161)/2</f>
        <v>0</v>
      </c>
      <c r="I160" s="31">
        <f>SUMIFS(I161:I1175,$C161:$C1175,$C161,$D161:$D1175,$D161)/2</f>
        <v>8978</v>
      </c>
      <c r="J160" s="31">
        <f>SUMIFS(J161:J1175,$C161:$C1175,$C161,$D161:$D1175,$D161)/2</f>
        <v>0</v>
      </c>
    </row>
    <row r="161" spans="1:10" s="13" customFormat="1" ht="47.25" x14ac:dyDescent="0.25">
      <c r="A161" s="16">
        <v>2</v>
      </c>
      <c r="B161" s="41" t="s">
        <v>199</v>
      </c>
      <c r="C161" s="33" t="s">
        <v>86</v>
      </c>
      <c r="D161" s="33" t="s">
        <v>83</v>
      </c>
      <c r="E161" s="33" t="s">
        <v>17</v>
      </c>
      <c r="F161" s="33"/>
      <c r="G161" s="34">
        <f>SUMIFS(G162:G1172,$C162:$C1172,$C162,$D162:$D1172,$D162,$E162:$E1172,$E162)</f>
        <v>8978</v>
      </c>
      <c r="H161" s="34">
        <f>SUMIFS(H162:H1172,$C162:$C1172,$C162,$D162:$D1172,$D162,$E162:$E1172,$E162)</f>
        <v>0</v>
      </c>
      <c r="I161" s="34">
        <f>SUMIFS(I162:I1172,$C162:$C1172,$C162,$D162:$D1172,$D162,$E162:$E1172,$E162)</f>
        <v>8978</v>
      </c>
      <c r="J161" s="34">
        <f>SUMIFS(J162:J1172,$C162:$C1172,$C162,$D162:$D1172,$D162,$E162:$E1172,$E162)</f>
        <v>0</v>
      </c>
    </row>
    <row r="162" spans="1:10" s="13" customFormat="1" ht="15.75" x14ac:dyDescent="0.25">
      <c r="A162" s="17">
        <v>3</v>
      </c>
      <c r="B162" s="22" t="s">
        <v>46</v>
      </c>
      <c r="C162" s="23" t="s">
        <v>86</v>
      </c>
      <c r="D162" s="23" t="s">
        <v>83</v>
      </c>
      <c r="E162" s="23" t="s">
        <v>17</v>
      </c>
      <c r="F162" s="23" t="s">
        <v>96</v>
      </c>
      <c r="G162" s="24">
        <v>8978</v>
      </c>
      <c r="H162" s="24"/>
      <c r="I162" s="24">
        <v>8978</v>
      </c>
      <c r="J162" s="24"/>
    </row>
    <row r="163" spans="1:10" s="13" customFormat="1" ht="141.75" x14ac:dyDescent="0.25">
      <c r="A163" s="17">
        <v>3</v>
      </c>
      <c r="B163" s="22" t="s">
        <v>125</v>
      </c>
      <c r="C163" s="23" t="s">
        <v>86</v>
      </c>
      <c r="D163" s="23" t="s">
        <v>83</v>
      </c>
      <c r="E163" s="23" t="s">
        <v>17</v>
      </c>
      <c r="F163" s="23" t="s">
        <v>126</v>
      </c>
      <c r="G163" s="24"/>
      <c r="H163" s="24"/>
      <c r="I163" s="24"/>
      <c r="J163" s="24"/>
    </row>
    <row r="164" spans="1:10" s="13" customFormat="1" ht="15.75" x14ac:dyDescent="0.25">
      <c r="A164" s="15">
        <v>1</v>
      </c>
      <c r="B164" s="29" t="s">
        <v>158</v>
      </c>
      <c r="C164" s="30" t="s">
        <v>86</v>
      </c>
      <c r="D164" s="30" t="s">
        <v>86</v>
      </c>
      <c r="E164" s="30"/>
      <c r="F164" s="30"/>
      <c r="G164" s="31">
        <f>SUMIFS(G165:G1179,$C165:$C1179,$C165,$D165:$D1179,$D165)/2</f>
        <v>8039.9</v>
      </c>
      <c r="H164" s="31">
        <f>SUMIFS(H165:H1179,$C165:$C1179,$C165,$D165:$D1179,$D165)/2</f>
        <v>1779</v>
      </c>
      <c r="I164" s="31">
        <f>SUMIFS(I165:I1179,$C165:$C1179,$C165,$D165:$D1179,$D165)/2</f>
        <v>8480.2999999999993</v>
      </c>
      <c r="J164" s="31">
        <f>SUMIFS(J165:J1179,$C165:$C1179,$C165,$D165:$D1179,$D165)/2</f>
        <v>1779</v>
      </c>
    </row>
    <row r="165" spans="1:10" s="13" customFormat="1" ht="31.5" x14ac:dyDescent="0.25">
      <c r="A165" s="16">
        <v>2</v>
      </c>
      <c r="B165" s="32" t="s">
        <v>200</v>
      </c>
      <c r="C165" s="33" t="s">
        <v>86</v>
      </c>
      <c r="D165" s="33" t="s">
        <v>86</v>
      </c>
      <c r="E165" s="33" t="s">
        <v>22</v>
      </c>
      <c r="F165" s="33"/>
      <c r="G165" s="34">
        <f>SUMIFS(G166:G1176,$C166:$C1176,$C166,$D166:$D1176,$D166,$E166:$E1176,$E166)</f>
        <v>4861.8999999999996</v>
      </c>
      <c r="H165" s="34">
        <f>SUMIFS(H166:H1176,$C166:$C1176,$C166,$D166:$D1176,$D166,$E166:$E1176,$E166)</f>
        <v>0</v>
      </c>
      <c r="I165" s="34">
        <f>SUMIFS(I166:I1176,$C166:$C1176,$C166,$D166:$D1176,$D166,$E166:$E1176,$E166)</f>
        <v>5241.8999999999996</v>
      </c>
      <c r="J165" s="34">
        <f>SUMIFS(J166:J1176,$C166:$C1176,$C166,$D166:$D1176,$D166,$E166:$E1176,$E166)</f>
        <v>0</v>
      </c>
    </row>
    <row r="166" spans="1:10" s="13" customFormat="1" ht="31.5" x14ac:dyDescent="0.25">
      <c r="A166" s="17">
        <v>3</v>
      </c>
      <c r="B166" s="22" t="s">
        <v>23</v>
      </c>
      <c r="C166" s="23" t="s">
        <v>86</v>
      </c>
      <c r="D166" s="23" t="s">
        <v>86</v>
      </c>
      <c r="E166" s="23" t="s">
        <v>22</v>
      </c>
      <c r="F166" s="23" t="s">
        <v>87</v>
      </c>
      <c r="G166" s="24">
        <v>74.900000000000006</v>
      </c>
      <c r="H166" s="24"/>
      <c r="I166" s="24">
        <v>74.900000000000006</v>
      </c>
      <c r="J166" s="24"/>
    </row>
    <row r="167" spans="1:10" s="13" customFormat="1" ht="47.25" x14ac:dyDescent="0.25">
      <c r="A167" s="17">
        <v>3</v>
      </c>
      <c r="B167" s="22" t="s">
        <v>11</v>
      </c>
      <c r="C167" s="23" t="s">
        <v>86</v>
      </c>
      <c r="D167" s="23" t="s">
        <v>86</v>
      </c>
      <c r="E167" s="23" t="s">
        <v>22</v>
      </c>
      <c r="F167" s="23" t="s">
        <v>78</v>
      </c>
      <c r="G167" s="24">
        <v>50.1</v>
      </c>
      <c r="H167" s="24"/>
      <c r="I167" s="24">
        <v>50.1</v>
      </c>
      <c r="J167" s="24"/>
    </row>
    <row r="168" spans="1:10" s="13" customFormat="1" ht="15.75" x14ac:dyDescent="0.25">
      <c r="A168" s="17">
        <v>3</v>
      </c>
      <c r="B168" s="22" t="s">
        <v>46</v>
      </c>
      <c r="C168" s="23" t="s">
        <v>86</v>
      </c>
      <c r="D168" s="23" t="s">
        <v>86</v>
      </c>
      <c r="E168" s="23" t="s">
        <v>22</v>
      </c>
      <c r="F168" s="23" t="s">
        <v>96</v>
      </c>
      <c r="G168" s="24">
        <v>4736.8999999999996</v>
      </c>
      <c r="H168" s="24"/>
      <c r="I168" s="24">
        <v>5116.8999999999996</v>
      </c>
      <c r="J168" s="24"/>
    </row>
    <row r="169" spans="1:10" s="13" customFormat="1" ht="47.25" x14ac:dyDescent="0.25">
      <c r="A169" s="16">
        <v>2</v>
      </c>
      <c r="B169" s="35" t="s">
        <v>201</v>
      </c>
      <c r="C169" s="33" t="s">
        <v>86</v>
      </c>
      <c r="D169" s="33" t="s">
        <v>86</v>
      </c>
      <c r="E169" s="33" t="s">
        <v>67</v>
      </c>
      <c r="F169" s="33"/>
      <c r="G169" s="34">
        <f>SUMIFS(G170:G1180,$C170:$C1180,$C170,$D170:$D1180,$D170,$E170:$E1180,$E170)</f>
        <v>1399</v>
      </c>
      <c r="H169" s="34">
        <f>SUMIFS(H170:H1180,$C170:$C1180,$C170,$D170:$D1180,$D170,$E170:$E1180,$E170)</f>
        <v>0</v>
      </c>
      <c r="I169" s="34">
        <f>SUMIFS(I170:I1180,$C170:$C1180,$C170,$D170:$D1180,$D170,$E170:$E1180,$E170)</f>
        <v>1459.4</v>
      </c>
      <c r="J169" s="34">
        <f>SUMIFS(J170:J1180,$C170:$C1180,$C170,$D170:$D1180,$D170,$E170:$E1180,$E170)</f>
        <v>0</v>
      </c>
    </row>
    <row r="170" spans="1:10" s="13" customFormat="1" ht="15.75" x14ac:dyDescent="0.25">
      <c r="A170" s="17">
        <v>3</v>
      </c>
      <c r="B170" s="22" t="s">
        <v>46</v>
      </c>
      <c r="C170" s="23" t="s">
        <v>86</v>
      </c>
      <c r="D170" s="23" t="s">
        <v>86</v>
      </c>
      <c r="E170" s="23" t="s">
        <v>67</v>
      </c>
      <c r="F170" s="23" t="s">
        <v>96</v>
      </c>
      <c r="G170" s="24">
        <v>1399</v>
      </c>
      <c r="H170" s="24"/>
      <c r="I170" s="24">
        <v>1459.4</v>
      </c>
      <c r="J170" s="24"/>
    </row>
    <row r="171" spans="1:10" s="13" customFormat="1" ht="31.5" x14ac:dyDescent="0.25">
      <c r="A171" s="16">
        <v>2</v>
      </c>
      <c r="B171" s="32" t="s">
        <v>65</v>
      </c>
      <c r="C171" s="33" t="s">
        <v>86</v>
      </c>
      <c r="D171" s="33" t="s">
        <v>86</v>
      </c>
      <c r="E171" s="33" t="s">
        <v>129</v>
      </c>
      <c r="F171" s="33"/>
      <c r="G171" s="34">
        <f>SUMIFS(G172:G1182,$C172:$C1182,$C172,$D172:$D1182,$D172,$E172:$E1182,$E172)</f>
        <v>1779</v>
      </c>
      <c r="H171" s="34">
        <f>SUMIFS(H172:H1182,$C172:$C1182,$C172,$D172:$D1182,$D172,$E172:$E1182,$E172)</f>
        <v>1779</v>
      </c>
      <c r="I171" s="34">
        <f>SUMIFS(I172:I1182,$C172:$C1182,$C172,$D172:$D1182,$D172,$E172:$E1182,$E172)</f>
        <v>1779</v>
      </c>
      <c r="J171" s="34">
        <f>SUMIFS(J172:J1182,$C172:$C1182,$C172,$D172:$D1182,$D172,$E172:$E1182,$E172)</f>
        <v>1779</v>
      </c>
    </row>
    <row r="172" spans="1:10" s="13" customFormat="1" ht="47.25" x14ac:dyDescent="0.25">
      <c r="A172" s="17">
        <v>3</v>
      </c>
      <c r="B172" s="22" t="s">
        <v>11</v>
      </c>
      <c r="C172" s="23" t="s">
        <v>86</v>
      </c>
      <c r="D172" s="23" t="s">
        <v>86</v>
      </c>
      <c r="E172" s="23" t="s">
        <v>129</v>
      </c>
      <c r="F172" s="23" t="s">
        <v>78</v>
      </c>
      <c r="G172" s="24">
        <v>1779</v>
      </c>
      <c r="H172" s="24">
        <v>1779</v>
      </c>
      <c r="I172" s="24">
        <v>1779</v>
      </c>
      <c r="J172" s="24">
        <v>1779</v>
      </c>
    </row>
    <row r="173" spans="1:10" s="13" customFormat="1" ht="15.75" x14ac:dyDescent="0.25">
      <c r="A173" s="14">
        <v>0</v>
      </c>
      <c r="B173" s="26" t="s">
        <v>161</v>
      </c>
      <c r="C173" s="27" t="s">
        <v>88</v>
      </c>
      <c r="D173" s="27" t="s">
        <v>119</v>
      </c>
      <c r="E173" s="27"/>
      <c r="F173" s="27"/>
      <c r="G173" s="28">
        <f>SUMIFS(G174:G1199,$C174:$C1199,$C174)/3</f>
        <v>38380.699999999997</v>
      </c>
      <c r="H173" s="28">
        <f>SUMIFS(H174:H1189,$C174:$C1189,$C174)/3</f>
        <v>0</v>
      </c>
      <c r="I173" s="28">
        <f>SUMIFS(I174:I1199,$C174:$C1199,$C174)/3</f>
        <v>38467.599999999999</v>
      </c>
      <c r="J173" s="28">
        <f>SUMIFS(J174:J1189,$C174:$C1189,$C174)/3</f>
        <v>0</v>
      </c>
    </row>
    <row r="174" spans="1:10" s="13" customFormat="1" ht="15.75" x14ac:dyDescent="0.25">
      <c r="A174" s="15">
        <v>1</v>
      </c>
      <c r="B174" s="29" t="s">
        <v>24</v>
      </c>
      <c r="C174" s="30" t="s">
        <v>88</v>
      </c>
      <c r="D174" s="30" t="s">
        <v>74</v>
      </c>
      <c r="E174" s="30" t="s">
        <v>6</v>
      </c>
      <c r="F174" s="30" t="s">
        <v>76</v>
      </c>
      <c r="G174" s="31">
        <f>SUMIFS(G175:G1189,$C175:$C1189,$C175,$D175:$D1189,$D175)/2</f>
        <v>38380.699999999997</v>
      </c>
      <c r="H174" s="31">
        <f>SUMIFS(H175:H1189,$C175:$C1189,$C175,$D175:$D1189,$D175)/2</f>
        <v>0</v>
      </c>
      <c r="I174" s="31">
        <f>SUMIFS(I175:I1189,$C175:$C1189,$C175,$D175:$D1189,$D175)/2</f>
        <v>38467.599999999999</v>
      </c>
      <c r="J174" s="31">
        <f>SUMIFS(J175:J1189,$C175:$C1189,$C175,$D175:$D1189,$D175)/2</f>
        <v>0</v>
      </c>
    </row>
    <row r="175" spans="1:10" s="13" customFormat="1" ht="31.5" x14ac:dyDescent="0.25">
      <c r="A175" s="16">
        <v>2</v>
      </c>
      <c r="B175" s="32" t="s">
        <v>202</v>
      </c>
      <c r="C175" s="33" t="s">
        <v>88</v>
      </c>
      <c r="D175" s="33" t="s">
        <v>74</v>
      </c>
      <c r="E175" s="33" t="s">
        <v>25</v>
      </c>
      <c r="F175" s="33"/>
      <c r="G175" s="34">
        <f>SUMIFS(G176:G1186,$C176:$C1186,$C176,$D176:$D1186,$D176,$E176:$E1186,$E176)</f>
        <v>25031.3</v>
      </c>
      <c r="H175" s="34">
        <f>SUMIFS(H176:H1186,$C176:$C1186,$C176,$D176:$D1186,$D176,$E176:$E1186,$E176)</f>
        <v>0</v>
      </c>
      <c r="I175" s="34">
        <f>SUMIFS(I176:I1186,$C176:$C1186,$C176,$D176:$D1186,$D176,$E176:$E1186,$E176)</f>
        <v>25061.3</v>
      </c>
      <c r="J175" s="34">
        <f>SUMIFS(J176:J1186,$C176:$C1186,$C176,$D176:$D1186,$D176,$E176:$E1186,$E176)</f>
        <v>0</v>
      </c>
    </row>
    <row r="176" spans="1:10" s="13" customFormat="1" ht="31.5" x14ac:dyDescent="0.25">
      <c r="A176" s="17">
        <v>3</v>
      </c>
      <c r="B176" s="22" t="s">
        <v>23</v>
      </c>
      <c r="C176" s="23" t="s">
        <v>88</v>
      </c>
      <c r="D176" s="23" t="s">
        <v>74</v>
      </c>
      <c r="E176" s="23" t="s">
        <v>25</v>
      </c>
      <c r="F176" s="23" t="s">
        <v>87</v>
      </c>
      <c r="G176" s="24">
        <v>21791.1</v>
      </c>
      <c r="H176" s="24"/>
      <c r="I176" s="24">
        <v>21791.1</v>
      </c>
      <c r="J176" s="24"/>
    </row>
    <row r="177" spans="1:10" s="13" customFormat="1" ht="47.25" x14ac:dyDescent="0.25">
      <c r="A177" s="17">
        <v>3</v>
      </c>
      <c r="B177" s="22" t="s">
        <v>11</v>
      </c>
      <c r="C177" s="23" t="s">
        <v>88</v>
      </c>
      <c r="D177" s="23" t="s">
        <v>74</v>
      </c>
      <c r="E177" s="23" t="s">
        <v>25</v>
      </c>
      <c r="F177" s="23" t="s">
        <v>78</v>
      </c>
      <c r="G177" s="24">
        <v>3219.9</v>
      </c>
      <c r="H177" s="24"/>
      <c r="I177" s="24">
        <v>3249.9</v>
      </c>
      <c r="J177" s="24"/>
    </row>
    <row r="178" spans="1:10" s="13" customFormat="1" ht="15.75" x14ac:dyDescent="0.25">
      <c r="A178" s="17">
        <v>3</v>
      </c>
      <c r="B178" s="22" t="s">
        <v>46</v>
      </c>
      <c r="C178" s="23" t="s">
        <v>88</v>
      </c>
      <c r="D178" s="23" t="s">
        <v>74</v>
      </c>
      <c r="E178" s="23" t="s">
        <v>25</v>
      </c>
      <c r="F178" s="23" t="s">
        <v>96</v>
      </c>
      <c r="G178" s="24"/>
      <c r="H178" s="24"/>
      <c r="I178" s="24"/>
      <c r="J178" s="24"/>
    </row>
    <row r="179" spans="1:10" s="13" customFormat="1" ht="15.75" x14ac:dyDescent="0.25">
      <c r="A179" s="17">
        <v>3</v>
      </c>
      <c r="B179" s="22" t="s">
        <v>12</v>
      </c>
      <c r="C179" s="23" t="s">
        <v>88</v>
      </c>
      <c r="D179" s="23" t="s">
        <v>74</v>
      </c>
      <c r="E179" s="23" t="s">
        <v>25</v>
      </c>
      <c r="F179" s="23" t="s">
        <v>79</v>
      </c>
      <c r="G179" s="24">
        <v>20.3</v>
      </c>
      <c r="H179" s="24"/>
      <c r="I179" s="24">
        <v>20.3</v>
      </c>
      <c r="J179" s="24"/>
    </row>
    <row r="180" spans="1:10" s="13" customFormat="1" ht="47.25" x14ac:dyDescent="0.25">
      <c r="A180" s="16">
        <v>2</v>
      </c>
      <c r="B180" s="32" t="s">
        <v>203</v>
      </c>
      <c r="C180" s="33" t="s">
        <v>88</v>
      </c>
      <c r="D180" s="33" t="s">
        <v>74</v>
      </c>
      <c r="E180" s="33" t="s">
        <v>26</v>
      </c>
      <c r="F180" s="33"/>
      <c r="G180" s="34">
        <f>SUMIFS(G181:G1191,$C181:$C1191,$C181,$D181:$D1191,$D181,$E181:$E1191,$E181)</f>
        <v>6087</v>
      </c>
      <c r="H180" s="34">
        <f>SUMIFS(H181:H1191,$C181:$C1191,$C181,$D181:$D1191,$D181,$E181:$E1191,$E181)</f>
        <v>0</v>
      </c>
      <c r="I180" s="34">
        <f>SUMIFS(I181:I1191,$C181:$C1191,$C181,$D181:$D1191,$D181,$E181:$E1191,$E181)</f>
        <v>6117</v>
      </c>
      <c r="J180" s="34">
        <f>SUMIFS(J181:J1191,$C181:$C1191,$C181,$D181:$D1191,$D181,$E181:$E1191,$E181)</f>
        <v>0</v>
      </c>
    </row>
    <row r="181" spans="1:10" s="13" customFormat="1" ht="31.5" x14ac:dyDescent="0.25">
      <c r="A181" s="17">
        <v>3</v>
      </c>
      <c r="B181" s="22" t="s">
        <v>23</v>
      </c>
      <c r="C181" s="23" t="s">
        <v>88</v>
      </c>
      <c r="D181" s="23" t="s">
        <v>74</v>
      </c>
      <c r="E181" s="23" t="s">
        <v>26</v>
      </c>
      <c r="F181" s="23" t="s">
        <v>87</v>
      </c>
      <c r="G181" s="24">
        <v>5571.6</v>
      </c>
      <c r="H181" s="24"/>
      <c r="I181" s="24">
        <v>5571.6</v>
      </c>
      <c r="J181" s="24"/>
    </row>
    <row r="182" spans="1:10" s="13" customFormat="1" ht="47.25" x14ac:dyDescent="0.25">
      <c r="A182" s="17">
        <v>3</v>
      </c>
      <c r="B182" s="22" t="s">
        <v>11</v>
      </c>
      <c r="C182" s="23" t="s">
        <v>88</v>
      </c>
      <c r="D182" s="23" t="s">
        <v>74</v>
      </c>
      <c r="E182" s="23" t="s">
        <v>26</v>
      </c>
      <c r="F182" s="23" t="s">
        <v>78</v>
      </c>
      <c r="G182" s="24">
        <v>515.4</v>
      </c>
      <c r="H182" s="24"/>
      <c r="I182" s="24">
        <v>545.4</v>
      </c>
      <c r="J182" s="24"/>
    </row>
    <row r="183" spans="1:10" s="13" customFormat="1" ht="81.599999999999994" customHeight="1" x14ac:dyDescent="0.25">
      <c r="A183" s="16">
        <v>2</v>
      </c>
      <c r="B183" s="32" t="s">
        <v>185</v>
      </c>
      <c r="C183" s="33" t="s">
        <v>88</v>
      </c>
      <c r="D183" s="33" t="s">
        <v>74</v>
      </c>
      <c r="E183" s="33" t="s">
        <v>45</v>
      </c>
      <c r="F183" s="33"/>
      <c r="G183" s="34">
        <f>SUMIFS(G184:G1194,$C184:$C1194,$C184,$D184:$D1194,$D184,$E184:$E1194,$E184)</f>
        <v>7262.4</v>
      </c>
      <c r="H183" s="34">
        <f>SUMIFS(H184:H1194,$C184:$C1194,$C184,$D184:$D1194,$D184,$E184:$E1194,$E184)</f>
        <v>0</v>
      </c>
      <c r="I183" s="34">
        <f>SUMIFS(I184:I1194,$C184:$C1194,$C184,$D184:$D1194,$D184,$E184:$E1194,$E184)</f>
        <v>7289.3</v>
      </c>
      <c r="J183" s="34">
        <f>SUMIFS(J184:J1194,$C184:$C1194,$C184,$D184:$D1194,$D184,$E184:$E1194,$E184)</f>
        <v>0</v>
      </c>
    </row>
    <row r="184" spans="1:10" s="13" customFormat="1" ht="15.75" x14ac:dyDescent="0.25">
      <c r="A184" s="17">
        <v>3</v>
      </c>
      <c r="B184" s="22" t="s">
        <v>46</v>
      </c>
      <c r="C184" s="23" t="s">
        <v>88</v>
      </c>
      <c r="D184" s="23" t="s">
        <v>74</v>
      </c>
      <c r="E184" s="23" t="s">
        <v>45</v>
      </c>
      <c r="F184" s="23" t="s">
        <v>96</v>
      </c>
      <c r="G184" s="24">
        <v>7262.4</v>
      </c>
      <c r="H184" s="24"/>
      <c r="I184" s="24">
        <v>7289.3</v>
      </c>
      <c r="J184" s="24"/>
    </row>
    <row r="185" spans="1:10" s="13" customFormat="1" ht="15.75" x14ac:dyDescent="0.25">
      <c r="A185" s="14">
        <v>0</v>
      </c>
      <c r="B185" s="26" t="s">
        <v>145</v>
      </c>
      <c r="C185" s="27" t="s">
        <v>94</v>
      </c>
      <c r="D185" s="27" t="s">
        <v>119</v>
      </c>
      <c r="E185" s="27"/>
      <c r="F185" s="27"/>
      <c r="G185" s="28">
        <f>SUMIFS(G186:G1211,$C186:$C1211,$C186)/3</f>
        <v>0</v>
      </c>
      <c r="H185" s="28">
        <f>SUMIFS(H186:H1201,$C186:$C1201,$C186)/3</f>
        <v>0</v>
      </c>
      <c r="I185" s="28">
        <f>SUMIFS(I186:I1211,$C186:$C1211,$C186)/3</f>
        <v>0</v>
      </c>
      <c r="J185" s="28">
        <f>SUMIFS(J186:J1201,$C186:$C1201,$C186)/3</f>
        <v>0</v>
      </c>
    </row>
    <row r="186" spans="1:10" s="13" customFormat="1" ht="15.75" x14ac:dyDescent="0.25">
      <c r="A186" s="15">
        <v>1</v>
      </c>
      <c r="B186" s="40" t="s">
        <v>146</v>
      </c>
      <c r="C186" s="44" t="s">
        <v>94</v>
      </c>
      <c r="D186" s="44" t="s">
        <v>93</v>
      </c>
      <c r="E186" s="44"/>
      <c r="F186" s="44"/>
      <c r="G186" s="31">
        <f>SUMIFS(G187:G1201,$C187:$C1201,$C187,$D187:$D1201,$D187)/2</f>
        <v>0</v>
      </c>
      <c r="H186" s="31">
        <f>SUMIFS(H187:H1201,$C187:$C1201,$C187,$D187:$D1201,$D187)/2</f>
        <v>0</v>
      </c>
      <c r="I186" s="31">
        <f>SUMIFS(I187:I1201,$C187:$C1201,$C187,$D187:$D1201,$D187)/2</f>
        <v>0</v>
      </c>
      <c r="J186" s="31">
        <f>SUMIFS(J187:J1201,$C187:$C1201,$C187,$D187:$D1201,$D187)/2</f>
        <v>0</v>
      </c>
    </row>
    <row r="187" spans="1:10" s="13" customFormat="1" ht="54" customHeight="1" x14ac:dyDescent="0.25">
      <c r="A187" s="16">
        <v>2</v>
      </c>
      <c r="B187" s="32" t="s">
        <v>166</v>
      </c>
      <c r="C187" s="42" t="s">
        <v>94</v>
      </c>
      <c r="D187" s="42" t="s">
        <v>93</v>
      </c>
      <c r="E187" s="42" t="s">
        <v>60</v>
      </c>
      <c r="F187" s="42"/>
      <c r="G187" s="34">
        <f>SUMIFS(G188:G1198,$C188:$C1198,$C188,$D188:$D1198,$D188,$E188:$E1198,$E188)</f>
        <v>0</v>
      </c>
      <c r="H187" s="34">
        <f>SUMIFS(H188:H1198,$C188:$C1198,$C188,$D188:$D1198,$D188,$E188:$E1198,$E188)</f>
        <v>0</v>
      </c>
      <c r="I187" s="34">
        <f>SUMIFS(I188:I1198,$C188:$C1198,$C188,$D188:$D1198,$D188,$E188:$E1198,$E188)</f>
        <v>0</v>
      </c>
      <c r="J187" s="34">
        <f>SUMIFS(J188:J1198,$C188:$C1198,$C188,$D188:$D1198,$D188,$E188:$E1198,$E188)</f>
        <v>0</v>
      </c>
    </row>
    <row r="188" spans="1:10" s="13" customFormat="1" ht="15.75" x14ac:dyDescent="0.25">
      <c r="A188" s="17">
        <v>3</v>
      </c>
      <c r="B188" s="22" t="s">
        <v>46</v>
      </c>
      <c r="C188" s="23" t="s">
        <v>94</v>
      </c>
      <c r="D188" s="23" t="s">
        <v>93</v>
      </c>
      <c r="E188" s="23" t="s">
        <v>60</v>
      </c>
      <c r="F188" s="23" t="s">
        <v>96</v>
      </c>
      <c r="G188" s="24"/>
      <c r="H188" s="25"/>
      <c r="I188" s="24"/>
      <c r="J188" s="25"/>
    </row>
    <row r="189" spans="1:10" s="13" customFormat="1" ht="15.75" x14ac:dyDescent="0.25">
      <c r="A189" s="14">
        <v>0</v>
      </c>
      <c r="B189" s="26" t="s">
        <v>116</v>
      </c>
      <c r="C189" s="27" t="s">
        <v>89</v>
      </c>
      <c r="D189" s="27" t="s">
        <v>119</v>
      </c>
      <c r="E189" s="27"/>
      <c r="F189" s="27"/>
      <c r="G189" s="28">
        <f>SUMIFS(G190:G1215,$C190:$C1215,$C190)/3</f>
        <v>25340.600000000006</v>
      </c>
      <c r="H189" s="28">
        <f>SUMIFS(H190:H1205,$C190:$C1205,$C190)/3</f>
        <v>19887.600000000002</v>
      </c>
      <c r="I189" s="28">
        <f>SUMIFS(I190:I1215,$C190:$C1215,$C190)/3</f>
        <v>29037.500000000004</v>
      </c>
      <c r="J189" s="28">
        <f>SUMIFS(J190:J1205,$C190:$C1205,$C190)/3</f>
        <v>23549.000000000004</v>
      </c>
    </row>
    <row r="190" spans="1:10" s="13" customFormat="1" ht="15.75" x14ac:dyDescent="0.25">
      <c r="A190" s="15">
        <v>1</v>
      </c>
      <c r="B190" s="29" t="s">
        <v>68</v>
      </c>
      <c r="C190" s="30" t="s">
        <v>89</v>
      </c>
      <c r="D190" s="30" t="s">
        <v>74</v>
      </c>
      <c r="E190" s="30" t="s">
        <v>6</v>
      </c>
      <c r="F190" s="30" t="s">
        <v>76</v>
      </c>
      <c r="G190" s="31">
        <f>SUMIFS(G191:G1205,$C191:$C1205,$C191,$D191:$D1205,$D191)/2</f>
        <v>1560.8</v>
      </c>
      <c r="H190" s="31">
        <f>SUMIFS(H191:H1205,$C191:$C1205,$C191,$D191:$D1205,$D191)/2</f>
        <v>0</v>
      </c>
      <c r="I190" s="31">
        <f>SUMIFS(I191:I1205,$C191:$C1205,$C191,$D191:$D1205,$D191)/2</f>
        <v>1560.8</v>
      </c>
      <c r="J190" s="31">
        <f>SUMIFS(J191:J1205,$C191:$C1205,$C191,$D191:$D1205,$D191)/2</f>
        <v>0</v>
      </c>
    </row>
    <row r="191" spans="1:10" s="13" customFormat="1" ht="47.25" x14ac:dyDescent="0.25">
      <c r="A191" s="16">
        <v>2</v>
      </c>
      <c r="B191" s="32" t="s">
        <v>32</v>
      </c>
      <c r="C191" s="33" t="s">
        <v>89</v>
      </c>
      <c r="D191" s="33" t="s">
        <v>74</v>
      </c>
      <c r="E191" s="33" t="s">
        <v>130</v>
      </c>
      <c r="F191" s="33"/>
      <c r="G191" s="34">
        <f>SUMIFS(G192:G1202,$C192:$C1202,$C192,$D192:$D1202,$D192,$E192:$E1202,$E192)</f>
        <v>1560.8</v>
      </c>
      <c r="H191" s="34">
        <f>SUMIFS(H192:H1202,$C192:$C1202,$C192,$D192:$D1202,$D192,$E192:$E1202,$E192)</f>
        <v>0</v>
      </c>
      <c r="I191" s="34">
        <f>SUMIFS(I192:I1202,$C192:$C1202,$C192,$D192:$D1202,$D192,$E192:$E1202,$E192)</f>
        <v>1560.8</v>
      </c>
      <c r="J191" s="34">
        <f>SUMIFS(J192:J1202,$C192:$C1202,$C192,$D192:$D1202,$D192,$E192:$E1202,$E192)</f>
        <v>0</v>
      </c>
    </row>
    <row r="192" spans="1:10" s="13" customFormat="1" ht="31.5" x14ac:dyDescent="0.25">
      <c r="A192" s="17">
        <v>3</v>
      </c>
      <c r="B192" s="22" t="s">
        <v>21</v>
      </c>
      <c r="C192" s="23" t="s">
        <v>89</v>
      </c>
      <c r="D192" s="23" t="s">
        <v>74</v>
      </c>
      <c r="E192" s="23" t="s">
        <v>130</v>
      </c>
      <c r="F192" s="23" t="s">
        <v>85</v>
      </c>
      <c r="G192" s="24">
        <v>1560.8</v>
      </c>
      <c r="H192" s="25"/>
      <c r="I192" s="24">
        <v>1560.8</v>
      </c>
      <c r="J192" s="25"/>
    </row>
    <row r="193" spans="1:10" s="13" customFormat="1" ht="15.75" x14ac:dyDescent="0.25">
      <c r="A193" s="15">
        <v>1</v>
      </c>
      <c r="B193" s="29" t="s">
        <v>69</v>
      </c>
      <c r="C193" s="30" t="s">
        <v>89</v>
      </c>
      <c r="D193" s="30" t="s">
        <v>83</v>
      </c>
      <c r="E193" s="30" t="s">
        <v>6</v>
      </c>
      <c r="F193" s="30" t="s">
        <v>76</v>
      </c>
      <c r="G193" s="31">
        <f>SUMIFS(G194:G1208,$C194:$C1208,$C194,$D194:$D1208,$D194)/2</f>
        <v>1695</v>
      </c>
      <c r="H193" s="31">
        <f>SUMIFS(H194:H1208,$C194:$C1208,$C194,$D194:$D1208,$D194)/2</f>
        <v>1195</v>
      </c>
      <c r="I193" s="31">
        <f>SUMIFS(I194:I1208,$C194:$C1208,$C194,$D194:$D1208,$D194)/2</f>
        <v>1695</v>
      </c>
      <c r="J193" s="31">
        <f>SUMIFS(J194:J1208,$C194:$C1208,$C194,$D194:$D1208,$D194)/2</f>
        <v>1195</v>
      </c>
    </row>
    <row r="194" spans="1:10" s="13" customFormat="1" ht="51" customHeight="1" x14ac:dyDescent="0.25">
      <c r="A194" s="16">
        <v>2</v>
      </c>
      <c r="B194" s="32" t="s">
        <v>166</v>
      </c>
      <c r="C194" s="33" t="s">
        <v>89</v>
      </c>
      <c r="D194" s="33" t="s">
        <v>83</v>
      </c>
      <c r="E194" s="33" t="s">
        <v>60</v>
      </c>
      <c r="F194" s="33"/>
      <c r="G194" s="34">
        <f>SUMIFS(G195:G1205,$C195:$C1205,$C195,$D195:$D1205,$D195,$E195:$E1205,$E195)</f>
        <v>500</v>
      </c>
      <c r="H194" s="34">
        <f>SUMIFS(H195:H1205,$C195:$C1205,$C195,$D195:$D1205,$D195,$E195:$E1205,$E195)</f>
        <v>0</v>
      </c>
      <c r="I194" s="34">
        <f>SUMIFS(I195:I1205,$C195:$C1205,$C195,$D195:$D1205,$D195,$E195:$E1205,$E195)</f>
        <v>500</v>
      </c>
      <c r="J194" s="34">
        <f>SUMIFS(J195:J1205,$C195:$C1205,$C195,$D195:$D1205,$D195,$E195:$E1205,$E195)</f>
        <v>0</v>
      </c>
    </row>
    <row r="195" spans="1:10" s="13" customFormat="1" ht="31.5" x14ac:dyDescent="0.25">
      <c r="A195" s="17">
        <v>3</v>
      </c>
      <c r="B195" s="22" t="s">
        <v>21</v>
      </c>
      <c r="C195" s="23" t="s">
        <v>89</v>
      </c>
      <c r="D195" s="23" t="s">
        <v>83</v>
      </c>
      <c r="E195" s="23" t="s">
        <v>60</v>
      </c>
      <c r="F195" s="23" t="s">
        <v>85</v>
      </c>
      <c r="G195" s="24">
        <v>500</v>
      </c>
      <c r="H195" s="24"/>
      <c r="I195" s="24">
        <v>500</v>
      </c>
      <c r="J195" s="24"/>
    </row>
    <row r="196" spans="1:10" s="13" customFormat="1" ht="56.25" customHeight="1" x14ac:dyDescent="0.25">
      <c r="A196" s="16">
        <v>2</v>
      </c>
      <c r="B196" s="41" t="s">
        <v>138</v>
      </c>
      <c r="C196" s="33" t="s">
        <v>89</v>
      </c>
      <c r="D196" s="33" t="s">
        <v>83</v>
      </c>
      <c r="E196" s="33" t="s">
        <v>137</v>
      </c>
      <c r="F196" s="33"/>
      <c r="G196" s="34">
        <f>SUMIFS(G197:G1207,$C197:$C1207,$C197,$D197:$D1207,$D197,$E197:$E1207,$E197)</f>
        <v>1195</v>
      </c>
      <c r="H196" s="34">
        <f>SUMIFS(H197:H1207,$C197:$C1207,$C197,$D197:$D1207,$D197,$E197:$E1207,$E197)</f>
        <v>1195</v>
      </c>
      <c r="I196" s="34">
        <f>SUMIFS(I197:I1207,$C197:$C1207,$C197,$D197:$D1207,$D197,$E197:$E1207,$E197)</f>
        <v>1195</v>
      </c>
      <c r="J196" s="34">
        <f>SUMIFS(J197:J1207,$C197:$C1207,$C197,$D197:$D1207,$D197,$E197:$E1207,$E197)</f>
        <v>1195</v>
      </c>
    </row>
    <row r="197" spans="1:10" s="13" customFormat="1" ht="31.5" x14ac:dyDescent="0.25">
      <c r="A197" s="17">
        <v>3</v>
      </c>
      <c r="B197" s="22" t="s">
        <v>21</v>
      </c>
      <c r="C197" s="23" t="s">
        <v>89</v>
      </c>
      <c r="D197" s="23" t="s">
        <v>83</v>
      </c>
      <c r="E197" s="23" t="s">
        <v>137</v>
      </c>
      <c r="F197" s="23" t="s">
        <v>85</v>
      </c>
      <c r="G197" s="24">
        <v>1195</v>
      </c>
      <c r="H197" s="24">
        <v>1195</v>
      </c>
      <c r="I197" s="24">
        <v>1195</v>
      </c>
      <c r="J197" s="24">
        <v>1195</v>
      </c>
    </row>
    <row r="198" spans="1:10" s="13" customFormat="1" ht="15.75" x14ac:dyDescent="0.25">
      <c r="A198" s="17">
        <v>3</v>
      </c>
      <c r="B198" s="22" t="s">
        <v>46</v>
      </c>
      <c r="C198" s="23" t="s">
        <v>89</v>
      </c>
      <c r="D198" s="23" t="s">
        <v>83</v>
      </c>
      <c r="E198" s="23" t="s">
        <v>137</v>
      </c>
      <c r="F198" s="23" t="s">
        <v>96</v>
      </c>
      <c r="G198" s="24"/>
      <c r="H198" s="24"/>
      <c r="I198" s="24"/>
      <c r="J198" s="24"/>
    </row>
    <row r="199" spans="1:10" s="13" customFormat="1" ht="63" x14ac:dyDescent="0.25">
      <c r="A199" s="16">
        <v>2</v>
      </c>
      <c r="B199" s="41" t="s">
        <v>139</v>
      </c>
      <c r="C199" s="42" t="s">
        <v>89</v>
      </c>
      <c r="D199" s="42" t="s">
        <v>83</v>
      </c>
      <c r="E199" s="42" t="s">
        <v>143</v>
      </c>
      <c r="F199" s="33"/>
      <c r="G199" s="34">
        <f>SUMIFS(G200:G1213,$C200:$C1213,$C200,$D200:$D1213,$D200,$E200:$E1213,$E200)</f>
        <v>0</v>
      </c>
      <c r="H199" s="34">
        <f>SUMIFS(H200:H1213,$C200:$C1213,$C200,$D200:$D1213,$D200,$E200:$E1213,$E200)</f>
        <v>0</v>
      </c>
      <c r="I199" s="34">
        <f>SUMIFS(I200:I1213,$C200:$C1213,$C200,$D200:$D1213,$D200,$E200:$E1213,$E200)</f>
        <v>0</v>
      </c>
      <c r="J199" s="34">
        <f>SUMIFS(J200:J1213,$C200:$C1213,$C200,$D200:$D1213,$D200,$E200:$E1213,$E200)</f>
        <v>0</v>
      </c>
    </row>
    <row r="200" spans="1:10" s="13" customFormat="1" ht="78.75" x14ac:dyDescent="0.25">
      <c r="A200" s="17">
        <v>3</v>
      </c>
      <c r="B200" s="22" t="s">
        <v>162</v>
      </c>
      <c r="C200" s="23" t="s">
        <v>89</v>
      </c>
      <c r="D200" s="23" t="s">
        <v>83</v>
      </c>
      <c r="E200" s="23" t="s">
        <v>143</v>
      </c>
      <c r="F200" s="23" t="s">
        <v>98</v>
      </c>
      <c r="G200" s="24"/>
      <c r="H200" s="24"/>
      <c r="I200" s="24"/>
      <c r="J200" s="24"/>
    </row>
    <row r="201" spans="1:10" s="13" customFormat="1" ht="15.75" x14ac:dyDescent="0.25">
      <c r="A201" s="15">
        <v>1</v>
      </c>
      <c r="B201" s="29" t="s">
        <v>159</v>
      </c>
      <c r="C201" s="30" t="s">
        <v>89</v>
      </c>
      <c r="D201" s="30" t="s">
        <v>91</v>
      </c>
      <c r="E201" s="30" t="s">
        <v>6</v>
      </c>
      <c r="F201" s="30" t="s">
        <v>76</v>
      </c>
      <c r="G201" s="31">
        <f>SUMIFS(G202:G1214,$C202:$C1214,$C202,$D202:$D1214,$D202)/2</f>
        <v>18075.2</v>
      </c>
      <c r="H201" s="31">
        <f>SUMIFS(H202:H1214,$C202:$C1214,$C202,$D202:$D1214,$D202)/2</f>
        <v>15987</v>
      </c>
      <c r="I201" s="31">
        <f>SUMIFS(I202:I1214,$C202:$C1214,$C202,$D202:$D1214,$D202)/2</f>
        <v>21772.1</v>
      </c>
      <c r="J201" s="31">
        <f>SUMIFS(J202:J1214,$C202:$C1214,$C202,$D202:$D1214,$D202)/2</f>
        <v>19648.400000000001</v>
      </c>
    </row>
    <row r="202" spans="1:10" s="13" customFormat="1" ht="31.5" x14ac:dyDescent="0.25">
      <c r="A202" s="16">
        <v>2</v>
      </c>
      <c r="B202" s="32" t="s">
        <v>209</v>
      </c>
      <c r="C202" s="33" t="s">
        <v>89</v>
      </c>
      <c r="D202" s="33" t="s">
        <v>91</v>
      </c>
      <c r="E202" s="33" t="s">
        <v>70</v>
      </c>
      <c r="F202" s="33"/>
      <c r="G202" s="34">
        <f>SUMIFS(G203:G1211,$C203:$C1211,$C203,$D203:$D1211,$D203,$E203:$E1211,$E203)</f>
        <v>2088.1999999999998</v>
      </c>
      <c r="H202" s="34">
        <f>SUMIFS(H203:H1211,$C203:$C1211,$C203,$D203:$D1211,$D203,$E203:$E1211,$E203)</f>
        <v>0</v>
      </c>
      <c r="I202" s="34">
        <f>SUMIFS(I203:I1211,$C203:$C1211,$C203,$D203:$D1211,$D203,$E203:$E1211,$E203)</f>
        <v>5785.1</v>
      </c>
      <c r="J202" s="34">
        <f>SUMIFS(J203:J1211,$C203:$C1211,$C203,$D203:$D1211,$D203,$E203:$E1211,$E203)</f>
        <v>3661.4</v>
      </c>
    </row>
    <row r="203" spans="1:10" s="13" customFormat="1" ht="31.5" x14ac:dyDescent="0.25">
      <c r="A203" s="17">
        <v>3</v>
      </c>
      <c r="B203" s="22" t="s">
        <v>21</v>
      </c>
      <c r="C203" s="23" t="s">
        <v>89</v>
      </c>
      <c r="D203" s="23" t="s">
        <v>91</v>
      </c>
      <c r="E203" s="23" t="s">
        <v>70</v>
      </c>
      <c r="F203" s="23" t="s">
        <v>85</v>
      </c>
      <c r="G203" s="24">
        <v>2088.1999999999998</v>
      </c>
      <c r="H203" s="24"/>
      <c r="I203" s="24">
        <v>5785.1</v>
      </c>
      <c r="J203" s="24">
        <v>3661.4</v>
      </c>
    </row>
    <row r="204" spans="1:10" s="13" customFormat="1" ht="63" x14ac:dyDescent="0.25">
      <c r="A204" s="16">
        <v>2</v>
      </c>
      <c r="B204" s="41" t="s">
        <v>204</v>
      </c>
      <c r="C204" s="33" t="s">
        <v>89</v>
      </c>
      <c r="D204" s="33" t="s">
        <v>91</v>
      </c>
      <c r="E204" s="33" t="s">
        <v>9</v>
      </c>
      <c r="F204" s="33"/>
      <c r="G204" s="34">
        <f>SUMIFS(G205:G1213,$C205:$C1213,$C205,$D205:$D1213,$D205,$E205:$E1213,$E205)</f>
        <v>6427</v>
      </c>
      <c r="H204" s="34">
        <f>SUMIFS(H205:H1213,$C205:$C1213,$C205,$D205:$D1213,$D205,$E205:$E1213,$E205)</f>
        <v>6427</v>
      </c>
      <c r="I204" s="34">
        <f>SUMIFS(I205:I1213,$C205:$C1213,$C205,$D205:$D1213,$D205,$E205:$E1213,$E205)</f>
        <v>6427</v>
      </c>
      <c r="J204" s="34">
        <f>SUMIFS(J205:J1213,$C205:$C1213,$C205,$D205:$D1213,$D205,$E205:$E1213,$E205)</f>
        <v>6427</v>
      </c>
    </row>
    <row r="205" spans="1:10" s="13" customFormat="1" ht="31.5" x14ac:dyDescent="0.25">
      <c r="A205" s="17">
        <v>3</v>
      </c>
      <c r="B205" s="22" t="s">
        <v>21</v>
      </c>
      <c r="C205" s="23" t="s">
        <v>89</v>
      </c>
      <c r="D205" s="23" t="s">
        <v>91</v>
      </c>
      <c r="E205" s="23" t="s">
        <v>9</v>
      </c>
      <c r="F205" s="23" t="s">
        <v>85</v>
      </c>
      <c r="G205" s="24">
        <v>6427</v>
      </c>
      <c r="H205" s="24">
        <v>6427</v>
      </c>
      <c r="I205" s="24">
        <v>6427</v>
      </c>
      <c r="J205" s="24">
        <v>6427</v>
      </c>
    </row>
    <row r="206" spans="1:10" s="13" customFormat="1" ht="94.5" x14ac:dyDescent="0.25">
      <c r="A206" s="16">
        <v>2</v>
      </c>
      <c r="B206" s="41" t="s">
        <v>212</v>
      </c>
      <c r="C206" s="33" t="s">
        <v>89</v>
      </c>
      <c r="D206" s="33" t="s">
        <v>91</v>
      </c>
      <c r="E206" s="33" t="s">
        <v>136</v>
      </c>
      <c r="F206" s="33"/>
      <c r="G206" s="34">
        <f>SUMIFS(G207:G1215,$C207:$C1215,$C207,$D207:$D1215,$D207,$E207:$E1215,$E207)</f>
        <v>9560</v>
      </c>
      <c r="H206" s="34">
        <f>SUMIFS(H207:H1215,$C207:$C1215,$C207,$D207:$D1215,$D207,$E207:$E1215,$E207)</f>
        <v>9560</v>
      </c>
      <c r="I206" s="34">
        <f>SUMIFS(I207:I1215,$C207:$C1215,$C207,$D207:$D1215,$D207,$E207:$E1215,$E207)</f>
        <v>9560</v>
      </c>
      <c r="J206" s="34">
        <f>SUMIFS(J207:J1215,$C207:$C1215,$C207,$D207:$D1215,$D207,$E207:$E1215,$E207)</f>
        <v>9560</v>
      </c>
    </row>
    <row r="207" spans="1:10" s="13" customFormat="1" ht="15.75" x14ac:dyDescent="0.25">
      <c r="A207" s="17">
        <v>3</v>
      </c>
      <c r="B207" s="22" t="s">
        <v>135</v>
      </c>
      <c r="C207" s="23" t="s">
        <v>89</v>
      </c>
      <c r="D207" s="23" t="s">
        <v>91</v>
      </c>
      <c r="E207" s="23" t="s">
        <v>136</v>
      </c>
      <c r="F207" s="23" t="s">
        <v>134</v>
      </c>
      <c r="G207" s="24">
        <v>9560</v>
      </c>
      <c r="H207" s="24">
        <v>9560</v>
      </c>
      <c r="I207" s="24">
        <v>9560</v>
      </c>
      <c r="J207" s="24">
        <v>9560</v>
      </c>
    </row>
    <row r="208" spans="1:10" s="13" customFormat="1" ht="31.5" x14ac:dyDescent="0.25">
      <c r="A208" s="15">
        <v>1</v>
      </c>
      <c r="B208" s="29" t="s">
        <v>27</v>
      </c>
      <c r="C208" s="30" t="s">
        <v>89</v>
      </c>
      <c r="D208" s="30" t="s">
        <v>75</v>
      </c>
      <c r="E208" s="30" t="s">
        <v>6</v>
      </c>
      <c r="F208" s="30" t="s">
        <v>76</v>
      </c>
      <c r="G208" s="31">
        <f>SUMIFS(G209:G1221,$C209:$C1221,$C209,$D209:$D1221,$D209)/2</f>
        <v>4009.6000000000004</v>
      </c>
      <c r="H208" s="31">
        <f>SUMIFS(H209:H1221,$C209:$C1221,$C209,$D209:$D1221,$D209)/2</f>
        <v>2705.6000000000004</v>
      </c>
      <c r="I208" s="31">
        <f>SUMIFS(I209:I1221,$C209:$C1221,$C209,$D209:$D1221,$D209)/2</f>
        <v>4009.6000000000004</v>
      </c>
      <c r="J208" s="31">
        <f>SUMIFS(J209:J1221,$C209:$C1221,$C209,$D209:$D1221,$D209)/2</f>
        <v>2705.6000000000004</v>
      </c>
    </row>
    <row r="209" spans="1:10" s="13" customFormat="1" ht="63" x14ac:dyDescent="0.25">
      <c r="A209" s="16">
        <v>2</v>
      </c>
      <c r="B209" s="32" t="s">
        <v>142</v>
      </c>
      <c r="C209" s="33" t="s">
        <v>89</v>
      </c>
      <c r="D209" s="33" t="s">
        <v>75</v>
      </c>
      <c r="E209" s="33" t="s">
        <v>28</v>
      </c>
      <c r="F209" s="33"/>
      <c r="G209" s="34">
        <f>SUMIFS(G210:G1218,$C210:$C1218,$C210,$D210:$D1218,$D210,$E210:$E1218,$E210)</f>
        <v>920</v>
      </c>
      <c r="H209" s="34">
        <f>SUMIFS(H210:H1218,$C210:$C1218,$C210,$D210:$D1218,$D210,$E210:$E1218,$E210)</f>
        <v>0</v>
      </c>
      <c r="I209" s="34">
        <f>SUMIFS(I210:I1218,$C210:$C1218,$C210,$D210:$D1218,$D210,$E210:$E1218,$E210)</f>
        <v>920</v>
      </c>
      <c r="J209" s="34">
        <f>SUMIFS(J210:J1218,$C210:$C1218,$C210,$D210:$D1218,$D210,$E210:$E1218,$E210)</f>
        <v>0</v>
      </c>
    </row>
    <row r="210" spans="1:10" s="13" customFormat="1" ht="47.25" x14ac:dyDescent="0.25">
      <c r="A210" s="17">
        <v>3</v>
      </c>
      <c r="B210" s="22" t="s">
        <v>11</v>
      </c>
      <c r="C210" s="23" t="s">
        <v>89</v>
      </c>
      <c r="D210" s="23" t="s">
        <v>75</v>
      </c>
      <c r="E210" s="23" t="s">
        <v>28</v>
      </c>
      <c r="F210" s="23" t="s">
        <v>78</v>
      </c>
      <c r="G210" s="24">
        <v>60</v>
      </c>
      <c r="H210" s="24"/>
      <c r="I210" s="24">
        <v>60</v>
      </c>
      <c r="J210" s="24"/>
    </row>
    <row r="211" spans="1:10" s="13" customFormat="1" ht="15.75" x14ac:dyDescent="0.25">
      <c r="A211" s="17">
        <v>3</v>
      </c>
      <c r="B211" s="22" t="s">
        <v>46</v>
      </c>
      <c r="C211" s="23" t="s">
        <v>89</v>
      </c>
      <c r="D211" s="23" t="s">
        <v>75</v>
      </c>
      <c r="E211" s="23" t="s">
        <v>28</v>
      </c>
      <c r="F211" s="23" t="s">
        <v>96</v>
      </c>
      <c r="G211" s="24">
        <v>860</v>
      </c>
      <c r="H211" s="24"/>
      <c r="I211" s="24">
        <v>860</v>
      </c>
      <c r="J211" s="24"/>
    </row>
    <row r="212" spans="1:10" s="13" customFormat="1" ht="84.6" customHeight="1" x14ac:dyDescent="0.25">
      <c r="A212" s="16">
        <v>2</v>
      </c>
      <c r="B212" s="32" t="s">
        <v>156</v>
      </c>
      <c r="C212" s="33" t="s">
        <v>89</v>
      </c>
      <c r="D212" s="33" t="s">
        <v>75</v>
      </c>
      <c r="E212" s="33" t="s">
        <v>29</v>
      </c>
      <c r="F212" s="33"/>
      <c r="G212" s="34">
        <f>SUMIFS(G213:G1221,$C213:$C1221,$C213,$D213:$D1221,$D213,$E213:$E1221,$E213)</f>
        <v>384</v>
      </c>
      <c r="H212" s="34">
        <f>SUMIFS(H213:H1221,$C213:$C1221,$C213,$D213:$D1221,$D213,$E213:$E1221,$E213)</f>
        <v>0</v>
      </c>
      <c r="I212" s="34">
        <f>SUMIFS(I213:I1221,$C213:$C1221,$C213,$D213:$D1221,$D213,$E213:$E1221,$E213)</f>
        <v>384</v>
      </c>
      <c r="J212" s="34">
        <f>SUMIFS(J213:J1221,$C213:$C1221,$C213,$D213:$D1221,$D213,$E213:$E1221,$E213)</f>
        <v>0</v>
      </c>
    </row>
    <row r="213" spans="1:10" s="13" customFormat="1" ht="78.75" x14ac:dyDescent="0.25">
      <c r="A213" s="17">
        <v>3</v>
      </c>
      <c r="B213" s="22" t="s">
        <v>175</v>
      </c>
      <c r="C213" s="23" t="s">
        <v>89</v>
      </c>
      <c r="D213" s="23" t="s">
        <v>75</v>
      </c>
      <c r="E213" s="23" t="s">
        <v>29</v>
      </c>
      <c r="F213" s="23" t="s">
        <v>99</v>
      </c>
      <c r="G213" s="24">
        <v>384</v>
      </c>
      <c r="H213" s="24"/>
      <c r="I213" s="24">
        <v>384</v>
      </c>
      <c r="J213" s="24"/>
    </row>
    <row r="214" spans="1:10" s="13" customFormat="1" ht="63" x14ac:dyDescent="0.25">
      <c r="A214" s="16">
        <v>2</v>
      </c>
      <c r="B214" s="41" t="s">
        <v>204</v>
      </c>
      <c r="C214" s="33" t="s">
        <v>89</v>
      </c>
      <c r="D214" s="33" t="s">
        <v>75</v>
      </c>
      <c r="E214" s="33" t="s">
        <v>9</v>
      </c>
      <c r="F214" s="33"/>
      <c r="G214" s="34">
        <f>SUMIFS(G215:G1223,$C215:$C1223,$C215,$D215:$D1223,$D215,$E215:$E1223,$E215)</f>
        <v>2188.5</v>
      </c>
      <c r="H214" s="34">
        <f>SUMIFS(H215:H1223,$C215:$C1223,$C215,$D215:$D1223,$D215,$E215:$E1223,$E215)</f>
        <v>2188.5</v>
      </c>
      <c r="I214" s="34">
        <f>SUMIFS(I215:I1223,$C215:$C1223,$C215,$D215:$D1223,$D215,$E215:$E1223,$E215)</f>
        <v>2188.5</v>
      </c>
      <c r="J214" s="34">
        <f>SUMIFS(J215:J1223,$C215:$C1223,$C215,$D215:$D1223,$D215,$E215:$E1223,$E215)</f>
        <v>2188.5</v>
      </c>
    </row>
    <row r="215" spans="1:10" s="13" customFormat="1" ht="31.5" x14ac:dyDescent="0.25">
      <c r="A215" s="17">
        <v>3</v>
      </c>
      <c r="B215" s="22" t="s">
        <v>23</v>
      </c>
      <c r="C215" s="23" t="s">
        <v>89</v>
      </c>
      <c r="D215" s="23" t="s">
        <v>75</v>
      </c>
      <c r="E215" s="23" t="s">
        <v>9</v>
      </c>
      <c r="F215" s="23" t="s">
        <v>87</v>
      </c>
      <c r="G215" s="24">
        <v>1917.9</v>
      </c>
      <c r="H215" s="24">
        <v>1917.9</v>
      </c>
      <c r="I215" s="24">
        <v>1917.9</v>
      </c>
      <c r="J215" s="24">
        <v>1917.9</v>
      </c>
    </row>
    <row r="216" spans="1:10" s="13" customFormat="1" ht="47.25" x14ac:dyDescent="0.25">
      <c r="A216" s="17">
        <v>3</v>
      </c>
      <c r="B216" s="22" t="s">
        <v>11</v>
      </c>
      <c r="C216" s="23" t="s">
        <v>89</v>
      </c>
      <c r="D216" s="23" t="s">
        <v>75</v>
      </c>
      <c r="E216" s="23" t="s">
        <v>9</v>
      </c>
      <c r="F216" s="23" t="s">
        <v>78</v>
      </c>
      <c r="G216" s="24">
        <v>270.60000000000002</v>
      </c>
      <c r="H216" s="24">
        <v>270.60000000000002</v>
      </c>
      <c r="I216" s="24">
        <v>270.60000000000002</v>
      </c>
      <c r="J216" s="24">
        <v>270.60000000000002</v>
      </c>
    </row>
    <row r="217" spans="1:10" s="13" customFormat="1" ht="15.75" x14ac:dyDescent="0.25">
      <c r="A217" s="17">
        <v>3</v>
      </c>
      <c r="B217" s="22" t="s">
        <v>12</v>
      </c>
      <c r="C217" s="23" t="s">
        <v>89</v>
      </c>
      <c r="D217" s="23" t="s">
        <v>75</v>
      </c>
      <c r="E217" s="23" t="s">
        <v>9</v>
      </c>
      <c r="F217" s="23" t="s">
        <v>79</v>
      </c>
      <c r="G217" s="24"/>
      <c r="H217" s="24"/>
      <c r="I217" s="24"/>
      <c r="J217" s="24"/>
    </row>
    <row r="218" spans="1:10" s="13" customFormat="1" ht="63" x14ac:dyDescent="0.25">
      <c r="A218" s="16">
        <v>2</v>
      </c>
      <c r="B218" s="41" t="s">
        <v>205</v>
      </c>
      <c r="C218" s="33" t="s">
        <v>89</v>
      </c>
      <c r="D218" s="33" t="s">
        <v>75</v>
      </c>
      <c r="E218" s="33" t="s">
        <v>33</v>
      </c>
      <c r="F218" s="33"/>
      <c r="G218" s="34">
        <f>SUMIFS(G219:G1227,$C219:$C1227,$C219,$D219:$D1227,$D219,$E219:$E1227,$E219)</f>
        <v>517.1</v>
      </c>
      <c r="H218" s="34">
        <f>SUMIFS(H219:H1227,$C219:$C1227,$C219,$D219:$D1227,$D219,$E219:$E1227,$E219)</f>
        <v>517.1</v>
      </c>
      <c r="I218" s="34">
        <f>SUMIFS(I219:I1227,$C219:$C1227,$C219,$D219:$D1227,$D219,$E219:$E1227,$E219)</f>
        <v>517.1</v>
      </c>
      <c r="J218" s="34">
        <f>SUMIFS(J219:J1227,$C219:$C1227,$C219,$D219:$D1227,$D219,$E219:$E1227,$E219)</f>
        <v>517.1</v>
      </c>
    </row>
    <row r="219" spans="1:10" s="13" customFormat="1" ht="31.5" x14ac:dyDescent="0.25">
      <c r="A219" s="17">
        <v>3</v>
      </c>
      <c r="B219" s="22" t="s">
        <v>10</v>
      </c>
      <c r="C219" s="23" t="s">
        <v>89</v>
      </c>
      <c r="D219" s="23" t="s">
        <v>75</v>
      </c>
      <c r="E219" s="23" t="s">
        <v>33</v>
      </c>
      <c r="F219" s="23" t="s">
        <v>77</v>
      </c>
      <c r="G219" s="24">
        <v>457.8</v>
      </c>
      <c r="H219" s="24">
        <v>457.8</v>
      </c>
      <c r="I219" s="24">
        <v>457.8</v>
      </c>
      <c r="J219" s="24">
        <v>457.8</v>
      </c>
    </row>
    <row r="220" spans="1:10" s="13" customFormat="1" ht="47.25" x14ac:dyDescent="0.25">
      <c r="A220" s="17">
        <v>3</v>
      </c>
      <c r="B220" s="22" t="s">
        <v>11</v>
      </c>
      <c r="C220" s="23" t="s">
        <v>89</v>
      </c>
      <c r="D220" s="23" t="s">
        <v>75</v>
      </c>
      <c r="E220" s="23" t="s">
        <v>33</v>
      </c>
      <c r="F220" s="23" t="s">
        <v>78</v>
      </c>
      <c r="G220" s="24">
        <v>59.3</v>
      </c>
      <c r="H220" s="24">
        <v>59.3</v>
      </c>
      <c r="I220" s="24">
        <v>59.3</v>
      </c>
      <c r="J220" s="24">
        <v>59.3</v>
      </c>
    </row>
    <row r="221" spans="1:10" s="13" customFormat="1" ht="15.75" x14ac:dyDescent="0.25">
      <c r="A221" s="14">
        <v>0</v>
      </c>
      <c r="B221" s="26" t="s">
        <v>117</v>
      </c>
      <c r="C221" s="27" t="s">
        <v>90</v>
      </c>
      <c r="D221" s="27" t="s">
        <v>119</v>
      </c>
      <c r="E221" s="27"/>
      <c r="F221" s="27"/>
      <c r="G221" s="28">
        <f>SUMIFS(G222:G1245,$C222:$C1245,$C222)/3</f>
        <v>6448.2</v>
      </c>
      <c r="H221" s="28">
        <f>SUMIFS(H222:H1235,$C222:$C1235,$C222)/3</f>
        <v>0</v>
      </c>
      <c r="I221" s="28">
        <f>SUMIFS(I222:I1245,$C222:$C1245,$C222)/3</f>
        <v>6544.5999999999995</v>
      </c>
      <c r="J221" s="28">
        <f>SUMIFS(J222:J1235,$C222:$C1235,$C222)/3</f>
        <v>0</v>
      </c>
    </row>
    <row r="222" spans="1:10" s="13" customFormat="1" ht="15.75" x14ac:dyDescent="0.25">
      <c r="A222" s="15">
        <v>1</v>
      </c>
      <c r="B222" s="29" t="s">
        <v>30</v>
      </c>
      <c r="C222" s="30" t="s">
        <v>90</v>
      </c>
      <c r="D222" s="30" t="s">
        <v>74</v>
      </c>
      <c r="E222" s="30" t="s">
        <v>6</v>
      </c>
      <c r="F222" s="30" t="s">
        <v>76</v>
      </c>
      <c r="G222" s="31">
        <f>SUMIFS(G223:G1235,$C223:$C1235,$C223,$D223:$D1235,$D223)/2</f>
        <v>6448.2</v>
      </c>
      <c r="H222" s="31">
        <f>SUMIFS(H223:H1235,$C223:$C1235,$C223,$D223:$D1235,$D223)/2</f>
        <v>0</v>
      </c>
      <c r="I222" s="31">
        <f>SUMIFS(I223:I1235,$C223:$C1235,$C223,$D223:$D1235,$D223)/2</f>
        <v>6544.6</v>
      </c>
      <c r="J222" s="31">
        <f>SUMIFS(J223:J1235,$C223:$C1235,$C223,$D223:$D1235,$D223)/2</f>
        <v>0</v>
      </c>
    </row>
    <row r="223" spans="1:10" s="13" customFormat="1" ht="47.25" x14ac:dyDescent="0.25">
      <c r="A223" s="16">
        <v>2</v>
      </c>
      <c r="B223" s="32" t="s">
        <v>206</v>
      </c>
      <c r="C223" s="33" t="s">
        <v>90</v>
      </c>
      <c r="D223" s="33" t="s">
        <v>74</v>
      </c>
      <c r="E223" s="33" t="s">
        <v>31</v>
      </c>
      <c r="F223" s="33"/>
      <c r="G223" s="34">
        <f>SUMIFS(G224:G1232,$C224:$C1232,$C224,$D224:$D1232,$D224,$E224:$E1232,$E224)</f>
        <v>3336.6</v>
      </c>
      <c r="H223" s="34">
        <f>SUMIFS(H224:H1232,$C224:$C1232,$C224,$D224:$D1232,$D224,$E224:$E1232,$E224)</f>
        <v>0</v>
      </c>
      <c r="I223" s="34">
        <f>SUMIFS(I224:I1232,$C224:$C1232,$C224,$D224:$D1232,$D224,$E224:$E1232,$E224)</f>
        <v>3412</v>
      </c>
      <c r="J223" s="34">
        <f>SUMIFS(J224:J1232,$C224:$C1232,$C224,$D224:$D1232,$D224,$E224:$E1232,$E224)</f>
        <v>0</v>
      </c>
    </row>
    <row r="224" spans="1:10" s="13" customFormat="1" ht="31.5" x14ac:dyDescent="0.25">
      <c r="A224" s="17">
        <v>3</v>
      </c>
      <c r="B224" s="22" t="s">
        <v>23</v>
      </c>
      <c r="C224" s="23" t="s">
        <v>90</v>
      </c>
      <c r="D224" s="23" t="s">
        <v>74</v>
      </c>
      <c r="E224" s="23" t="s">
        <v>31</v>
      </c>
      <c r="F224" s="23" t="s">
        <v>87</v>
      </c>
      <c r="G224" s="24"/>
      <c r="H224" s="24"/>
      <c r="I224" s="24"/>
      <c r="J224" s="24"/>
    </row>
    <row r="225" spans="1:10" s="13" customFormat="1" ht="15.75" x14ac:dyDescent="0.25">
      <c r="A225" s="17">
        <v>3</v>
      </c>
      <c r="B225" s="43" t="s">
        <v>46</v>
      </c>
      <c r="C225" s="23" t="s">
        <v>90</v>
      </c>
      <c r="D225" s="23" t="s">
        <v>74</v>
      </c>
      <c r="E225" s="23" t="s">
        <v>31</v>
      </c>
      <c r="F225" s="23" t="s">
        <v>96</v>
      </c>
      <c r="G225" s="24">
        <v>3336.6</v>
      </c>
      <c r="H225" s="25"/>
      <c r="I225" s="24">
        <v>3412</v>
      </c>
      <c r="J225" s="25"/>
    </row>
    <row r="226" spans="1:10" s="13" customFormat="1" ht="50.45" customHeight="1" x14ac:dyDescent="0.25">
      <c r="A226" s="16">
        <v>2</v>
      </c>
      <c r="B226" s="32" t="s">
        <v>166</v>
      </c>
      <c r="C226" s="33" t="s">
        <v>90</v>
      </c>
      <c r="D226" s="33" t="s">
        <v>74</v>
      </c>
      <c r="E226" s="33" t="s">
        <v>60</v>
      </c>
      <c r="F226" s="33"/>
      <c r="G226" s="34">
        <f>SUMIFS(G227:G1235,$C227:$C1235,$C227,$D227:$D1235,$D227,$E227:$E1235,$E227)</f>
        <v>0</v>
      </c>
      <c r="H226" s="34">
        <f>SUMIFS(H227:H1235,$C227:$C1235,$C227,$D227:$D1235,$D227,$E227:$E1235,$E227)</f>
        <v>0</v>
      </c>
      <c r="I226" s="34">
        <f>SUMIFS(I227:I1235,$C227:$C1235,$C227,$D227:$D1235,$D227,$E227:$E1235,$E227)</f>
        <v>0</v>
      </c>
      <c r="J226" s="34">
        <f>SUMIFS(J227:J1235,$C227:$C1235,$C227,$D227:$D1235,$D227,$E227:$E1235,$E227)</f>
        <v>0</v>
      </c>
    </row>
    <row r="227" spans="1:10" s="13" customFormat="1" ht="128.44999999999999" customHeight="1" x14ac:dyDescent="0.25">
      <c r="A227" s="17">
        <v>3</v>
      </c>
      <c r="B227" s="22" t="s">
        <v>125</v>
      </c>
      <c r="C227" s="23" t="s">
        <v>90</v>
      </c>
      <c r="D227" s="23" t="s">
        <v>74</v>
      </c>
      <c r="E227" s="23" t="s">
        <v>60</v>
      </c>
      <c r="F227" s="23" t="s">
        <v>126</v>
      </c>
      <c r="G227" s="24"/>
      <c r="H227" s="24"/>
      <c r="I227" s="24"/>
      <c r="J227" s="24"/>
    </row>
    <row r="228" spans="1:10" s="13" customFormat="1" ht="81.599999999999994" customHeight="1" x14ac:dyDescent="0.25">
      <c r="A228" s="16">
        <v>2</v>
      </c>
      <c r="B228" s="32" t="s">
        <v>185</v>
      </c>
      <c r="C228" s="33" t="s">
        <v>90</v>
      </c>
      <c r="D228" s="33" t="s">
        <v>74</v>
      </c>
      <c r="E228" s="33" t="s">
        <v>45</v>
      </c>
      <c r="F228" s="33"/>
      <c r="G228" s="34">
        <f>SUMIFS(G229:G1237,$C229:$C1237,$C229,$D229:$D1237,$D229,$E229:$E1237,$E229)</f>
        <v>3101.6</v>
      </c>
      <c r="H228" s="34">
        <f>SUMIFS(H229:H1237,$C229:$C1237,$C229,$D229:$D1237,$D229,$E229:$E1237,$E229)</f>
        <v>0</v>
      </c>
      <c r="I228" s="34">
        <f>SUMIFS(I229:I1237,$C229:$C1237,$C229,$D229:$D1237,$D229,$E229:$E1237,$E229)</f>
        <v>3122.6</v>
      </c>
      <c r="J228" s="34">
        <f>SUMIFS(J229:J1237,$C229:$C1237,$C229,$D229:$D1237,$D229,$E229:$E1237,$E229)</f>
        <v>0</v>
      </c>
    </row>
    <row r="229" spans="1:10" s="13" customFormat="1" ht="15.75" x14ac:dyDescent="0.25">
      <c r="A229" s="17">
        <v>3</v>
      </c>
      <c r="B229" s="22" t="s">
        <v>46</v>
      </c>
      <c r="C229" s="23" t="s">
        <v>90</v>
      </c>
      <c r="D229" s="23" t="s">
        <v>74</v>
      </c>
      <c r="E229" s="23" t="s">
        <v>45</v>
      </c>
      <c r="F229" s="23" t="s">
        <v>96</v>
      </c>
      <c r="G229" s="24">
        <v>3101.6</v>
      </c>
      <c r="H229" s="25"/>
      <c r="I229" s="24">
        <v>3122.6</v>
      </c>
      <c r="J229" s="25"/>
    </row>
    <row r="230" spans="1:10" s="13" customFormat="1" ht="47.25" x14ac:dyDescent="0.25">
      <c r="A230" s="16">
        <v>2</v>
      </c>
      <c r="B230" s="41" t="s">
        <v>174</v>
      </c>
      <c r="C230" s="33" t="s">
        <v>90</v>
      </c>
      <c r="D230" s="33" t="s">
        <v>74</v>
      </c>
      <c r="E230" s="33" t="s">
        <v>173</v>
      </c>
      <c r="F230" s="33"/>
      <c r="G230" s="34">
        <f>SUMIFS(G231:G1240,$C231:$C1240,$C231,$D231:$D1240,$D231,$E231:$E1240,$E231)</f>
        <v>10</v>
      </c>
      <c r="H230" s="34">
        <f>SUMIFS(H231:H1240,$C231:$C1240,$C231,$D231:$D1240,$D231,$E231:$E1240,$E231)</f>
        <v>0</v>
      </c>
      <c r="I230" s="34">
        <f>SUMIFS(I231:I1240,$C231:$C1240,$C231,$D231:$D1240,$D231,$E231:$E1240,$E231)</f>
        <v>10</v>
      </c>
      <c r="J230" s="34">
        <f>SUMIFS(J231:J1240,$C231:$C1240,$C231,$D231:$D1240,$D231,$E231:$E1240,$E231)</f>
        <v>0</v>
      </c>
    </row>
    <row r="231" spans="1:10" s="13" customFormat="1" ht="15.75" x14ac:dyDescent="0.25">
      <c r="A231" s="17">
        <v>3</v>
      </c>
      <c r="B231" s="22" t="s">
        <v>46</v>
      </c>
      <c r="C231" s="23" t="s">
        <v>90</v>
      </c>
      <c r="D231" s="23" t="s">
        <v>74</v>
      </c>
      <c r="E231" s="23" t="s">
        <v>173</v>
      </c>
      <c r="F231" s="23" t="s">
        <v>96</v>
      </c>
      <c r="G231" s="24">
        <v>10</v>
      </c>
      <c r="H231" s="24"/>
      <c r="I231" s="24">
        <v>10</v>
      </c>
      <c r="J231" s="24"/>
    </row>
    <row r="232" spans="1:10" s="13" customFormat="1" ht="15.75" x14ac:dyDescent="0.25">
      <c r="A232" s="14">
        <v>0</v>
      </c>
      <c r="B232" s="26" t="s">
        <v>118</v>
      </c>
      <c r="C232" s="27" t="s">
        <v>92</v>
      </c>
      <c r="D232" s="27" t="s">
        <v>119</v>
      </c>
      <c r="E232" s="27"/>
      <c r="F232" s="27"/>
      <c r="G232" s="28">
        <f>SUMIFS(G233:G1254,$C233:$C1254,$C233)/3</f>
        <v>3551.2000000000003</v>
      </c>
      <c r="H232" s="28">
        <f>SUMIFS(H233:H1244,$C233:$C1244,$C233)/3</f>
        <v>0</v>
      </c>
      <c r="I232" s="28">
        <f>SUMIFS(I233:I1254,$C233:$C1254,$C233)/3</f>
        <v>3973</v>
      </c>
      <c r="J232" s="28">
        <f>SUMIFS(J233:J1244,$C233:$C1244,$C233)/3</f>
        <v>0</v>
      </c>
    </row>
    <row r="233" spans="1:10" s="13" customFormat="1" ht="15.75" x14ac:dyDescent="0.25">
      <c r="A233" s="15">
        <v>1</v>
      </c>
      <c r="B233" s="29" t="s">
        <v>71</v>
      </c>
      <c r="C233" s="30" t="s">
        <v>92</v>
      </c>
      <c r="D233" s="30" t="s">
        <v>93</v>
      </c>
      <c r="E233" s="30" t="s">
        <v>6</v>
      </c>
      <c r="F233" s="30" t="s">
        <v>76</v>
      </c>
      <c r="G233" s="31">
        <f>SUMIFS(G234:G1244,$C234:$C1244,$C234,$D234:$D1244,$D234)/2</f>
        <v>3551.2000000000003</v>
      </c>
      <c r="H233" s="31">
        <f>SUMIFS(H234:H1244,$C234:$C1244,$C234,$D234:$D1244,$D234)/2</f>
        <v>0</v>
      </c>
      <c r="I233" s="31">
        <f>SUMIFS(I234:I1244,$C234:$C1244,$C234,$D234:$D1244,$D234)/2</f>
        <v>3973</v>
      </c>
      <c r="J233" s="31">
        <f>SUMIFS(J234:J1244,$C234:$C1244,$C234,$D234:$D1244,$D234)/2</f>
        <v>0</v>
      </c>
    </row>
    <row r="234" spans="1:10" s="13" customFormat="1" ht="47.25" x14ac:dyDescent="0.25">
      <c r="A234" s="16">
        <v>2</v>
      </c>
      <c r="B234" s="35" t="s">
        <v>207</v>
      </c>
      <c r="C234" s="33" t="s">
        <v>92</v>
      </c>
      <c r="D234" s="33" t="s">
        <v>93</v>
      </c>
      <c r="E234" s="33" t="s">
        <v>72</v>
      </c>
      <c r="F234" s="33"/>
      <c r="G234" s="34">
        <f>SUMIFS(G235:G1241,$C235:$C1241,$C235,$D235:$D1241,$D235,$E235:$E1241,$E235)</f>
        <v>2537.1</v>
      </c>
      <c r="H234" s="34">
        <f>SUMIFS(H235:H1241,$C235:$C1241,$C235,$D235:$D1241,$D235,$E235:$E1241,$E235)</f>
        <v>0</v>
      </c>
      <c r="I234" s="34">
        <f>SUMIFS(I235:I1241,$C235:$C1241,$C235,$D235:$D1241,$D235,$E235:$E1241,$E235)</f>
        <v>2866.9</v>
      </c>
      <c r="J234" s="34">
        <f>SUMIFS(J235:J1241,$C235:$C1241,$C235,$D235:$D1241,$D235,$E235:$E1241,$E235)</f>
        <v>0</v>
      </c>
    </row>
    <row r="235" spans="1:10" s="13" customFormat="1" ht="15.75" x14ac:dyDescent="0.25">
      <c r="A235" s="17">
        <v>3</v>
      </c>
      <c r="B235" s="22" t="s">
        <v>46</v>
      </c>
      <c r="C235" s="23" t="s">
        <v>92</v>
      </c>
      <c r="D235" s="23" t="s">
        <v>93</v>
      </c>
      <c r="E235" s="23" t="s">
        <v>72</v>
      </c>
      <c r="F235" s="23" t="s">
        <v>96</v>
      </c>
      <c r="G235" s="24">
        <v>2537.1</v>
      </c>
      <c r="H235" s="25"/>
      <c r="I235" s="24">
        <v>2866.9</v>
      </c>
      <c r="J235" s="25"/>
    </row>
    <row r="236" spans="1:10" s="13" customFormat="1" ht="94.5" x14ac:dyDescent="0.25">
      <c r="A236" s="16">
        <v>2</v>
      </c>
      <c r="B236" s="45" t="s">
        <v>208</v>
      </c>
      <c r="C236" s="33" t="s">
        <v>92</v>
      </c>
      <c r="D236" s="33" t="s">
        <v>93</v>
      </c>
      <c r="E236" s="33" t="s">
        <v>144</v>
      </c>
      <c r="F236" s="33"/>
      <c r="G236" s="34">
        <f>SUMIFS(G237:G1243,$C237:$C1243,$C237,$D237:$D1243,$D237,$E237:$E1243,$E237)</f>
        <v>1014.1</v>
      </c>
      <c r="H236" s="34">
        <f>SUMIFS(H237:H1243,$C237:$C1243,$C237,$D237:$D1243,$D237,$E237:$E1243,$E237)</f>
        <v>0</v>
      </c>
      <c r="I236" s="34">
        <f>SUMIFS(I237:I1243,$C237:$C1243,$C237,$D237:$D1243,$D237,$E237:$E1243,$E237)</f>
        <v>1106.0999999999999</v>
      </c>
      <c r="J236" s="34">
        <f>SUMIFS(J237:J1243,$C237:$C1243,$C237,$D237:$D1243,$D237,$E237:$E1243,$E237)</f>
        <v>0</v>
      </c>
    </row>
    <row r="237" spans="1:10" s="13" customFormat="1" ht="15.75" x14ac:dyDescent="0.25">
      <c r="A237" s="17">
        <v>3</v>
      </c>
      <c r="B237" s="22" t="s">
        <v>46</v>
      </c>
      <c r="C237" s="23" t="s">
        <v>92</v>
      </c>
      <c r="D237" s="23" t="s">
        <v>93</v>
      </c>
      <c r="E237" s="23" t="s">
        <v>144</v>
      </c>
      <c r="F237" s="23" t="s">
        <v>96</v>
      </c>
      <c r="G237" s="24">
        <v>1014.1</v>
      </c>
      <c r="H237" s="25"/>
      <c r="I237" s="24">
        <v>1106.0999999999999</v>
      </c>
      <c r="J237" s="25"/>
    </row>
    <row r="238" spans="1:10" s="13" customFormat="1" ht="34.15" customHeight="1" x14ac:dyDescent="0.25">
      <c r="A238" s="14">
        <v>0</v>
      </c>
      <c r="B238" s="26" t="s">
        <v>181</v>
      </c>
      <c r="C238" s="27" t="s">
        <v>80</v>
      </c>
      <c r="D238" s="27" t="s">
        <v>119</v>
      </c>
      <c r="E238" s="27"/>
      <c r="F238" s="27"/>
      <c r="G238" s="28">
        <f>SUMIFS(G239:G1256,$C239:$C1256,$C239)/3</f>
        <v>45</v>
      </c>
      <c r="H238" s="28">
        <f>SUMIFS(H239:H1246,$C239:$C1246,$C239)/3</f>
        <v>0</v>
      </c>
      <c r="I238" s="28">
        <f>SUMIFS(I239:I1256,$C239:$C1256,$C239)/3</f>
        <v>45</v>
      </c>
      <c r="J238" s="28">
        <f>SUMIFS(J239:J1246,$C239:$C1246,$C239)/3</f>
        <v>0</v>
      </c>
    </row>
    <row r="239" spans="1:10" s="13" customFormat="1" ht="31.15" customHeight="1" x14ac:dyDescent="0.25">
      <c r="A239" s="15">
        <v>1</v>
      </c>
      <c r="B239" s="40" t="s">
        <v>176</v>
      </c>
      <c r="C239" s="44" t="s">
        <v>80</v>
      </c>
      <c r="D239" s="44" t="s">
        <v>74</v>
      </c>
      <c r="E239" s="44"/>
      <c r="F239" s="44"/>
      <c r="G239" s="31">
        <f>SUMIFS(G240:G1249,$C240:$C1249,$C240,$D240:$D1249,$D240)/2</f>
        <v>45</v>
      </c>
      <c r="H239" s="31">
        <f>SUMIFS(H240:H1249,$C240:$C1249,$C240,$D240:$D1249,$D240)/2</f>
        <v>0</v>
      </c>
      <c r="I239" s="31">
        <f>SUMIFS(I240:I1249,$C240:$C1249,$C240,$D240:$D1249,$D240)/2</f>
        <v>45</v>
      </c>
      <c r="J239" s="31">
        <f>SUMIFS(J240:J1249,$C240:$C1249,$C240,$D240:$D1249,$D240)/2</f>
        <v>0</v>
      </c>
    </row>
    <row r="240" spans="1:10" s="13" customFormat="1" ht="63" x14ac:dyDescent="0.25">
      <c r="A240" s="16">
        <v>2</v>
      </c>
      <c r="B240" s="41" t="s">
        <v>177</v>
      </c>
      <c r="C240" s="42" t="s">
        <v>80</v>
      </c>
      <c r="D240" s="42" t="s">
        <v>74</v>
      </c>
      <c r="E240" s="42" t="s">
        <v>178</v>
      </c>
      <c r="F240" s="42" t="s">
        <v>76</v>
      </c>
      <c r="G240" s="34">
        <f>SUMIFS(G241:G1246,$C241:$C1246,$C241,$D241:$D1246,$D241,$E241:$E1246,$E241)</f>
        <v>45</v>
      </c>
      <c r="H240" s="34">
        <f>SUMIFS(H241:H1246,$C241:$C1246,$C241,$D241:$D1246,$D241,$E241:$E1246,$E241)</f>
        <v>0</v>
      </c>
      <c r="I240" s="34">
        <f>SUMIFS(I241:I1246,$C241:$C1246,$C241,$D241:$D1246,$D241,$E241:$E1246,$E241)</f>
        <v>45</v>
      </c>
      <c r="J240" s="34">
        <f>SUMIFS(J241:J1246,$C241:$C1246,$C241,$D241:$D1246,$D241,$E241:$E1246,$E241)</f>
        <v>0</v>
      </c>
    </row>
    <row r="241" spans="1:10" s="13" customFormat="1" ht="31.5" x14ac:dyDescent="0.25">
      <c r="A241" s="17">
        <v>3</v>
      </c>
      <c r="B241" s="22" t="s">
        <v>179</v>
      </c>
      <c r="C241" s="23" t="s">
        <v>80</v>
      </c>
      <c r="D241" s="23" t="s">
        <v>74</v>
      </c>
      <c r="E241" s="23" t="s">
        <v>178</v>
      </c>
      <c r="F241" s="23" t="s">
        <v>180</v>
      </c>
      <c r="G241" s="24">
        <v>45</v>
      </c>
      <c r="H241" s="25"/>
      <c r="I241" s="24">
        <v>45</v>
      </c>
      <c r="J241" s="25"/>
    </row>
    <row r="242" spans="1:10" s="13" customFormat="1" ht="47.25" x14ac:dyDescent="0.25">
      <c r="A242" s="14">
        <v>0</v>
      </c>
      <c r="B242" s="26" t="s">
        <v>168</v>
      </c>
      <c r="C242" s="27" t="s">
        <v>81</v>
      </c>
      <c r="D242" s="27" t="s">
        <v>119</v>
      </c>
      <c r="E242" s="27"/>
      <c r="F242" s="27"/>
      <c r="G242" s="28">
        <f>SUMIFS(G243:G1260,$C243:$C1260,$C243)/3</f>
        <v>63569.19999999999</v>
      </c>
      <c r="H242" s="28">
        <f>SUMIFS(H243:H1250,$C243:$C1250,$C243)/3</f>
        <v>868</v>
      </c>
      <c r="I242" s="28">
        <f>SUMIFS(I243:I1260,$C243:$C1260,$C243)/3</f>
        <v>66709</v>
      </c>
      <c r="J242" s="28">
        <f>SUMIFS(J243:J1250,$C243:$C1250,$C243)/3</f>
        <v>868</v>
      </c>
    </row>
    <row r="243" spans="1:10" s="13" customFormat="1" ht="47.25" x14ac:dyDescent="0.25">
      <c r="A243" s="15">
        <v>1</v>
      </c>
      <c r="B243" s="29" t="s">
        <v>15</v>
      </c>
      <c r="C243" s="30" t="s">
        <v>81</v>
      </c>
      <c r="D243" s="30" t="s">
        <v>74</v>
      </c>
      <c r="E243" s="30" t="s">
        <v>6</v>
      </c>
      <c r="F243" s="30" t="s">
        <v>76</v>
      </c>
      <c r="G243" s="31">
        <f>SUMIFS(G244:G1250,$C244:$C1250,$C244,$D244:$D1250,$D244)/2</f>
        <v>21900</v>
      </c>
      <c r="H243" s="31">
        <f>SUMIFS(H244:H1250,$C244:$C1250,$C244,$D244:$D1250,$D244)/2</f>
        <v>868</v>
      </c>
      <c r="I243" s="31">
        <f>SUMIFS(I244:I1250,$C244:$C1250,$C244,$D244:$D1250,$D244)/2</f>
        <v>21900</v>
      </c>
      <c r="J243" s="31">
        <f>SUMIFS(J244:J1250,$C244:$C1250,$C244,$D244:$D1250,$D244)/2</f>
        <v>868</v>
      </c>
    </row>
    <row r="244" spans="1:10" s="13" customFormat="1" ht="31.5" x14ac:dyDescent="0.25">
      <c r="A244" s="16">
        <v>2</v>
      </c>
      <c r="B244" s="32" t="s">
        <v>16</v>
      </c>
      <c r="C244" s="33" t="s">
        <v>81</v>
      </c>
      <c r="D244" s="33" t="s">
        <v>74</v>
      </c>
      <c r="E244" s="33" t="s">
        <v>131</v>
      </c>
      <c r="F244" s="33" t="s">
        <v>76</v>
      </c>
      <c r="G244" s="34">
        <f>SUMIFS(G245:G1247,$C245:$C1247,$C245,$D245:$D1247,$D245,$E245:$E1247,$E245)</f>
        <v>21900</v>
      </c>
      <c r="H244" s="34">
        <f>SUMIFS(H245:H1247,$C245:$C1247,$C245,$D245:$D1247,$D245,$E245:$E1247,$E245)</f>
        <v>868</v>
      </c>
      <c r="I244" s="34">
        <f>SUMIFS(I245:I1247,$C245:$C1247,$C245,$D245:$D1247,$D245,$E245:$E1247,$E245)</f>
        <v>21900</v>
      </c>
      <c r="J244" s="34">
        <f>SUMIFS(J245:J1247,$C245:$C1247,$C245,$D245:$D1247,$D245,$E245:$E1247,$E245)</f>
        <v>868</v>
      </c>
    </row>
    <row r="245" spans="1:10" s="13" customFormat="1" ht="15.75" x14ac:dyDescent="0.25">
      <c r="A245" s="17">
        <v>3</v>
      </c>
      <c r="B245" s="22" t="s">
        <v>18</v>
      </c>
      <c r="C245" s="23" t="s">
        <v>81</v>
      </c>
      <c r="D245" s="23" t="s">
        <v>74</v>
      </c>
      <c r="E245" s="23" t="s">
        <v>131</v>
      </c>
      <c r="F245" s="23" t="s">
        <v>82</v>
      </c>
      <c r="G245" s="24">
        <v>21900</v>
      </c>
      <c r="H245" s="24">
        <v>868</v>
      </c>
      <c r="I245" s="24">
        <v>21900</v>
      </c>
      <c r="J245" s="24">
        <v>868</v>
      </c>
    </row>
    <row r="246" spans="1:10" s="13" customFormat="1" ht="31.5" x14ac:dyDescent="0.25">
      <c r="A246" s="15">
        <v>1</v>
      </c>
      <c r="B246" s="29" t="s">
        <v>160</v>
      </c>
      <c r="C246" s="30" t="s">
        <v>81</v>
      </c>
      <c r="D246" s="30" t="s">
        <v>83</v>
      </c>
      <c r="E246" s="30"/>
      <c r="F246" s="30"/>
      <c r="G246" s="31">
        <f>SUMIFS(G247:G1253,$C247:$C1253,$C247,$D247:$D1253,$D247)/2</f>
        <v>41669.199999999997</v>
      </c>
      <c r="H246" s="31">
        <f>SUMIFS(H247:H1253,$C247:$C1253,$C247,$D247:$D1253,$D247)/2</f>
        <v>0</v>
      </c>
      <c r="I246" s="31">
        <f>SUMIFS(I247:I1253,$C247:$C1253,$C247,$D247:$D1253,$D247)/2</f>
        <v>44809</v>
      </c>
      <c r="J246" s="31">
        <f>SUMIFS(J247:J1253,$C247:$C1253,$C247,$D247:$D1253,$D247)/2</f>
        <v>0</v>
      </c>
    </row>
    <row r="247" spans="1:10" s="13" customFormat="1" ht="47.25" x14ac:dyDescent="0.25">
      <c r="A247" s="16">
        <v>2</v>
      </c>
      <c r="B247" s="41" t="s">
        <v>211</v>
      </c>
      <c r="C247" s="33" t="s">
        <v>81</v>
      </c>
      <c r="D247" s="33" t="s">
        <v>83</v>
      </c>
      <c r="E247" s="33" t="s">
        <v>184</v>
      </c>
      <c r="F247" s="33" t="s">
        <v>76</v>
      </c>
      <c r="G247" s="34">
        <f>SUMIFS(G248:G1251,$C248:$C1251,$C248,$D248:$D1251,$D248,$E248:$E1251,$E248)</f>
        <v>10882.2</v>
      </c>
      <c r="H247" s="34">
        <f>SUMIFS(H248:H1251,$C248:$C1251,$C248,$D248:$D1251,$D248,$E248:$E1251,$E248)</f>
        <v>0</v>
      </c>
      <c r="I247" s="34">
        <f>SUMIFS(I248:I1251,$C248:$C1251,$C248,$D248:$D1251,$D248,$E248:$E1251,$E248)</f>
        <v>10882.2</v>
      </c>
      <c r="J247" s="34">
        <f>SUMIFS(J248:J1251,$C248:$C1251,$C248,$D248:$D1251,$D248,$E248:$E1251,$E248)</f>
        <v>0</v>
      </c>
    </row>
    <row r="248" spans="1:10" s="13" customFormat="1" ht="15.75" x14ac:dyDescent="0.25">
      <c r="A248" s="17">
        <v>3</v>
      </c>
      <c r="B248" s="22" t="s">
        <v>19</v>
      </c>
      <c r="C248" s="23" t="s">
        <v>81</v>
      </c>
      <c r="D248" s="23" t="s">
        <v>83</v>
      </c>
      <c r="E248" s="23" t="s">
        <v>184</v>
      </c>
      <c r="F248" s="23" t="s">
        <v>84</v>
      </c>
      <c r="G248" s="24">
        <v>10882.2</v>
      </c>
      <c r="H248" s="24"/>
      <c r="I248" s="24">
        <v>10882.2</v>
      </c>
      <c r="J248" s="24"/>
    </row>
    <row r="249" spans="1:10" s="13" customFormat="1" ht="31.5" x14ac:dyDescent="0.25">
      <c r="A249" s="16">
        <v>2</v>
      </c>
      <c r="B249" s="32" t="s">
        <v>16</v>
      </c>
      <c r="C249" s="33" t="s">
        <v>81</v>
      </c>
      <c r="D249" s="33" t="s">
        <v>83</v>
      </c>
      <c r="E249" s="33" t="s">
        <v>131</v>
      </c>
      <c r="F249" s="33"/>
      <c r="G249" s="34">
        <f>SUMIFS(G250:G1253,$C250:$C1253,$C250,$D250:$D1253,$D250,$E250:$E1253,$E250)</f>
        <v>30787</v>
      </c>
      <c r="H249" s="34">
        <f>SUMIFS(H250:H1253,$C250:$C1253,$C250,$D250:$D1253,$D250,$E250:$E1253,$E250)</f>
        <v>0</v>
      </c>
      <c r="I249" s="34">
        <f>SUMIFS(I250:I1253,$C250:$C1253,$C250,$D250:$D1253,$D250,$E250:$E1253,$E250)</f>
        <v>33926.800000000003</v>
      </c>
      <c r="J249" s="34">
        <f>SUMIFS(J250:J1253,$C250:$C1253,$C250,$D250:$D1253,$D250,$E250:$E1253,$E250)</f>
        <v>0</v>
      </c>
    </row>
    <row r="250" spans="1:10" s="13" customFormat="1" ht="15.75" x14ac:dyDescent="0.25">
      <c r="A250" s="17">
        <v>3</v>
      </c>
      <c r="B250" s="22" t="s">
        <v>19</v>
      </c>
      <c r="C250" s="23" t="s">
        <v>81</v>
      </c>
      <c r="D250" s="23" t="s">
        <v>83</v>
      </c>
      <c r="E250" s="23" t="s">
        <v>131</v>
      </c>
      <c r="F250" s="23" t="s">
        <v>84</v>
      </c>
      <c r="G250" s="24">
        <v>30787</v>
      </c>
      <c r="H250" s="24"/>
      <c r="I250" s="24">
        <v>33926.800000000003</v>
      </c>
      <c r="J250" s="24"/>
    </row>
    <row r="251" spans="1:10" s="13" customFormat="1" ht="15.75" x14ac:dyDescent="0.25">
      <c r="A251" s="12"/>
      <c r="B251" s="36" t="s">
        <v>73</v>
      </c>
      <c r="C251" s="37"/>
      <c r="D251" s="37"/>
      <c r="E251" s="37" t="s">
        <v>6</v>
      </c>
      <c r="F251" s="37"/>
      <c r="G251" s="38">
        <f>SUMIF($A14:$A250,$A14,G14:G250)</f>
        <v>369825.8</v>
      </c>
      <c r="H251" s="38">
        <f>SUMIF($A14:$A250,$A14,H14:H250)</f>
        <v>54237.7</v>
      </c>
      <c r="I251" s="38">
        <f>SUMIF($A14:$A250,$A14,I14:I250)</f>
        <v>529169.30000000005</v>
      </c>
      <c r="J251" s="38">
        <f>SUMIF($A14:$A250,$A14,J14:J250)</f>
        <v>178105.2</v>
      </c>
    </row>
  </sheetData>
  <autoFilter ref="A6:H251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103</v>
      </c>
      <c r="D11" s="5">
        <f>SUMIF('Приложение №6'!$A$14:$A1013,0,'Приложение №6'!$G$14:$G1013)</f>
        <v>369825.8</v>
      </c>
      <c r="E11" s="5">
        <f>SUMIF('Приложение №6'!$A$14:$A1013,0,'Приложение №6'!$H$14:$H1013)</f>
        <v>54237.7</v>
      </c>
      <c r="F11" s="5" t="e">
        <f>SUMIF('Приложение №6'!$A$14:$A1013,0,'Приложение №6'!#REF!)</f>
        <v>#REF!</v>
      </c>
      <c r="G11" s="5" t="e">
        <f>SUMIF('Приложение №6'!$A$14:$A1013,0,'Приложение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№6'!$A$14:$A1014,1,'Приложение №6'!$G$14:$G1014)</f>
        <v>369825.80000000005</v>
      </c>
      <c r="E12" s="7">
        <f>SUMIF('Приложение №6'!$A$14:$A1014,1,'Приложение №6'!$H$14:$H1014)</f>
        <v>54237.7</v>
      </c>
      <c r="F12" s="7" t="e">
        <f>SUMIF('Приложение №6'!$A$14:$A1014,1,'Приложение №6'!#REF!)</f>
        <v>#REF!</v>
      </c>
      <c r="G12" s="7" t="e">
        <f>SUMIF('Приложение №6'!$A$14:$A1014,1,'Приложение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№6'!$A$14:$A1015,2,'Приложение №6'!$G$14:$G1015)</f>
        <v>369825.79999999993</v>
      </c>
      <c r="E13" s="8">
        <f>SUMIF('Приложение №6'!$A$14:$A1015,2,'Приложение №6'!$H$14:$H1015)</f>
        <v>54237.7</v>
      </c>
      <c r="F13" s="8" t="e">
        <f>SUMIF('Приложение №6'!$A$14:$A1015,2,'Приложение №6'!#REF!)</f>
        <v>#REF!</v>
      </c>
      <c r="G13" s="8" t="e">
        <f>SUMIF('Приложение №6'!$A$14:$A1015,2,'Приложение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№6'!$A$14:$A1016,3,'Приложение №6'!$G$14:$G1016)</f>
        <v>369825.79999999993</v>
      </c>
      <c r="E14" s="9">
        <f>SUMIF('Приложение №6'!$A$14:$A1016,3,'Приложение №6'!$H$14:$H1016)</f>
        <v>54237.700000000004</v>
      </c>
      <c r="F14" s="9" t="e">
        <f>SUMIF('Приложение №6'!$A$14:$A1016,3,'Приложение №6'!#REF!)</f>
        <v>#REF!</v>
      </c>
      <c r="G14" s="9" t="e">
        <f>SUMIF('Приложение №6'!$A$14:$A1016,3,'Приложение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2021-02-16T10:23:49Z</cp:lastPrinted>
  <dcterms:created xsi:type="dcterms:W3CDTF">2017-09-27T09:31:38Z</dcterms:created>
  <dcterms:modified xsi:type="dcterms:W3CDTF">2021-02-25T07:07:49Z</dcterms:modified>
</cp:coreProperties>
</file>