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№4'!$A$6:$I$271</definedName>
  </definedNames>
  <calcPr calcId="145621"/>
</workbook>
</file>

<file path=xl/calcChain.xml><?xml version="1.0" encoding="utf-8"?>
<calcChain xmlns="http://schemas.openxmlformats.org/spreadsheetml/2006/main">
  <c r="I269" i="1" l="1"/>
  <c r="H269" i="1"/>
  <c r="I267" i="1"/>
  <c r="I266" i="1" s="1"/>
  <c r="H267" i="1"/>
  <c r="I264" i="1"/>
  <c r="H264" i="1"/>
  <c r="I262" i="1"/>
  <c r="H262" i="1"/>
  <c r="I260" i="1"/>
  <c r="H260" i="1"/>
  <c r="I256" i="1"/>
  <c r="H256" i="1"/>
  <c r="I254" i="1"/>
  <c r="H254" i="1"/>
  <c r="I251" i="1"/>
  <c r="I122" i="1" s="1"/>
  <c r="H251" i="1"/>
  <c r="H122" i="1" s="1"/>
  <c r="I249" i="1"/>
  <c r="H249" i="1"/>
  <c r="I245" i="1"/>
  <c r="H245" i="1"/>
  <c r="I243" i="1"/>
  <c r="H243" i="1"/>
  <c r="I240" i="1"/>
  <c r="I239" i="1" s="1"/>
  <c r="H240" i="1"/>
  <c r="H239" i="1" s="1"/>
  <c r="I237" i="1"/>
  <c r="I236" i="1" s="1"/>
  <c r="H237" i="1"/>
  <c r="H236" i="1" s="1"/>
  <c r="I234" i="1"/>
  <c r="H234" i="1"/>
  <c r="I232" i="1"/>
  <c r="H232" i="1"/>
  <c r="I229" i="1"/>
  <c r="I228" i="1" s="1"/>
  <c r="H229" i="1"/>
  <c r="H228" i="1" s="1"/>
  <c r="I225" i="1"/>
  <c r="I224" i="1" s="1"/>
  <c r="H225" i="1"/>
  <c r="H224" i="1" s="1"/>
  <c r="I222" i="1"/>
  <c r="H222" i="1"/>
  <c r="I220" i="1"/>
  <c r="H220" i="1"/>
  <c r="I217" i="1"/>
  <c r="H217" i="1"/>
  <c r="I215" i="1"/>
  <c r="H215" i="1"/>
  <c r="I213" i="1"/>
  <c r="I212" i="1" s="1"/>
  <c r="H213" i="1"/>
  <c r="I210" i="1"/>
  <c r="H210" i="1"/>
  <c r="I208" i="1"/>
  <c r="H208" i="1"/>
  <c r="I206" i="1"/>
  <c r="H206" i="1"/>
  <c r="I203" i="1"/>
  <c r="H203" i="1"/>
  <c r="I199" i="1"/>
  <c r="H199" i="1"/>
  <c r="I196" i="1"/>
  <c r="H196" i="1"/>
  <c r="I193" i="1"/>
  <c r="H193" i="1"/>
  <c r="I191" i="1"/>
  <c r="I190" i="1" s="1"/>
  <c r="H191" i="1"/>
  <c r="I188" i="1"/>
  <c r="I187" i="1" s="1"/>
  <c r="H188" i="1"/>
  <c r="H187" i="1" s="1"/>
  <c r="I185" i="1"/>
  <c r="H185" i="1"/>
  <c r="I183" i="1"/>
  <c r="H183" i="1"/>
  <c r="I180" i="1"/>
  <c r="I179" i="1" s="1"/>
  <c r="H180" i="1"/>
  <c r="H179" i="1" s="1"/>
  <c r="I177" i="1"/>
  <c r="I176" i="1" s="1"/>
  <c r="H177" i="1"/>
  <c r="H176" i="1" s="1"/>
  <c r="I170" i="1"/>
  <c r="H170" i="1"/>
  <c r="I168" i="1"/>
  <c r="H168" i="1"/>
  <c r="I165" i="1"/>
  <c r="H165" i="1"/>
  <c r="I163" i="1"/>
  <c r="H163" i="1"/>
  <c r="I160" i="1"/>
  <c r="I159" i="1" s="1"/>
  <c r="H160" i="1"/>
  <c r="H159" i="1" s="1"/>
  <c r="I157" i="1"/>
  <c r="H157" i="1"/>
  <c r="I155" i="1"/>
  <c r="H155" i="1"/>
  <c r="I153" i="1"/>
  <c r="H153" i="1"/>
  <c r="I151" i="1"/>
  <c r="H151" i="1"/>
  <c r="I149" i="1"/>
  <c r="H149" i="1"/>
  <c r="I147" i="1"/>
  <c r="H147" i="1"/>
  <c r="I145" i="1"/>
  <c r="H145" i="1"/>
  <c r="I142" i="1"/>
  <c r="I141" i="1" s="1"/>
  <c r="H142" i="1"/>
  <c r="H141" i="1" s="1"/>
  <c r="I139" i="1"/>
  <c r="I138" i="1" s="1"/>
  <c r="H139" i="1"/>
  <c r="H138" i="1" s="1"/>
  <c r="I133" i="1"/>
  <c r="H133" i="1"/>
  <c r="I131" i="1"/>
  <c r="H131" i="1"/>
  <c r="I129" i="1"/>
  <c r="H129" i="1"/>
  <c r="I126" i="1"/>
  <c r="I125" i="1" s="1"/>
  <c r="H126" i="1"/>
  <c r="H125" i="1" s="1"/>
  <c r="I119" i="1"/>
  <c r="H119" i="1"/>
  <c r="I117" i="1"/>
  <c r="H117" i="1"/>
  <c r="I113" i="1"/>
  <c r="I112" i="1" s="1"/>
  <c r="H113" i="1"/>
  <c r="H112" i="1" s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H71" i="1"/>
  <c r="I67" i="1"/>
  <c r="H67" i="1"/>
  <c r="I62" i="1"/>
  <c r="H62" i="1"/>
  <c r="I59" i="1"/>
  <c r="H59" i="1"/>
  <c r="I55" i="1"/>
  <c r="H55" i="1"/>
  <c r="I52" i="1"/>
  <c r="I51" i="1" s="1"/>
  <c r="H52" i="1"/>
  <c r="H51" i="1" s="1"/>
  <c r="I47" i="1"/>
  <c r="H47" i="1"/>
  <c r="I45" i="1"/>
  <c r="H45" i="1"/>
  <c r="I43" i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K80" i="1"/>
  <c r="J80" i="1"/>
  <c r="K113" i="1"/>
  <c r="J113" i="1"/>
  <c r="H182" i="1" l="1"/>
  <c r="I242" i="1"/>
  <c r="H195" i="1"/>
  <c r="H54" i="1"/>
  <c r="H70" i="1"/>
  <c r="I116" i="1"/>
  <c r="I15" i="1"/>
  <c r="I14" i="1" s="1"/>
  <c r="I61" i="1"/>
  <c r="H76" i="1"/>
  <c r="H266" i="1"/>
  <c r="H128" i="1"/>
  <c r="I70" i="1"/>
  <c r="I182" i="1"/>
  <c r="I92" i="1"/>
  <c r="H231" i="1"/>
  <c r="I35" i="1"/>
  <c r="H162" i="1"/>
  <c r="H219" i="1"/>
  <c r="I231" i="1"/>
  <c r="I162" i="1"/>
  <c r="H253" i="1"/>
  <c r="H35" i="1"/>
  <c r="H116" i="1"/>
  <c r="I259" i="1"/>
  <c r="H15" i="1"/>
  <c r="H14" i="1" s="1"/>
  <c r="I219" i="1"/>
  <c r="H42" i="1"/>
  <c r="I42" i="1"/>
  <c r="I76" i="1"/>
  <c r="I167" i="1"/>
  <c r="H205" i="1"/>
  <c r="I253" i="1"/>
  <c r="H190" i="1"/>
  <c r="H82" i="1"/>
  <c r="H167" i="1"/>
  <c r="I195" i="1"/>
  <c r="H259" i="1"/>
  <c r="I248" i="1"/>
  <c r="I121" i="1"/>
  <c r="I54" i="1"/>
  <c r="I144" i="1"/>
  <c r="H61" i="1"/>
  <c r="I128" i="1"/>
  <c r="H212" i="1"/>
  <c r="H242" i="1"/>
  <c r="H248" i="1"/>
  <c r="H121" i="1"/>
  <c r="H92" i="1"/>
  <c r="I82" i="1"/>
  <c r="H144" i="1"/>
  <c r="I205" i="1"/>
  <c r="K157" i="1"/>
  <c r="J157" i="1"/>
  <c r="K155" i="1"/>
  <c r="J155" i="1"/>
  <c r="K269" i="1"/>
  <c r="J269" i="1"/>
  <c r="K267" i="1"/>
  <c r="J267" i="1"/>
  <c r="K264" i="1"/>
  <c r="J264" i="1"/>
  <c r="K262" i="1"/>
  <c r="J262" i="1"/>
  <c r="K260" i="1"/>
  <c r="J260" i="1"/>
  <c r="K256" i="1"/>
  <c r="J256" i="1"/>
  <c r="K254" i="1"/>
  <c r="J254" i="1"/>
  <c r="K251" i="1"/>
  <c r="K122" i="1" s="1"/>
  <c r="K121" i="1" s="1"/>
  <c r="J251" i="1"/>
  <c r="J122" i="1" s="1"/>
  <c r="J121" i="1" s="1"/>
  <c r="K249" i="1"/>
  <c r="J249" i="1"/>
  <c r="K245" i="1"/>
  <c r="J245" i="1"/>
  <c r="K243" i="1"/>
  <c r="J243" i="1"/>
  <c r="K240" i="1"/>
  <c r="J240" i="1"/>
  <c r="K237" i="1"/>
  <c r="J237" i="1"/>
  <c r="K234" i="1"/>
  <c r="J234" i="1"/>
  <c r="K232" i="1"/>
  <c r="J232" i="1"/>
  <c r="K229" i="1"/>
  <c r="J229" i="1"/>
  <c r="K225" i="1"/>
  <c r="J225" i="1"/>
  <c r="K222" i="1"/>
  <c r="J222" i="1"/>
  <c r="K220" i="1"/>
  <c r="J220" i="1"/>
  <c r="K217" i="1"/>
  <c r="J217" i="1"/>
  <c r="K215" i="1"/>
  <c r="J215" i="1"/>
  <c r="K213" i="1"/>
  <c r="J213" i="1"/>
  <c r="K210" i="1"/>
  <c r="J210" i="1"/>
  <c r="K208" i="1"/>
  <c r="J208" i="1"/>
  <c r="K206" i="1"/>
  <c r="J206" i="1"/>
  <c r="K203" i="1"/>
  <c r="J203" i="1"/>
  <c r="K199" i="1"/>
  <c r="J199" i="1"/>
  <c r="K196" i="1"/>
  <c r="J196" i="1"/>
  <c r="K193" i="1"/>
  <c r="J193" i="1"/>
  <c r="K191" i="1"/>
  <c r="J191" i="1"/>
  <c r="K188" i="1"/>
  <c r="J188" i="1"/>
  <c r="K185" i="1"/>
  <c r="J185" i="1"/>
  <c r="K183" i="1"/>
  <c r="J183" i="1"/>
  <c r="K180" i="1"/>
  <c r="J180" i="1"/>
  <c r="K177" i="1"/>
  <c r="J177" i="1"/>
  <c r="K170" i="1"/>
  <c r="J170" i="1"/>
  <c r="K168" i="1"/>
  <c r="J168" i="1"/>
  <c r="K165" i="1"/>
  <c r="J165" i="1"/>
  <c r="K163" i="1"/>
  <c r="J163" i="1"/>
  <c r="K160" i="1"/>
  <c r="J160" i="1"/>
  <c r="K153" i="1"/>
  <c r="J153" i="1"/>
  <c r="K151" i="1"/>
  <c r="J151" i="1"/>
  <c r="K149" i="1"/>
  <c r="J149" i="1"/>
  <c r="K147" i="1"/>
  <c r="J147" i="1"/>
  <c r="K142" i="1"/>
  <c r="J142" i="1"/>
  <c r="K139" i="1"/>
  <c r="J139" i="1"/>
  <c r="K133" i="1"/>
  <c r="J133" i="1"/>
  <c r="K131" i="1"/>
  <c r="J131" i="1"/>
  <c r="K129" i="1"/>
  <c r="J129" i="1"/>
  <c r="K126" i="1"/>
  <c r="J126" i="1"/>
  <c r="K119" i="1"/>
  <c r="J119" i="1"/>
  <c r="K117" i="1"/>
  <c r="J117" i="1"/>
  <c r="K110" i="1"/>
  <c r="J110" i="1"/>
  <c r="K107" i="1"/>
  <c r="J107" i="1"/>
  <c r="K104" i="1"/>
  <c r="K23" i="1" s="1"/>
  <c r="J104" i="1"/>
  <c r="J23" i="1" s="1"/>
  <c r="K97" i="1"/>
  <c r="J97" i="1"/>
  <c r="K95" i="1"/>
  <c r="J95" i="1"/>
  <c r="K93" i="1"/>
  <c r="J93" i="1"/>
  <c r="K87" i="1"/>
  <c r="J87" i="1"/>
  <c r="K84" i="1"/>
  <c r="J84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J52" i="1"/>
  <c r="K47" i="1"/>
  <c r="J47" i="1"/>
  <c r="K45" i="1"/>
  <c r="J45" i="1"/>
  <c r="K43" i="1"/>
  <c r="J43" i="1"/>
  <c r="K38" i="1"/>
  <c r="J38" i="1"/>
  <c r="K36" i="1"/>
  <c r="J36" i="1"/>
  <c r="K32" i="1"/>
  <c r="J32" i="1"/>
  <c r="K29" i="1"/>
  <c r="J29" i="1"/>
  <c r="K26" i="1"/>
  <c r="J26" i="1"/>
  <c r="K18" i="1"/>
  <c r="J18" i="1"/>
  <c r="I91" i="1" l="1"/>
  <c r="H91" i="1"/>
  <c r="I34" i="1"/>
  <c r="I124" i="1"/>
  <c r="H50" i="1"/>
  <c r="H34" i="1"/>
  <c r="I50" i="1"/>
  <c r="H124" i="1"/>
  <c r="K145" i="1"/>
  <c r="J145" i="1"/>
  <c r="H271" i="1" l="1"/>
  <c r="I271" i="1"/>
  <c r="K266" i="1"/>
  <c r="J266" i="1"/>
  <c r="K253" i="1"/>
  <c r="K242" i="1"/>
  <c r="K239" i="1"/>
  <c r="J239" i="1"/>
  <c r="K236" i="1"/>
  <c r="J236" i="1"/>
  <c r="K231" i="1"/>
  <c r="K228" i="1"/>
  <c r="J228" i="1"/>
  <c r="K224" i="1"/>
  <c r="J224" i="1"/>
  <c r="K219" i="1"/>
  <c r="K195" i="1"/>
  <c r="K187" i="1"/>
  <c r="J187" i="1"/>
  <c r="K179" i="1"/>
  <c r="J179" i="1"/>
  <c r="K176" i="1"/>
  <c r="J176" i="1"/>
  <c r="K162" i="1"/>
  <c r="J162" i="1"/>
  <c r="K159" i="1"/>
  <c r="J159" i="1"/>
  <c r="K141" i="1"/>
  <c r="J141" i="1"/>
  <c r="K138" i="1"/>
  <c r="J138" i="1"/>
  <c r="K125" i="1"/>
  <c r="J125" i="1"/>
  <c r="K109" i="1"/>
  <c r="J109" i="1"/>
  <c r="K106" i="1"/>
  <c r="J106" i="1"/>
  <c r="K103" i="1"/>
  <c r="K22" i="1" s="1"/>
  <c r="J103" i="1"/>
  <c r="J22" i="1" s="1"/>
  <c r="K86" i="1"/>
  <c r="J86" i="1"/>
  <c r="K83" i="1"/>
  <c r="K76" i="1"/>
  <c r="J76" i="1"/>
  <c r="K70" i="1"/>
  <c r="K54" i="1"/>
  <c r="K51" i="1"/>
  <c r="J51" i="1"/>
  <c r="K42" i="1"/>
  <c r="K31" i="1"/>
  <c r="J31" i="1"/>
  <c r="K28" i="1"/>
  <c r="J28" i="1"/>
  <c r="K25" i="1"/>
  <c r="J25" i="1"/>
  <c r="K16" i="1"/>
  <c r="J16" i="1"/>
  <c r="J54" i="1" l="1"/>
  <c r="J70" i="1"/>
  <c r="J195" i="1"/>
  <c r="J219" i="1"/>
  <c r="J242" i="1"/>
  <c r="K205" i="1"/>
  <c r="J42" i="1"/>
  <c r="J205" i="1"/>
  <c r="J231" i="1"/>
  <c r="J253" i="1"/>
  <c r="J83" i="1"/>
  <c r="J82" i="1" s="1"/>
  <c r="K182" i="1"/>
  <c r="J144" i="1"/>
  <c r="J92" i="1"/>
  <c r="J212" i="1"/>
  <c r="K116" i="1"/>
  <c r="J167" i="1"/>
  <c r="K35" i="1"/>
  <c r="K61" i="1"/>
  <c r="K50" i="1" s="1"/>
  <c r="K128" i="1"/>
  <c r="K190" i="1"/>
  <c r="K112" i="1" s="1"/>
  <c r="K248" i="1"/>
  <c r="K259" i="1"/>
  <c r="K167" i="1"/>
  <c r="J182" i="1"/>
  <c r="J35" i="1"/>
  <c r="J61" i="1"/>
  <c r="J128" i="1"/>
  <c r="J190" i="1"/>
  <c r="J112" i="1" s="1"/>
  <c r="J248" i="1"/>
  <c r="J259" i="1"/>
  <c r="K144" i="1"/>
  <c r="J116" i="1"/>
  <c r="K92" i="1"/>
  <c r="K212" i="1"/>
  <c r="K82" i="1"/>
  <c r="K15" i="1"/>
  <c r="K14" i="1" s="1"/>
  <c r="J15" i="1"/>
  <c r="J14" i="1" s="1"/>
  <c r="K91" i="1" l="1"/>
  <c r="J91" i="1"/>
  <c r="K124" i="1"/>
  <c r="J124" i="1"/>
  <c r="J50" i="1"/>
  <c r="J34" i="1"/>
  <c r="K34" i="1"/>
  <c r="K271" i="1" l="1"/>
  <c r="J27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<sst xmlns="http://schemas.openxmlformats.org/spreadsheetml/2006/main" count="1214" uniqueCount="204">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</sst>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5"/>
  <sheetViews>
    <sheetView tabSelected="1" topLeftCell="B1" zoomScale="85" zoomScaleNormal="85" workbookViewId="0">
      <selection activeCell="J33" sqref="J33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112</v>
      </c>
      <c r="K1" s="59"/>
    </row>
    <row r="2" spans="1:13" ht="97.15" customHeight="1" x14ac:dyDescent="0.25">
      <c r="F2" s="54"/>
      <c r="G2" s="54"/>
      <c r="H2" s="70" t="s">
        <v>183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152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102</v>
      </c>
      <c r="I6" s="73"/>
      <c r="J6" s="60" t="s">
        <v>188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101</v>
      </c>
      <c r="J10" s="66" t="s">
        <v>6</v>
      </c>
      <c r="K10" s="69" t="s">
        <v>101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195</v>
      </c>
      <c r="D14" s="26"/>
      <c r="E14" s="26"/>
      <c r="F14" s="26" t="s">
        <v>7</v>
      </c>
      <c r="G14" s="26"/>
      <c r="H14" s="15">
        <f>SUMIFS(H15:H1025,$B15:$B1025,$B15)/3</f>
        <v>88993.400000000009</v>
      </c>
      <c r="I14" s="15">
        <f>SUMIFS(I15:I1025,$B15:$B1025,$B15)/3</f>
        <v>789</v>
      </c>
      <c r="J14" s="15">
        <f>SUMIFS(J15:J1025,$B15:$B1025,$B15)/3</f>
        <v>90985.2</v>
      </c>
      <c r="K14" s="15">
        <f>SUMIFS(K15:K1025,$B15:$B1025,$B15)/3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75</v>
      </c>
      <c r="E15" s="30" t="s">
        <v>76</v>
      </c>
      <c r="F15" s="30" t="s">
        <v>7</v>
      </c>
      <c r="G15" s="30" t="s">
        <v>104</v>
      </c>
      <c r="H15" s="18">
        <f>SUMIFS(H16:H1020,$B16:$B1020,$B16,$D16:$D1020,$D16,$E16:$E1020,$E16)/2</f>
        <v>10179.4</v>
      </c>
      <c r="I15" s="18">
        <f>SUMIFS(I16:I1020,$B16:$B1020,$B16,$D16:$D1020,$D16,$E16:$E1020,$E16)/2</f>
        <v>0</v>
      </c>
      <c r="J15" s="18">
        <f>SUMIFS(J16:J1020,$B16:$B1020,$B16,$D16:$D1020,$D16,$E16:$E1020,$E16)/2</f>
        <v>10008.200000000001</v>
      </c>
      <c r="K15" s="18">
        <f>SUMIFS(K16:K1020,$B16:$B1020,$B16,$D16:$D1020,$D16,$E16:$E1020,$E16)/2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136</v>
      </c>
      <c r="D16" s="44" t="s">
        <v>75</v>
      </c>
      <c r="E16" s="39" t="s">
        <v>76</v>
      </c>
      <c r="F16" s="39" t="s">
        <v>15</v>
      </c>
      <c r="G16" s="39" t="s">
        <v>77</v>
      </c>
      <c r="H16" s="40">
        <f>SUMIFS(H17:H1020,$B17:$B1020,$B16,$D17:$D1020,$D17,$E17:$E1020,$E17,$F17:$F1020,$F17)</f>
        <v>0</v>
      </c>
      <c r="I16" s="40">
        <f>SUMIFS(I17:I1020,$B17:$B1020,$B16,$D17:$D1020,$D17,$E17:$E1020,$E17,$F17:$F1020,$F17)</f>
        <v>0</v>
      </c>
      <c r="J16" s="40">
        <f>SUMIFS(J17:J1020,$B17:$B1020,$B16,$D17:$D1020,$D17,$E17:$E1020,$E17,$F17:$F1020,$F17)</f>
        <v>0</v>
      </c>
      <c r="K16" s="40">
        <f>SUMIFS(K17:K1020,$B17:$B1020,$B16,$D17:$D1020,$D17,$E17:$E1020,$E17,$F17:$F1020,$F17)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75</v>
      </c>
      <c r="E17" s="33" t="s">
        <v>76</v>
      </c>
      <c r="F17" s="33" t="s">
        <v>15</v>
      </c>
      <c r="G17" s="33" t="s">
        <v>79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75</v>
      </c>
      <c r="E18" s="39" t="s">
        <v>76</v>
      </c>
      <c r="F18" s="39" t="s">
        <v>115</v>
      </c>
      <c r="G18" s="39" t="s">
        <v>77</v>
      </c>
      <c r="H18" s="40">
        <f>SUMIFS(H19:H1022,$B19:$B1022,$B18,$D19:$D1022,$D19,$E19:$E1022,$E19,$F19:$F1022,$F19)</f>
        <v>10179.4</v>
      </c>
      <c r="I18" s="40">
        <f>SUMIFS(I19:I1022,$B19:$B1022,$B18,$D19:$D1022,$D19,$E19:$E1022,$E19,$F19:$F1022,$F19)</f>
        <v>0</v>
      </c>
      <c r="J18" s="40">
        <f>SUMIFS(J19:J1022,$B19:$B1022,$B18,$D19:$D1022,$D19,$E19:$E1022,$E19,$F19:$F1022,$F19)</f>
        <v>10008.200000000001</v>
      </c>
      <c r="K18" s="40">
        <f>SUMIFS(K19:K1022,$B19:$B1022,$B18,$D19:$D1022,$D19,$E19:$E1022,$E19,$F19:$F1022,$F19)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75</v>
      </c>
      <c r="E19" s="33" t="s">
        <v>76</v>
      </c>
      <c r="F19" s="33" t="s">
        <v>115</v>
      </c>
      <c r="G19" s="33" t="s">
        <v>78</v>
      </c>
      <c r="H19" s="24">
        <v>9773.9</v>
      </c>
      <c r="I19" s="24"/>
      <c r="J19" s="24">
        <v>9602.7000000000007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75</v>
      </c>
      <c r="E20" s="33" t="s">
        <v>76</v>
      </c>
      <c r="F20" s="33" t="s">
        <v>115</v>
      </c>
      <c r="G20" s="33" t="s">
        <v>79</v>
      </c>
      <c r="H20" s="24">
        <v>405.5</v>
      </c>
      <c r="I20" s="24"/>
      <c r="J20" s="24">
        <v>405.5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13</v>
      </c>
      <c r="D21" s="33" t="s">
        <v>75</v>
      </c>
      <c r="E21" s="33" t="s">
        <v>76</v>
      </c>
      <c r="F21" s="33" t="s">
        <v>115</v>
      </c>
      <c r="G21" s="33" t="s">
        <v>80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75</v>
      </c>
      <c r="E22" s="30" t="s">
        <v>81</v>
      </c>
      <c r="F22" s="30"/>
      <c r="G22" s="30"/>
      <c r="H22" s="18">
        <f>SUMIFS(H23:H1022,$B23:$B1022,$B23,$D23:$D1022,$D23,$E23:$E1022,$E23)/2</f>
        <v>359</v>
      </c>
      <c r="I22" s="18">
        <f>SUMIFS(I23:I1022,$B23:$B1022,$B23,$D23:$D1022,$D23,$E23:$E1022,$E23)/2</f>
        <v>0</v>
      </c>
      <c r="J22" s="18">
        <f>SUMIFS(J23:J1022,$B23:$B1022,$B23,$D23:$D1022,$D23,$E23:$E1022,$E23)/2</f>
        <v>359</v>
      </c>
      <c r="K22" s="18">
        <f>SUMIFS(K23:K1022,$B23:$B1022,$B23,$D23:$D1022,$D23,$E23:$E1022,$E23)/2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75</v>
      </c>
      <c r="E23" s="39" t="s">
        <v>81</v>
      </c>
      <c r="F23" s="39" t="s">
        <v>118</v>
      </c>
      <c r="G23" s="39" t="s">
        <v>77</v>
      </c>
      <c r="H23" s="40">
        <f>SUMIFS(H24:H1022,$B24:$B1022,$B23,$D24:$D1022,$D24,$E24:$E1022,$E24,$F24:$F1022,$F24)</f>
        <v>359</v>
      </c>
      <c r="I23" s="40">
        <f>SUMIFS(I24:I1022,$B24:$B1022,$B23,$D24:$D1022,$D24,$E24:$E1022,$E24,$F24:$F1022,$F24)</f>
        <v>0</v>
      </c>
      <c r="J23" s="40">
        <f>SUMIFS(J24:J1022,$B24:$B1022,$B23,$D24:$D1022,$D24,$E24:$E1022,$E24,$F24:$F1022,$F24)</f>
        <v>359</v>
      </c>
      <c r="K23" s="40">
        <f>SUMIFS(K24:K1022,$B24:$B1022,$B23,$D24:$D1022,$D24,$E24:$E1022,$E24,$F24:$F1022,$F24)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150</v>
      </c>
      <c r="D24" s="33" t="s">
        <v>75</v>
      </c>
      <c r="E24" s="33" t="s">
        <v>81</v>
      </c>
      <c r="F24" s="33" t="s">
        <v>118</v>
      </c>
      <c r="G24" s="33" t="s">
        <v>149</v>
      </c>
      <c r="H24" s="24">
        <v>359</v>
      </c>
      <c r="I24" s="24"/>
      <c r="J24" s="24">
        <v>359</v>
      </c>
      <c r="K24" s="24"/>
    </row>
    <row r="25" spans="1:11" s="16" customFormat="1" ht="52.9" customHeight="1" x14ac:dyDescent="0.25">
      <c r="A25" s="17">
        <v>1</v>
      </c>
      <c r="B25" s="28">
        <v>920</v>
      </c>
      <c r="C25" s="29" t="s">
        <v>16</v>
      </c>
      <c r="D25" s="30" t="s">
        <v>82</v>
      </c>
      <c r="E25" s="30" t="s">
        <v>75</v>
      </c>
      <c r="F25" s="30" t="s">
        <v>7</v>
      </c>
      <c r="G25" s="30" t="s">
        <v>77</v>
      </c>
      <c r="H25" s="18">
        <f>SUMIFS(H26:H1027,$B26:$B1027,$B26,$D26:$D1027,$D26,$E26:$E1027,$E26)/2</f>
        <v>21900</v>
      </c>
      <c r="I25" s="18">
        <f>SUMIFS(I26:I1027,$B26:$B1027,$B26,$D26:$D1027,$D26,$E26:$E1027,$E26)/2</f>
        <v>789</v>
      </c>
      <c r="J25" s="18">
        <f>SUMIFS(J26:J1027,$B26:$B1027,$B26,$D26:$D1027,$D26,$E26:$E1027,$E26)/2</f>
        <v>21900</v>
      </c>
      <c r="K25" s="18">
        <f>SUMIFS(K26:K1027,$B26:$B1027,$B26,$D26:$D1027,$D26,$E26:$E1027,$E26)/2</f>
        <v>789</v>
      </c>
    </row>
    <row r="26" spans="1:11" s="16" customFormat="1" ht="31.5" x14ac:dyDescent="0.25">
      <c r="A26" s="19">
        <v>2</v>
      </c>
      <c r="B26" s="37">
        <v>920</v>
      </c>
      <c r="C26" s="38" t="s">
        <v>17</v>
      </c>
      <c r="D26" s="39" t="s">
        <v>82</v>
      </c>
      <c r="E26" s="39" t="s">
        <v>75</v>
      </c>
      <c r="F26" s="39" t="s">
        <v>116</v>
      </c>
      <c r="G26" s="39" t="s">
        <v>77</v>
      </c>
      <c r="H26" s="40">
        <f>SUMIFS(H27:H1027,$B27:$B1027,$B26,$D27:$D1027,$D27,$E27:$E1027,$E27,$F27:$F1027,$F27)</f>
        <v>21900</v>
      </c>
      <c r="I26" s="40">
        <f>SUMIFS(I27:I1027,$B27:$B1027,$B26,$D27:$D1027,$D27,$E27:$E1027,$E27,$F27:$F1027,$F27)</f>
        <v>789</v>
      </c>
      <c r="J26" s="40">
        <f>SUMIFS(J27:J1027,$B27:$B1027,$B26,$D27:$D1027,$D27,$E27:$E1027,$E27,$F27:$F1027,$F27)</f>
        <v>21900</v>
      </c>
      <c r="K26" s="40">
        <f>SUMIFS(K27:K1027,$B27:$B1027,$B26,$D27:$D1027,$D27,$E27:$E1027,$E27,$F27:$F1027,$F27)</f>
        <v>789</v>
      </c>
    </row>
    <row r="27" spans="1:11" s="16" customFormat="1" ht="15.75" x14ac:dyDescent="0.25">
      <c r="A27" s="20">
        <v>3</v>
      </c>
      <c r="B27" s="31">
        <v>920</v>
      </c>
      <c r="C27" s="32" t="s">
        <v>18</v>
      </c>
      <c r="D27" s="33" t="s">
        <v>82</v>
      </c>
      <c r="E27" s="33" t="s">
        <v>75</v>
      </c>
      <c r="F27" s="33" t="s">
        <v>116</v>
      </c>
      <c r="G27" s="33" t="s">
        <v>83</v>
      </c>
      <c r="H27" s="24">
        <v>21900</v>
      </c>
      <c r="I27" s="24">
        <v>789</v>
      </c>
      <c r="J27" s="24">
        <v>21900</v>
      </c>
      <c r="K27" s="24">
        <v>789</v>
      </c>
    </row>
    <row r="28" spans="1:11" s="16" customFormat="1" ht="25.15" customHeight="1" x14ac:dyDescent="0.25">
      <c r="A28" s="17">
        <v>1</v>
      </c>
      <c r="B28" s="28">
        <v>920</v>
      </c>
      <c r="C28" s="29" t="s">
        <v>182</v>
      </c>
      <c r="D28" s="30" t="s">
        <v>82</v>
      </c>
      <c r="E28" s="30" t="s">
        <v>94</v>
      </c>
      <c r="F28" s="30" t="s">
        <v>7</v>
      </c>
      <c r="G28" s="30" t="s">
        <v>77</v>
      </c>
      <c r="H28" s="18">
        <f>SUMIFS(H29:H1030,$B29:$B1030,$B29,$D29:$D1030,$D29,$E29:$E1030,$E29)/2</f>
        <v>0</v>
      </c>
      <c r="I28" s="18">
        <f>SUMIFS(I29:I1030,$B29:$B1030,$B29,$D29:$D1030,$D29,$E29:$E1030,$E29)/2</f>
        <v>0</v>
      </c>
      <c r="J28" s="18">
        <f>SUMIFS(J29:J1030,$B29:$B1030,$B29,$D29:$D1030,$D29,$E29:$E1030,$E29)/2</f>
        <v>0</v>
      </c>
      <c r="K28" s="18">
        <f>SUMIFS(K29:K1030,$B29:$B1030,$B29,$D29:$D1030,$D29,$E29:$E1030,$E29)/2</f>
        <v>0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82</v>
      </c>
      <c r="E29" s="39" t="s">
        <v>94</v>
      </c>
      <c r="F29" s="39" t="s">
        <v>116</v>
      </c>
      <c r="G29" s="39" t="s">
        <v>77</v>
      </c>
      <c r="H29" s="40">
        <f>SUMIFS(H30:H1030,$B30:$B1030,$B29,$D30:$D1030,$D30,$E30:$E1030,$E30,$F30:$F1030,$F30)</f>
        <v>0</v>
      </c>
      <c r="I29" s="40">
        <f>SUMIFS(I30:I1030,$B30:$B1030,$B29,$D30:$D1030,$D30,$E30:$E1030,$E30,$F30:$F1030,$F30)</f>
        <v>0</v>
      </c>
      <c r="J29" s="40">
        <f>SUMIFS(J30:J1030,$B30:$B1030,$B29,$D30:$D1030,$D30,$E30:$E1030,$E30,$F30:$F1030,$F30)</f>
        <v>0</v>
      </c>
      <c r="K29" s="40">
        <f>SUMIFS(K30:K1030,$B30:$B1030,$B29,$D30:$D1030,$D30,$E30:$E1030,$E30,$F30:$F1030,$F30)</f>
        <v>0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82</v>
      </c>
      <c r="E30" s="33" t="s">
        <v>94</v>
      </c>
      <c r="F30" s="33" t="s">
        <v>116</v>
      </c>
      <c r="G30" s="33" t="s">
        <v>83</v>
      </c>
      <c r="H30" s="24"/>
      <c r="I30" s="24"/>
      <c r="J30" s="24"/>
      <c r="K30" s="24"/>
    </row>
    <row r="31" spans="1:11" s="16" customFormat="1" ht="31.5" x14ac:dyDescent="0.25">
      <c r="A31" s="17">
        <v>1</v>
      </c>
      <c r="B31" s="28">
        <v>920</v>
      </c>
      <c r="C31" s="55" t="s">
        <v>176</v>
      </c>
      <c r="D31" s="30" t="s">
        <v>82</v>
      </c>
      <c r="E31" s="30" t="s">
        <v>84</v>
      </c>
      <c r="F31" s="30"/>
      <c r="G31" s="30"/>
      <c r="H31" s="18">
        <f>SUMIFS(H32:H1033,$B32:$B1033,$B32,$D32:$D1033,$D32,$E32:$E1033,$E32)/2</f>
        <v>56555</v>
      </c>
      <c r="I31" s="18">
        <f>SUMIFS(I32:I1033,$B32:$B1033,$B32,$D32:$D1033,$D32,$E32:$E1033,$E32)/2</f>
        <v>0</v>
      </c>
      <c r="J31" s="18">
        <f>SUMIFS(J32:J1033,$B32:$B1033,$B32,$D32:$D1033,$D32,$E32:$E1033,$E32)/2</f>
        <v>58718</v>
      </c>
      <c r="K31" s="18">
        <f>SUMIFS(K32:K1033,$B32:$B1033,$B32,$D32:$D1033,$D32,$E32:$E1033,$E32)/2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82</v>
      </c>
      <c r="E32" s="39" t="s">
        <v>84</v>
      </c>
      <c r="F32" s="39" t="s">
        <v>116</v>
      </c>
      <c r="G32" s="39"/>
      <c r="H32" s="40">
        <f>SUMIFS(H33:H1033,$B33:$B1033,$B32,$D33:$D1033,$D33,$E33:$E1033,$E33,$F33:$F1033,$F33)</f>
        <v>56555</v>
      </c>
      <c r="I32" s="40">
        <f>SUMIFS(I33:I1033,$B33:$B1033,$B32,$D33:$D1033,$D33,$E33:$E1033,$E33,$F33:$F1033,$F33)</f>
        <v>0</v>
      </c>
      <c r="J32" s="40">
        <f>SUMIFS(J33:J1033,$B33:$B1033,$B32,$D33:$D1033,$D33,$E33:$E1033,$E33,$F33:$F1033,$F33)</f>
        <v>58718</v>
      </c>
      <c r="K32" s="40">
        <f>SUMIFS(K33:K1033,$B33:$B1033,$B32,$D33:$D1033,$D33,$E33:$E1033,$E33,$F33:$F1033,$F33)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82</v>
      </c>
      <c r="E33" s="33" t="s">
        <v>84</v>
      </c>
      <c r="F33" s="33" t="s">
        <v>116</v>
      </c>
      <c r="G33" s="33" t="s">
        <v>85</v>
      </c>
      <c r="H33" s="24">
        <v>56555</v>
      </c>
      <c r="I33" s="24"/>
      <c r="J33" s="24">
        <v>58718</v>
      </c>
      <c r="K33" s="24"/>
    </row>
    <row r="34" spans="1:11" s="16" customFormat="1" ht="47.25" x14ac:dyDescent="0.25">
      <c r="A34" s="14">
        <v>0</v>
      </c>
      <c r="B34" s="26">
        <v>933</v>
      </c>
      <c r="C34" s="27" t="s">
        <v>194</v>
      </c>
      <c r="D34" s="34" t="s">
        <v>77</v>
      </c>
      <c r="E34" s="34" t="s">
        <v>77</v>
      </c>
      <c r="F34" s="34" t="s">
        <v>7</v>
      </c>
      <c r="G34" s="34" t="s">
        <v>77</v>
      </c>
      <c r="H34" s="15">
        <f>SUMIFS(H35:H1042,$B35:$B1042,$B35)/3</f>
        <v>1583</v>
      </c>
      <c r="I34" s="15">
        <f>SUMIFS(I35:I1042,$B35:$B1042,$B35)/3</f>
        <v>0</v>
      </c>
      <c r="J34" s="15">
        <f>SUMIFS(J35:J1042,$B35:$B1042,$B35)/3</f>
        <v>1583</v>
      </c>
      <c r="K34" s="15">
        <f>SUMIFS(K35:K1042,$B35:$B1042,$B35)/3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75</v>
      </c>
      <c r="E35" s="30" t="s">
        <v>84</v>
      </c>
      <c r="F35" s="30" t="s">
        <v>7</v>
      </c>
      <c r="G35" s="30" t="s">
        <v>77</v>
      </c>
      <c r="H35" s="18">
        <f>SUMIFS(H36:H1037,$B36:$B1037,$B36,$D36:$D1037,$D36,$E36:$E1037,$E36)/2</f>
        <v>622.90000000000009</v>
      </c>
      <c r="I35" s="18">
        <f>SUMIFS(I36:I1037,$B36:$B1037,$B36,$D36:$D1037,$D36,$E36:$E1037,$E36)/2</f>
        <v>0</v>
      </c>
      <c r="J35" s="18">
        <f>SUMIFS(J36:J1037,$B36:$B1037,$B36,$D36:$D1037,$D36,$E36:$E1037,$E36)/2</f>
        <v>622.90000000000009</v>
      </c>
      <c r="K35" s="18">
        <f>SUMIFS(K36:K1037,$B36:$B1037,$B36,$D36:$D1037,$D36,$E36:$E1037,$E36)/2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136</v>
      </c>
      <c r="D36" s="39" t="s">
        <v>75</v>
      </c>
      <c r="E36" s="39" t="s">
        <v>84</v>
      </c>
      <c r="F36" s="39" t="s">
        <v>15</v>
      </c>
      <c r="G36" s="39" t="s">
        <v>77</v>
      </c>
      <c r="H36" s="40">
        <f>SUMIFS(H37:H1037,$B37:$B1037,$B36,$D37:$D1037,$D37,$E37:$E1037,$E37,$F37:$F1037,$F37)</f>
        <v>0</v>
      </c>
      <c r="I36" s="40">
        <f>SUMIFS(I37:I1037,$B37:$B1037,$B36,$D37:$D1037,$D37,$E37:$E1037,$E37,$F37:$F1037,$F37)</f>
        <v>0</v>
      </c>
      <c r="J36" s="40">
        <f>SUMIFS(J37:J1037,$B37:$B1037,$B36,$D37:$D1037,$D37,$E37:$E1037,$E37,$F37:$F1037,$F37)</f>
        <v>0</v>
      </c>
      <c r="K36" s="40">
        <f>SUMIFS(K37:K1037,$B37:$B1037,$B36,$D37:$D1037,$D37,$E37:$E1037,$E37,$F37:$F1037,$F37)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75</v>
      </c>
      <c r="E37" s="33" t="s">
        <v>84</v>
      </c>
      <c r="F37" s="33" t="s">
        <v>15</v>
      </c>
      <c r="G37" s="33" t="s">
        <v>79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75</v>
      </c>
      <c r="E38" s="39" t="s">
        <v>84</v>
      </c>
      <c r="F38" s="39" t="s">
        <v>115</v>
      </c>
      <c r="G38" s="39" t="s">
        <v>77</v>
      </c>
      <c r="H38" s="40">
        <f>SUMIFS(H39:H1039,$B39:$B1039,$B38,$D39:$D1039,$D39,$E39:$E1039,$E39,$F39:$F1039,$F39)</f>
        <v>622.9</v>
      </c>
      <c r="I38" s="40">
        <f>SUMIFS(I39:I1039,$B39:$B1039,$B38,$D39:$D1039,$D39,$E39:$E1039,$E39,$F39:$F1039,$F39)</f>
        <v>0</v>
      </c>
      <c r="J38" s="40">
        <f>SUMIFS(J39:J1039,$B39:$B1039,$B38,$D39:$D1039,$D39,$E39:$E1039,$E39,$F39:$F1039,$F39)</f>
        <v>622.9</v>
      </c>
      <c r="K38" s="40">
        <f>SUMIFS(K39:K1039,$B39:$B1039,$B38,$D39:$D1039,$D39,$E39:$E1039,$E39,$F39:$F1039,$F39)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75</v>
      </c>
      <c r="E39" s="33" t="s">
        <v>84</v>
      </c>
      <c r="F39" s="33" t="s">
        <v>115</v>
      </c>
      <c r="G39" s="33" t="s">
        <v>78</v>
      </c>
      <c r="H39" s="24">
        <v>537.5</v>
      </c>
      <c r="I39" s="24"/>
      <c r="J39" s="24">
        <v>537.5</v>
      </c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75</v>
      </c>
      <c r="E40" s="33" t="s">
        <v>84</v>
      </c>
      <c r="F40" s="33" t="s">
        <v>115</v>
      </c>
      <c r="G40" s="33" t="s">
        <v>79</v>
      </c>
      <c r="H40" s="24">
        <v>84.4</v>
      </c>
      <c r="I40" s="24"/>
      <c r="J40" s="24">
        <v>84.4</v>
      </c>
      <c r="K40" s="24"/>
    </row>
    <row r="41" spans="1:11" s="16" customFormat="1" ht="31.5" x14ac:dyDescent="0.25">
      <c r="A41" s="20">
        <v>3</v>
      </c>
      <c r="B41" s="31">
        <v>933</v>
      </c>
      <c r="C41" s="32" t="s">
        <v>13</v>
      </c>
      <c r="D41" s="33" t="s">
        <v>75</v>
      </c>
      <c r="E41" s="33" t="s">
        <v>84</v>
      </c>
      <c r="F41" s="33" t="s">
        <v>115</v>
      </c>
      <c r="G41" s="33" t="s">
        <v>80</v>
      </c>
      <c r="H41" s="24">
        <v>1</v>
      </c>
      <c r="I41" s="24"/>
      <c r="J41" s="24">
        <v>1</v>
      </c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75</v>
      </c>
      <c r="E42" s="30" t="s">
        <v>76</v>
      </c>
      <c r="F42" s="30" t="s">
        <v>7</v>
      </c>
      <c r="G42" s="30" t="s">
        <v>77</v>
      </c>
      <c r="H42" s="18">
        <f>SUMIFS(H43:H1044,$B43:$B1044,$B43,$D43:$D1044,$D43,$E43:$E1044,$E43)/2</f>
        <v>960.09999999999991</v>
      </c>
      <c r="I42" s="18">
        <f>SUMIFS(I43:I1044,$B43:$B1044,$B43,$D43:$D1044,$D43,$E43:$E1044,$E43)/2</f>
        <v>0</v>
      </c>
      <c r="J42" s="18">
        <f>SUMIFS(J43:J1044,$B43:$B1044,$B43,$D43:$D1044,$D43,$E43:$E1044,$E43)/2</f>
        <v>960.09999999999991</v>
      </c>
      <c r="K42" s="18">
        <f>SUMIFS(K43:K1044,$B43:$B1044,$B43,$D43:$D1044,$D43,$E43:$E1044,$E43)/2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136</v>
      </c>
      <c r="D43" s="39" t="s">
        <v>75</v>
      </c>
      <c r="E43" s="39" t="s">
        <v>76</v>
      </c>
      <c r="F43" s="39" t="s">
        <v>15</v>
      </c>
      <c r="G43" s="39" t="s">
        <v>77</v>
      </c>
      <c r="H43" s="40">
        <f>SUMIFS(H44:H1044,$B44:$B1044,$B43,$D44:$D1044,$D44,$E44:$E1044,$E44,$F44:$F1044,$F44)</f>
        <v>0</v>
      </c>
      <c r="I43" s="40">
        <f>SUMIFS(I44:I1044,$B44:$B1044,$B43,$D44:$D1044,$D44,$E44:$E1044,$E44,$F44:$F1044,$F44)</f>
        <v>0</v>
      </c>
      <c r="J43" s="40">
        <f>SUMIFS(J44:J1044,$B44:$B1044,$B43,$D44:$D1044,$D44,$E44:$E1044,$E44,$F44:$F1044,$F44)</f>
        <v>0</v>
      </c>
      <c r="K43" s="40">
        <f>SUMIFS(K44:K1044,$B44:$B1044,$B43,$D44:$D1044,$D44,$E44:$E1044,$E44,$F44:$F1044,$F44)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75</v>
      </c>
      <c r="E44" s="33" t="s">
        <v>76</v>
      </c>
      <c r="F44" s="33" t="s">
        <v>15</v>
      </c>
      <c r="G44" s="33" t="s">
        <v>79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138</v>
      </c>
      <c r="D45" s="39" t="s">
        <v>75</v>
      </c>
      <c r="E45" s="39" t="s">
        <v>76</v>
      </c>
      <c r="F45" s="39" t="s">
        <v>42</v>
      </c>
      <c r="G45" s="39" t="s">
        <v>77</v>
      </c>
      <c r="H45" s="40">
        <f>SUMIFS(H46:H1046,$B46:$B1046,$B45,$D46:$D1046,$D46,$E46:$E1046,$E46,$F46:$F1046,$F46)</f>
        <v>0</v>
      </c>
      <c r="I45" s="40">
        <f>SUMIFS(I46:I1046,$B46:$B1046,$B45,$D46:$D1046,$D46,$E46:$E1046,$E46,$F46:$F1046,$F46)</f>
        <v>0</v>
      </c>
      <c r="J45" s="40">
        <f>SUMIFS(J46:J1046,$B46:$B1046,$B45,$D46:$D1046,$D46,$E46:$E1046,$E46,$F46:$F1046,$F46)</f>
        <v>0</v>
      </c>
      <c r="K45" s="40">
        <f>SUMIFS(K46:K1046,$B46:$B1046,$B45,$D46:$D1046,$D46,$E46:$E1046,$E46,$F46:$F1046,$F46)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75</v>
      </c>
      <c r="E46" s="33" t="s">
        <v>76</v>
      </c>
      <c r="F46" s="33" t="s">
        <v>42</v>
      </c>
      <c r="G46" s="33" t="s">
        <v>79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75</v>
      </c>
      <c r="E47" s="39" t="s">
        <v>76</v>
      </c>
      <c r="F47" s="39" t="s">
        <v>115</v>
      </c>
      <c r="G47" s="39" t="s">
        <v>77</v>
      </c>
      <c r="H47" s="40">
        <f>SUMIFS(H48:H1048,$B48:$B1048,$B47,$D48:$D1048,$D48,$E48:$E1048,$E48,$F48:$F1048,$F48)</f>
        <v>960.1</v>
      </c>
      <c r="I47" s="40">
        <f>SUMIFS(I48:I1048,$B48:$B1048,$B47,$D48:$D1048,$D48,$E48:$E1048,$E48,$F48:$F1048,$F48)</f>
        <v>0</v>
      </c>
      <c r="J47" s="40">
        <f>SUMIFS(J48:J1048,$B48:$B1048,$B47,$D48:$D1048,$D48,$E48:$E1048,$E48,$F48:$F1048,$F48)</f>
        <v>960.1</v>
      </c>
      <c r="K47" s="40">
        <f>SUMIFS(K48:K1048,$B48:$B1048,$B47,$D48:$D1048,$D48,$E48:$E1048,$E48,$F48:$F1048,$F48)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75</v>
      </c>
      <c r="E48" s="33" t="s">
        <v>76</v>
      </c>
      <c r="F48" s="33" t="s">
        <v>115</v>
      </c>
      <c r="G48" s="33" t="s">
        <v>78</v>
      </c>
      <c r="H48" s="24">
        <v>940</v>
      </c>
      <c r="I48" s="24"/>
      <c r="J48" s="24">
        <v>940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75</v>
      </c>
      <c r="E49" s="33" t="s">
        <v>76</v>
      </c>
      <c r="F49" s="33" t="s">
        <v>115</v>
      </c>
      <c r="G49" s="33" t="s">
        <v>79</v>
      </c>
      <c r="H49" s="24">
        <v>20.100000000000001</v>
      </c>
      <c r="I49" s="24"/>
      <c r="J49" s="24">
        <v>20.100000000000001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193</v>
      </c>
      <c r="D50" s="34" t="s">
        <v>77</v>
      </c>
      <c r="E50" s="34" t="s">
        <v>77</v>
      </c>
      <c r="F50" s="34" t="s">
        <v>7</v>
      </c>
      <c r="G50" s="34" t="s">
        <v>77</v>
      </c>
      <c r="H50" s="15">
        <f>SUMIFS(H51:H1058,$B51:$B1058,$B51)/3</f>
        <v>39287.600000000006</v>
      </c>
      <c r="I50" s="15">
        <f>SUMIFS(I51:I1058,$B51:$B1058,$B51)/3</f>
        <v>368</v>
      </c>
      <c r="J50" s="15">
        <f>SUMIFS(J51:J1058,$B51:$B1058,$B51)/3</f>
        <v>38085.599999999999</v>
      </c>
      <c r="K50" s="15">
        <f>SUMIFS(K51:K1058,$B51:$B1058,$B51)/3</f>
        <v>368.2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84</v>
      </c>
      <c r="E51" s="30" t="s">
        <v>82</v>
      </c>
      <c r="F51" s="30"/>
      <c r="G51" s="30"/>
      <c r="H51" s="18">
        <f>SUMIFS(H52:H1053,$B52:$B1053,$B52,$D52:$D1053,$D52,$E52:$E1053,$E52)/2</f>
        <v>449</v>
      </c>
      <c r="I51" s="18">
        <f>SUMIFS(I52:I1053,$B52:$B1053,$B52,$D52:$D1053,$D52,$E52:$E1053,$E52)/2</f>
        <v>0</v>
      </c>
      <c r="J51" s="18">
        <f>SUMIFS(J52:J1053,$B52:$B1053,$B52,$D52:$D1053,$D52,$E52:$E1053,$E52)/2</f>
        <v>400.5</v>
      </c>
      <c r="K51" s="18">
        <f>SUMIFS(K52:K1053,$B52:$B1053,$B52,$D52:$D1053,$D52,$E52:$E1053,$E52)/2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153</v>
      </c>
      <c r="D52" s="39" t="s">
        <v>84</v>
      </c>
      <c r="E52" s="39" t="s">
        <v>82</v>
      </c>
      <c r="F52" s="39" t="s">
        <v>53</v>
      </c>
      <c r="G52" s="39"/>
      <c r="H52" s="40">
        <f>SUMIFS(H53:H1053,$B53:$B1053,$B52,$D53:$D1053,$D53,$E53:$E1053,$E53,$F53:$F1053,$F53)</f>
        <v>449</v>
      </c>
      <c r="I52" s="40">
        <f>SUMIFS(I53:I1053,$B53:$B1053,$B52,$D53:$D1053,$D53,$E53:$E1053,$E53,$F53:$F1053,$F53)</f>
        <v>0</v>
      </c>
      <c r="J52" s="40">
        <f>SUMIFS(J53:J1053,$B53:$B1053,$B52,$D53:$D1053,$D53,$E53:$E1053,$E53,$F53:$F1053,$F53)</f>
        <v>400.5</v>
      </c>
      <c r="K52" s="40">
        <f>SUMIFS(K53:K1053,$B53:$B1053,$B52,$D53:$D1053,$D53,$E53:$E1053,$E53,$F53:$F1053,$F53)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84</v>
      </c>
      <c r="E53" s="33" t="s">
        <v>82</v>
      </c>
      <c r="F53" s="33" t="s">
        <v>53</v>
      </c>
      <c r="G53" s="33" t="s">
        <v>97</v>
      </c>
      <c r="H53" s="24">
        <v>449</v>
      </c>
      <c r="I53" s="24"/>
      <c r="J53" s="24">
        <v>400.5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174</v>
      </c>
      <c r="D54" s="30" t="s">
        <v>87</v>
      </c>
      <c r="E54" s="30" t="s">
        <v>87</v>
      </c>
      <c r="F54" s="30" t="s">
        <v>7</v>
      </c>
      <c r="G54" s="30" t="s">
        <v>77</v>
      </c>
      <c r="H54" s="18">
        <f>SUMIFS(H55:H1056,$B55:$B1056,$B55,$D55:$D1056,$D55,$E55:$E1056,$E55)/2</f>
        <v>6247.2999999999993</v>
      </c>
      <c r="I54" s="18">
        <f>SUMIFS(I55:I1056,$B55:$B1056,$B55,$D55:$D1056,$D55,$E55:$E1056,$E55)/2</f>
        <v>368</v>
      </c>
      <c r="J54" s="18">
        <f>SUMIFS(J55:J1056,$B55:$B1056,$B55,$D55:$D1056,$D55,$E55:$E1056,$E55)/2</f>
        <v>6058.6</v>
      </c>
      <c r="K54" s="18">
        <f>SUMIFS(K55:K1056,$B55:$B1056,$B55,$D55:$D1056,$D55,$E55:$E1056,$E55)/2</f>
        <v>368.2</v>
      </c>
    </row>
    <row r="55" spans="1:11" s="16" customFormat="1" ht="31.5" x14ac:dyDescent="0.25">
      <c r="A55" s="19">
        <v>2</v>
      </c>
      <c r="B55" s="37">
        <v>935</v>
      </c>
      <c r="C55" s="38" t="s">
        <v>154</v>
      </c>
      <c r="D55" s="39" t="s">
        <v>87</v>
      </c>
      <c r="E55" s="39" t="s">
        <v>87</v>
      </c>
      <c r="F55" s="39" t="s">
        <v>22</v>
      </c>
      <c r="G55" s="39"/>
      <c r="H55" s="40">
        <f>SUMIFS(H56:H1056,$B56:$B1056,$B55,$D56:$D1056,$D56,$E56:$E1056,$E56,$F56:$F1056,$F56)</f>
        <v>4899</v>
      </c>
      <c r="I55" s="40">
        <f>SUMIFS(I56:I1056,$B56:$B1056,$B55,$D56:$D1056,$D56,$E56:$E1056,$E56,$F56:$F1056,$F56)</f>
        <v>368</v>
      </c>
      <c r="J55" s="40">
        <f>SUMIFS(J56:J1056,$B56:$B1056,$B55,$D56:$D1056,$D56,$E56:$E1056,$E56,$F56:$F1056,$F56)</f>
        <v>4722</v>
      </c>
      <c r="K55" s="40">
        <f>SUMIFS(K56:K1056,$B56:$B1056,$B55,$D56:$D1056,$D56,$E56:$E1056,$E56,$F56:$F1056,$F56)</f>
        <v>368.2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87</v>
      </c>
      <c r="E56" s="33" t="s">
        <v>87</v>
      </c>
      <c r="F56" s="33" t="s">
        <v>22</v>
      </c>
      <c r="G56" s="33" t="s">
        <v>88</v>
      </c>
      <c r="H56" s="24">
        <v>221</v>
      </c>
      <c r="I56" s="24"/>
      <c r="J56" s="24">
        <v>146.1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87</v>
      </c>
      <c r="E57" s="33" t="s">
        <v>87</v>
      </c>
      <c r="F57" s="33" t="s">
        <v>22</v>
      </c>
      <c r="G57" s="33" t="s">
        <v>79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87</v>
      </c>
      <c r="E58" s="33" t="s">
        <v>87</v>
      </c>
      <c r="F58" s="33" t="s">
        <v>22</v>
      </c>
      <c r="G58" s="33" t="s">
        <v>97</v>
      </c>
      <c r="H58" s="24">
        <v>4627.8999999999996</v>
      </c>
      <c r="I58" s="24">
        <v>368</v>
      </c>
      <c r="J58" s="24">
        <v>4525.8</v>
      </c>
      <c r="K58" s="24">
        <v>368.2</v>
      </c>
    </row>
    <row r="59" spans="1:11" s="16" customFormat="1" ht="47.25" x14ac:dyDescent="0.25">
      <c r="A59" s="19">
        <v>2</v>
      </c>
      <c r="B59" s="37">
        <v>935</v>
      </c>
      <c r="C59" s="42" t="s">
        <v>155</v>
      </c>
      <c r="D59" s="39" t="s">
        <v>87</v>
      </c>
      <c r="E59" s="39" t="s">
        <v>87</v>
      </c>
      <c r="F59" s="39" t="s">
        <v>69</v>
      </c>
      <c r="G59" s="39"/>
      <c r="H59" s="40">
        <f>SUMIFS(H60:H1060,$B60:$B1060,$B59,$D60:$D1060,$D60,$E60:$E1060,$E60,$F60:$F1060,$F60)</f>
        <v>1348.3</v>
      </c>
      <c r="I59" s="40">
        <f>SUMIFS(I60:I1060,$B60:$B1060,$B59,$D60:$D1060,$D60,$E60:$E1060,$E60,$F60:$F1060,$F60)</f>
        <v>0</v>
      </c>
      <c r="J59" s="40">
        <f>SUMIFS(J60:J1060,$B60:$B1060,$B59,$D60:$D1060,$D60,$E60:$E1060,$E60,$F60:$F1060,$F60)</f>
        <v>1336.6</v>
      </c>
      <c r="K59" s="40">
        <f>SUMIFS(K60:K1060,$B60:$B1060,$B59,$D60:$D1060,$D60,$E60:$E1060,$E60,$F60:$F1060,$F60)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87</v>
      </c>
      <c r="E60" s="33" t="s">
        <v>87</v>
      </c>
      <c r="F60" s="33" t="s">
        <v>69</v>
      </c>
      <c r="G60" s="33" t="s">
        <v>97</v>
      </c>
      <c r="H60" s="24">
        <v>1348.3</v>
      </c>
      <c r="I60" s="24"/>
      <c r="J60" s="24">
        <v>1336.6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89</v>
      </c>
      <c r="E61" s="30" t="s">
        <v>75</v>
      </c>
      <c r="F61" s="30" t="s">
        <v>7</v>
      </c>
      <c r="G61" s="30" t="s">
        <v>77</v>
      </c>
      <c r="H61" s="18">
        <f>SUMIFS(H62:H1063,$B62:$B1063,$B62,$D62:$D1063,$D62,$E62:$E1063,$E62)/2</f>
        <v>28740.200000000008</v>
      </c>
      <c r="I61" s="18">
        <f>SUMIFS(I62:I1063,$B62:$B1063,$B62,$D62:$D1063,$D62,$E62:$E1063,$E62)/2</f>
        <v>0</v>
      </c>
      <c r="J61" s="18">
        <f>SUMIFS(J62:J1063,$B62:$B1063,$B62,$D62:$D1063,$D62,$E62:$E1063,$E62)/2</f>
        <v>28175.7</v>
      </c>
      <c r="K61" s="18">
        <f>SUMIFS(K62:K1063,$B62:$B1063,$B62,$D62:$D1063,$D62,$E62:$E1063,$E62)/2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189</v>
      </c>
      <c r="D62" s="39" t="s">
        <v>89</v>
      </c>
      <c r="E62" s="39" t="s">
        <v>75</v>
      </c>
      <c r="F62" s="39" t="s">
        <v>25</v>
      </c>
      <c r="G62" s="39"/>
      <c r="H62" s="40">
        <f>SUMIFS(H63:H1063,$B63:$B1063,$B62,$D63:$D1063,$D63,$E63:$E1063,$E63,$F63:$F1063,$F63)</f>
        <v>23083.4</v>
      </c>
      <c r="I62" s="40">
        <f>SUMIFS(I63:I1063,$B63:$B1063,$B62,$D63:$D1063,$D63,$E63:$E1063,$E63,$F63:$F1063,$F63)</f>
        <v>0</v>
      </c>
      <c r="J62" s="40">
        <f>SUMIFS(J63:J1063,$B63:$B1063,$B62,$D63:$D1063,$D63,$E63:$E1063,$E63,$F63:$F1063,$F63)</f>
        <v>22630.3</v>
      </c>
      <c r="K62" s="40">
        <f>SUMIFS(K63:K1063,$B63:$B1063,$B62,$D63:$D1063,$D63,$E63:$E1063,$E63,$F63:$F1063,$F63)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89</v>
      </c>
      <c r="E63" s="33" t="s">
        <v>75</v>
      </c>
      <c r="F63" s="33" t="s">
        <v>25</v>
      </c>
      <c r="G63" s="33" t="s">
        <v>88</v>
      </c>
      <c r="H63" s="24">
        <v>19146.7</v>
      </c>
      <c r="I63" s="24"/>
      <c r="J63" s="24">
        <v>19084.599999999999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89</v>
      </c>
      <c r="E64" s="33" t="s">
        <v>75</v>
      </c>
      <c r="F64" s="33" t="s">
        <v>25</v>
      </c>
      <c r="G64" s="33" t="s">
        <v>79</v>
      </c>
      <c r="H64" s="24">
        <v>3916.4</v>
      </c>
      <c r="I64" s="24"/>
      <c r="J64" s="24">
        <v>3525.4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89</v>
      </c>
      <c r="E65" s="33" t="s">
        <v>75</v>
      </c>
      <c r="F65" s="33" t="s">
        <v>25</v>
      </c>
      <c r="G65" s="33" t="s">
        <v>97</v>
      </c>
      <c r="H65" s="24"/>
      <c r="I65" s="24"/>
      <c r="J65" s="24"/>
      <c r="K65" s="24"/>
    </row>
    <row r="66" spans="1:11" s="16" customFormat="1" ht="31.5" x14ac:dyDescent="0.25">
      <c r="A66" s="20">
        <v>3</v>
      </c>
      <c r="B66" s="31">
        <v>935</v>
      </c>
      <c r="C66" s="32" t="s">
        <v>13</v>
      </c>
      <c r="D66" s="33" t="s">
        <v>89</v>
      </c>
      <c r="E66" s="33" t="s">
        <v>75</v>
      </c>
      <c r="F66" s="33" t="s">
        <v>25</v>
      </c>
      <c r="G66" s="33" t="s">
        <v>80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190</v>
      </c>
      <c r="D67" s="39" t="s">
        <v>89</v>
      </c>
      <c r="E67" s="39" t="s">
        <v>75</v>
      </c>
      <c r="F67" s="39" t="s">
        <v>26</v>
      </c>
      <c r="G67" s="39"/>
      <c r="H67" s="40">
        <f>SUMIFS(H68:H1068,$B68:$B1068,$B67,$D68:$D1068,$D68,$E68:$E1068,$E68,$F68:$F1068,$F68)</f>
        <v>5656.8</v>
      </c>
      <c r="I67" s="40">
        <f>SUMIFS(I68:I1068,$B68:$B1068,$B67,$D68:$D1068,$D68,$E68:$E1068,$E68,$F68:$F1068,$F68)</f>
        <v>0</v>
      </c>
      <c r="J67" s="40">
        <f>SUMIFS(J68:J1068,$B68:$B1068,$B67,$D68:$D1068,$D68,$E68:$E1068,$E68,$F68:$F1068,$F68)</f>
        <v>5545.4000000000005</v>
      </c>
      <c r="K67" s="40">
        <f>SUMIFS(K68:K1068,$B68:$B1068,$B67,$D68:$D1068,$D68,$E68:$E1068,$E68,$F68:$F1068,$F68)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89</v>
      </c>
      <c r="E68" s="33" t="s">
        <v>75</v>
      </c>
      <c r="F68" s="33" t="s">
        <v>26</v>
      </c>
      <c r="G68" s="33" t="s">
        <v>88</v>
      </c>
      <c r="H68" s="24">
        <v>5127.8</v>
      </c>
      <c r="I68" s="24"/>
      <c r="J68" s="24">
        <v>5096.3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89</v>
      </c>
      <c r="E69" s="33" t="s">
        <v>75</v>
      </c>
      <c r="F69" s="33" t="s">
        <v>26</v>
      </c>
      <c r="G69" s="33" t="s">
        <v>79</v>
      </c>
      <c r="H69" s="24">
        <v>529</v>
      </c>
      <c r="I69" s="24"/>
      <c r="J69" s="24">
        <v>449.1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90</v>
      </c>
      <c r="E70" s="30" t="s">
        <v>76</v>
      </c>
      <c r="F70" s="30"/>
      <c r="G70" s="30"/>
      <c r="H70" s="18">
        <f>SUMIFS(H71:H1072,$B71:$B1072,$B71,$D71:$D1072,$D71,$E71:$E1072,$E71)/2</f>
        <v>750</v>
      </c>
      <c r="I70" s="18">
        <f>SUMIFS(I71:I1072,$B71:$B1072,$B71,$D71:$D1072,$D71,$E71:$E1072,$E71)/2</f>
        <v>0</v>
      </c>
      <c r="J70" s="18">
        <f>SUMIFS(J71:J1072,$B71:$B1072,$B71,$D71:$D1072,$D71,$E71:$E1072,$E71)/2</f>
        <v>750</v>
      </c>
      <c r="K70" s="18">
        <f>SUMIFS(K71:K1072,$B71:$B1072,$B71,$D71:$D1072,$D71,$E71:$E1072,$E71)/2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134</v>
      </c>
      <c r="D71" s="39" t="s">
        <v>90</v>
      </c>
      <c r="E71" s="39" t="s">
        <v>76</v>
      </c>
      <c r="F71" s="39" t="s">
        <v>28</v>
      </c>
      <c r="G71" s="39"/>
      <c r="H71" s="40">
        <f>SUMIFS(H72:H1072,$B72:$B1072,$B71,$D72:$D1072,$D72,$E72:$E1072,$E72,$F72:$F1072,$F72)</f>
        <v>60</v>
      </c>
      <c r="I71" s="40">
        <f>SUMIFS(I72:I1072,$B72:$B1072,$B71,$D72:$D1072,$D72,$E72:$E1072,$E72,$F72:$F1072,$F72)</f>
        <v>0</v>
      </c>
      <c r="J71" s="40">
        <f>SUMIFS(J72:J1072,$B72:$B1072,$B71,$D72:$D1072,$D72,$E72:$E1072,$E72,$F72:$F1072,$F72)</f>
        <v>60</v>
      </c>
      <c r="K71" s="40">
        <f>SUMIFS(K72:K1072,$B72:$B1072,$B71,$D72:$D1072,$D72,$E72:$E1072,$E72,$F72:$F1072,$F72)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90</v>
      </c>
      <c r="E72" s="33" t="s">
        <v>76</v>
      </c>
      <c r="F72" s="33" t="s">
        <v>28</v>
      </c>
      <c r="G72" s="33" t="s">
        <v>79</v>
      </c>
      <c r="H72" s="24">
        <v>60</v>
      </c>
      <c r="I72" s="25"/>
      <c r="J72" s="24">
        <v>60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90</v>
      </c>
      <c r="E73" s="33" t="s">
        <v>76</v>
      </c>
      <c r="F73" s="33" t="s">
        <v>28</v>
      </c>
      <c r="G73" s="33" t="s">
        <v>97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156</v>
      </c>
      <c r="D74" s="39" t="s">
        <v>90</v>
      </c>
      <c r="E74" s="39" t="s">
        <v>76</v>
      </c>
      <c r="F74" s="39" t="s">
        <v>29</v>
      </c>
      <c r="G74" s="39"/>
      <c r="H74" s="40">
        <f>SUMIFS(H75:H1075,$B75:$B1075,$B74,$D75:$D1075,$D75,$E75:$E1075,$E75,$F75:$F1075,$F75)</f>
        <v>690</v>
      </c>
      <c r="I74" s="40">
        <f>SUMIFS(I75:I1075,$B75:$B1075,$B74,$D75:$D1075,$D75,$E75:$E1075,$E75,$F75:$F1075,$F75)</f>
        <v>0</v>
      </c>
      <c r="J74" s="40">
        <f>SUMIFS(J75:J1075,$B75:$B1075,$B74,$D75:$D1075,$D75,$E75:$E1075,$E75,$F75:$F1075,$F75)</f>
        <v>690</v>
      </c>
      <c r="K74" s="40">
        <f>SUMIFS(K75:K1075,$B75:$B1075,$B74,$D75:$D1075,$D75,$E75:$E1075,$E75,$F75:$F1075,$F75)</f>
        <v>0</v>
      </c>
    </row>
    <row r="75" spans="1:11" s="16" customFormat="1" ht="63" x14ac:dyDescent="0.25">
      <c r="A75" s="20">
        <v>3</v>
      </c>
      <c r="B75" s="31">
        <v>935</v>
      </c>
      <c r="C75" s="32" t="s">
        <v>60</v>
      </c>
      <c r="D75" s="33" t="s">
        <v>90</v>
      </c>
      <c r="E75" s="33" t="s">
        <v>76</v>
      </c>
      <c r="F75" s="33" t="s">
        <v>29</v>
      </c>
      <c r="G75" s="33" t="s">
        <v>100</v>
      </c>
      <c r="H75" s="24">
        <v>690</v>
      </c>
      <c r="I75" s="25"/>
      <c r="J75" s="24">
        <v>690</v>
      </c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91</v>
      </c>
      <c r="E76" s="30" t="s">
        <v>75</v>
      </c>
      <c r="F76" s="30" t="s">
        <v>7</v>
      </c>
      <c r="G76" s="30" t="s">
        <v>77</v>
      </c>
      <c r="H76" s="18">
        <f>SUMIFS(H77:H1078,$B77:$B1078,$B77,$D77:$D1078,$D77,$E77:$E1078,$E77)/2</f>
        <v>3101.1</v>
      </c>
      <c r="I76" s="18">
        <f>SUMIFS(I77:I1078,$B77:$B1078,$B77,$D77:$D1078,$D77,$E77:$E1078,$E77)/2</f>
        <v>0</v>
      </c>
      <c r="J76" s="18">
        <f>SUMIFS(J77:J1078,$B77:$B1078,$B77,$D77:$D1078,$D77,$E77:$E1078,$E77)/2</f>
        <v>2700.8</v>
      </c>
      <c r="K76" s="18">
        <f>SUMIFS(K77:K1078,$B77:$B1078,$B77,$D77:$D1078,$D77,$E77:$E1078,$E77)/2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196</v>
      </c>
      <c r="D77" s="39" t="s">
        <v>91</v>
      </c>
      <c r="E77" s="39" t="s">
        <v>75</v>
      </c>
      <c r="F77" s="39" t="s">
        <v>31</v>
      </c>
      <c r="G77" s="39"/>
      <c r="H77" s="40">
        <f>SUMIFS(H78:H1078,$B78:$B1078,$B77,$D78:$D1078,$D78,$E78:$E1078,$E78,$F78:$F1078,$F78)</f>
        <v>3091.1</v>
      </c>
      <c r="I77" s="40">
        <f>SUMIFS(I78:I1078,$B78:$B1078,$B77,$D78:$D1078,$D78,$E78:$E1078,$E78,$F78:$F1078,$F78)</f>
        <v>0</v>
      </c>
      <c r="J77" s="40">
        <f>SUMIFS(J78:J1078,$B78:$B1078,$B77,$D78:$D1078,$D78,$E78:$E1078,$E78,$F78:$F1078,$F78)</f>
        <v>2690.8</v>
      </c>
      <c r="K77" s="40">
        <f>SUMIFS(K78:K1078,$B78:$B1078,$B77,$D78:$D1078,$D78,$E78:$E1078,$E78,$F78:$F1078,$F78)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91</v>
      </c>
      <c r="E78" s="33" t="s">
        <v>75</v>
      </c>
      <c r="F78" s="33" t="s">
        <v>31</v>
      </c>
      <c r="G78" s="33" t="s">
        <v>88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91</v>
      </c>
      <c r="E79" s="33" t="s">
        <v>75</v>
      </c>
      <c r="F79" s="33" t="s">
        <v>31</v>
      </c>
      <c r="G79" s="33" t="s">
        <v>97</v>
      </c>
      <c r="H79" s="24">
        <v>3091.1</v>
      </c>
      <c r="I79" s="25"/>
      <c r="J79" s="24">
        <v>2690.8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202</v>
      </c>
      <c r="D80" s="39" t="s">
        <v>91</v>
      </c>
      <c r="E80" s="39" t="s">
        <v>75</v>
      </c>
      <c r="F80" s="39" t="s">
        <v>201</v>
      </c>
      <c r="G80" s="39"/>
      <c r="H80" s="40">
        <f>SUMIFS(H81:H1082,$B81:$B1082,$B80,$D81:$D1082,$D81,$E81:$E1082,$E81,$F81:$F1082,$F81)</f>
        <v>10</v>
      </c>
      <c r="I80" s="40">
        <f>SUMIFS(I81:I1082,$B81:$B1082,$B80,$D81:$D1082,$D81,$E81:$E1082,$E81,$F81:$F1082,$F81)</f>
        <v>0</v>
      </c>
      <c r="J80" s="40">
        <f>SUMIFS(J81:J1082,$B81:$B1082,$B80,$D81:$D1082,$D81,$E81:$E1082,$E81,$F81:$F1082,$F81)</f>
        <v>10</v>
      </c>
      <c r="K80" s="40">
        <f>SUMIFS(K81:K1082,$B81:$B1082,$B80,$D81:$D1082,$D81,$E81:$E1082,$E81,$F81:$F1082,$F81)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91</v>
      </c>
      <c r="E81" s="33" t="s">
        <v>75</v>
      </c>
      <c r="F81" s="33" t="s">
        <v>201</v>
      </c>
      <c r="G81" s="33" t="s">
        <v>97</v>
      </c>
      <c r="H81" s="24">
        <v>10</v>
      </c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192</v>
      </c>
      <c r="D82" s="34"/>
      <c r="E82" s="34"/>
      <c r="F82" s="34"/>
      <c r="G82" s="34"/>
      <c r="H82" s="15">
        <f>SUMIFS(H83:H1088,$B83:$B1088,$B83)/3</f>
        <v>8479.7000000000007</v>
      </c>
      <c r="I82" s="15">
        <f>SUMIFS(I83:I1088,$B83:$B1088,$B83)/3</f>
        <v>8479.7000000000007</v>
      </c>
      <c r="J82" s="15">
        <f>SUMIFS(J83:J1088,$B83:$B1088,$B83)/3</f>
        <v>8479.7000000000007</v>
      </c>
      <c r="K82" s="15">
        <f>SUMIFS(K83:K1088,$B83:$B1088,$B83)/3</f>
        <v>8479.7000000000007</v>
      </c>
    </row>
    <row r="83" spans="1:11" s="16" customFormat="1" ht="15.75" x14ac:dyDescent="0.25">
      <c r="A83" s="17">
        <v>1</v>
      </c>
      <c r="B83" s="28">
        <v>943</v>
      </c>
      <c r="C83" s="29" t="s">
        <v>175</v>
      </c>
      <c r="D83" s="30" t="s">
        <v>90</v>
      </c>
      <c r="E83" s="30" t="s">
        <v>92</v>
      </c>
      <c r="F83" s="30" t="s">
        <v>7</v>
      </c>
      <c r="G83" s="30" t="s">
        <v>77</v>
      </c>
      <c r="H83" s="18">
        <f>SUMIFS(H84:H1083,$B84:$B1083,$B84,$D84:$D1083,$D84,$E84:$E1083,$E84)/2</f>
        <v>6261</v>
      </c>
      <c r="I83" s="18">
        <f>SUMIFS(I84:I1083,$B84:$B1083,$B84,$D84:$D1083,$D84,$E84:$E1083,$E84)/2</f>
        <v>6261</v>
      </c>
      <c r="J83" s="18">
        <f>SUMIFS(J84:J1083,$B84:$B1083,$B84,$D84:$D1083,$D84,$E84:$E1083,$E84)/2</f>
        <v>6261</v>
      </c>
      <c r="K83" s="18">
        <f>SUMIFS(K84:K1083,$B84:$B1083,$B84,$D84:$D1083,$D84,$E84:$E1083,$E84)/2</f>
        <v>6261</v>
      </c>
    </row>
    <row r="84" spans="1:11" s="16" customFormat="1" ht="63" x14ac:dyDescent="0.25">
      <c r="A84" s="19">
        <v>2</v>
      </c>
      <c r="B84" s="37">
        <v>943</v>
      </c>
      <c r="C84" s="38" t="s">
        <v>117</v>
      </c>
      <c r="D84" s="39" t="s">
        <v>90</v>
      </c>
      <c r="E84" s="39" t="s">
        <v>92</v>
      </c>
      <c r="F84" s="39" t="s">
        <v>10</v>
      </c>
      <c r="G84" s="39"/>
      <c r="H84" s="40">
        <f>SUMIFS(H85:H1083,$B85:$B1083,$B84,$D85:$D1083,$D85,$E85:$E1083,$E85,$F85:$F1083,$F85)</f>
        <v>6261</v>
      </c>
      <c r="I84" s="40">
        <f>SUMIFS(I85:I1083,$B85:$B1083,$B84,$D85:$D1083,$D85,$E85:$E1083,$E85,$F85:$F1083,$F85)</f>
        <v>6261</v>
      </c>
      <c r="J84" s="40">
        <f>SUMIFS(J85:J1083,$B85:$B1083,$B84,$D85:$D1083,$D85,$E85:$E1083,$E85,$F85:$F1083,$F85)</f>
        <v>6261</v>
      </c>
      <c r="K84" s="40">
        <f>SUMIFS(K85:K1083,$B85:$B1083,$B84,$D85:$D1083,$D85,$E85:$E1083,$E85,$F85:$F1083,$F85)</f>
        <v>6261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90</v>
      </c>
      <c r="E85" s="33" t="s">
        <v>92</v>
      </c>
      <c r="F85" s="33" t="s">
        <v>10</v>
      </c>
      <c r="G85" s="33" t="s">
        <v>86</v>
      </c>
      <c r="H85" s="24">
        <v>6261</v>
      </c>
      <c r="I85" s="24">
        <v>6261</v>
      </c>
      <c r="J85" s="24">
        <v>6261</v>
      </c>
      <c r="K85" s="24">
        <v>6261</v>
      </c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90</v>
      </c>
      <c r="E86" s="30" t="s">
        <v>76</v>
      </c>
      <c r="F86" s="30"/>
      <c r="G86" s="30"/>
      <c r="H86" s="18">
        <f>SUMIFS(H87:H1086,$B87:$B1086,$B87,$D87:$D1086,$D87,$E87:$E1086,$E87)/2</f>
        <v>2218.6999999999998</v>
      </c>
      <c r="I86" s="18">
        <f>SUMIFS(I87:I1086,$B87:$B1086,$B87,$D87:$D1086,$D87,$E87:$E1086,$E87)/2</f>
        <v>2218.6999999999998</v>
      </c>
      <c r="J86" s="18">
        <f>SUMIFS(J87:J1086,$B87:$B1086,$B87,$D87:$D1086,$D87,$E87:$E1086,$E87)/2</f>
        <v>2218.6999999999998</v>
      </c>
      <c r="K86" s="18">
        <f>SUMIFS(K87:K1086,$B87:$B1086,$B87,$D87:$D1086,$D87,$E87:$E1086,$E87)/2</f>
        <v>2218.6999999999998</v>
      </c>
    </row>
    <row r="87" spans="1:11" s="16" customFormat="1" ht="63" x14ac:dyDescent="0.25">
      <c r="A87" s="19">
        <v>2</v>
      </c>
      <c r="B87" s="37">
        <v>943</v>
      </c>
      <c r="C87" s="38" t="s">
        <v>117</v>
      </c>
      <c r="D87" s="39" t="s">
        <v>90</v>
      </c>
      <c r="E87" s="39" t="s">
        <v>76</v>
      </c>
      <c r="F87" s="39" t="s">
        <v>10</v>
      </c>
      <c r="G87" s="39"/>
      <c r="H87" s="40">
        <f>SUMIFS(H88:H1086,$B88:$B1086,$B87,$D88:$D1086,$D88,$E88:$E1086,$E88,$F88:$F1086,$F88)</f>
        <v>2218.6999999999998</v>
      </c>
      <c r="I87" s="40">
        <f>SUMIFS(I88:I1086,$B88:$B1086,$B87,$D88:$D1086,$D88,$E88:$E1086,$E88,$F88:$F1086,$F88)</f>
        <v>2218.6999999999998</v>
      </c>
      <c r="J87" s="40">
        <f>SUMIFS(J88:J1086,$B88:$B1086,$B87,$D88:$D1086,$D88,$E88:$E1086,$E88,$F88:$F1086,$F88)</f>
        <v>2218.6999999999998</v>
      </c>
      <c r="K87" s="40">
        <f>SUMIFS(K88:K1086,$B88:$B1086,$B87,$D88:$D1086,$D88,$E88:$E1086,$E88,$F88:$F1086,$F88)</f>
        <v>2218.6999999999998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90</v>
      </c>
      <c r="E88" s="33" t="s">
        <v>76</v>
      </c>
      <c r="F88" s="33" t="s">
        <v>10</v>
      </c>
      <c r="G88" s="33" t="s">
        <v>88</v>
      </c>
      <c r="H88" s="24">
        <v>1954</v>
      </c>
      <c r="I88" s="24">
        <v>1954</v>
      </c>
      <c r="J88" s="24">
        <v>1954</v>
      </c>
      <c r="K88" s="24">
        <v>1954</v>
      </c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90</v>
      </c>
      <c r="E89" s="33" t="s">
        <v>76</v>
      </c>
      <c r="F89" s="33" t="s">
        <v>10</v>
      </c>
      <c r="G89" s="33" t="s">
        <v>79</v>
      </c>
      <c r="H89" s="24">
        <v>264.7</v>
      </c>
      <c r="I89" s="24">
        <v>264.7</v>
      </c>
      <c r="J89" s="24">
        <v>264.7</v>
      </c>
      <c r="K89" s="24">
        <v>264.7</v>
      </c>
    </row>
    <row r="90" spans="1:11" s="16" customFormat="1" ht="31.5" x14ac:dyDescent="0.25">
      <c r="A90" s="20">
        <v>3</v>
      </c>
      <c r="B90" s="31">
        <v>943</v>
      </c>
      <c r="C90" s="32" t="s">
        <v>13</v>
      </c>
      <c r="D90" s="33" t="s">
        <v>90</v>
      </c>
      <c r="E90" s="33" t="s">
        <v>76</v>
      </c>
      <c r="F90" s="33" t="s">
        <v>10</v>
      </c>
      <c r="G90" s="33" t="s">
        <v>80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191</v>
      </c>
      <c r="D91" s="34"/>
      <c r="E91" s="34"/>
      <c r="F91" s="34"/>
      <c r="G91" s="34"/>
      <c r="H91" s="15">
        <f>SUMIFS(H92:H1097,$B92:$B1097,$B92)/3</f>
        <v>91492.7</v>
      </c>
      <c r="I91" s="15">
        <f>SUMIFS(I92:I1097,$B92:$B1097,$B92)/3</f>
        <v>59748.799999999996</v>
      </c>
      <c r="J91" s="15">
        <f>SUMIFS(J92:J1097,$B92:$B1097,$B92)/3</f>
        <v>102249.7</v>
      </c>
      <c r="K91" s="15">
        <f>SUMIFS(K92:K1097,$B92:$B1097,$B92)/3</f>
        <v>69752.3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75</v>
      </c>
      <c r="E92" s="30" t="s">
        <v>92</v>
      </c>
      <c r="F92" s="30" t="s">
        <v>7</v>
      </c>
      <c r="G92" s="30" t="s">
        <v>77</v>
      </c>
      <c r="H92" s="18">
        <f>SUMIFS(H93:H1092,$B93:$B1092,$B93,$D93:$D1092,$D93,$E93:$E1092,$E93)/2</f>
        <v>4626</v>
      </c>
      <c r="I92" s="18">
        <f>SUMIFS(I93:I1092,$B93:$B1092,$B93,$D93:$D1092,$D93,$E93:$E1092,$E93)/2</f>
        <v>0</v>
      </c>
      <c r="J92" s="18">
        <f>SUMIFS(J93:J1092,$B93:$B1092,$B93,$D93:$D1092,$D93,$E93:$E1092,$E93)/2</f>
        <v>4482.5</v>
      </c>
      <c r="K92" s="18">
        <f>SUMIFS(K93:K1092,$B93:$B1092,$B93,$D93:$D1092,$D93,$E93:$E1092,$E93)/2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136</v>
      </c>
      <c r="D93" s="39" t="s">
        <v>75</v>
      </c>
      <c r="E93" s="39" t="s">
        <v>92</v>
      </c>
      <c r="F93" s="39" t="s">
        <v>15</v>
      </c>
      <c r="G93" s="39" t="s">
        <v>77</v>
      </c>
      <c r="H93" s="40">
        <f>SUMIFS(H94:H1092,$B94:$B1092,$B93,$D94:$D1092,$D94,$E94:$E1092,$E94,$F94:$F1092,$F94)</f>
        <v>59</v>
      </c>
      <c r="I93" s="40">
        <f>SUMIFS(I94:I1092,$B94:$B1092,$B93,$D94:$D1092,$D94,$E94:$E1092,$E94,$F94:$F1092,$F94)</f>
        <v>0</v>
      </c>
      <c r="J93" s="40">
        <f>SUMIFS(J94:J1092,$B94:$B1092,$B93,$D94:$D1092,$D94,$E94:$E1092,$E94,$F94:$F1092,$F94)</f>
        <v>59</v>
      </c>
      <c r="K93" s="40">
        <f>SUMIFS(K94:K1092,$B94:$B1092,$B93,$D94:$D1092,$D94,$E94:$E1092,$E94,$F94:$F1092,$F94)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75</v>
      </c>
      <c r="E94" s="33" t="s">
        <v>92</v>
      </c>
      <c r="F94" s="33" t="s">
        <v>15</v>
      </c>
      <c r="G94" s="33" t="s">
        <v>79</v>
      </c>
      <c r="H94" s="24">
        <v>59</v>
      </c>
      <c r="I94" s="24"/>
      <c r="J94" s="24">
        <v>59</v>
      </c>
      <c r="K94" s="24"/>
    </row>
    <row r="95" spans="1:11" s="16" customFormat="1" ht="63" x14ac:dyDescent="0.25">
      <c r="A95" s="19">
        <v>2</v>
      </c>
      <c r="B95" s="37">
        <v>950</v>
      </c>
      <c r="C95" s="47" t="s">
        <v>138</v>
      </c>
      <c r="D95" s="39" t="s">
        <v>75</v>
      </c>
      <c r="E95" s="39" t="s">
        <v>92</v>
      </c>
      <c r="F95" s="39" t="s">
        <v>42</v>
      </c>
      <c r="G95" s="39" t="s">
        <v>77</v>
      </c>
      <c r="H95" s="40">
        <f>SUMIFS(H96:H1094,$B96:$B1094,$B95,$D96:$D1094,$D96,$E96:$E1094,$E96,$F96:$F1094,$F96)</f>
        <v>0</v>
      </c>
      <c r="I95" s="40">
        <f>SUMIFS(I96:I1094,$B96:$B1094,$B95,$D96:$D1094,$D96,$E96:$E1094,$E96,$F96:$F1094,$F96)</f>
        <v>0</v>
      </c>
      <c r="J95" s="40">
        <f>SUMIFS(J96:J1094,$B96:$B1094,$B95,$D96:$D1094,$D96,$E96:$E1094,$E96,$F96:$F1094,$F96)</f>
        <v>0</v>
      </c>
      <c r="K95" s="40">
        <f>SUMIFS(K96:K1094,$B96:$B1094,$B95,$D96:$D1094,$D96,$E96:$E1094,$E96,$F96:$F1094,$F96)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75</v>
      </c>
      <c r="E96" s="33" t="s">
        <v>92</v>
      </c>
      <c r="F96" s="33" t="s">
        <v>42</v>
      </c>
      <c r="G96" s="33" t="s">
        <v>79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75</v>
      </c>
      <c r="E97" s="39" t="s">
        <v>92</v>
      </c>
      <c r="F97" s="39" t="s">
        <v>115</v>
      </c>
      <c r="G97" s="39" t="s">
        <v>77</v>
      </c>
      <c r="H97" s="40">
        <f>SUMIFS(H98:H1096,$B98:$B1096,$B97,$D98:$D1096,$D98,$E98:$E1096,$E98,$F98:$F1096,$F98)</f>
        <v>4567</v>
      </c>
      <c r="I97" s="40">
        <f>SUMIFS(I98:I1096,$B98:$B1096,$B97,$D98:$D1096,$D98,$E98:$E1096,$E98,$F98:$F1096,$F98)</f>
        <v>0</v>
      </c>
      <c r="J97" s="40">
        <f>SUMIFS(J98:J1096,$B98:$B1096,$B97,$D98:$D1096,$D98,$E98:$E1096,$E98,$F98:$F1096,$F98)</f>
        <v>4423.5</v>
      </c>
      <c r="K97" s="40">
        <f>SUMIFS(K98:K1096,$B98:$B1096,$B97,$D98:$D1096,$D98,$E98:$E1096,$E98,$F98:$F1096,$F98)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75</v>
      </c>
      <c r="E98" s="33" t="s">
        <v>92</v>
      </c>
      <c r="F98" s="33" t="s">
        <v>115</v>
      </c>
      <c r="G98" s="33" t="s">
        <v>78</v>
      </c>
      <c r="H98" s="24">
        <v>4305.6000000000004</v>
      </c>
      <c r="I98" s="24"/>
      <c r="J98" s="24">
        <v>4162.1000000000004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75</v>
      </c>
      <c r="E99" s="33" t="s">
        <v>92</v>
      </c>
      <c r="F99" s="33" t="s">
        <v>115</v>
      </c>
      <c r="G99" s="33" t="s">
        <v>79</v>
      </c>
      <c r="H99" s="24">
        <v>259.89999999999998</v>
      </c>
      <c r="I99" s="24"/>
      <c r="J99" s="24">
        <v>259.89999999999998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75</v>
      </c>
      <c r="E100" s="33" t="s">
        <v>92</v>
      </c>
      <c r="F100" s="33" t="s">
        <v>115</v>
      </c>
      <c r="G100" s="33" t="s">
        <v>86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150</v>
      </c>
      <c r="D101" s="33" t="s">
        <v>75</v>
      </c>
      <c r="E101" s="33" t="s">
        <v>92</v>
      </c>
      <c r="F101" s="33" t="s">
        <v>115</v>
      </c>
      <c r="G101" s="33" t="s">
        <v>149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75</v>
      </c>
      <c r="E102" s="33" t="s">
        <v>92</v>
      </c>
      <c r="F102" s="33" t="s">
        <v>115</v>
      </c>
      <c r="G102" s="33" t="s">
        <v>80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75</v>
      </c>
      <c r="E103" s="30" t="s">
        <v>81</v>
      </c>
      <c r="F103" s="30"/>
      <c r="G103" s="30"/>
      <c r="H103" s="18">
        <f>SUMIFS(H104:H1103,$B104:$B1103,$B104,$D104:$D1103,$D104,$E104:$E1103,$E104)/2</f>
        <v>266.3</v>
      </c>
      <c r="I103" s="18">
        <f>SUMIFS(I104:I1103,$B104:$B1103,$B104,$D104:$D1103,$D104,$E104:$E1103,$E104)/2</f>
        <v>0</v>
      </c>
      <c r="J103" s="18">
        <f>SUMIFS(J104:J1103,$B104:$B1103,$B104,$D104:$D1103,$D104,$E104:$E1103,$E104)/2</f>
        <v>266.3</v>
      </c>
      <c r="K103" s="18">
        <f>SUMIFS(K104:K1103,$B104:$B1103,$B104,$D104:$D1103,$D104,$E104:$E1103,$E104)/2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157</v>
      </c>
      <c r="D104" s="39" t="s">
        <v>75</v>
      </c>
      <c r="E104" s="39" t="s">
        <v>81</v>
      </c>
      <c r="F104" s="39" t="s">
        <v>50</v>
      </c>
      <c r="G104" s="39" t="s">
        <v>77</v>
      </c>
      <c r="H104" s="40">
        <f>SUMIFS(H105:H1103,$B105:$B1103,$B104,$D105:$D1103,$D105,$E105:$E1103,$E105,$F105:$F1103,$F105)</f>
        <v>266.3</v>
      </c>
      <c r="I104" s="40">
        <f>SUMIFS(I105:I1103,$B105:$B1103,$B104,$D105:$D1103,$D105,$E105:$E1103,$E105,$F105:$F1103,$F105)</f>
        <v>0</v>
      </c>
      <c r="J104" s="40">
        <f>SUMIFS(J105:J1103,$B105:$B1103,$B104,$D105:$D1103,$D105,$E105:$E1103,$E105,$F105:$F1103,$F105)</f>
        <v>266.3</v>
      </c>
      <c r="K104" s="40">
        <f>SUMIFS(K105:K1103,$B105:$B1103,$B104,$D105:$D1103,$D105,$E105:$E1103,$E105,$F105:$F1103,$F105)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75</v>
      </c>
      <c r="E105" s="33" t="s">
        <v>81</v>
      </c>
      <c r="F105" s="33" t="s">
        <v>50</v>
      </c>
      <c r="G105" s="33" t="s">
        <v>79</v>
      </c>
      <c r="H105" s="24">
        <v>266.3</v>
      </c>
      <c r="I105" s="24"/>
      <c r="J105" s="24">
        <v>266.3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84</v>
      </c>
      <c r="E106" s="30" t="s">
        <v>82</v>
      </c>
      <c r="F106" s="30"/>
      <c r="G106" s="30"/>
      <c r="H106" s="18">
        <f>SUMIFS(H107:H1106,$B107:$B1106,$B107,$D107:$D1106,$D107,$E107:$E1106,$E107)/2</f>
        <v>280</v>
      </c>
      <c r="I106" s="18">
        <f>SUMIFS(I107:I1106,$B107:$B1106,$B107,$D107:$D1106,$D107,$E107:$E1106,$E107)/2</f>
        <v>0</v>
      </c>
      <c r="J106" s="18">
        <f>SUMIFS(J107:J1106,$B107:$B1106,$B107,$D107:$D1106,$D107,$E107:$E1106,$E107)/2</f>
        <v>280</v>
      </c>
      <c r="K106" s="18">
        <f>SUMIFS(K107:K1106,$B107:$B1106,$B107,$D107:$D1106,$D107,$E107:$E1106,$E107)/2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158</v>
      </c>
      <c r="D107" s="39" t="s">
        <v>84</v>
      </c>
      <c r="E107" s="39" t="s">
        <v>82</v>
      </c>
      <c r="F107" s="39" t="s">
        <v>145</v>
      </c>
      <c r="G107" s="39"/>
      <c r="H107" s="40">
        <f>SUMIFS(H108:H1106,$B108:$B1106,$B107,$D108:$D1106,$D108,$E108:$E1106,$E108,$F108:$F1106,$F108)</f>
        <v>280</v>
      </c>
      <c r="I107" s="40">
        <f>SUMIFS(I108:I1106,$B108:$B1106,$B107,$D108:$D1106,$D108,$E108:$E1106,$E108,$F108:$F1106,$F108)</f>
        <v>0</v>
      </c>
      <c r="J107" s="40">
        <f>SUMIFS(J108:J1106,$B108:$B1106,$B107,$D108:$D1106,$D108,$E108:$E1106,$E108,$F108:$F1106,$F108)</f>
        <v>280</v>
      </c>
      <c r="K107" s="40">
        <f>SUMIFS(K108:K1106,$B108:$B1106,$B107,$D108:$D1106,$D108,$E108:$E1106,$E108,$F108:$F1106,$F108)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84</v>
      </c>
      <c r="E108" s="33" t="s">
        <v>82</v>
      </c>
      <c r="F108" s="33" t="s">
        <v>145</v>
      </c>
      <c r="G108" s="33" t="s">
        <v>79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92</v>
      </c>
      <c r="E109" s="30" t="s">
        <v>93</v>
      </c>
      <c r="F109" s="30"/>
      <c r="G109" s="30"/>
      <c r="H109" s="18">
        <f>SUMIFS(H110:H1109,$B110:$B1109,$B110,$D110:$D1109,$D110,$E110:$E1109,$E110)/2</f>
        <v>18244.2</v>
      </c>
      <c r="I109" s="18">
        <f>SUMIFS(I110:I1109,$B110:$B1109,$B110,$D110:$D1109,$D110,$E110:$E1109,$E110)/2</f>
        <v>14417.5</v>
      </c>
      <c r="J109" s="18">
        <f>SUMIFS(J110:J1109,$B110:$B1109,$B110,$D110:$D1109,$D110,$E110:$E1109,$E110)/2</f>
        <v>18244.2</v>
      </c>
      <c r="K109" s="18">
        <f>SUMIFS(K110:K1109,$B110:$B1109,$B110,$D110:$D1109,$D110,$E110:$E1109,$E110)/2</f>
        <v>14417.5</v>
      </c>
    </row>
    <row r="110" spans="1:11" s="16" customFormat="1" ht="78.75" x14ac:dyDescent="0.25">
      <c r="A110" s="19">
        <v>2</v>
      </c>
      <c r="B110" s="37">
        <v>950</v>
      </c>
      <c r="C110" s="38" t="s">
        <v>157</v>
      </c>
      <c r="D110" s="39" t="s">
        <v>92</v>
      </c>
      <c r="E110" s="39" t="s">
        <v>93</v>
      </c>
      <c r="F110" s="39" t="s">
        <v>50</v>
      </c>
      <c r="G110" s="39"/>
      <c r="H110" s="40">
        <f>SUMIFS(H111:H1109,$B111:$B1109,$B110,$D111:$D1109,$D111,$E111:$E1109,$E111,$F111:$F1109,$F111)</f>
        <v>18244.2</v>
      </c>
      <c r="I110" s="40">
        <f>SUMIFS(I111:I1109,$B111:$B1109,$B110,$D111:$D1109,$D111,$E111:$E1109,$E111,$F111:$F1109,$F111)</f>
        <v>14417.5</v>
      </c>
      <c r="J110" s="40">
        <f>SUMIFS(J111:J1109,$B111:$B1109,$B110,$D111:$D1109,$D111,$E111:$E1109,$E111,$F111:$F1109,$F111)</f>
        <v>18244.2</v>
      </c>
      <c r="K110" s="40">
        <f>SUMIFS(K111:K1109,$B111:$B1109,$B110,$D111:$D1109,$D111,$E111:$E1109,$E111,$F111:$F1109,$F111)</f>
        <v>14417.5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92</v>
      </c>
      <c r="E111" s="33" t="s">
        <v>93</v>
      </c>
      <c r="F111" s="33" t="s">
        <v>50</v>
      </c>
      <c r="G111" s="33" t="s">
        <v>79</v>
      </c>
      <c r="H111" s="24">
        <v>18244.2</v>
      </c>
      <c r="I111" s="24">
        <v>14417.5</v>
      </c>
      <c r="J111" s="24">
        <v>18244.2</v>
      </c>
      <c r="K111" s="24">
        <v>14417.5</v>
      </c>
    </row>
    <row r="112" spans="1:11" s="16" customFormat="1" ht="15.75" x14ac:dyDescent="0.25">
      <c r="A112" s="17">
        <v>1</v>
      </c>
      <c r="B112" s="28">
        <v>950</v>
      </c>
      <c r="C112" s="29" t="s">
        <v>61</v>
      </c>
      <c r="D112" s="30" t="s">
        <v>98</v>
      </c>
      <c r="E112" s="30" t="s">
        <v>75</v>
      </c>
      <c r="F112" s="30"/>
      <c r="G112" s="30"/>
      <c r="H112" s="18">
        <f>SUMIFS(H113:H1103,$B113:$B1103,$B113,$D113:$D1103,$D113,$E113:$E1103,$E113)/2</f>
        <v>47717.200000000004</v>
      </c>
      <c r="I112" s="18">
        <f>SUMIFS(I113:I1103,$B113:$B1103,$B113,$D113:$D1103,$D113,$E113:$E1103,$E113)/2</f>
        <v>45331.3</v>
      </c>
      <c r="J112" s="18">
        <f>SUMIFS(J113:J1103,$B113:$B1103,$B113,$D113:$D1103,$D113,$E113:$E1103,$E113)/2</f>
        <v>47717.200000000004</v>
      </c>
      <c r="K112" s="18">
        <f>SUMIFS(K113:K1103,$B113:$B1103,$B113,$D113:$D1103,$D113,$E113:$E1103,$E113)/2</f>
        <v>45331.3</v>
      </c>
    </row>
    <row r="113" spans="1:11" s="16" customFormat="1" ht="66" customHeight="1" x14ac:dyDescent="0.25">
      <c r="A113" s="19">
        <v>2</v>
      </c>
      <c r="B113" s="37">
        <v>950</v>
      </c>
      <c r="C113" s="42" t="s">
        <v>143</v>
      </c>
      <c r="D113" s="39" t="s">
        <v>98</v>
      </c>
      <c r="E113" s="39" t="s">
        <v>75</v>
      </c>
      <c r="F113" s="39" t="s">
        <v>142</v>
      </c>
      <c r="G113" s="39" t="s">
        <v>77</v>
      </c>
      <c r="H113" s="40">
        <f>SUMIFS(H114:H1103,$B114:$B1103,$B113,$D114:$D1103,$D114,$E114:$E1103,$E114,$F114:$F1103,$F114)</f>
        <v>47717.2</v>
      </c>
      <c r="I113" s="40">
        <f>SUMIFS(I114:I1103,$B114:$B1103,$B113,$D114:$D1103,$D114,$E114:$E1103,$E114,$F114:$F1103,$F114)</f>
        <v>45331.3</v>
      </c>
      <c r="J113" s="40">
        <f>SUMIFS(J114:J1103,$B114:$B1103,$B113,$D114:$D1103,$D114,$E114:$E1103,$E114,$F114:$F1103,$F114)</f>
        <v>47717.2</v>
      </c>
      <c r="K113" s="40">
        <f>SUMIFS(K114:K1103,$B114:$B1103,$B113,$D114:$D1103,$D114,$E114:$E1103,$E114,$F114:$F1103,$F114)</f>
        <v>45331.3</v>
      </c>
    </row>
    <row r="114" spans="1:11" s="16" customFormat="1" ht="15.75" x14ac:dyDescent="0.25">
      <c r="A114" s="20">
        <v>3</v>
      </c>
      <c r="B114" s="31">
        <v>950</v>
      </c>
      <c r="C114" s="32" t="s">
        <v>147</v>
      </c>
      <c r="D114" s="33" t="s">
        <v>98</v>
      </c>
      <c r="E114" s="33" t="s">
        <v>75</v>
      </c>
      <c r="F114" s="33" t="s">
        <v>142</v>
      </c>
      <c r="G114" s="33" t="s">
        <v>146</v>
      </c>
      <c r="H114" s="24">
        <v>19399.900000000001</v>
      </c>
      <c r="I114" s="24">
        <v>18429.900000000001</v>
      </c>
      <c r="J114" s="24">
        <v>19399.900000000001</v>
      </c>
      <c r="K114" s="24">
        <v>18429.900000000001</v>
      </c>
    </row>
    <row r="115" spans="1:11" s="16" customFormat="1" ht="24" customHeight="1" x14ac:dyDescent="0.25">
      <c r="A115" s="20">
        <v>3</v>
      </c>
      <c r="B115" s="31">
        <v>950</v>
      </c>
      <c r="C115" s="32" t="s">
        <v>128</v>
      </c>
      <c r="D115" s="33" t="s">
        <v>98</v>
      </c>
      <c r="E115" s="33" t="s">
        <v>75</v>
      </c>
      <c r="F115" s="33" t="s">
        <v>142</v>
      </c>
      <c r="G115" s="33" t="s">
        <v>129</v>
      </c>
      <c r="H115" s="24">
        <v>28317.3</v>
      </c>
      <c r="I115" s="24">
        <v>26901.4</v>
      </c>
      <c r="J115" s="24">
        <v>28317.3</v>
      </c>
      <c r="K115" s="24">
        <v>26901.4</v>
      </c>
    </row>
    <row r="116" spans="1:11" s="16" customFormat="1" ht="15.75" x14ac:dyDescent="0.25">
      <c r="A116" s="17">
        <v>1</v>
      </c>
      <c r="B116" s="28">
        <v>950</v>
      </c>
      <c r="C116" s="29" t="s">
        <v>38</v>
      </c>
      <c r="D116" s="30" t="s">
        <v>87</v>
      </c>
      <c r="E116" s="30" t="s">
        <v>94</v>
      </c>
      <c r="F116" s="30"/>
      <c r="G116" s="30"/>
      <c r="H116" s="18">
        <f>SUMIFS(H117:H1112,$B117:$B1112,$B117,$D117:$D1112,$D117,$E117:$E1112,$E117)/2</f>
        <v>20359</v>
      </c>
      <c r="I116" s="18">
        <f>SUMIFS(I117:I1112,$B117:$B1112,$B117,$D117:$D1112,$D117,$E117:$E1112,$E117)/2</f>
        <v>0</v>
      </c>
      <c r="J116" s="18">
        <f>SUMIFS(J117:J1112,$B117:$B1112,$B117,$D117:$D1112,$D117,$E117:$E1112,$E117)/2</f>
        <v>21256</v>
      </c>
      <c r="K116" s="18">
        <f>SUMIFS(K117:K1112,$B117:$B1112,$B117,$D117:$D1112,$D117,$E117:$E1112,$E117)/2</f>
        <v>0</v>
      </c>
    </row>
    <row r="117" spans="1:11" s="16" customFormat="1" ht="78.75" x14ac:dyDescent="0.25">
      <c r="A117" s="19">
        <v>2</v>
      </c>
      <c r="B117" s="37">
        <v>950</v>
      </c>
      <c r="C117" s="41" t="s">
        <v>187</v>
      </c>
      <c r="D117" s="39" t="s">
        <v>87</v>
      </c>
      <c r="E117" s="39" t="s">
        <v>94</v>
      </c>
      <c r="F117" s="39" t="s">
        <v>39</v>
      </c>
      <c r="G117" s="39"/>
      <c r="H117" s="40">
        <f>SUMIFS(H118:H1112,$B118:$B1112,$B117,$D118:$D1112,$D118,$E118:$E1112,$E118,$F118:$F1112,$F118)</f>
        <v>10</v>
      </c>
      <c r="I117" s="40">
        <f>SUMIFS(I118:I1112,$B118:$B1112,$B117,$D118:$D1112,$D118,$E118:$E1112,$E118,$F118:$F1112,$F118)</f>
        <v>0</v>
      </c>
      <c r="J117" s="40">
        <f>SUMIFS(J118:J1112,$B118:$B1112,$B117,$D118:$D1112,$D118,$E118:$E1112,$E118,$F118:$F1112,$F118)</f>
        <v>907</v>
      </c>
      <c r="K117" s="40">
        <f>SUMIFS(K118:K1112,$B118:$B1112,$B117,$D118:$D1112,$D118,$E118:$E1112,$E118,$F118:$F1112,$F118)</f>
        <v>0</v>
      </c>
    </row>
    <row r="118" spans="1:11" s="16" customFormat="1" ht="47.25" x14ac:dyDescent="0.25">
      <c r="A118" s="20">
        <v>3</v>
      </c>
      <c r="B118" s="31">
        <v>950</v>
      </c>
      <c r="C118" s="32" t="s">
        <v>12</v>
      </c>
      <c r="D118" s="33" t="s">
        <v>87</v>
      </c>
      <c r="E118" s="33" t="s">
        <v>94</v>
      </c>
      <c r="F118" s="33" t="s">
        <v>39</v>
      </c>
      <c r="G118" s="33" t="s">
        <v>79</v>
      </c>
      <c r="H118" s="24">
        <v>10</v>
      </c>
      <c r="I118" s="24"/>
      <c r="J118" s="24">
        <v>907</v>
      </c>
      <c r="K118" s="24"/>
    </row>
    <row r="119" spans="1:11" s="16" customFormat="1" ht="78.75" x14ac:dyDescent="0.25">
      <c r="A119" s="19">
        <v>2</v>
      </c>
      <c r="B119" s="37">
        <v>950</v>
      </c>
      <c r="C119" s="38" t="s">
        <v>157</v>
      </c>
      <c r="D119" s="39" t="s">
        <v>87</v>
      </c>
      <c r="E119" s="39" t="s">
        <v>94</v>
      </c>
      <c r="F119" s="39" t="s">
        <v>50</v>
      </c>
      <c r="G119" s="39"/>
      <c r="H119" s="40">
        <f>SUMIFS(H120:H1114,$B120:$B1114,$B119,$D120:$D1114,$D120,$E120:$E1114,$E120,$F120:$F1114,$F120)</f>
        <v>20349</v>
      </c>
      <c r="I119" s="40">
        <f>SUMIFS(I120:I1114,$B120:$B1114,$B119,$D120:$D1114,$D120,$E120:$E1114,$E120,$F120:$F1114,$F120)</f>
        <v>0</v>
      </c>
      <c r="J119" s="40">
        <f>SUMIFS(J120:J1114,$B120:$B1114,$B119,$D120:$D1114,$D120,$E120:$E1114,$E120,$F120:$F1114,$F120)</f>
        <v>20349</v>
      </c>
      <c r="K119" s="40">
        <f>SUMIFS(K120:K1114,$B120:$B1114,$B119,$D120:$D1114,$D120,$E120:$E1114,$E120,$F120:$F1114,$F120)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87</v>
      </c>
      <c r="E120" s="33" t="s">
        <v>94</v>
      </c>
      <c r="F120" s="33" t="s">
        <v>50</v>
      </c>
      <c r="G120" s="33" t="s">
        <v>79</v>
      </c>
      <c r="H120" s="24">
        <v>20349</v>
      </c>
      <c r="I120" s="24"/>
      <c r="J120" s="24">
        <v>20349</v>
      </c>
      <c r="K120" s="24"/>
    </row>
    <row r="121" spans="1:11" s="16" customFormat="1" ht="15.75" x14ac:dyDescent="0.25">
      <c r="A121" s="17">
        <v>1</v>
      </c>
      <c r="B121" s="28">
        <v>950</v>
      </c>
      <c r="C121" s="29" t="s">
        <v>175</v>
      </c>
      <c r="D121" s="30" t="s">
        <v>90</v>
      </c>
      <c r="E121" s="30" t="s">
        <v>92</v>
      </c>
      <c r="F121" s="30"/>
      <c r="G121" s="30"/>
      <c r="H121" s="18">
        <f>SUMIFS(H122:H1108,$B122:$B1108,#REF!,$D122:$D1108,#REF!,$E122:$E1108,#REF!)/2</f>
        <v>0</v>
      </c>
      <c r="I121" s="18">
        <f>SUMIFS(I122:I1108,$B122:$B1108,#REF!,$D122:$D1108,#REF!,$E122:$E1108,#REF!)/2</f>
        <v>0</v>
      </c>
      <c r="J121" s="18">
        <f>SUMIFS(J122:J1117,$B122:$B1117,$B122,$D122:$D1117,$D122,$E122:$E1117,$E122)/2</f>
        <v>10003.5</v>
      </c>
      <c r="K121" s="18">
        <f>SUMIFS(K122:K1117,$B122:$B1117,$B122,$D122:$D1117,$D122,$E122:$E1117,$E122)/2</f>
        <v>10003.5</v>
      </c>
    </row>
    <row r="122" spans="1:11" s="16" customFormat="1" ht="104.25" customHeight="1" x14ac:dyDescent="0.25">
      <c r="A122" s="19">
        <v>2</v>
      </c>
      <c r="B122" s="37">
        <v>950</v>
      </c>
      <c r="C122" s="38" t="s">
        <v>133</v>
      </c>
      <c r="D122" s="39" t="s">
        <v>90</v>
      </c>
      <c r="E122" s="39" t="s">
        <v>92</v>
      </c>
      <c r="F122" s="39" t="s">
        <v>130</v>
      </c>
      <c r="G122" s="39"/>
      <c r="H122" s="40">
        <f>SUMIFS(H123:H1110,$B123:$B1110,$B122,$D123:$D1110,$D123,$E123:$E1110,$E123,$F123:$F1110,$F123)</f>
        <v>0</v>
      </c>
      <c r="I122" s="40">
        <f>SUMIFS(I123:I1110,$B123:$B1110,$B122,$D123:$D1110,$D123,$E123:$E1110,$E123,$F123:$F1110,$F123)</f>
        <v>0</v>
      </c>
      <c r="J122" s="40">
        <f>SUMIFS(J123:J1110,$B123:$B1110,$B122,$D123:$D1110,$D123,$E123:$E1110,$E123,$F123:$F1110,$F123)</f>
        <v>10003.5</v>
      </c>
      <c r="K122" s="40">
        <f>SUMIFS(K123:K1110,$B123:$B1110,$B122,$D123:$D1110,$D123,$E123:$E1110,$E123,$F123:$F1110,$F123)</f>
        <v>10003.5</v>
      </c>
    </row>
    <row r="123" spans="1:11" s="16" customFormat="1" ht="15.75" x14ac:dyDescent="0.25">
      <c r="A123" s="20">
        <v>3</v>
      </c>
      <c r="B123" s="31">
        <v>950</v>
      </c>
      <c r="C123" s="32" t="s">
        <v>128</v>
      </c>
      <c r="D123" s="33" t="s">
        <v>90</v>
      </c>
      <c r="E123" s="33" t="s">
        <v>92</v>
      </c>
      <c r="F123" s="33" t="s">
        <v>130</v>
      </c>
      <c r="G123" s="33" t="s">
        <v>129</v>
      </c>
      <c r="H123" s="24"/>
      <c r="I123" s="24"/>
      <c r="J123" s="24">
        <v>10003.5</v>
      </c>
      <c r="K123" s="24">
        <v>10003.5</v>
      </c>
    </row>
    <row r="124" spans="1:11" s="16" customFormat="1" ht="31.5" x14ac:dyDescent="0.25">
      <c r="A124" s="14">
        <v>0</v>
      </c>
      <c r="B124" s="26">
        <v>955</v>
      </c>
      <c r="C124" s="27" t="s">
        <v>40</v>
      </c>
      <c r="D124" s="34" t="s">
        <v>77</v>
      </c>
      <c r="E124" s="34" t="s">
        <v>77</v>
      </c>
      <c r="F124" s="34" t="s">
        <v>7</v>
      </c>
      <c r="G124" s="34" t="s">
        <v>77</v>
      </c>
      <c r="H124" s="15">
        <f>SUMIFS(H125:H1123,$B125:$B1123,$B125)/3</f>
        <v>390394.39999999991</v>
      </c>
      <c r="I124" s="15">
        <f>SUMIFS(I125:I1123,$B125:$B1123,$B125)/3</f>
        <v>196282.50000000009</v>
      </c>
      <c r="J124" s="15">
        <f>SUMIFS(J125:J1123,$B125:$B1123,$B125)/3</f>
        <v>372944.79999999981</v>
      </c>
      <c r="K124" s="15">
        <f>SUMIFS(K125:K1123,$B125:$B1123,$B125)/3</f>
        <v>187602.90000000005</v>
      </c>
    </row>
    <row r="125" spans="1:11" s="16" customFormat="1" ht="63" x14ac:dyDescent="0.25">
      <c r="A125" s="17">
        <v>1</v>
      </c>
      <c r="B125" s="28">
        <v>955</v>
      </c>
      <c r="C125" s="29" t="s">
        <v>41</v>
      </c>
      <c r="D125" s="30" t="s">
        <v>75</v>
      </c>
      <c r="E125" s="30" t="s">
        <v>94</v>
      </c>
      <c r="F125" s="30" t="s">
        <v>7</v>
      </c>
      <c r="G125" s="30" t="s">
        <v>77</v>
      </c>
      <c r="H125" s="18">
        <f>SUMIFS(H126:H1118,$B126:$B1118,$B126,$D126:$D1118,$D126,$E126:$E1118,$E126)/2</f>
        <v>2016.9</v>
      </c>
      <c r="I125" s="18">
        <f>SUMIFS(I126:I1118,$B126:$B1118,$B126,$D126:$D1118,$D126,$E126:$E1118,$E126)/2</f>
        <v>0</v>
      </c>
      <c r="J125" s="18">
        <f>SUMIFS(J126:J1118,$B126:$B1118,$B126,$D126:$D1118,$D126,$E126:$E1118,$E126)/2</f>
        <v>1952.9</v>
      </c>
      <c r="K125" s="18">
        <f>SUMIFS(K126:K1118,$B126:$B1118,$B126,$D126:$D1118,$D126,$E126:$E1118,$E126)/2</f>
        <v>0</v>
      </c>
    </row>
    <row r="126" spans="1:11" s="16" customFormat="1" ht="78.75" x14ac:dyDescent="0.25">
      <c r="A126" s="19">
        <v>2</v>
      </c>
      <c r="B126" s="37">
        <v>955</v>
      </c>
      <c r="C126" s="38" t="s">
        <v>9</v>
      </c>
      <c r="D126" s="39" t="s">
        <v>75</v>
      </c>
      <c r="E126" s="39" t="s">
        <v>94</v>
      </c>
      <c r="F126" s="39" t="s">
        <v>115</v>
      </c>
      <c r="G126" s="39" t="s">
        <v>77</v>
      </c>
      <c r="H126" s="40">
        <f>SUMIFS(H127:H1118,$B127:$B1118,$B126,$D127:$D1118,$D127,$E127:$E1118,$E127,$F127:$F1118,$F127)</f>
        <v>2016.9</v>
      </c>
      <c r="I126" s="40">
        <f>SUMIFS(I127:I1118,$B127:$B1118,$B126,$D127:$D1118,$D127,$E127:$E1118,$E127,$F127:$F1118,$F127)</f>
        <v>0</v>
      </c>
      <c r="J126" s="40">
        <f>SUMIFS(J127:J1118,$B127:$B1118,$B126,$D127:$D1118,$D127,$E127:$E1118,$E127,$F127:$F1118,$F127)</f>
        <v>1952.9</v>
      </c>
      <c r="K126" s="40">
        <f>SUMIFS(K127:K1118,$B127:$B1118,$B126,$D127:$D1118,$D127,$E127:$E1118,$E127,$F127:$F1118,$F127)</f>
        <v>0</v>
      </c>
    </row>
    <row r="127" spans="1:11" s="16" customFormat="1" ht="47.25" x14ac:dyDescent="0.25">
      <c r="A127" s="20">
        <v>3</v>
      </c>
      <c r="B127" s="31">
        <v>955</v>
      </c>
      <c r="C127" s="32" t="s">
        <v>11</v>
      </c>
      <c r="D127" s="33" t="s">
        <v>75</v>
      </c>
      <c r="E127" s="33" t="s">
        <v>94</v>
      </c>
      <c r="F127" s="33" t="s">
        <v>115</v>
      </c>
      <c r="G127" s="33" t="s">
        <v>78</v>
      </c>
      <c r="H127" s="24">
        <v>2016.9</v>
      </c>
      <c r="I127" s="24"/>
      <c r="J127" s="24">
        <v>1952.9</v>
      </c>
      <c r="K127" s="24"/>
    </row>
    <row r="128" spans="1:11" s="16" customFormat="1" ht="94.5" x14ac:dyDescent="0.25">
      <c r="A128" s="17">
        <v>1</v>
      </c>
      <c r="B128" s="28">
        <v>955</v>
      </c>
      <c r="C128" s="29" t="s">
        <v>34</v>
      </c>
      <c r="D128" s="30" t="s">
        <v>75</v>
      </c>
      <c r="E128" s="30" t="s">
        <v>92</v>
      </c>
      <c r="F128" s="30" t="s">
        <v>7</v>
      </c>
      <c r="G128" s="30" t="s">
        <v>77</v>
      </c>
      <c r="H128" s="18">
        <f>SUMIFS(H129:H1121,$B129:$B1121,$B129,$D129:$D1121,$D129,$E129:$E1121,$E129)/2</f>
        <v>20021.599999999999</v>
      </c>
      <c r="I128" s="18">
        <f>SUMIFS(I129:I1121,$B129:$B1121,$B129,$D129:$D1121,$D129,$E129:$E1121,$E129)/2</f>
        <v>2091.4</v>
      </c>
      <c r="J128" s="18">
        <f>SUMIFS(J129:J1121,$B129:$B1121,$B129,$D129:$D1121,$D129,$E129:$E1121,$E129)/2</f>
        <v>19481</v>
      </c>
      <c r="K128" s="18">
        <f>SUMIFS(K129:K1121,$B129:$B1121,$B129,$D129:$D1121,$D129,$E129:$E1121,$E129)/2</f>
        <v>2091.4</v>
      </c>
    </row>
    <row r="129" spans="1:11" s="16" customFormat="1" ht="63" x14ac:dyDescent="0.25">
      <c r="A129" s="19">
        <v>2</v>
      </c>
      <c r="B129" s="37">
        <v>955</v>
      </c>
      <c r="C129" s="47" t="s">
        <v>136</v>
      </c>
      <c r="D129" s="39" t="s">
        <v>75</v>
      </c>
      <c r="E129" s="39" t="s">
        <v>92</v>
      </c>
      <c r="F129" s="39" t="s">
        <v>15</v>
      </c>
      <c r="G129" s="39" t="s">
        <v>77</v>
      </c>
      <c r="H129" s="40">
        <f>SUMIFS(H130:H1121,$B130:$B1121,$B129,$D130:$D1121,$D130,$E130:$E1121,$E130,$F130:$F1121,$F130)</f>
        <v>141</v>
      </c>
      <c r="I129" s="40">
        <f>SUMIFS(I130:I1121,$B130:$B1121,$B129,$D130:$D1121,$D130,$E130:$E1121,$E130,$F130:$F1121,$F130)</f>
        <v>0</v>
      </c>
      <c r="J129" s="40">
        <f>SUMIFS(J130:J1121,$B130:$B1121,$B129,$D130:$D1121,$D130,$E130:$E1121,$E130,$F130:$F1121,$F130)</f>
        <v>141</v>
      </c>
      <c r="K129" s="40">
        <f>SUMIFS(K130:K1121,$B130:$B1121,$B129,$D130:$D1121,$D130,$E130:$E1121,$E130,$F130:$F1121,$F130)</f>
        <v>0</v>
      </c>
    </row>
    <row r="130" spans="1:11" s="16" customFormat="1" ht="47.25" x14ac:dyDescent="0.25">
      <c r="A130" s="20">
        <v>3</v>
      </c>
      <c r="B130" s="31">
        <v>955</v>
      </c>
      <c r="C130" s="45" t="s">
        <v>12</v>
      </c>
      <c r="D130" s="33" t="s">
        <v>75</v>
      </c>
      <c r="E130" s="33" t="s">
        <v>92</v>
      </c>
      <c r="F130" s="33" t="s">
        <v>15</v>
      </c>
      <c r="G130" s="33" t="s">
        <v>79</v>
      </c>
      <c r="H130" s="24">
        <v>141</v>
      </c>
      <c r="I130" s="24"/>
      <c r="J130" s="24">
        <v>141</v>
      </c>
      <c r="K130" s="24"/>
    </row>
    <row r="131" spans="1:11" s="16" customFormat="1" ht="63" x14ac:dyDescent="0.25">
      <c r="A131" s="19">
        <v>2</v>
      </c>
      <c r="B131" s="43">
        <v>955</v>
      </c>
      <c r="C131" s="47" t="s">
        <v>138</v>
      </c>
      <c r="D131" s="44" t="s">
        <v>75</v>
      </c>
      <c r="E131" s="39" t="s">
        <v>92</v>
      </c>
      <c r="F131" s="39" t="s">
        <v>42</v>
      </c>
      <c r="G131" s="39" t="s">
        <v>77</v>
      </c>
      <c r="H131" s="40">
        <f>SUMIFS(H132:H1123,$B132:$B1123,$B131,$D132:$D1123,$D132,$E132:$E1123,$E132,$F132:$F1123,$F132)</f>
        <v>119</v>
      </c>
      <c r="I131" s="40">
        <f>SUMIFS(I132:I1123,$B132:$B1123,$B131,$D132:$D1123,$D132,$E132:$E1123,$E132,$F132:$F1123,$F132)</f>
        <v>0</v>
      </c>
      <c r="J131" s="40">
        <f>SUMIFS(J132:J1123,$B132:$B1123,$B131,$D132:$D1123,$D132,$E132:$E1123,$E132,$F132:$F1123,$F132)</f>
        <v>119</v>
      </c>
      <c r="K131" s="40">
        <f>SUMIFS(K132:K1123,$B132:$B1123,$B131,$D132:$D1123,$D132,$E132:$E1123,$E132,$F132:$F1123,$F132)</f>
        <v>0</v>
      </c>
    </row>
    <row r="132" spans="1:11" s="16" customFormat="1" ht="47.25" x14ac:dyDescent="0.25">
      <c r="A132" s="20">
        <v>3</v>
      </c>
      <c r="B132" s="31">
        <v>955</v>
      </c>
      <c r="C132" s="46" t="s">
        <v>12</v>
      </c>
      <c r="D132" s="33" t="s">
        <v>75</v>
      </c>
      <c r="E132" s="33" t="s">
        <v>92</v>
      </c>
      <c r="F132" s="33" t="s">
        <v>42</v>
      </c>
      <c r="G132" s="33" t="s">
        <v>79</v>
      </c>
      <c r="H132" s="24">
        <v>119</v>
      </c>
      <c r="I132" s="24"/>
      <c r="J132" s="24">
        <v>119</v>
      </c>
      <c r="K132" s="24"/>
    </row>
    <row r="133" spans="1:11" s="16" customFormat="1" ht="78.75" x14ac:dyDescent="0.25">
      <c r="A133" s="19">
        <v>2</v>
      </c>
      <c r="B133" s="37">
        <v>955</v>
      </c>
      <c r="C133" s="38" t="s">
        <v>9</v>
      </c>
      <c r="D133" s="39" t="s">
        <v>75</v>
      </c>
      <c r="E133" s="39" t="s">
        <v>92</v>
      </c>
      <c r="F133" s="39" t="s">
        <v>115</v>
      </c>
      <c r="G133" s="39" t="s">
        <v>77</v>
      </c>
      <c r="H133" s="40">
        <f>SUMIFS(H134:H1125,$B134:$B1125,$B133,$D134:$D1125,$D134,$E134:$E1125,$E134,$F134:$F1125,$F134)</f>
        <v>19761.599999999999</v>
      </c>
      <c r="I133" s="40">
        <f>SUMIFS(I134:I1125,$B134:$B1125,$B133,$D134:$D1125,$D134,$E134:$E1125,$E134,$F134:$F1125,$F134)</f>
        <v>2091.4</v>
      </c>
      <c r="J133" s="40">
        <f>SUMIFS(J134:J1125,$B134:$B1125,$B133,$D134:$D1125,$D134,$E134:$E1125,$E134,$F134:$F1125,$F134)</f>
        <v>19221</v>
      </c>
      <c r="K133" s="40">
        <f>SUMIFS(K134:K1125,$B134:$B1125,$B133,$D134:$D1125,$D134,$E134:$E1125,$E134,$F134:$F1125,$F134)</f>
        <v>2091.4</v>
      </c>
    </row>
    <row r="134" spans="1:11" s="16" customFormat="1" ht="47.25" x14ac:dyDescent="0.25">
      <c r="A134" s="20">
        <v>3</v>
      </c>
      <c r="B134" s="31">
        <v>955</v>
      </c>
      <c r="C134" s="32" t="s">
        <v>11</v>
      </c>
      <c r="D134" s="33" t="s">
        <v>75</v>
      </c>
      <c r="E134" s="33" t="s">
        <v>92</v>
      </c>
      <c r="F134" s="33" t="s">
        <v>115</v>
      </c>
      <c r="G134" s="33" t="s">
        <v>78</v>
      </c>
      <c r="H134" s="24">
        <v>17952.8</v>
      </c>
      <c r="I134" s="24">
        <v>1839.5</v>
      </c>
      <c r="J134" s="24">
        <v>17412.2</v>
      </c>
      <c r="K134" s="24">
        <v>1839.5</v>
      </c>
    </row>
    <row r="135" spans="1:11" s="16" customFormat="1" ht="47.25" x14ac:dyDescent="0.25">
      <c r="A135" s="20">
        <v>3</v>
      </c>
      <c r="B135" s="31">
        <v>955</v>
      </c>
      <c r="C135" s="32" t="s">
        <v>12</v>
      </c>
      <c r="D135" s="33" t="s">
        <v>75</v>
      </c>
      <c r="E135" s="33" t="s">
        <v>92</v>
      </c>
      <c r="F135" s="33" t="s">
        <v>115</v>
      </c>
      <c r="G135" s="33" t="s">
        <v>79</v>
      </c>
      <c r="H135" s="24">
        <v>1748.8</v>
      </c>
      <c r="I135" s="24">
        <v>251.9</v>
      </c>
      <c r="J135" s="24">
        <v>1748.8</v>
      </c>
      <c r="K135" s="24">
        <v>251.9</v>
      </c>
    </row>
    <row r="136" spans="1:11" s="16" customFormat="1" ht="15.75" x14ac:dyDescent="0.25">
      <c r="A136" s="20">
        <v>3</v>
      </c>
      <c r="B136" s="31">
        <v>955</v>
      </c>
      <c r="C136" s="32" t="s">
        <v>150</v>
      </c>
      <c r="D136" s="33" t="s">
        <v>75</v>
      </c>
      <c r="E136" s="33" t="s">
        <v>92</v>
      </c>
      <c r="F136" s="33" t="s">
        <v>115</v>
      </c>
      <c r="G136" s="33" t="s">
        <v>149</v>
      </c>
      <c r="H136" s="24"/>
      <c r="I136" s="24"/>
      <c r="J136" s="24"/>
      <c r="K136" s="24"/>
    </row>
    <row r="137" spans="1:11" s="16" customFormat="1" ht="31.5" x14ac:dyDescent="0.25">
      <c r="A137" s="20">
        <v>3</v>
      </c>
      <c r="B137" s="31">
        <v>955</v>
      </c>
      <c r="C137" s="32" t="s">
        <v>13</v>
      </c>
      <c r="D137" s="33" t="s">
        <v>75</v>
      </c>
      <c r="E137" s="33" t="s">
        <v>92</v>
      </c>
      <c r="F137" s="33" t="s">
        <v>115</v>
      </c>
      <c r="G137" s="33" t="s">
        <v>80</v>
      </c>
      <c r="H137" s="24">
        <v>60</v>
      </c>
      <c r="I137" s="24"/>
      <c r="J137" s="24">
        <v>60</v>
      </c>
      <c r="K137" s="24"/>
    </row>
    <row r="138" spans="1:11" s="16" customFormat="1" ht="15.75" x14ac:dyDescent="0.25">
      <c r="A138" s="17">
        <v>1</v>
      </c>
      <c r="B138" s="28">
        <v>955</v>
      </c>
      <c r="C138" s="29" t="s">
        <v>179</v>
      </c>
      <c r="D138" s="30" t="s">
        <v>75</v>
      </c>
      <c r="E138" s="30" t="s">
        <v>98</v>
      </c>
      <c r="F138" s="30" t="s">
        <v>7</v>
      </c>
      <c r="G138" s="30" t="s">
        <v>77</v>
      </c>
      <c r="H138" s="18">
        <f>SUMIFS(H139:H1131,$B139:$B1131,$B139,$D139:$D1131,$D139,$E139:$E1131,$E139)/2</f>
        <v>12</v>
      </c>
      <c r="I138" s="18">
        <f>SUMIFS(I139:I1131,$B139:$B1131,$B139,$D139:$D1131,$D139,$E139:$E1131,$E139)/2</f>
        <v>12</v>
      </c>
      <c r="J138" s="18">
        <f>SUMIFS(J139:J1131,$B139:$B1131,$B139,$D139:$D1131,$D139,$E139:$E1131,$E139)/2</f>
        <v>12</v>
      </c>
      <c r="K138" s="18">
        <f>SUMIFS(K139:K1131,$B139:$B1131,$B139,$D139:$D1131,$D139,$E139:$E1131,$E139)/2</f>
        <v>12</v>
      </c>
    </row>
    <row r="139" spans="1:11" s="16" customFormat="1" ht="47.25" x14ac:dyDescent="0.25">
      <c r="A139" s="19">
        <v>2</v>
      </c>
      <c r="B139" s="37">
        <v>955</v>
      </c>
      <c r="C139" s="47" t="s">
        <v>180</v>
      </c>
      <c r="D139" s="39" t="s">
        <v>75</v>
      </c>
      <c r="E139" s="39" t="s">
        <v>98</v>
      </c>
      <c r="F139" s="39" t="s">
        <v>181</v>
      </c>
      <c r="G139" s="39" t="s">
        <v>77</v>
      </c>
      <c r="H139" s="40">
        <f>SUMIFS(H140:H1131,$B140:$B1131,$B139,$D140:$D1131,$D140,$E140:$E1131,$E140,$F140:$F1131,$F140)</f>
        <v>12</v>
      </c>
      <c r="I139" s="40">
        <f>SUMIFS(I140:I1131,$B140:$B1131,$B139,$D140:$D1131,$D140,$E140:$E1131,$E140,$F140:$F1131,$F140)</f>
        <v>12</v>
      </c>
      <c r="J139" s="40">
        <f>SUMIFS(J140:J1131,$B140:$B1131,$B139,$D140:$D1131,$D140,$E140:$E1131,$E140,$F140:$F1131,$F140)</f>
        <v>12</v>
      </c>
      <c r="K139" s="40">
        <f>SUMIFS(K140:K1131,$B140:$B1131,$B139,$D140:$D1131,$D140,$E140:$E1131,$E140,$F140:$F1131,$F140)</f>
        <v>12</v>
      </c>
    </row>
    <row r="140" spans="1:11" s="16" customFormat="1" ht="47.25" x14ac:dyDescent="0.25">
      <c r="A140" s="20">
        <v>3</v>
      </c>
      <c r="B140" s="31">
        <v>955</v>
      </c>
      <c r="C140" s="45" t="s">
        <v>12</v>
      </c>
      <c r="D140" s="33" t="s">
        <v>75</v>
      </c>
      <c r="E140" s="33" t="s">
        <v>98</v>
      </c>
      <c r="F140" s="33" t="s">
        <v>181</v>
      </c>
      <c r="G140" s="33" t="s">
        <v>79</v>
      </c>
      <c r="H140" s="24">
        <v>12</v>
      </c>
      <c r="I140" s="24">
        <v>12</v>
      </c>
      <c r="J140" s="24">
        <v>12</v>
      </c>
      <c r="K140" s="24">
        <v>12</v>
      </c>
    </row>
    <row r="141" spans="1:11" s="16" customFormat="1" ht="15.75" x14ac:dyDescent="0.25">
      <c r="A141" s="17">
        <v>1</v>
      </c>
      <c r="B141" s="28">
        <v>955</v>
      </c>
      <c r="C141" s="29" t="s">
        <v>43</v>
      </c>
      <c r="D141" s="30" t="s">
        <v>75</v>
      </c>
      <c r="E141" s="30" t="s">
        <v>91</v>
      </c>
      <c r="F141" s="30" t="s">
        <v>7</v>
      </c>
      <c r="G141" s="30" t="s">
        <v>77</v>
      </c>
      <c r="H141" s="18">
        <f>SUMIFS(H142:H1134,$B142:$B1134,$B142,$D142:$D1134,$D142,$E142:$E1134,$E142)/2</f>
        <v>100</v>
      </c>
      <c r="I141" s="18">
        <f>SUMIFS(I142:I1134,$B142:$B1134,$B142,$D142:$D1134,$D142,$E142:$E1134,$E142)/2</f>
        <v>0</v>
      </c>
      <c r="J141" s="18">
        <f>SUMIFS(J142:J1134,$B142:$B1134,$B142,$D142:$D1134,$D142,$E142:$E1134,$E142)/2</f>
        <v>100</v>
      </c>
      <c r="K141" s="18">
        <f>SUMIFS(K142:K1134,$B142:$B1134,$B142,$D142:$D1134,$D142,$E142:$E1134,$E142)/2</f>
        <v>0</v>
      </c>
    </row>
    <row r="142" spans="1:11" s="16" customFormat="1" ht="47.25" x14ac:dyDescent="0.25">
      <c r="A142" s="19">
        <v>2</v>
      </c>
      <c r="B142" s="37">
        <v>955</v>
      </c>
      <c r="C142" s="38" t="s">
        <v>35</v>
      </c>
      <c r="D142" s="39" t="s">
        <v>75</v>
      </c>
      <c r="E142" s="39" t="s">
        <v>91</v>
      </c>
      <c r="F142" s="39" t="s">
        <v>118</v>
      </c>
      <c r="G142" s="39" t="s">
        <v>77</v>
      </c>
      <c r="H142" s="40">
        <f>SUMIFS(H143:H1134,$B143:$B1134,$B142,$D143:$D1134,$D143,$E143:$E1134,$E143,$F143:$F1134,$F143)</f>
        <v>100</v>
      </c>
      <c r="I142" s="40">
        <f>SUMIFS(I143:I1134,$B143:$B1134,$B142,$D143:$D1134,$D143,$E143:$E1134,$E143,$F143:$F1134,$F143)</f>
        <v>0</v>
      </c>
      <c r="J142" s="40">
        <f>SUMIFS(J143:J1134,$B143:$B1134,$B142,$D143:$D1134,$D143,$E143:$E1134,$E143,$F143:$F1134,$F143)</f>
        <v>100</v>
      </c>
      <c r="K142" s="40">
        <f>SUMIFS(K143:K1134,$B143:$B1134,$B142,$D143:$D1134,$D143,$E143:$E1134,$E143,$F143:$F1134,$F143)</f>
        <v>0</v>
      </c>
    </row>
    <row r="143" spans="1:11" s="16" customFormat="1" ht="15.75" x14ac:dyDescent="0.25">
      <c r="A143" s="20">
        <v>3</v>
      </c>
      <c r="B143" s="31">
        <v>955</v>
      </c>
      <c r="C143" s="32" t="s">
        <v>44</v>
      </c>
      <c r="D143" s="33" t="s">
        <v>75</v>
      </c>
      <c r="E143" s="33" t="s">
        <v>91</v>
      </c>
      <c r="F143" s="33" t="s">
        <v>118</v>
      </c>
      <c r="G143" s="33" t="s">
        <v>96</v>
      </c>
      <c r="H143" s="24">
        <v>100</v>
      </c>
      <c r="I143" s="24"/>
      <c r="J143" s="24">
        <v>100</v>
      </c>
      <c r="K143" s="24"/>
    </row>
    <row r="144" spans="1:11" s="16" customFormat="1" ht="15.75" x14ac:dyDescent="0.25">
      <c r="A144" s="17">
        <v>1</v>
      </c>
      <c r="B144" s="28">
        <v>955</v>
      </c>
      <c r="C144" s="29" t="s">
        <v>14</v>
      </c>
      <c r="D144" s="30" t="s">
        <v>75</v>
      </c>
      <c r="E144" s="30" t="s">
        <v>81</v>
      </c>
      <c r="F144" s="30"/>
      <c r="G144" s="30"/>
      <c r="H144" s="18">
        <f>SUMIFS(H145:H1137,$B145:$B1137,$B145,$D145:$D1137,$D145,$E145:$E1137,$E145)/2</f>
        <v>45268.799999999996</v>
      </c>
      <c r="I144" s="18">
        <f>SUMIFS(I145:I1137,$B145:$B1137,$B145,$D145:$D1137,$D145,$E145:$E1137,$E145)/2</f>
        <v>2670.8999999999996</v>
      </c>
      <c r="J144" s="18">
        <f>SUMIFS(J145:J1137,$B145:$B1137,$B145,$D145:$D1137,$D145,$E145:$E1137,$E145)/2</f>
        <v>42455.600000000006</v>
      </c>
      <c r="K144" s="18">
        <f>SUMIFS(K145:K1137,$B145:$B1137,$B145,$D145:$D1137,$D145,$E145:$E1137,$E145)/2</f>
        <v>2670.8999999999996</v>
      </c>
    </row>
    <row r="145" spans="1:11" s="16" customFormat="1" ht="94.5" x14ac:dyDescent="0.25">
      <c r="A145" s="19">
        <v>2</v>
      </c>
      <c r="B145" s="37">
        <v>955</v>
      </c>
      <c r="C145" s="38" t="s">
        <v>159</v>
      </c>
      <c r="D145" s="39" t="s">
        <v>75</v>
      </c>
      <c r="E145" s="39" t="s">
        <v>81</v>
      </c>
      <c r="F145" s="39" t="s">
        <v>45</v>
      </c>
      <c r="G145" s="39"/>
      <c r="H145" s="40">
        <f>SUMIFS(H146:H1137,$B146:$B1137,$B145,$D146:$D1137,$D146,$E146:$E1137,$E146,$F146:$F1137,$F146)</f>
        <v>22043.4</v>
      </c>
      <c r="I145" s="40">
        <f>SUMIFS(I146:I1137,$B146:$B1137,$B145,$D146:$D1137,$D146,$E146:$E1137,$E146,$F146:$F1137,$F146)</f>
        <v>54.4</v>
      </c>
      <c r="J145" s="40">
        <f>SUMIFS(J146:J1137,$B146:$B1137,$B145,$D146:$D1137,$D146,$E146:$E1137,$E146,$F146:$F1137,$F146)</f>
        <v>19720.7</v>
      </c>
      <c r="K145" s="40">
        <f>SUMIFS(K146:K1137,$B146:$B1137,$B145,$D146:$D1137,$D146,$E146:$E1137,$E146,$F146:$F1137,$F146)</f>
        <v>54.4</v>
      </c>
    </row>
    <row r="146" spans="1:11" s="16" customFormat="1" ht="15.75" x14ac:dyDescent="0.25">
      <c r="A146" s="20">
        <v>3</v>
      </c>
      <c r="B146" s="31">
        <v>955</v>
      </c>
      <c r="C146" s="32" t="s">
        <v>46</v>
      </c>
      <c r="D146" s="33" t="s">
        <v>75</v>
      </c>
      <c r="E146" s="33" t="s">
        <v>81</v>
      </c>
      <c r="F146" s="33" t="s">
        <v>45</v>
      </c>
      <c r="G146" s="33" t="s">
        <v>97</v>
      </c>
      <c r="H146" s="24">
        <v>22043.4</v>
      </c>
      <c r="I146" s="24">
        <v>54.4</v>
      </c>
      <c r="J146" s="24">
        <v>19720.7</v>
      </c>
      <c r="K146" s="24">
        <v>54.4</v>
      </c>
    </row>
    <row r="147" spans="1:11" s="16" customFormat="1" ht="63" x14ac:dyDescent="0.25">
      <c r="A147" s="19">
        <v>2</v>
      </c>
      <c r="B147" s="37">
        <v>955</v>
      </c>
      <c r="C147" s="42" t="s">
        <v>160</v>
      </c>
      <c r="D147" s="39" t="s">
        <v>75</v>
      </c>
      <c r="E147" s="39" t="s">
        <v>81</v>
      </c>
      <c r="F147" s="39" t="s">
        <v>47</v>
      </c>
      <c r="G147" s="39"/>
      <c r="H147" s="40">
        <f>SUMIFS(H148:H1139,$B148:$B1139,$B147,$D148:$D1139,$D148,$E148:$E1139,$E148,$F148:$F1139,$F148)</f>
        <v>6364.7</v>
      </c>
      <c r="I147" s="40">
        <f>SUMIFS(I148:I1139,$B148:$B1139,$B147,$D148:$D1139,$D148,$E148:$E1139,$E148,$F148:$F1139,$F148)</f>
        <v>0</v>
      </c>
      <c r="J147" s="40">
        <f>SUMIFS(J148:J1139,$B148:$B1139,$B147,$D148:$D1139,$D148,$E148:$E1139,$E148,$F148:$F1139,$F148)</f>
        <v>6204.5</v>
      </c>
      <c r="K147" s="40">
        <f>SUMIFS(K148:K1139,$B148:$B1139,$B147,$D148:$D1139,$D148,$E148:$E1139,$E148,$F148:$F1139,$F148)</f>
        <v>0</v>
      </c>
    </row>
    <row r="148" spans="1:11" s="16" customFormat="1" ht="15.75" x14ac:dyDescent="0.25">
      <c r="A148" s="20">
        <v>3</v>
      </c>
      <c r="B148" s="31">
        <v>955</v>
      </c>
      <c r="C148" s="32" t="s">
        <v>46</v>
      </c>
      <c r="D148" s="33" t="s">
        <v>75</v>
      </c>
      <c r="E148" s="33" t="s">
        <v>81</v>
      </c>
      <c r="F148" s="33" t="s">
        <v>47</v>
      </c>
      <c r="G148" s="33" t="s">
        <v>97</v>
      </c>
      <c r="H148" s="24">
        <v>6364.7</v>
      </c>
      <c r="I148" s="24"/>
      <c r="J148" s="24">
        <v>6204.5</v>
      </c>
      <c r="K148" s="24"/>
    </row>
    <row r="149" spans="1:11" s="16" customFormat="1" ht="94.5" x14ac:dyDescent="0.25">
      <c r="A149" s="19">
        <v>2</v>
      </c>
      <c r="B149" s="37">
        <v>955</v>
      </c>
      <c r="C149" s="38" t="s">
        <v>161</v>
      </c>
      <c r="D149" s="39" t="s">
        <v>75</v>
      </c>
      <c r="E149" s="39" t="s">
        <v>81</v>
      </c>
      <c r="F149" s="39" t="s">
        <v>48</v>
      </c>
      <c r="G149" s="39"/>
      <c r="H149" s="40">
        <f>SUMIFS(H150:H1141,$B150:$B1141,$B149,$D150:$D1141,$D150,$E150:$E1141,$E150,$F150:$F1141,$F150)</f>
        <v>2219.5</v>
      </c>
      <c r="I149" s="40">
        <f>SUMIFS(I150:I1141,$B150:$B1141,$B149,$D150:$D1141,$D150,$E150:$E1141,$E150,$F150:$F1141,$F150)</f>
        <v>0</v>
      </c>
      <c r="J149" s="40">
        <f>SUMIFS(J150:J1141,$B150:$B1141,$B149,$D150:$D1141,$D150,$E150:$E1141,$E150,$F150:$F1141,$F150)</f>
        <v>2207.8000000000002</v>
      </c>
      <c r="K149" s="40">
        <f>SUMIFS(K150:K1141,$B150:$B1141,$B149,$D150:$D1141,$D150,$E150:$E1141,$E150,$F150:$F1141,$F150)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75</v>
      </c>
      <c r="E150" s="33" t="s">
        <v>81</v>
      </c>
      <c r="F150" s="33" t="s">
        <v>48</v>
      </c>
      <c r="G150" s="33" t="s">
        <v>97</v>
      </c>
      <c r="H150" s="24">
        <v>2219.5</v>
      </c>
      <c r="I150" s="24"/>
      <c r="J150" s="24">
        <v>2207.8000000000002</v>
      </c>
      <c r="K150" s="24"/>
    </row>
    <row r="151" spans="1:11" s="16" customFormat="1" ht="79.900000000000006" customHeight="1" x14ac:dyDescent="0.25">
      <c r="A151" s="19">
        <v>2</v>
      </c>
      <c r="B151" s="37">
        <v>955</v>
      </c>
      <c r="C151" s="42" t="s">
        <v>162</v>
      </c>
      <c r="D151" s="39" t="s">
        <v>75</v>
      </c>
      <c r="E151" s="39" t="s">
        <v>81</v>
      </c>
      <c r="F151" s="39" t="s">
        <v>49</v>
      </c>
      <c r="G151" s="39" t="s">
        <v>77</v>
      </c>
      <c r="H151" s="40">
        <f>SUMIFS(H152:H1143,$B152:$B1143,$B151,$D152:$D1143,$D152,$E152:$E1143,$E152,$F152:$F1143,$F152)</f>
        <v>7899.7</v>
      </c>
      <c r="I151" s="40">
        <f>SUMIFS(I152:I1143,$B152:$B1143,$B151,$D152:$D1143,$D152,$E152:$E1143,$E152,$F152:$F1143,$F152)</f>
        <v>0</v>
      </c>
      <c r="J151" s="40">
        <f>SUMIFS(J152:J1143,$B152:$B1143,$B151,$D152:$D1143,$D152,$E152:$E1143,$E152,$F152:$F1143,$F152)</f>
        <v>7771.6</v>
      </c>
      <c r="K151" s="40">
        <f>SUMIFS(K152:K1143,$B152:$B1143,$B151,$D152:$D1143,$D152,$E152:$E1143,$E152,$F152:$F1143,$F152)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75</v>
      </c>
      <c r="E152" s="33" t="s">
        <v>81</v>
      </c>
      <c r="F152" s="33" t="s">
        <v>49</v>
      </c>
      <c r="G152" s="33" t="s">
        <v>97</v>
      </c>
      <c r="H152" s="24">
        <v>7899.7</v>
      </c>
      <c r="I152" s="24"/>
      <c r="J152" s="24">
        <v>7771.6</v>
      </c>
      <c r="K152" s="24"/>
    </row>
    <row r="153" spans="1:11" s="16" customFormat="1" ht="78.75" x14ac:dyDescent="0.25">
      <c r="A153" s="19">
        <v>2</v>
      </c>
      <c r="B153" s="37">
        <v>955</v>
      </c>
      <c r="C153" s="38" t="s">
        <v>157</v>
      </c>
      <c r="D153" s="39" t="s">
        <v>75</v>
      </c>
      <c r="E153" s="39" t="s">
        <v>81</v>
      </c>
      <c r="F153" s="39" t="s">
        <v>50</v>
      </c>
      <c r="G153" s="39" t="s">
        <v>77</v>
      </c>
      <c r="H153" s="40">
        <f>SUMIFS(H154:H1145,$B154:$B1145,$B153,$D154:$D1145,$D154,$E154:$E1145,$E154,$F154:$F1145,$F154)</f>
        <v>0</v>
      </c>
      <c r="I153" s="40">
        <f>SUMIFS(I154:I1145,$B154:$B1145,$B153,$D154:$D1145,$D154,$E154:$E1145,$E154,$F154:$F1145,$F154)</f>
        <v>0</v>
      </c>
      <c r="J153" s="40">
        <f>SUMIFS(J154:J1145,$B154:$B1145,$B153,$D154:$D1145,$D154,$E154:$E1145,$E154,$F154:$F1145,$F154)</f>
        <v>0</v>
      </c>
      <c r="K153" s="40">
        <f>SUMIFS(K154:K1145,$B154:$B1145,$B153,$D154:$D1145,$D154,$E154:$E1145,$E154,$F154:$F1145,$F154)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75</v>
      </c>
      <c r="E154" s="33" t="s">
        <v>81</v>
      </c>
      <c r="F154" s="33" t="s">
        <v>50</v>
      </c>
      <c r="G154" s="33" t="s">
        <v>97</v>
      </c>
      <c r="H154" s="24"/>
      <c r="I154" s="24"/>
      <c r="J154" s="24"/>
      <c r="K154" s="24"/>
    </row>
    <row r="155" spans="1:11" s="16" customFormat="1" ht="47.25" x14ac:dyDescent="0.25">
      <c r="A155" s="19">
        <v>2</v>
      </c>
      <c r="B155" s="37">
        <v>955</v>
      </c>
      <c r="C155" s="38" t="s">
        <v>197</v>
      </c>
      <c r="D155" s="39" t="s">
        <v>75</v>
      </c>
      <c r="E155" s="39" t="s">
        <v>81</v>
      </c>
      <c r="F155" s="39" t="s">
        <v>151</v>
      </c>
      <c r="G155" s="39"/>
      <c r="H155" s="40">
        <f>SUMIFS(H156:H1148,$B156:$B1148,$B155,$D156:$D1148,$D156,$E156:$E1148,$E156,$F156:$F1148,$F156)</f>
        <v>2454.4</v>
      </c>
      <c r="I155" s="40">
        <f>SUMIFS(I156:I1148,$B156:$B1148,$B155,$D156:$D1148,$D156,$E156:$E1148,$E156,$F156:$F1148,$F156)</f>
        <v>2331.6</v>
      </c>
      <c r="J155" s="40">
        <f>SUMIFS(J156:J1148,$B156:$B1148,$B155,$D156:$D1148,$D156,$E156:$E1148,$E156,$F156:$F1148,$F156)</f>
        <v>2454.4</v>
      </c>
      <c r="K155" s="40">
        <f>SUMIFS(K156:K1148,$B156:$B1148,$B155,$D156:$D1148,$D156,$E156:$E1148,$E156,$F156:$F1148,$F156)</f>
        <v>2331.6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75</v>
      </c>
      <c r="E156" s="33" t="s">
        <v>81</v>
      </c>
      <c r="F156" s="33" t="s">
        <v>151</v>
      </c>
      <c r="G156" s="33" t="s">
        <v>97</v>
      </c>
      <c r="H156" s="24">
        <v>2454.4</v>
      </c>
      <c r="I156" s="24">
        <v>2331.6</v>
      </c>
      <c r="J156" s="24">
        <v>2454.4</v>
      </c>
      <c r="K156" s="24">
        <v>2331.6</v>
      </c>
    </row>
    <row r="157" spans="1:11" s="16" customFormat="1" ht="47.25" x14ac:dyDescent="0.25">
      <c r="A157" s="19">
        <v>2</v>
      </c>
      <c r="B157" s="37">
        <v>955</v>
      </c>
      <c r="C157" s="38" t="s">
        <v>200</v>
      </c>
      <c r="D157" s="39" t="s">
        <v>75</v>
      </c>
      <c r="E157" s="39" t="s">
        <v>81</v>
      </c>
      <c r="F157" s="39" t="s">
        <v>199</v>
      </c>
      <c r="G157" s="39"/>
      <c r="H157" s="40">
        <f>SUMIFS(H158:H1150,$B158:$B1150,$B157,$D158:$D1150,$D158,$E158:$E1150,$E158,$F158:$F1150,$F158)</f>
        <v>4287.1000000000004</v>
      </c>
      <c r="I157" s="40">
        <f>SUMIFS(I158:I1150,$B158:$B1150,$B157,$D158:$D1150,$D158,$E158:$E1150,$E158,$F158:$F1150,$F158)</f>
        <v>284.89999999999998</v>
      </c>
      <c r="J157" s="40">
        <f>SUMIFS(J158:J1150,$B158:$B1150,$B157,$D158:$D1150,$D158,$E158:$E1150,$E158,$F158:$F1150,$F158)</f>
        <v>4096.6000000000004</v>
      </c>
      <c r="K157" s="40">
        <f>SUMIFS(K158:K1150,$B158:$B1150,$B157,$D158:$D1150,$D158,$E158:$E1150,$E158,$F158:$F1150,$F158)</f>
        <v>284.89999999999998</v>
      </c>
    </row>
    <row r="158" spans="1:11" s="16" customFormat="1" ht="31.5" x14ac:dyDescent="0.25">
      <c r="A158" s="20">
        <v>3</v>
      </c>
      <c r="B158" s="31">
        <v>955</v>
      </c>
      <c r="C158" s="32" t="s">
        <v>23</v>
      </c>
      <c r="D158" s="33" t="s">
        <v>75</v>
      </c>
      <c r="E158" s="33" t="s">
        <v>81</v>
      </c>
      <c r="F158" s="33" t="s">
        <v>199</v>
      </c>
      <c r="G158" s="33" t="s">
        <v>88</v>
      </c>
      <c r="H158" s="24">
        <v>4287.1000000000004</v>
      </c>
      <c r="I158" s="24">
        <v>284.89999999999998</v>
      </c>
      <c r="J158" s="24">
        <v>4096.6000000000004</v>
      </c>
      <c r="K158" s="24">
        <v>284.89999999999998</v>
      </c>
    </row>
    <row r="159" spans="1:11" s="16" customFormat="1" ht="31.5" x14ac:dyDescent="0.25">
      <c r="A159" s="17">
        <v>1</v>
      </c>
      <c r="B159" s="28">
        <v>955</v>
      </c>
      <c r="C159" s="29" t="s">
        <v>51</v>
      </c>
      <c r="D159" s="30" t="s">
        <v>94</v>
      </c>
      <c r="E159" s="30" t="s">
        <v>92</v>
      </c>
      <c r="F159" s="30" t="s">
        <v>7</v>
      </c>
      <c r="G159" s="30" t="s">
        <v>77</v>
      </c>
      <c r="H159" s="18">
        <f>SUMIFS(H160:H1148,$B160:$B1148,$B160,$D160:$D1148,$D160,$E160:$E1148,$E160)/2</f>
        <v>114</v>
      </c>
      <c r="I159" s="18">
        <f>SUMIFS(I160:I1148,$B160:$B1148,$B160,$D160:$D1148,$D160,$E160:$E1148,$E160)/2</f>
        <v>0</v>
      </c>
      <c r="J159" s="18">
        <f>SUMIFS(J160:J1148,$B160:$B1148,$B160,$D160:$D1148,$D160,$E160:$E1148,$E160)/2</f>
        <v>114</v>
      </c>
      <c r="K159" s="18">
        <f>SUMIFS(K160:K1148,$B160:$B1148,$B160,$D160:$D1148,$D160,$E160:$E1148,$E160)/2</f>
        <v>0</v>
      </c>
    </row>
    <row r="160" spans="1:11" s="16" customFormat="1" ht="54" customHeight="1" x14ac:dyDescent="0.25">
      <c r="A160" s="19">
        <v>2</v>
      </c>
      <c r="B160" s="37">
        <v>955</v>
      </c>
      <c r="C160" s="38" t="s">
        <v>163</v>
      </c>
      <c r="D160" s="39" t="s">
        <v>94</v>
      </c>
      <c r="E160" s="39" t="s">
        <v>92</v>
      </c>
      <c r="F160" s="39" t="s">
        <v>113</v>
      </c>
      <c r="G160" s="39" t="s">
        <v>77</v>
      </c>
      <c r="H160" s="40">
        <f>SUMIFS(H161:H1148,$B161:$B1148,$B160,$D161:$D1148,$D161,$E161:$E1148,$E161,$F161:$F1148,$F161)</f>
        <v>114</v>
      </c>
      <c r="I160" s="40">
        <f>SUMIFS(I161:I1148,$B161:$B1148,$B160,$D161:$D1148,$D161,$E161:$E1148,$E161,$F161:$F1148,$F161)</f>
        <v>0</v>
      </c>
      <c r="J160" s="40">
        <f>SUMIFS(J161:J1148,$B161:$B1148,$B160,$D161:$D1148,$D161,$E161:$E1148,$E161,$F161:$F1148,$F161)</f>
        <v>114</v>
      </c>
      <c r="K160" s="40">
        <f>SUMIFS(K161:K1148,$B161:$B1148,$B160,$D161:$D1148,$D161,$E161:$E1148,$E161,$F161:$F1148,$F161)</f>
        <v>0</v>
      </c>
    </row>
    <row r="161" spans="1:11" s="16" customFormat="1" ht="47.25" x14ac:dyDescent="0.25">
      <c r="A161" s="20">
        <v>3</v>
      </c>
      <c r="B161" s="31">
        <v>955</v>
      </c>
      <c r="C161" s="32" t="s">
        <v>12</v>
      </c>
      <c r="D161" s="33" t="s">
        <v>94</v>
      </c>
      <c r="E161" s="33" t="s">
        <v>92</v>
      </c>
      <c r="F161" s="33" t="s">
        <v>113</v>
      </c>
      <c r="G161" s="33" t="s">
        <v>79</v>
      </c>
      <c r="H161" s="24">
        <v>114</v>
      </c>
      <c r="I161" s="24"/>
      <c r="J161" s="24">
        <v>114</v>
      </c>
      <c r="K161" s="24"/>
    </row>
    <row r="162" spans="1:11" s="16" customFormat="1" ht="63" x14ac:dyDescent="0.25">
      <c r="A162" s="17">
        <v>1</v>
      </c>
      <c r="B162" s="28">
        <v>955</v>
      </c>
      <c r="C162" s="29" t="s">
        <v>52</v>
      </c>
      <c r="D162" s="30" t="s">
        <v>84</v>
      </c>
      <c r="E162" s="30" t="s">
        <v>95</v>
      </c>
      <c r="F162" s="30" t="s">
        <v>7</v>
      </c>
      <c r="G162" s="30" t="s">
        <v>77</v>
      </c>
      <c r="H162" s="18">
        <f>SUMIFS(H163:H1151,$B163:$B1151,$B163,$D163:$D1151,$D163,$E163:$E1151,$E163)/2</f>
        <v>1352.6</v>
      </c>
      <c r="I162" s="18">
        <f>SUMIFS(I163:I1151,$B163:$B1151,$B163,$D163:$D1151,$D163,$E163:$E1151,$E163)/2</f>
        <v>0</v>
      </c>
      <c r="J162" s="18">
        <f>SUMIFS(J163:J1151,$B163:$B1151,$B163,$D163:$D1151,$D163,$E163:$E1151,$E163)/2</f>
        <v>1352.6</v>
      </c>
      <c r="K162" s="18">
        <f>SUMIFS(K163:K1151,$B163:$B1151,$B163,$D163:$D1151,$D163,$E163:$E1151,$E163)/2</f>
        <v>0</v>
      </c>
    </row>
    <row r="163" spans="1:11" s="16" customFormat="1" ht="94.5" x14ac:dyDescent="0.25">
      <c r="A163" s="19">
        <v>2</v>
      </c>
      <c r="B163" s="37">
        <v>955</v>
      </c>
      <c r="C163" s="38" t="s">
        <v>159</v>
      </c>
      <c r="D163" s="39" t="s">
        <v>84</v>
      </c>
      <c r="E163" s="39" t="s">
        <v>95</v>
      </c>
      <c r="F163" s="39" t="s">
        <v>45</v>
      </c>
      <c r="G163" s="39"/>
      <c r="H163" s="40">
        <f>SUMIFS(H164:H1151,$B164:$B1151,$B163,$D164:$D1151,$D164,$E164:$E1151,$E164,$F164:$F1151,$F164)</f>
        <v>1276.5999999999999</v>
      </c>
      <c r="I163" s="40">
        <f>SUMIFS(I164:I1151,$B164:$B1151,$B163,$D164:$D1151,$D164,$E164:$E1151,$E164,$F164:$F1151,$F164)</f>
        <v>0</v>
      </c>
      <c r="J163" s="40">
        <f>SUMIFS(J164:J1151,$B164:$B1151,$B163,$D164:$D1151,$D164,$E164:$E1151,$E164,$F164:$F1151,$F164)</f>
        <v>1276.5999999999999</v>
      </c>
      <c r="K163" s="40">
        <f>SUMIFS(K164:K1151,$B164:$B1151,$B163,$D164:$D1151,$D164,$E164:$E1151,$E164,$F164:$F1151,$F164)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84</v>
      </c>
      <c r="E164" s="33" t="s">
        <v>95</v>
      </c>
      <c r="F164" s="33" t="s">
        <v>45</v>
      </c>
      <c r="G164" s="33" t="s">
        <v>97</v>
      </c>
      <c r="H164" s="24">
        <v>1276.5999999999999</v>
      </c>
      <c r="I164" s="24"/>
      <c r="J164" s="24">
        <v>1276.5999999999999</v>
      </c>
      <c r="K164" s="24"/>
    </row>
    <row r="165" spans="1:11" s="16" customFormat="1" ht="94.5" x14ac:dyDescent="0.25">
      <c r="A165" s="19">
        <v>2</v>
      </c>
      <c r="B165" s="37">
        <v>955</v>
      </c>
      <c r="C165" s="38" t="s">
        <v>164</v>
      </c>
      <c r="D165" s="39" t="s">
        <v>84</v>
      </c>
      <c r="E165" s="39" t="s">
        <v>95</v>
      </c>
      <c r="F165" s="39" t="s">
        <v>114</v>
      </c>
      <c r="G165" s="39" t="s">
        <v>77</v>
      </c>
      <c r="H165" s="40">
        <f>SUMIFS(H166:H1153,$B166:$B1153,$B165,$D166:$D1153,$D166,$E166:$E1153,$E166,$F166:$F1153,$F166)</f>
        <v>76</v>
      </c>
      <c r="I165" s="40">
        <f>SUMIFS(I166:I1153,$B166:$B1153,$B165,$D166:$D1153,$D166,$E166:$E1153,$E166,$F166:$F1153,$F166)</f>
        <v>0</v>
      </c>
      <c r="J165" s="40">
        <f>SUMIFS(J166:J1153,$B166:$B1153,$B165,$D166:$D1153,$D166,$E166:$E1153,$E166,$F166:$F1153,$F166)</f>
        <v>76</v>
      </c>
      <c r="K165" s="40">
        <f>SUMIFS(K166:K1153,$B166:$B1153,$B165,$D166:$D1153,$D166,$E166:$E1153,$E166,$F166:$F1153,$F166)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84</v>
      </c>
      <c r="E166" s="33" t="s">
        <v>95</v>
      </c>
      <c r="F166" s="33" t="s">
        <v>114</v>
      </c>
      <c r="G166" s="33" t="s">
        <v>79</v>
      </c>
      <c r="H166" s="24">
        <v>76</v>
      </c>
      <c r="I166" s="24"/>
      <c r="J166" s="24">
        <v>76</v>
      </c>
      <c r="K166" s="24"/>
    </row>
    <row r="167" spans="1:11" s="16" customFormat="1" ht="15.75" x14ac:dyDescent="0.25">
      <c r="A167" s="17">
        <v>1</v>
      </c>
      <c r="B167" s="28">
        <v>955</v>
      </c>
      <c r="C167" s="29" t="s">
        <v>54</v>
      </c>
      <c r="D167" s="30" t="s">
        <v>92</v>
      </c>
      <c r="E167" s="30" t="s">
        <v>98</v>
      </c>
      <c r="F167" s="30"/>
      <c r="G167" s="30"/>
      <c r="H167" s="18">
        <f>SUMIFS(H168:H1156,$B168:$B1156,$B168,$D168:$D1156,$D168,$E168:$E1156,$E168)/2</f>
        <v>25819.600000000002</v>
      </c>
      <c r="I167" s="18">
        <f>SUMIFS(I168:I1156,$B168:$B1156,$B168,$D168:$D1156,$D168,$E168:$E1156,$E168)/2</f>
        <v>25288.3</v>
      </c>
      <c r="J167" s="18">
        <f>SUMIFS(J168:J1156,$B168:$B1156,$B168,$D168:$D1156,$D168,$E168:$E1156,$E168)/2</f>
        <v>25424</v>
      </c>
      <c r="K167" s="18">
        <f>SUMIFS(K168:K1156,$B168:$B1156,$B168,$D168:$D1156,$D168,$E168:$E1156,$E168)/2</f>
        <v>25288.3</v>
      </c>
    </row>
    <row r="168" spans="1:11" s="16" customFormat="1" ht="63" x14ac:dyDescent="0.25">
      <c r="A168" s="19">
        <v>2</v>
      </c>
      <c r="B168" s="37">
        <v>955</v>
      </c>
      <c r="C168" s="47" t="s">
        <v>136</v>
      </c>
      <c r="D168" s="39" t="s">
        <v>92</v>
      </c>
      <c r="E168" s="39" t="s">
        <v>98</v>
      </c>
      <c r="F168" s="39" t="s">
        <v>15</v>
      </c>
      <c r="G168" s="39" t="s">
        <v>77</v>
      </c>
      <c r="H168" s="40">
        <f>SUMIFS(H169:H1156,$B169:$B1156,$B168,$D169:$D1156,$D169,$E169:$E1156,$E169,$F169:$F1156,$F169)</f>
        <v>0</v>
      </c>
      <c r="I168" s="40">
        <f>SUMIFS(I169:I1156,$B169:$B1156,$B168,$D169:$D1156,$D169,$E169:$E1156,$E169,$F169:$F1156,$F169)</f>
        <v>0</v>
      </c>
      <c r="J168" s="40">
        <f>SUMIFS(J169:J1156,$B169:$B1156,$B168,$D169:$D1156,$D169,$E169:$E1156,$E169,$F169:$F1156,$F169)</f>
        <v>0</v>
      </c>
      <c r="K168" s="40">
        <f>SUMIFS(K169:K1156,$B169:$B1156,$B168,$D169:$D1156,$D169,$E169:$E1156,$E169,$F169:$F1156,$F169)</f>
        <v>0</v>
      </c>
    </row>
    <row r="169" spans="1:11" s="16" customFormat="1" ht="47.25" x14ac:dyDescent="0.25">
      <c r="A169" s="20">
        <v>3</v>
      </c>
      <c r="B169" s="31">
        <v>955</v>
      </c>
      <c r="C169" s="45" t="s">
        <v>12</v>
      </c>
      <c r="D169" s="33" t="s">
        <v>92</v>
      </c>
      <c r="E169" s="33" t="s">
        <v>98</v>
      </c>
      <c r="F169" s="33" t="s">
        <v>15</v>
      </c>
      <c r="G169" s="33" t="s">
        <v>79</v>
      </c>
      <c r="H169" s="24"/>
      <c r="I169" s="24"/>
      <c r="J169" s="24"/>
      <c r="K169" s="24"/>
    </row>
    <row r="170" spans="1:11" s="16" customFormat="1" ht="94.5" x14ac:dyDescent="0.25">
      <c r="A170" s="19">
        <v>2</v>
      </c>
      <c r="B170" s="37">
        <v>955</v>
      </c>
      <c r="C170" s="38" t="s">
        <v>55</v>
      </c>
      <c r="D170" s="39" t="s">
        <v>92</v>
      </c>
      <c r="E170" s="39" t="s">
        <v>98</v>
      </c>
      <c r="F170" s="39" t="s">
        <v>56</v>
      </c>
      <c r="G170" s="39"/>
      <c r="H170" s="40">
        <f>SUMIFS(H171:H1158,$B171:$B1158,$B170,$D171:$D1158,$D171,$E171:$E1158,$E171,$F171:$F1158,$F171)</f>
        <v>25819.600000000002</v>
      </c>
      <c r="I170" s="40">
        <f>SUMIFS(I171:I1158,$B171:$B1158,$B170,$D171:$D1158,$D171,$E171:$E1158,$E171,$F171:$F1158,$F171)</f>
        <v>25288.300000000003</v>
      </c>
      <c r="J170" s="40">
        <f>SUMIFS(J171:J1158,$B171:$B1158,$B170,$D171:$D1158,$D171,$E171:$E1158,$E171,$F171:$F1158,$F171)</f>
        <v>25424</v>
      </c>
      <c r="K170" s="40">
        <f>SUMIFS(K171:K1158,$B171:$B1158,$B170,$D171:$D1158,$D171,$E171:$E1158,$E171,$F171:$F1158,$F171)</f>
        <v>25288.300000000003</v>
      </c>
    </row>
    <row r="171" spans="1:11" s="16" customFormat="1" ht="31.5" x14ac:dyDescent="0.25">
      <c r="A171" s="20">
        <v>3</v>
      </c>
      <c r="B171" s="31">
        <v>955</v>
      </c>
      <c r="C171" s="32" t="s">
        <v>23</v>
      </c>
      <c r="D171" s="33" t="s">
        <v>92</v>
      </c>
      <c r="E171" s="33" t="s">
        <v>98</v>
      </c>
      <c r="F171" s="33" t="s">
        <v>56</v>
      </c>
      <c r="G171" s="33" t="s">
        <v>88</v>
      </c>
      <c r="H171" s="24">
        <v>3644.6</v>
      </c>
      <c r="I171" s="24">
        <v>3644.6</v>
      </c>
      <c r="J171" s="24">
        <v>3644.6</v>
      </c>
      <c r="K171" s="24">
        <v>3644.6</v>
      </c>
    </row>
    <row r="172" spans="1:11" s="16" customFormat="1" ht="47.25" x14ac:dyDescent="0.25">
      <c r="A172" s="20">
        <v>3</v>
      </c>
      <c r="B172" s="31">
        <v>955</v>
      </c>
      <c r="C172" s="32" t="s">
        <v>12</v>
      </c>
      <c r="D172" s="33" t="s">
        <v>92</v>
      </c>
      <c r="E172" s="33" t="s">
        <v>98</v>
      </c>
      <c r="F172" s="33" t="s">
        <v>56</v>
      </c>
      <c r="G172" s="33" t="s">
        <v>79</v>
      </c>
      <c r="H172" s="24">
        <v>3051.1</v>
      </c>
      <c r="I172" s="24">
        <v>2519.8000000000002</v>
      </c>
      <c r="J172" s="24">
        <v>2655.5</v>
      </c>
      <c r="K172" s="24">
        <v>2519.8000000000002</v>
      </c>
    </row>
    <row r="173" spans="1:11" s="16" customFormat="1" ht="15.75" x14ac:dyDescent="0.25">
      <c r="A173" s="20">
        <v>3</v>
      </c>
      <c r="B173" s="31">
        <v>955</v>
      </c>
      <c r="C173" s="32" t="s">
        <v>46</v>
      </c>
      <c r="D173" s="33" t="s">
        <v>92</v>
      </c>
      <c r="E173" s="33" t="s">
        <v>98</v>
      </c>
      <c r="F173" s="33" t="s">
        <v>56</v>
      </c>
      <c r="G173" s="33" t="s">
        <v>97</v>
      </c>
      <c r="H173" s="24"/>
      <c r="I173" s="24"/>
      <c r="J173" s="24"/>
      <c r="K173" s="24"/>
    </row>
    <row r="174" spans="1:11" s="16" customFormat="1" ht="78.75" x14ac:dyDescent="0.25">
      <c r="A174" s="20">
        <v>3</v>
      </c>
      <c r="B174" s="31">
        <v>955</v>
      </c>
      <c r="C174" s="32" t="s">
        <v>177</v>
      </c>
      <c r="D174" s="33" t="s">
        <v>92</v>
      </c>
      <c r="E174" s="33" t="s">
        <v>98</v>
      </c>
      <c r="F174" s="33" t="s">
        <v>56</v>
      </c>
      <c r="G174" s="33" t="s">
        <v>99</v>
      </c>
      <c r="H174" s="24">
        <v>19120.5</v>
      </c>
      <c r="I174" s="24">
        <v>19120.5</v>
      </c>
      <c r="J174" s="24">
        <v>19120.5</v>
      </c>
      <c r="K174" s="24">
        <v>19120.5</v>
      </c>
    </row>
    <row r="175" spans="1:11" s="16" customFormat="1" ht="21" customHeight="1" x14ac:dyDescent="0.25">
      <c r="A175" s="20">
        <v>3</v>
      </c>
      <c r="B175" s="31">
        <v>955</v>
      </c>
      <c r="C175" s="32" t="s">
        <v>13</v>
      </c>
      <c r="D175" s="33" t="s">
        <v>92</v>
      </c>
      <c r="E175" s="33" t="s">
        <v>98</v>
      </c>
      <c r="F175" s="33" t="s">
        <v>56</v>
      </c>
      <c r="G175" s="33" t="s">
        <v>80</v>
      </c>
      <c r="H175" s="24">
        <v>3.4</v>
      </c>
      <c r="I175" s="24">
        <v>3.4</v>
      </c>
      <c r="J175" s="24">
        <v>3.4</v>
      </c>
      <c r="K175" s="24">
        <v>3.4</v>
      </c>
    </row>
    <row r="176" spans="1:11" s="16" customFormat="1" ht="15.75" x14ac:dyDescent="0.25">
      <c r="A176" s="17">
        <v>1</v>
      </c>
      <c r="B176" s="28">
        <v>955</v>
      </c>
      <c r="C176" s="29" t="s">
        <v>57</v>
      </c>
      <c r="D176" s="30" t="s">
        <v>92</v>
      </c>
      <c r="E176" s="30" t="s">
        <v>89</v>
      </c>
      <c r="F176" s="30" t="s">
        <v>7</v>
      </c>
      <c r="G176" s="30" t="s">
        <v>77</v>
      </c>
      <c r="H176" s="18">
        <f>SUMIFS(H177:H1165,$B177:$B1165,$B177,$D177:$D1165,$D177,$E177:$E1165,$E177)/2</f>
        <v>1887.2</v>
      </c>
      <c r="I176" s="18">
        <f>SUMIFS(I177:I1165,$B177:$B1165,$B177,$D177:$D1165,$D177,$E177:$E1165,$E177)/2</f>
        <v>0</v>
      </c>
      <c r="J176" s="18">
        <f>SUMIFS(J177:J1165,$B177:$B1165,$B177,$D177:$D1165,$D177,$E177:$E1165,$E177)/2</f>
        <v>1887.2</v>
      </c>
      <c r="K176" s="18">
        <f>SUMIFS(K177:K1165,$B177:$B1165,$B177,$D177:$D1165,$D177,$E177:$E1165,$E177)/2</f>
        <v>0</v>
      </c>
    </row>
    <row r="177" spans="1:11" s="16" customFormat="1" ht="63" x14ac:dyDescent="0.25">
      <c r="A177" s="19">
        <v>2</v>
      </c>
      <c r="B177" s="37">
        <v>955</v>
      </c>
      <c r="C177" s="38" t="s">
        <v>135</v>
      </c>
      <c r="D177" s="39" t="s">
        <v>92</v>
      </c>
      <c r="E177" s="39" t="s">
        <v>89</v>
      </c>
      <c r="F177" s="39" t="s">
        <v>137</v>
      </c>
      <c r="G177" s="39"/>
      <c r="H177" s="40">
        <f>SUMIFS(H178:H1165,$B178:$B1165,$B177,$D178:$D1165,$D178,$E178:$E1165,$E178,$F178:$F1165,$F178)</f>
        <v>1887.2</v>
      </c>
      <c r="I177" s="40">
        <f>SUMIFS(I178:I1165,$B178:$B1165,$B177,$D178:$D1165,$D178,$E178:$E1165,$E178,$F178:$F1165,$F178)</f>
        <v>0</v>
      </c>
      <c r="J177" s="40">
        <f>SUMIFS(J178:J1165,$B178:$B1165,$B177,$D178:$D1165,$D178,$E178:$E1165,$E178,$F178:$F1165,$F178)</f>
        <v>1887.2</v>
      </c>
      <c r="K177" s="40">
        <f>SUMIFS(K178:K1165,$B178:$B1165,$B177,$D178:$D1165,$D178,$E178:$E1165,$E178,$F178:$F1165,$F178)</f>
        <v>0</v>
      </c>
    </row>
    <row r="178" spans="1:11" s="16" customFormat="1" ht="78.75" x14ac:dyDescent="0.25">
      <c r="A178" s="20">
        <v>3</v>
      </c>
      <c r="B178" s="31">
        <v>955</v>
      </c>
      <c r="C178" s="32" t="s">
        <v>177</v>
      </c>
      <c r="D178" s="33" t="s">
        <v>92</v>
      </c>
      <c r="E178" s="33" t="s">
        <v>89</v>
      </c>
      <c r="F178" s="33" t="s">
        <v>137</v>
      </c>
      <c r="G178" s="33" t="s">
        <v>99</v>
      </c>
      <c r="H178" s="24">
        <v>1887.2</v>
      </c>
      <c r="I178" s="24"/>
      <c r="J178" s="24">
        <v>1887.2</v>
      </c>
      <c r="K178" s="24"/>
    </row>
    <row r="179" spans="1:11" s="16" customFormat="1" ht="15.75" x14ac:dyDescent="0.25">
      <c r="A179" s="17">
        <v>1</v>
      </c>
      <c r="B179" s="28">
        <v>955</v>
      </c>
      <c r="C179" s="29" t="s">
        <v>173</v>
      </c>
      <c r="D179" s="30" t="s">
        <v>92</v>
      </c>
      <c r="E179" s="30" t="s">
        <v>95</v>
      </c>
      <c r="F179" s="30"/>
      <c r="G179" s="30"/>
      <c r="H179" s="18">
        <f>SUMIFS(H180:H1168,$B180:$B1168,$B180,$D180:$D1168,$D180,$E180:$E1168,$E180)/2</f>
        <v>49814.3</v>
      </c>
      <c r="I179" s="18">
        <f>SUMIFS(I180:I1168,$B180:$B1168,$B180,$D180:$D1168,$D180,$E180:$E1168,$E180)/2</f>
        <v>45000</v>
      </c>
      <c r="J179" s="18">
        <f>SUMIFS(J180:J1168,$B180:$B1168,$B180,$D180:$D1168,$D180,$E180:$E1168,$E180)/2</f>
        <v>49814.3</v>
      </c>
      <c r="K179" s="18">
        <f>SUMIFS(K180:K1168,$B180:$B1168,$B180,$D180:$D1168,$D180,$E180:$E1168,$E180)/2</f>
        <v>45000</v>
      </c>
    </row>
    <row r="180" spans="1:11" s="16" customFormat="1" ht="78.75" x14ac:dyDescent="0.25">
      <c r="A180" s="19">
        <v>2</v>
      </c>
      <c r="B180" s="37">
        <v>955</v>
      </c>
      <c r="C180" s="38" t="s">
        <v>184</v>
      </c>
      <c r="D180" s="39" t="s">
        <v>92</v>
      </c>
      <c r="E180" s="39" t="s">
        <v>95</v>
      </c>
      <c r="F180" s="39" t="s">
        <v>58</v>
      </c>
      <c r="G180" s="39"/>
      <c r="H180" s="40">
        <f>SUMIFS(H181:H1168,$B181:$B1168,$B180,$D181:$D1168,$D181,$E181:$E1168,$E181,$F181:$F1168,$F181)</f>
        <v>49814.3</v>
      </c>
      <c r="I180" s="40">
        <f>SUMIFS(I181:I1168,$B181:$B1168,$B180,$D181:$D1168,$D181,$E181:$E1168,$E181,$F181:$F1168,$F181)</f>
        <v>45000</v>
      </c>
      <c r="J180" s="40">
        <f>SUMIFS(J181:J1168,$B181:$B1168,$B180,$D181:$D1168,$D181,$E181:$E1168,$E181,$F181:$F1168,$F181)</f>
        <v>49814.3</v>
      </c>
      <c r="K180" s="40">
        <f>SUMIFS(K181:K1168,$B181:$B1168,$B180,$D181:$D1168,$D181,$E181:$E1168,$E181,$F181:$F1168,$F181)</f>
        <v>45000</v>
      </c>
    </row>
    <row r="181" spans="1:11" s="16" customFormat="1" ht="15.75" x14ac:dyDescent="0.25">
      <c r="A181" s="20">
        <v>3</v>
      </c>
      <c r="B181" s="31">
        <v>955</v>
      </c>
      <c r="C181" s="32" t="s">
        <v>46</v>
      </c>
      <c r="D181" s="33" t="s">
        <v>92</v>
      </c>
      <c r="E181" s="33" t="s">
        <v>95</v>
      </c>
      <c r="F181" s="33" t="s">
        <v>58</v>
      </c>
      <c r="G181" s="33" t="s">
        <v>97</v>
      </c>
      <c r="H181" s="24">
        <v>49814.3</v>
      </c>
      <c r="I181" s="24">
        <v>45000</v>
      </c>
      <c r="J181" s="24">
        <v>49814.3</v>
      </c>
      <c r="K181" s="24">
        <v>45000</v>
      </c>
    </row>
    <row r="182" spans="1:11" s="16" customFormat="1" ht="15.75" x14ac:dyDescent="0.25">
      <c r="A182" s="17">
        <v>1</v>
      </c>
      <c r="B182" s="28">
        <v>955</v>
      </c>
      <c r="C182" s="29" t="s">
        <v>141</v>
      </c>
      <c r="D182" s="30" t="s">
        <v>92</v>
      </c>
      <c r="E182" s="30" t="s">
        <v>90</v>
      </c>
      <c r="F182" s="30" t="s">
        <v>7</v>
      </c>
      <c r="G182" s="30" t="s">
        <v>77</v>
      </c>
      <c r="H182" s="18">
        <f>SUMIFS(H183:H1171,$B183:$B1171,$B183,$D183:$D1171,$D183,$E183:$E1171,$E183)/2</f>
        <v>0</v>
      </c>
      <c r="I182" s="18">
        <f>SUMIFS(I183:I1171,$B183:$B1171,$B183,$D183:$D1171,$D183,$E183:$E1171,$E183)/2</f>
        <v>0</v>
      </c>
      <c r="J182" s="18">
        <f>SUMIFS(J183:J1171,$B183:$B1171,$B183,$D183:$D1171,$D183,$E183:$E1171,$E183)/2</f>
        <v>0</v>
      </c>
      <c r="K182" s="18">
        <f>SUMIFS(K183:K1171,$B183:$B1171,$B183,$D183:$D1171,$D183,$E183:$E1171,$E183)/2</f>
        <v>0</v>
      </c>
    </row>
    <row r="183" spans="1:11" s="16" customFormat="1" ht="78.75" x14ac:dyDescent="0.25">
      <c r="A183" s="19">
        <v>2</v>
      </c>
      <c r="B183" s="37">
        <v>955</v>
      </c>
      <c r="C183" s="38" t="s">
        <v>157</v>
      </c>
      <c r="D183" s="39" t="s">
        <v>92</v>
      </c>
      <c r="E183" s="39" t="s">
        <v>90</v>
      </c>
      <c r="F183" s="39" t="s">
        <v>50</v>
      </c>
      <c r="G183" s="39"/>
      <c r="H183" s="40">
        <f>SUMIFS(H184:H1171,$B184:$B1171,$B183,$D184:$D1171,$D184,$E184:$E1171,$E184,$F184:$F1171,$F184)</f>
        <v>0</v>
      </c>
      <c r="I183" s="40">
        <f>SUMIFS(I184:I1171,$B184:$B1171,$B183,$D184:$D1171,$D184,$E184:$E1171,$E184,$F184:$F1171,$F184)</f>
        <v>0</v>
      </c>
      <c r="J183" s="40">
        <f>SUMIFS(J184:J1171,$B184:$B1171,$B183,$D184:$D1171,$D184,$E184:$E1171,$E184,$F184:$F1171,$F184)</f>
        <v>0</v>
      </c>
      <c r="K183" s="40">
        <f>SUMIFS(K184:K1171,$B184:$B1171,$B183,$D184:$D1171,$D184,$E184:$E1171,$E184,$F184:$F1171,$F184)</f>
        <v>0</v>
      </c>
    </row>
    <row r="184" spans="1:11" s="16" customFormat="1" ht="15.75" x14ac:dyDescent="0.25">
      <c r="A184" s="20">
        <v>3</v>
      </c>
      <c r="B184" s="31">
        <v>955</v>
      </c>
      <c r="C184" s="32" t="s">
        <v>46</v>
      </c>
      <c r="D184" s="33" t="s">
        <v>92</v>
      </c>
      <c r="E184" s="33" t="s">
        <v>90</v>
      </c>
      <c r="F184" s="33" t="s">
        <v>50</v>
      </c>
      <c r="G184" s="33" t="s">
        <v>97</v>
      </c>
      <c r="H184" s="24"/>
      <c r="I184" s="24"/>
      <c r="J184" s="24"/>
      <c r="K184" s="24"/>
    </row>
    <row r="185" spans="1:11" s="16" customFormat="1" ht="50.45" customHeight="1" x14ac:dyDescent="0.25">
      <c r="A185" s="19">
        <v>2</v>
      </c>
      <c r="B185" s="37">
        <v>955</v>
      </c>
      <c r="C185" s="38" t="s">
        <v>148</v>
      </c>
      <c r="D185" s="39" t="s">
        <v>92</v>
      </c>
      <c r="E185" s="39" t="s">
        <v>90</v>
      </c>
      <c r="F185" s="39" t="s">
        <v>144</v>
      </c>
      <c r="G185" s="39"/>
      <c r="H185" s="40">
        <f>SUMIFS(H186:H1173,$B186:$B1173,$B185,$D186:$D1173,$D186,$E186:$E1173,$E186,$F186:$F1173,$F186)</f>
        <v>0</v>
      </c>
      <c r="I185" s="40">
        <f>SUMIFS(I186:I1173,$B186:$B1173,$B185,$D186:$D1173,$D186,$E186:$E1173,$E186,$F186:$F1173,$F186)</f>
        <v>0</v>
      </c>
      <c r="J185" s="40">
        <f>SUMIFS(J186:J1173,$B186:$B1173,$B185,$D186:$D1173,$D186,$E186:$E1173,$E186,$F186:$F1173,$F186)</f>
        <v>0</v>
      </c>
      <c r="K185" s="40">
        <f>SUMIFS(K186:K1173,$B186:$B1173,$B185,$D186:$D1173,$D186,$E186:$E1173,$E186,$F186:$F1173,$F186)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147</v>
      </c>
      <c r="D186" s="33" t="s">
        <v>92</v>
      </c>
      <c r="E186" s="33" t="s">
        <v>90</v>
      </c>
      <c r="F186" s="33" t="s">
        <v>144</v>
      </c>
      <c r="G186" s="33" t="s">
        <v>146</v>
      </c>
      <c r="H186" s="24"/>
      <c r="I186" s="24"/>
      <c r="J186" s="24"/>
      <c r="K186" s="24"/>
    </row>
    <row r="187" spans="1:11" s="16" customFormat="1" ht="31.5" x14ac:dyDescent="0.25">
      <c r="A187" s="17">
        <v>1</v>
      </c>
      <c r="B187" s="28">
        <v>955</v>
      </c>
      <c r="C187" s="29" t="s">
        <v>37</v>
      </c>
      <c r="D187" s="30" t="s">
        <v>92</v>
      </c>
      <c r="E187" s="30" t="s">
        <v>93</v>
      </c>
      <c r="F187" s="30"/>
      <c r="G187" s="30"/>
      <c r="H187" s="18">
        <f>SUMIFS(H188:H1176,$B188:$B1176,$B188,$D188:$D1176,$D188,$E188:$E1176,$E188)/2</f>
        <v>4433.1000000000004</v>
      </c>
      <c r="I187" s="18">
        <f>SUMIFS(I188:I1176,$B188:$B1176,$B188,$D188:$D1176,$D188,$E188:$E1176,$E188)/2</f>
        <v>0</v>
      </c>
      <c r="J187" s="18">
        <f>SUMIFS(J188:J1176,$B188:$B1176,$B188,$D188:$D1176,$D188,$E188:$E1176,$E188)/2</f>
        <v>4433.1000000000004</v>
      </c>
      <c r="K187" s="18">
        <f>SUMIFS(K188:K1176,$B188:$B1176,$B188,$D188:$D1176,$D188,$E188:$E1176,$E188)/2</f>
        <v>0</v>
      </c>
    </row>
    <row r="188" spans="1:11" s="16" customFormat="1" ht="63" x14ac:dyDescent="0.25">
      <c r="A188" s="19">
        <v>2</v>
      </c>
      <c r="B188" s="37">
        <v>955</v>
      </c>
      <c r="C188" s="38" t="s">
        <v>165</v>
      </c>
      <c r="D188" s="39" t="s">
        <v>92</v>
      </c>
      <c r="E188" s="39" t="s">
        <v>93</v>
      </c>
      <c r="F188" s="39" t="s">
        <v>59</v>
      </c>
      <c r="G188" s="39"/>
      <c r="H188" s="40">
        <f>SUMIFS(H189:H1176,$B189:$B1176,$B188,$D189:$D1176,$D189,$E189:$E1176,$E189,$F189:$F1176,$F189)</f>
        <v>4433.1000000000004</v>
      </c>
      <c r="I188" s="40">
        <f>SUMIFS(I189:I1176,$B189:$B1176,$B188,$D189:$D1176,$D189,$E189:$E1176,$E189,$F189:$F1176,$F189)</f>
        <v>0</v>
      </c>
      <c r="J188" s="40">
        <f>SUMIFS(J189:J1176,$B189:$B1176,$B188,$D189:$D1176,$D189,$E189:$E1176,$E189,$F189:$F1176,$F189)</f>
        <v>4433.1000000000004</v>
      </c>
      <c r="K188" s="40">
        <f>SUMIFS(K189:K1176,$B189:$B1176,$B188,$D189:$D1176,$D189,$E189:$E1176,$E189,$F189:$F1176,$F189)</f>
        <v>0</v>
      </c>
    </row>
    <row r="189" spans="1:11" s="16" customFormat="1" ht="63" x14ac:dyDescent="0.25">
      <c r="A189" s="20">
        <v>3</v>
      </c>
      <c r="B189" s="31">
        <v>955</v>
      </c>
      <c r="C189" s="32" t="s">
        <v>60</v>
      </c>
      <c r="D189" s="33" t="s">
        <v>92</v>
      </c>
      <c r="E189" s="33" t="s">
        <v>93</v>
      </c>
      <c r="F189" s="33" t="s">
        <v>59</v>
      </c>
      <c r="G189" s="33" t="s">
        <v>100</v>
      </c>
      <c r="H189" s="24">
        <v>4433.1000000000004</v>
      </c>
      <c r="I189" s="24"/>
      <c r="J189" s="24">
        <v>4433.1000000000004</v>
      </c>
      <c r="K189" s="24"/>
    </row>
    <row r="190" spans="1:11" s="16" customFormat="1" ht="15.75" x14ac:dyDescent="0.25">
      <c r="A190" s="17">
        <v>1</v>
      </c>
      <c r="B190" s="28">
        <v>955</v>
      </c>
      <c r="C190" s="29" t="s">
        <v>61</v>
      </c>
      <c r="D190" s="30" t="s">
        <v>98</v>
      </c>
      <c r="E190" s="30" t="s">
        <v>75</v>
      </c>
      <c r="F190" s="30"/>
      <c r="G190" s="30"/>
      <c r="H190" s="18">
        <f>SUMIFS(H191:H1179,$B191:$B1179,$B191,$D191:$D1179,$D191,$E191:$E1179,$E191)/2</f>
        <v>63661.299999999996</v>
      </c>
      <c r="I190" s="18">
        <f>SUMIFS(I191:I1179,$B191:$B1179,$B191,$D191:$D1179,$D191,$E191:$E1179,$E191)/2</f>
        <v>58001.5</v>
      </c>
      <c r="J190" s="18">
        <f>SUMIFS(J191:J1179,$B191:$B1179,$B191,$D191:$D1179,$D191,$E191:$E1179,$E191)/2</f>
        <v>63592.1</v>
      </c>
      <c r="K190" s="18">
        <f>SUMIFS(K191:K1179,$B191:$B1179,$B191,$D191:$D1179,$D191,$E191:$E1179,$E191)/2</f>
        <v>58001.5</v>
      </c>
    </row>
    <row r="191" spans="1:11" s="16" customFormat="1" ht="82.15" customHeight="1" x14ac:dyDescent="0.25">
      <c r="A191" s="19">
        <v>2</v>
      </c>
      <c r="B191" s="37">
        <v>955</v>
      </c>
      <c r="C191" s="42" t="s">
        <v>162</v>
      </c>
      <c r="D191" s="39" t="s">
        <v>98</v>
      </c>
      <c r="E191" s="39" t="s">
        <v>75</v>
      </c>
      <c r="F191" s="39" t="s">
        <v>49</v>
      </c>
      <c r="G191" s="39" t="s">
        <v>77</v>
      </c>
      <c r="H191" s="40">
        <f>SUMIFS(H192:H1179,$B192:$B1179,$B191,$D192:$D1179,$D192,$E192:$E1179,$E192,$F192:$F1179,$F192)</f>
        <v>2607.1</v>
      </c>
      <c r="I191" s="40">
        <f>SUMIFS(I192:I1179,$B192:$B1179,$B191,$D192:$D1179,$D192,$E192:$E1179,$E192,$F192:$F1179,$F192)</f>
        <v>0</v>
      </c>
      <c r="J191" s="40">
        <f>SUMIFS(J192:J1179,$B192:$B1179,$B191,$D192:$D1179,$D192,$E192:$E1179,$E192,$F192:$F1179,$F192)</f>
        <v>2537.9</v>
      </c>
      <c r="K191" s="40">
        <f>SUMIFS(K192:K1179,$B192:$B1179,$B191,$D192:$D1179,$D192,$E192:$E1179,$E192,$F192:$F1179,$F192)</f>
        <v>0</v>
      </c>
    </row>
    <row r="192" spans="1:11" s="16" customFormat="1" ht="15.75" x14ac:dyDescent="0.25">
      <c r="A192" s="20">
        <v>3</v>
      </c>
      <c r="B192" s="31">
        <v>955</v>
      </c>
      <c r="C192" s="32" t="s">
        <v>46</v>
      </c>
      <c r="D192" s="33" t="s">
        <v>98</v>
      </c>
      <c r="E192" s="33" t="s">
        <v>75</v>
      </c>
      <c r="F192" s="33" t="s">
        <v>49</v>
      </c>
      <c r="G192" s="33" t="s">
        <v>97</v>
      </c>
      <c r="H192" s="24">
        <v>2607.1</v>
      </c>
      <c r="I192" s="24"/>
      <c r="J192" s="24">
        <v>2537.9</v>
      </c>
      <c r="K192" s="24"/>
    </row>
    <row r="193" spans="1:11" s="16" customFormat="1" ht="66" customHeight="1" x14ac:dyDescent="0.25">
      <c r="A193" s="19">
        <v>2</v>
      </c>
      <c r="B193" s="37">
        <v>955</v>
      </c>
      <c r="C193" s="42" t="s">
        <v>143</v>
      </c>
      <c r="D193" s="39" t="s">
        <v>98</v>
      </c>
      <c r="E193" s="39" t="s">
        <v>75</v>
      </c>
      <c r="F193" s="39" t="s">
        <v>142</v>
      </c>
      <c r="G193" s="39" t="s">
        <v>77</v>
      </c>
      <c r="H193" s="40">
        <f>SUMIFS(H194:H1181,$B194:$B1181,$B193,$D194:$D1181,$D194,$E194:$E1181,$E194,$F194:$F1181,$F194)</f>
        <v>61054.2</v>
      </c>
      <c r="I193" s="40">
        <f>SUMIFS(I194:I1181,$B194:$B1181,$B193,$D194:$D1181,$D194,$E194:$E1181,$E194,$F194:$F1181,$F194)</f>
        <v>58001.5</v>
      </c>
      <c r="J193" s="40">
        <f>SUMIFS(J194:J1181,$B194:$B1181,$B193,$D194:$D1181,$D194,$E194:$E1181,$E194,$F194:$F1181,$F194)</f>
        <v>61054.2</v>
      </c>
      <c r="K193" s="40">
        <f>SUMIFS(K194:K1181,$B194:$B1181,$B193,$D194:$D1181,$D194,$E194:$E1181,$E194,$F194:$F1181,$F194)</f>
        <v>58001.5</v>
      </c>
    </row>
    <row r="194" spans="1:11" s="16" customFormat="1" ht="142.9" customHeight="1" x14ac:dyDescent="0.25">
      <c r="A194" s="20">
        <v>3</v>
      </c>
      <c r="B194" s="31">
        <v>955</v>
      </c>
      <c r="C194" s="32" t="s">
        <v>123</v>
      </c>
      <c r="D194" s="33" t="s">
        <v>98</v>
      </c>
      <c r="E194" s="33" t="s">
        <v>75</v>
      </c>
      <c r="F194" s="33" t="s">
        <v>142</v>
      </c>
      <c r="G194" s="33" t="s">
        <v>121</v>
      </c>
      <c r="H194" s="24">
        <v>61054.2</v>
      </c>
      <c r="I194" s="24">
        <v>58001.5</v>
      </c>
      <c r="J194" s="24">
        <v>61054.2</v>
      </c>
      <c r="K194" s="24">
        <v>58001.5</v>
      </c>
    </row>
    <row r="195" spans="1:11" s="16" customFormat="1" ht="15.75" x14ac:dyDescent="0.25">
      <c r="A195" s="17">
        <v>1</v>
      </c>
      <c r="B195" s="28">
        <v>955</v>
      </c>
      <c r="C195" s="29" t="s">
        <v>122</v>
      </c>
      <c r="D195" s="30" t="s">
        <v>98</v>
      </c>
      <c r="E195" s="30" t="s">
        <v>94</v>
      </c>
      <c r="F195" s="30" t="s">
        <v>7</v>
      </c>
      <c r="G195" s="30" t="s">
        <v>77</v>
      </c>
      <c r="H195" s="18">
        <f>SUMIFS(H196:H1184,$B196:$B1184,$B196,$D196:$D1184,$D196,$E196:$E1184,$E196)/2</f>
        <v>21770.600000000002</v>
      </c>
      <c r="I195" s="18">
        <f>SUMIFS(I196:I1184,$B196:$B1184,$B196,$D196:$D1184,$D196,$E196:$E1184,$E196)/2</f>
        <v>6736</v>
      </c>
      <c r="J195" s="18">
        <f>SUMIFS(J196:J1184,$B196:$B1184,$B196,$D196:$D1184,$D196,$E196:$E1184,$E196)/2</f>
        <v>19261.899999999998</v>
      </c>
      <c r="K195" s="18">
        <f>SUMIFS(K196:K1184,$B196:$B1184,$B196,$D196:$D1184,$D196,$E196:$E1184,$E196)/2</f>
        <v>6736</v>
      </c>
    </row>
    <row r="196" spans="1:11" s="16" customFormat="1" ht="47.25" x14ac:dyDescent="0.25">
      <c r="A196" s="19">
        <v>2</v>
      </c>
      <c r="B196" s="37">
        <v>955</v>
      </c>
      <c r="C196" s="38" t="s">
        <v>185</v>
      </c>
      <c r="D196" s="39" t="s">
        <v>98</v>
      </c>
      <c r="E196" s="39" t="s">
        <v>94</v>
      </c>
      <c r="F196" s="39" t="s">
        <v>62</v>
      </c>
      <c r="G196" s="39" t="s">
        <v>77</v>
      </c>
      <c r="H196" s="40">
        <f>SUMIFS(H197:H1184,$B197:$B1184,$B196,$D197:$D1184,$D197,$E197:$E1184,$E197,$F197:$F1184,$F197)</f>
        <v>7941.2</v>
      </c>
      <c r="I196" s="40">
        <f>SUMIFS(I197:I1184,$B197:$B1184,$B196,$D197:$D1184,$D197,$E197:$E1184,$E197,$F197:$F1184,$F197)</f>
        <v>6736</v>
      </c>
      <c r="J196" s="40">
        <f>SUMIFS(J197:J1184,$B197:$B1184,$B196,$D197:$D1184,$D197,$E197:$E1184,$E197,$F197:$F1184,$F197)</f>
        <v>7941.2</v>
      </c>
      <c r="K196" s="40">
        <f>SUMIFS(K197:K1184,$B197:$B1184,$B196,$D197:$D1184,$D197,$E197:$E1184,$E197,$F197:$F1184,$F197)</f>
        <v>6736</v>
      </c>
    </row>
    <row r="197" spans="1:11" s="16" customFormat="1" ht="151.15" customHeight="1" x14ac:dyDescent="0.25">
      <c r="A197" s="20">
        <v>3</v>
      </c>
      <c r="B197" s="31">
        <v>955</v>
      </c>
      <c r="C197" s="32" t="s">
        <v>123</v>
      </c>
      <c r="D197" s="33" t="s">
        <v>98</v>
      </c>
      <c r="E197" s="33" t="s">
        <v>94</v>
      </c>
      <c r="F197" s="33" t="s">
        <v>62</v>
      </c>
      <c r="G197" s="33" t="s">
        <v>121</v>
      </c>
      <c r="H197" s="24">
        <v>7924.7</v>
      </c>
      <c r="I197" s="24">
        <v>6736</v>
      </c>
      <c r="J197" s="24">
        <v>7924.7</v>
      </c>
      <c r="K197" s="24">
        <v>6736</v>
      </c>
    </row>
    <row r="198" spans="1:11" s="16" customFormat="1" ht="24.6" customHeight="1" x14ac:dyDescent="0.25">
      <c r="A198" s="20">
        <v>3</v>
      </c>
      <c r="B198" s="31">
        <v>955</v>
      </c>
      <c r="C198" s="32" t="s">
        <v>46</v>
      </c>
      <c r="D198" s="33" t="s">
        <v>98</v>
      </c>
      <c r="E198" s="33" t="s">
        <v>94</v>
      </c>
      <c r="F198" s="33" t="s">
        <v>62</v>
      </c>
      <c r="G198" s="33" t="s">
        <v>97</v>
      </c>
      <c r="H198" s="24">
        <v>16.5</v>
      </c>
      <c r="I198" s="24"/>
      <c r="J198" s="24">
        <v>16.5</v>
      </c>
      <c r="K198" s="24"/>
    </row>
    <row r="199" spans="1:11" s="16" customFormat="1" ht="94.5" x14ac:dyDescent="0.25">
      <c r="A199" s="19">
        <v>2</v>
      </c>
      <c r="B199" s="37">
        <v>955</v>
      </c>
      <c r="C199" s="47" t="s">
        <v>166</v>
      </c>
      <c r="D199" s="39" t="s">
        <v>98</v>
      </c>
      <c r="E199" s="39" t="s">
        <v>94</v>
      </c>
      <c r="F199" s="39" t="s">
        <v>45</v>
      </c>
      <c r="G199" s="39" t="s">
        <v>77</v>
      </c>
      <c r="H199" s="40">
        <f>SUMIFS(H200:H1187,$B200:$B1187,$B199,$D200:$D1187,$D200,$E200:$E1187,$E200,$F200:$F1187,$F200)</f>
        <v>10500</v>
      </c>
      <c r="I199" s="40">
        <f>SUMIFS(I200:I1187,$B200:$B1187,$B199,$D200:$D1187,$D200,$E200:$E1187,$E200,$F200:$F1187,$F200)</f>
        <v>0</v>
      </c>
      <c r="J199" s="40">
        <f>SUMIFS(J200:J1187,$B200:$B1187,$B199,$D200:$D1187,$D200,$E200:$E1187,$E200,$F200:$F1187,$F200)</f>
        <v>10500</v>
      </c>
      <c r="K199" s="40">
        <f>SUMIFS(K200:K1187,$B200:$B1187,$B199,$D200:$D1187,$D200,$E200:$E1187,$E200,$F200:$F1187,$F200)</f>
        <v>0</v>
      </c>
    </row>
    <row r="200" spans="1:11" s="16" customFormat="1" ht="51.6" customHeight="1" x14ac:dyDescent="0.25">
      <c r="A200" s="20">
        <v>3</v>
      </c>
      <c r="B200" s="31">
        <v>955</v>
      </c>
      <c r="C200" s="32" t="s">
        <v>60</v>
      </c>
      <c r="D200" s="33" t="s">
        <v>98</v>
      </c>
      <c r="E200" s="33" t="s">
        <v>94</v>
      </c>
      <c r="F200" s="33" t="s">
        <v>45</v>
      </c>
      <c r="G200" s="33" t="s">
        <v>100</v>
      </c>
      <c r="H200" s="24"/>
      <c r="I200" s="24"/>
      <c r="J200" s="24"/>
      <c r="K200" s="24"/>
    </row>
    <row r="201" spans="1:11" s="16" customFormat="1" ht="84.6" customHeight="1" x14ac:dyDescent="0.25">
      <c r="A201" s="20">
        <v>3</v>
      </c>
      <c r="B201" s="31">
        <v>955</v>
      </c>
      <c r="C201" s="32" t="s">
        <v>177</v>
      </c>
      <c r="D201" s="33" t="s">
        <v>98</v>
      </c>
      <c r="E201" s="33" t="s">
        <v>94</v>
      </c>
      <c r="F201" s="33" t="s">
        <v>45</v>
      </c>
      <c r="G201" s="33" t="s">
        <v>99</v>
      </c>
      <c r="H201" s="24">
        <v>10500</v>
      </c>
      <c r="I201" s="24"/>
      <c r="J201" s="24">
        <v>10500</v>
      </c>
      <c r="K201" s="24"/>
    </row>
    <row r="202" spans="1:11" s="16" customFormat="1" ht="151.15" customHeight="1" x14ac:dyDescent="0.25">
      <c r="A202" s="20">
        <v>3</v>
      </c>
      <c r="B202" s="31">
        <v>955</v>
      </c>
      <c r="C202" s="32" t="s">
        <v>123</v>
      </c>
      <c r="D202" s="33" t="s">
        <v>98</v>
      </c>
      <c r="E202" s="33" t="s">
        <v>94</v>
      </c>
      <c r="F202" s="33" t="s">
        <v>45</v>
      </c>
      <c r="G202" s="33" t="s">
        <v>121</v>
      </c>
      <c r="H202" s="24"/>
      <c r="I202" s="24"/>
      <c r="J202" s="24"/>
      <c r="K202" s="24"/>
    </row>
    <row r="203" spans="1:11" s="16" customFormat="1" ht="94.5" x14ac:dyDescent="0.25">
      <c r="A203" s="19">
        <v>2</v>
      </c>
      <c r="B203" s="37">
        <v>955</v>
      </c>
      <c r="C203" s="38" t="s">
        <v>164</v>
      </c>
      <c r="D203" s="39" t="s">
        <v>98</v>
      </c>
      <c r="E203" s="39" t="s">
        <v>94</v>
      </c>
      <c r="F203" s="39" t="s">
        <v>114</v>
      </c>
      <c r="G203" s="39" t="s">
        <v>77</v>
      </c>
      <c r="H203" s="40">
        <f>SUMIFS(H204:H1191,$B204:$B1191,$B203,$D204:$D1191,$D204,$E204:$E1191,$E204,$F204:$F1191,$F204)</f>
        <v>3329.4</v>
      </c>
      <c r="I203" s="40">
        <f>SUMIFS(I204:I1191,$B204:$B1191,$B203,$D204:$D1191,$D204,$E204:$E1191,$E204,$F204:$F1191,$F204)</f>
        <v>0</v>
      </c>
      <c r="J203" s="40">
        <f>SUMIFS(J204:J1191,$B204:$B1191,$B203,$D204:$D1191,$D204,$E204:$E1191,$E204,$F204:$F1191,$F204)</f>
        <v>820.7</v>
      </c>
      <c r="K203" s="40">
        <f>SUMIFS(K204:K1191,$B204:$B1191,$B203,$D204:$D1191,$D204,$E204:$E1191,$E204,$F204:$F1191,$F204)</f>
        <v>0</v>
      </c>
    </row>
    <row r="204" spans="1:11" s="16" customFormat="1" ht="15.75" x14ac:dyDescent="0.25">
      <c r="A204" s="20">
        <v>3</v>
      </c>
      <c r="B204" s="31">
        <v>955</v>
      </c>
      <c r="C204" s="32" t="s">
        <v>46</v>
      </c>
      <c r="D204" s="33" t="s">
        <v>98</v>
      </c>
      <c r="E204" s="33" t="s">
        <v>94</v>
      </c>
      <c r="F204" s="33" t="s">
        <v>114</v>
      </c>
      <c r="G204" s="33" t="s">
        <v>97</v>
      </c>
      <c r="H204" s="24">
        <v>3329.4</v>
      </c>
      <c r="I204" s="24"/>
      <c r="J204" s="24">
        <v>820.7</v>
      </c>
      <c r="K204" s="24"/>
    </row>
    <row r="205" spans="1:11" s="16" customFormat="1" ht="15.75" x14ac:dyDescent="0.25">
      <c r="A205" s="17">
        <v>1</v>
      </c>
      <c r="B205" s="28">
        <v>955</v>
      </c>
      <c r="C205" s="29" t="s">
        <v>127</v>
      </c>
      <c r="D205" s="30" t="s">
        <v>98</v>
      </c>
      <c r="E205" s="30" t="s">
        <v>84</v>
      </c>
      <c r="F205" s="30" t="s">
        <v>7</v>
      </c>
      <c r="G205" s="30" t="s">
        <v>77</v>
      </c>
      <c r="H205" s="18">
        <f>SUMIFS(H206:H1194,$B206:$B1194,$B206,$D206:$D1194,$D206,$E206:$E1194,$E206)/2</f>
        <v>26042.199999999997</v>
      </c>
      <c r="I205" s="18">
        <f>SUMIFS(I206:I1194,$B206:$B1194,$B206,$D206:$D1194,$D206,$E206:$E1194,$E206)/2</f>
        <v>22477.8</v>
      </c>
      <c r="J205" s="18">
        <f>SUMIFS(J206:J1194,$B206:$B1194,$B206,$D206:$D1194,$D206,$E206:$E1194,$E206)/2</f>
        <v>27697.5</v>
      </c>
      <c r="K205" s="18">
        <f>SUMIFS(K206:K1194,$B206:$B1194,$B206,$D206:$D1194,$D206,$E206:$E1194,$E206)/2</f>
        <v>23802.000000000004</v>
      </c>
    </row>
    <row r="206" spans="1:11" s="16" customFormat="1" ht="52.9" customHeight="1" x14ac:dyDescent="0.25">
      <c r="A206" s="19">
        <v>2</v>
      </c>
      <c r="B206" s="37">
        <v>955</v>
      </c>
      <c r="C206" s="38" t="s">
        <v>185</v>
      </c>
      <c r="D206" s="39" t="s">
        <v>98</v>
      </c>
      <c r="E206" s="39" t="s">
        <v>84</v>
      </c>
      <c r="F206" s="39" t="s">
        <v>62</v>
      </c>
      <c r="G206" s="39" t="s">
        <v>77</v>
      </c>
      <c r="H206" s="40">
        <f>SUMIFS(H207:H1194,$B207:$B1194,$B206,$D207:$D1194,$D207,$E207:$E1194,$E207,$F207:$F1194,$F207)</f>
        <v>10214.799999999999</v>
      </c>
      <c r="I206" s="40">
        <f>SUMIFS(I207:I1194,$B207:$B1194,$B206,$D207:$D1194,$D207,$E207:$E1194,$E207,$F207:$F1194,$F207)</f>
        <v>7483.5</v>
      </c>
      <c r="J206" s="40">
        <f>SUMIFS(J207:J1194,$B207:$B1194,$B206,$D207:$D1194,$D207,$E207:$E1194,$E207,$F207:$F1194,$F207)</f>
        <v>10214.799999999999</v>
      </c>
      <c r="K206" s="40">
        <f>SUMIFS(K207:K1194,$B207:$B1194,$B206,$D207:$D1194,$D207,$E207:$E1194,$E207,$F207:$F1194,$F207)</f>
        <v>7483.5</v>
      </c>
    </row>
    <row r="207" spans="1:11" s="16" customFormat="1" ht="15.75" x14ac:dyDescent="0.25">
      <c r="A207" s="20">
        <v>3</v>
      </c>
      <c r="B207" s="31">
        <v>955</v>
      </c>
      <c r="C207" s="32" t="s">
        <v>46</v>
      </c>
      <c r="D207" s="33" t="s">
        <v>98</v>
      </c>
      <c r="E207" s="33" t="s">
        <v>84</v>
      </c>
      <c r="F207" s="33" t="s">
        <v>62</v>
      </c>
      <c r="G207" s="33" t="s">
        <v>97</v>
      </c>
      <c r="H207" s="24">
        <v>10214.799999999999</v>
      </c>
      <c r="I207" s="24">
        <v>7483.5</v>
      </c>
      <c r="J207" s="24">
        <v>10214.799999999999</v>
      </c>
      <c r="K207" s="24">
        <v>7483.5</v>
      </c>
    </row>
    <row r="208" spans="1:11" s="16" customFormat="1" ht="72.599999999999994" customHeight="1" x14ac:dyDescent="0.25">
      <c r="A208" s="19">
        <v>2</v>
      </c>
      <c r="B208" s="37">
        <v>955</v>
      </c>
      <c r="C208" s="38" t="s">
        <v>126</v>
      </c>
      <c r="D208" s="39" t="s">
        <v>98</v>
      </c>
      <c r="E208" s="39" t="s">
        <v>84</v>
      </c>
      <c r="F208" s="39" t="s">
        <v>125</v>
      </c>
      <c r="G208" s="39" t="s">
        <v>77</v>
      </c>
      <c r="H208" s="40">
        <f>SUMIFS(H209:H1196,$B209:$B1196,$B208,$D209:$D1196,$D209,$E209:$E1196,$E209,$F209:$F1196,$F209)</f>
        <v>15283.7</v>
      </c>
      <c r="I208" s="40">
        <f>SUMIFS(I209:I1196,$B209:$B1196,$B208,$D209:$D1196,$D209,$E209:$E1196,$E209,$F209:$F1196,$F209)</f>
        <v>14477.7</v>
      </c>
      <c r="J208" s="40">
        <f>SUMIFS(J209:J1196,$B209:$B1196,$B208,$D209:$D1196,$D209,$E209:$E1196,$E209,$F209:$F1196,$F209)</f>
        <v>15283.7</v>
      </c>
      <c r="K208" s="40">
        <f>SUMIFS(K209:K1196,$B209:$B1196,$B208,$D209:$D1196,$D209,$E209:$E1196,$E209,$F209:$F1196,$F209)</f>
        <v>14477.7</v>
      </c>
    </row>
    <row r="209" spans="1:11" s="16" customFormat="1" ht="15.75" x14ac:dyDescent="0.25">
      <c r="A209" s="20">
        <v>3</v>
      </c>
      <c r="B209" s="31">
        <v>955</v>
      </c>
      <c r="C209" s="32" t="s">
        <v>46</v>
      </c>
      <c r="D209" s="33" t="s">
        <v>98</v>
      </c>
      <c r="E209" s="33" t="s">
        <v>84</v>
      </c>
      <c r="F209" s="33" t="s">
        <v>125</v>
      </c>
      <c r="G209" s="33" t="s">
        <v>97</v>
      </c>
      <c r="H209" s="24">
        <v>15283.7</v>
      </c>
      <c r="I209" s="24">
        <v>14477.7</v>
      </c>
      <c r="J209" s="24">
        <v>15283.7</v>
      </c>
      <c r="K209" s="24">
        <v>14477.7</v>
      </c>
    </row>
    <row r="210" spans="1:11" s="16" customFormat="1" ht="55.15" customHeight="1" x14ac:dyDescent="0.25">
      <c r="A210" s="19">
        <v>2</v>
      </c>
      <c r="B210" s="37">
        <v>955</v>
      </c>
      <c r="C210" s="38" t="s">
        <v>197</v>
      </c>
      <c r="D210" s="39" t="s">
        <v>98</v>
      </c>
      <c r="E210" s="39" t="s">
        <v>84</v>
      </c>
      <c r="F210" s="39" t="s">
        <v>151</v>
      </c>
      <c r="G210" s="39" t="s">
        <v>77</v>
      </c>
      <c r="H210" s="40">
        <f>SUMIFS(H211:H1198,$B211:$B1198,$B210,$D211:$D1198,$D211,$E211:$E1198,$E211,$F211:$F1198,$F211)</f>
        <v>543.70000000000005</v>
      </c>
      <c r="I210" s="40">
        <f>SUMIFS(I211:I1198,$B211:$B1198,$B210,$D211:$D1198,$D211,$E211:$E1198,$E211,$F211:$F1198,$F211)</f>
        <v>516.6</v>
      </c>
      <c r="J210" s="40">
        <f>SUMIFS(J211:J1198,$B211:$B1198,$B210,$D211:$D1198,$D211,$E211:$E1198,$E211,$F211:$F1198,$F211)</f>
        <v>2199</v>
      </c>
      <c r="K210" s="40">
        <f>SUMIFS(K211:K1198,$B211:$B1198,$B210,$D211:$D1198,$D211,$E211:$E1198,$E211,$F211:$F1198,$F211)</f>
        <v>1840.8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98</v>
      </c>
      <c r="E211" s="33" t="s">
        <v>84</v>
      </c>
      <c r="F211" s="33" t="s">
        <v>151</v>
      </c>
      <c r="G211" s="33" t="s">
        <v>97</v>
      </c>
      <c r="H211" s="24">
        <v>543.70000000000005</v>
      </c>
      <c r="I211" s="24">
        <v>516.6</v>
      </c>
      <c r="J211" s="24">
        <v>2199</v>
      </c>
      <c r="K211" s="24">
        <v>1840.8</v>
      </c>
    </row>
    <row r="212" spans="1:11" s="16" customFormat="1" ht="31.5" x14ac:dyDescent="0.25">
      <c r="A212" s="17">
        <v>1</v>
      </c>
      <c r="B212" s="28">
        <v>955</v>
      </c>
      <c r="C212" s="29" t="s">
        <v>63</v>
      </c>
      <c r="D212" s="30" t="s">
        <v>76</v>
      </c>
      <c r="E212" s="30" t="s">
        <v>98</v>
      </c>
      <c r="F212" s="30" t="s">
        <v>77</v>
      </c>
      <c r="G212" s="30" t="s">
        <v>77</v>
      </c>
      <c r="H212" s="18">
        <f>SUMIFS(H213:H1201,$B213:$B1201,$B213,$D213:$D1201,$D213,$E213:$E1201,$E213)/2</f>
        <v>12394.8</v>
      </c>
      <c r="I212" s="18">
        <f>SUMIFS(I213:I1201,$B213:$B1201,$B213,$D213:$D1201,$D213,$E213:$E1201,$E213)/2</f>
        <v>2530</v>
      </c>
      <c r="J212" s="18">
        <f>SUMIFS(J213:J1201,$B213:$B1201,$B213,$D213:$D1201,$D213,$E213:$E1201,$E213)/2</f>
        <v>11934.9</v>
      </c>
      <c r="K212" s="18">
        <f>SUMIFS(K213:K1201,$B213:$B1201,$B213,$D213:$D1201,$D213,$E213:$E1201,$E213)/2</f>
        <v>2530</v>
      </c>
    </row>
    <row r="213" spans="1:11" s="16" customFormat="1" ht="31.5" x14ac:dyDescent="0.25">
      <c r="A213" s="19">
        <v>2</v>
      </c>
      <c r="B213" s="37">
        <v>955</v>
      </c>
      <c r="C213" s="38" t="s">
        <v>167</v>
      </c>
      <c r="D213" s="39" t="s">
        <v>76</v>
      </c>
      <c r="E213" s="39" t="s">
        <v>98</v>
      </c>
      <c r="F213" s="39" t="s">
        <v>64</v>
      </c>
      <c r="G213" s="39"/>
      <c r="H213" s="40">
        <f>SUMIFS(H214:H1201,$B214:$B1201,$B213,$D214:$D1201,$D214,$E214:$E1201,$E214,$F214:$F1201,$F214)</f>
        <v>3713.3</v>
      </c>
      <c r="I213" s="40">
        <f>SUMIFS(I214:I1201,$B214:$B1201,$B213,$D214:$D1201,$D214,$E214:$E1201,$E214,$F214:$F1201,$F214)</f>
        <v>2530</v>
      </c>
      <c r="J213" s="40">
        <f>SUMIFS(J214:J1201,$B214:$B1201,$B213,$D214:$D1201,$D214,$E214:$E1201,$E214,$F214:$F1201,$F214)</f>
        <v>3504.9</v>
      </c>
      <c r="K213" s="40">
        <f>SUMIFS(K214:K1201,$B214:$B1201,$B213,$D214:$D1201,$D214,$E214:$E1201,$E214,$F214:$F1201,$F214)</f>
        <v>2530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76</v>
      </c>
      <c r="E214" s="33" t="s">
        <v>98</v>
      </c>
      <c r="F214" s="33" t="s">
        <v>64</v>
      </c>
      <c r="G214" s="33" t="s">
        <v>97</v>
      </c>
      <c r="H214" s="24">
        <v>3713.3</v>
      </c>
      <c r="I214" s="24">
        <v>2530</v>
      </c>
      <c r="J214" s="24">
        <v>3504.9</v>
      </c>
      <c r="K214" s="24">
        <v>2530</v>
      </c>
    </row>
    <row r="215" spans="1:11" s="16" customFormat="1" ht="67.150000000000006" customHeight="1" x14ac:dyDescent="0.25">
      <c r="A215" s="19">
        <v>2</v>
      </c>
      <c r="B215" s="37">
        <v>955</v>
      </c>
      <c r="C215" s="38" t="s">
        <v>168</v>
      </c>
      <c r="D215" s="39" t="s">
        <v>76</v>
      </c>
      <c r="E215" s="39" t="s">
        <v>98</v>
      </c>
      <c r="F215" s="39" t="s">
        <v>65</v>
      </c>
      <c r="G215" s="39"/>
      <c r="H215" s="40">
        <f>SUMIFS(H216:H1203,$B216:$B1203,$B215,$D216:$D1203,$D216,$E216:$E1203,$E216,$F216:$F1203,$F216)</f>
        <v>5623.2</v>
      </c>
      <c r="I215" s="40">
        <f>SUMIFS(I216:I1203,$B216:$B1203,$B215,$D216:$D1203,$D216,$E216:$E1203,$E216,$F216:$F1203,$F216)</f>
        <v>0</v>
      </c>
      <c r="J215" s="40">
        <f>SUMIFS(J216:J1203,$B216:$B1203,$B215,$D216:$D1203,$D216,$E216:$E1203,$E216,$F216:$F1203,$F216)</f>
        <v>5451.7</v>
      </c>
      <c r="K215" s="40">
        <f>SUMIFS(K216:K1203,$B216:$B1203,$B215,$D216:$D1203,$D216,$E216:$E1203,$E216,$F216:$F1203,$F216)</f>
        <v>0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76</v>
      </c>
      <c r="E216" s="33" t="s">
        <v>98</v>
      </c>
      <c r="F216" s="33" t="s">
        <v>65</v>
      </c>
      <c r="G216" s="33" t="s">
        <v>97</v>
      </c>
      <c r="H216" s="24">
        <v>5623.2</v>
      </c>
      <c r="I216" s="24"/>
      <c r="J216" s="24">
        <v>5451.7</v>
      </c>
      <c r="K216" s="24"/>
    </row>
    <row r="217" spans="1:11" s="16" customFormat="1" ht="63.6" customHeight="1" x14ac:dyDescent="0.25">
      <c r="A217" s="19">
        <v>2</v>
      </c>
      <c r="B217" s="37">
        <v>955</v>
      </c>
      <c r="C217" s="42" t="s">
        <v>169</v>
      </c>
      <c r="D217" s="39" t="s">
        <v>76</v>
      </c>
      <c r="E217" s="39" t="s">
        <v>98</v>
      </c>
      <c r="F217" s="39" t="s">
        <v>66</v>
      </c>
      <c r="G217" s="39"/>
      <c r="H217" s="40">
        <f>SUMIFS(H218:H1205,$B218:$B1205,$B217,$D218:$D1205,$D218,$E218:$E1205,$E218,$F218:$F1205,$F218)</f>
        <v>3058.3</v>
      </c>
      <c r="I217" s="40">
        <f>SUMIFS(I218:I1205,$B218:$B1205,$B217,$D218:$D1205,$D218,$E218:$E1205,$E218,$F218:$F1205,$F218)</f>
        <v>0</v>
      </c>
      <c r="J217" s="40">
        <f>SUMIFS(J218:J1205,$B218:$B1205,$B217,$D218:$D1205,$D218,$E218:$E1205,$E218,$F218:$F1205,$F218)</f>
        <v>2978.3</v>
      </c>
      <c r="K217" s="40">
        <f>SUMIFS(K218:K1205,$B218:$B1205,$B217,$D218:$D1205,$D218,$E218:$E1205,$E218,$F218:$F1205,$F218)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76</v>
      </c>
      <c r="E218" s="33" t="s">
        <v>98</v>
      </c>
      <c r="F218" s="33" t="s">
        <v>66</v>
      </c>
      <c r="G218" s="33" t="s">
        <v>97</v>
      </c>
      <c r="H218" s="24">
        <v>3058.3</v>
      </c>
      <c r="I218" s="24"/>
      <c r="J218" s="24">
        <v>2978.3</v>
      </c>
      <c r="K218" s="24"/>
    </row>
    <row r="219" spans="1:11" s="16" customFormat="1" ht="15.75" x14ac:dyDescent="0.25">
      <c r="A219" s="17">
        <v>1</v>
      </c>
      <c r="B219" s="28">
        <v>955</v>
      </c>
      <c r="C219" s="29" t="s">
        <v>38</v>
      </c>
      <c r="D219" s="30" t="s">
        <v>87</v>
      </c>
      <c r="E219" s="30" t="s">
        <v>94</v>
      </c>
      <c r="F219" s="30"/>
      <c r="G219" s="30"/>
      <c r="H219" s="18">
        <f>SUMIFS(H220:H1208,$B220:$B1208,$B220,$D220:$D1208,$D220,$E220:$E1208,$E220)/2</f>
        <v>48924.6</v>
      </c>
      <c r="I219" s="18">
        <f>SUMIFS(I220:I1208,$B220:$B1208,$B220,$D220:$D1208,$D220,$E220:$E1208,$E220)/2</f>
        <v>0</v>
      </c>
      <c r="J219" s="18">
        <f>SUMIFS(J220:J1208,$B220:$B1208,$B220,$D220:$D1208,$D220,$E220:$E1208,$E220)/2</f>
        <v>47937.799999999996</v>
      </c>
      <c r="K219" s="18">
        <f>SUMIFS(K220:K1208,$B220:$B1208,$B220,$D220:$D1208,$D220,$E220:$E1208,$E220)/2</f>
        <v>0</v>
      </c>
    </row>
    <row r="220" spans="1:11" s="16" customFormat="1" ht="78.75" x14ac:dyDescent="0.25">
      <c r="A220" s="19">
        <v>2</v>
      </c>
      <c r="B220" s="37">
        <v>955</v>
      </c>
      <c r="C220" s="41" t="s">
        <v>186</v>
      </c>
      <c r="D220" s="39" t="s">
        <v>87</v>
      </c>
      <c r="E220" s="39" t="s">
        <v>94</v>
      </c>
      <c r="F220" s="39" t="s">
        <v>39</v>
      </c>
      <c r="G220" s="39"/>
      <c r="H220" s="40">
        <f>SUMIFS(H221:H1208,$B221:$B1208,$B220,$D221:$D1208,$D221,$E221:$E1208,$E221,$F221:$F1208,$F221)</f>
        <v>11270.6</v>
      </c>
      <c r="I220" s="40">
        <f>SUMIFS(I221:I1208,$B221:$B1208,$B220,$D221:$D1208,$D221,$E221:$E1208,$E221,$F221:$F1208,$F221)</f>
        <v>0</v>
      </c>
      <c r="J220" s="40">
        <f>SUMIFS(J221:J1208,$B221:$B1208,$B220,$D221:$D1208,$D221,$E221:$E1208,$E221,$F221:$F1208,$F221)</f>
        <v>11270.6</v>
      </c>
      <c r="K220" s="40">
        <f>SUMIFS(K221:K1208,$B221:$B1208,$B220,$D221:$D1208,$D221,$E221:$E1208,$E221,$F221:$F1208,$F221)</f>
        <v>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87</v>
      </c>
      <c r="E221" s="33" t="s">
        <v>94</v>
      </c>
      <c r="F221" s="33" t="s">
        <v>39</v>
      </c>
      <c r="G221" s="33" t="s">
        <v>97</v>
      </c>
      <c r="H221" s="24">
        <v>11270.6</v>
      </c>
      <c r="I221" s="24"/>
      <c r="J221" s="24">
        <v>11270.6</v>
      </c>
      <c r="K221" s="24"/>
    </row>
    <row r="222" spans="1:11" s="16" customFormat="1" ht="94.5" x14ac:dyDescent="0.25">
      <c r="A222" s="19">
        <v>2</v>
      </c>
      <c r="B222" s="37">
        <v>955</v>
      </c>
      <c r="C222" s="38" t="s">
        <v>159</v>
      </c>
      <c r="D222" s="39" t="s">
        <v>87</v>
      </c>
      <c r="E222" s="39" t="s">
        <v>94</v>
      </c>
      <c r="F222" s="39" t="s">
        <v>45</v>
      </c>
      <c r="G222" s="39"/>
      <c r="H222" s="40">
        <f>SUMIFS(H223:H1210,$B223:$B1210,$B222,$D223:$D1210,$D223,$E223:$E1210,$E223,$F223:$F1210,$F223)</f>
        <v>37654</v>
      </c>
      <c r="I222" s="40">
        <f>SUMIFS(I223:I1210,$B223:$B1210,$B222,$D223:$D1210,$D223,$E223:$E1210,$E223,$F223:$F1210,$F223)</f>
        <v>0</v>
      </c>
      <c r="J222" s="40">
        <f>SUMIFS(J223:J1210,$B223:$B1210,$B222,$D223:$D1210,$D223,$E223:$E1210,$E223,$F223:$F1210,$F223)</f>
        <v>36667.199999999997</v>
      </c>
      <c r="K222" s="40">
        <f>SUMIFS(K223:K1210,$B223:$B1210,$B222,$D223:$D1210,$D223,$E223:$E1210,$E223,$F223:$F1210,$F223)</f>
        <v>0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87</v>
      </c>
      <c r="E223" s="33" t="s">
        <v>94</v>
      </c>
      <c r="F223" s="33" t="s">
        <v>45</v>
      </c>
      <c r="G223" s="33" t="s">
        <v>97</v>
      </c>
      <c r="H223" s="24">
        <v>37654</v>
      </c>
      <c r="I223" s="24"/>
      <c r="J223" s="24">
        <v>36667.199999999997</v>
      </c>
      <c r="K223" s="24"/>
    </row>
    <row r="224" spans="1:11" s="16" customFormat="1" ht="15.75" x14ac:dyDescent="0.25">
      <c r="A224" s="17">
        <v>1</v>
      </c>
      <c r="B224" s="28">
        <v>955</v>
      </c>
      <c r="C224" s="29" t="s">
        <v>68</v>
      </c>
      <c r="D224" s="30" t="s">
        <v>87</v>
      </c>
      <c r="E224" s="30" t="s">
        <v>84</v>
      </c>
      <c r="F224" s="30"/>
      <c r="G224" s="30"/>
      <c r="H224" s="18">
        <f>SUMIFS(H225:H1213,$B225:$B1213,$B225,$D225:$D1213,$D225,$E225:$E1213,$E225)/2</f>
        <v>9747</v>
      </c>
      <c r="I224" s="18">
        <f>SUMIFS(I225:I1213,$B225:$B1213,$B225,$D225:$D1213,$D225,$E225:$E1213,$E225)/2</f>
        <v>0</v>
      </c>
      <c r="J224" s="18">
        <f>SUMIFS(J225:J1213,$B225:$B1213,$B225,$D225:$D1213,$D225,$E225:$E1213,$E225)/2</f>
        <v>9747</v>
      </c>
      <c r="K224" s="18">
        <f>SUMIFS(K225:K1213,$B225:$B1213,$B225,$D225:$D1213,$D225,$E225:$E1213,$E225)/2</f>
        <v>0</v>
      </c>
    </row>
    <row r="225" spans="1:11" s="16" customFormat="1" ht="49.9" customHeight="1" x14ac:dyDescent="0.25">
      <c r="A225" s="19">
        <v>2</v>
      </c>
      <c r="B225" s="37">
        <v>955</v>
      </c>
      <c r="C225" s="38" t="s">
        <v>198</v>
      </c>
      <c r="D225" s="39" t="s">
        <v>87</v>
      </c>
      <c r="E225" s="39" t="s">
        <v>84</v>
      </c>
      <c r="F225" s="39" t="s">
        <v>119</v>
      </c>
      <c r="G225" s="39"/>
      <c r="H225" s="40">
        <f>SUMIFS(H226:H1213,$B226:$B1213,$B225,$D226:$D1213,$D226,$E226:$E1213,$E226,$F226:$F1213,$F226)</f>
        <v>9747</v>
      </c>
      <c r="I225" s="40">
        <f>SUMIFS(I226:I1213,$B226:$B1213,$B225,$D226:$D1213,$D226,$E226:$E1213,$E226,$F226:$F1213,$F226)</f>
        <v>0</v>
      </c>
      <c r="J225" s="40">
        <f>SUMIFS(J226:J1213,$B226:$B1213,$B225,$D226:$D1213,$D226,$E226:$E1213,$E226,$F226:$F1213,$F226)</f>
        <v>9747</v>
      </c>
      <c r="K225" s="40">
        <f>SUMIFS(K226:K1213,$B226:$B1213,$B225,$D226:$D1213,$D226,$E226:$E1213,$E226,$F226:$F1213,$F226)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87</v>
      </c>
      <c r="E226" s="33" t="s">
        <v>84</v>
      </c>
      <c r="F226" s="33" t="s">
        <v>119</v>
      </c>
      <c r="G226" s="33" t="s">
        <v>97</v>
      </c>
      <c r="H226" s="24">
        <v>8394.2999999999993</v>
      </c>
      <c r="I226" s="24"/>
      <c r="J226" s="24">
        <v>8394.2999999999993</v>
      </c>
      <c r="K226" s="24"/>
    </row>
    <row r="227" spans="1:11" s="16" customFormat="1" ht="151.15" customHeight="1" x14ac:dyDescent="0.25">
      <c r="A227" s="20">
        <v>3</v>
      </c>
      <c r="B227" s="31">
        <v>955</v>
      </c>
      <c r="C227" s="32" t="s">
        <v>123</v>
      </c>
      <c r="D227" s="33" t="s">
        <v>87</v>
      </c>
      <c r="E227" s="33" t="s">
        <v>84</v>
      </c>
      <c r="F227" s="33" t="s">
        <v>119</v>
      </c>
      <c r="G227" s="33" t="s">
        <v>121</v>
      </c>
      <c r="H227" s="24">
        <v>1352.7</v>
      </c>
      <c r="I227" s="24"/>
      <c r="J227" s="24">
        <v>1352.7</v>
      </c>
      <c r="K227" s="24"/>
    </row>
    <row r="228" spans="1:11" s="16" customFormat="1" ht="15.75" x14ac:dyDescent="0.25">
      <c r="A228" s="17">
        <v>1</v>
      </c>
      <c r="B228" s="28">
        <v>955</v>
      </c>
      <c r="C228" s="29" t="s">
        <v>174</v>
      </c>
      <c r="D228" s="30" t="s">
        <v>87</v>
      </c>
      <c r="E228" s="30" t="s">
        <v>87</v>
      </c>
      <c r="F228" s="30"/>
      <c r="G228" s="30"/>
      <c r="H228" s="18">
        <f>SUMIFS(H229:H1217,$B229:$B1217,$B229,$D229:$D1217,$D229,$E229:$E1217,$E229)/2</f>
        <v>2150.9</v>
      </c>
      <c r="I228" s="18">
        <f>SUMIFS(I229:I1217,$B229:$B1217,$B229,$D229:$D1217,$D229,$E229:$E1217,$E229)/2</f>
        <v>1775</v>
      </c>
      <c r="J228" s="18">
        <f>SUMIFS(J229:J1217,$B229:$B1217,$B229,$D229:$D1217,$D229,$E229:$E1217,$E229)/2</f>
        <v>2150.9</v>
      </c>
      <c r="K228" s="18">
        <f>SUMIFS(K229:K1217,$B229:$B1217,$B229,$D229:$D1217,$D229,$E229:$E1217,$E229)/2</f>
        <v>1775</v>
      </c>
    </row>
    <row r="229" spans="1:11" s="16" customFormat="1" ht="47.25" x14ac:dyDescent="0.25">
      <c r="A229" s="19">
        <v>2</v>
      </c>
      <c r="B229" s="37">
        <v>955</v>
      </c>
      <c r="C229" s="38" t="s">
        <v>67</v>
      </c>
      <c r="D229" s="39" t="s">
        <v>87</v>
      </c>
      <c r="E229" s="39" t="s">
        <v>87</v>
      </c>
      <c r="F229" s="39" t="s">
        <v>120</v>
      </c>
      <c r="G229" s="39"/>
      <c r="H229" s="40">
        <f>SUMIFS(H230:H1217,$B230:$B1217,$B229,$D230:$D1217,$D230,$E230:$E1217,$E230,$F230:$F1217,$F230)</f>
        <v>2150.9</v>
      </c>
      <c r="I229" s="40">
        <f>SUMIFS(I230:I1217,$B230:$B1217,$B229,$D230:$D1217,$D230,$E230:$E1217,$E230,$F230:$F1217,$F230)</f>
        <v>1775</v>
      </c>
      <c r="J229" s="40">
        <f>SUMIFS(J230:J1217,$B230:$B1217,$B229,$D230:$D1217,$D230,$E230:$E1217,$E230,$F230:$F1217,$F230)</f>
        <v>2150.9</v>
      </c>
      <c r="K229" s="40">
        <f>SUMIFS(K230:K1217,$B230:$B1217,$B229,$D230:$D1217,$D230,$E230:$E1217,$E230,$F230:$F1217,$F230)</f>
        <v>1775</v>
      </c>
    </row>
    <row r="230" spans="1:11" s="16" customFormat="1" ht="47.25" x14ac:dyDescent="0.25">
      <c r="A230" s="20">
        <v>3</v>
      </c>
      <c r="B230" s="31">
        <v>955</v>
      </c>
      <c r="C230" s="32" t="s">
        <v>12</v>
      </c>
      <c r="D230" s="33" t="s">
        <v>87</v>
      </c>
      <c r="E230" s="33" t="s">
        <v>87</v>
      </c>
      <c r="F230" s="33" t="s">
        <v>120</v>
      </c>
      <c r="G230" s="33" t="s">
        <v>79</v>
      </c>
      <c r="H230" s="24">
        <v>2150.9</v>
      </c>
      <c r="I230" s="24">
        <v>1775</v>
      </c>
      <c r="J230" s="24">
        <v>2150.9</v>
      </c>
      <c r="K230" s="24">
        <v>1775</v>
      </c>
    </row>
    <row r="231" spans="1:11" s="16" customFormat="1" ht="15.75" x14ac:dyDescent="0.25">
      <c r="A231" s="17">
        <v>1</v>
      </c>
      <c r="B231" s="28">
        <v>955</v>
      </c>
      <c r="C231" s="29" t="s">
        <v>24</v>
      </c>
      <c r="D231" s="30" t="s">
        <v>89</v>
      </c>
      <c r="E231" s="30" t="s">
        <v>75</v>
      </c>
      <c r="F231" s="30" t="s">
        <v>7</v>
      </c>
      <c r="G231" s="30" t="s">
        <v>77</v>
      </c>
      <c r="H231" s="18">
        <f>SUMIFS(H232:H1220,$B232:$B1220,$B232,$D232:$D1220,$D232,$E232:$E1220,$E232)/2</f>
        <v>12007.8</v>
      </c>
      <c r="I231" s="18">
        <f>SUMIFS(I232:I1220,$B232:$B1220,$B232,$D232:$D1220,$D232,$E232:$E1220,$E232)/2</f>
        <v>0</v>
      </c>
      <c r="J231" s="18">
        <f>SUMIFS(J232:J1220,$B232:$B1220,$B232,$D232:$D1220,$D232,$E232:$E1220,$E232)/2</f>
        <v>11737.599999999999</v>
      </c>
      <c r="K231" s="18">
        <f>SUMIFS(K232:K1220,$B232:$B1220,$B232,$D232:$D1220,$D232,$E232:$E1220,$E232)/2</f>
        <v>0</v>
      </c>
    </row>
    <row r="232" spans="1:11" s="16" customFormat="1" ht="39" customHeight="1" x14ac:dyDescent="0.25">
      <c r="A232" s="19">
        <v>2</v>
      </c>
      <c r="B232" s="37">
        <v>955</v>
      </c>
      <c r="C232" s="38" t="s">
        <v>189</v>
      </c>
      <c r="D232" s="39" t="s">
        <v>89</v>
      </c>
      <c r="E232" s="39" t="s">
        <v>75</v>
      </c>
      <c r="F232" s="39" t="s">
        <v>25</v>
      </c>
      <c r="G232" s="39"/>
      <c r="H232" s="40">
        <f>SUMIFS(H233:H1220,$B233:$B1220,$B232,$D233:$D1220,$D233,$E233:$E1220,$E233,$F233:$F1220,$F233)</f>
        <v>4754.5</v>
      </c>
      <c r="I232" s="40">
        <f>SUMIFS(I233:I1220,$B233:$B1220,$B232,$D233:$D1220,$D233,$E233:$E1220,$E233,$F233:$F1220,$F233)</f>
        <v>0</v>
      </c>
      <c r="J232" s="40">
        <f>SUMIFS(J233:J1220,$B233:$B1220,$B232,$D233:$D1220,$D233,$E233:$E1220,$E233,$F233:$F1220,$F233)</f>
        <v>4754.5</v>
      </c>
      <c r="K232" s="40">
        <f>SUMIFS(K233:K1220,$B233:$B1220,$B232,$D233:$D1220,$D233,$E233:$E1220,$E233,$F233:$F1220,$F233)</f>
        <v>0</v>
      </c>
    </row>
    <row r="233" spans="1:11" s="16" customFormat="1" ht="15.75" x14ac:dyDescent="0.25">
      <c r="A233" s="20">
        <v>3</v>
      </c>
      <c r="B233" s="31">
        <v>955</v>
      </c>
      <c r="C233" s="32" t="s">
        <v>46</v>
      </c>
      <c r="D233" s="33" t="s">
        <v>89</v>
      </c>
      <c r="E233" s="33" t="s">
        <v>75</v>
      </c>
      <c r="F233" s="33" t="s">
        <v>25</v>
      </c>
      <c r="G233" s="33" t="s">
        <v>97</v>
      </c>
      <c r="H233" s="24">
        <v>4754.5</v>
      </c>
      <c r="I233" s="24"/>
      <c r="J233" s="24">
        <v>4754.5</v>
      </c>
      <c r="K233" s="24"/>
    </row>
    <row r="234" spans="1:11" s="16" customFormat="1" ht="94.5" x14ac:dyDescent="0.25">
      <c r="A234" s="19">
        <v>2</v>
      </c>
      <c r="B234" s="37">
        <v>955</v>
      </c>
      <c r="C234" s="38" t="s">
        <v>159</v>
      </c>
      <c r="D234" s="39" t="s">
        <v>89</v>
      </c>
      <c r="E234" s="39" t="s">
        <v>75</v>
      </c>
      <c r="F234" s="39" t="s">
        <v>45</v>
      </c>
      <c r="G234" s="39" t="s">
        <v>77</v>
      </c>
      <c r="H234" s="40">
        <f>SUMIFS(H235:H1222,$B235:$B1222,$B234,$D235:$D1222,$D235,$E235:$E1222,$E235,$F235:$F1222,$F235)</f>
        <v>7253.3</v>
      </c>
      <c r="I234" s="40">
        <f>SUMIFS(I235:I1222,$B235:$B1222,$B234,$D235:$D1222,$D235,$E235:$E1222,$E235,$F235:$F1222,$F235)</f>
        <v>0</v>
      </c>
      <c r="J234" s="40">
        <f>SUMIFS(J235:J1222,$B235:$B1222,$B234,$D235:$D1222,$D235,$E235:$E1222,$E235,$F235:$F1222,$F235)</f>
        <v>6983.1</v>
      </c>
      <c r="K234" s="40">
        <f>SUMIFS(K235:K1222,$B235:$B1222,$B234,$D235:$D1222,$D235,$E235:$E1222,$E235,$F235:$F1222,$F235)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89</v>
      </c>
      <c r="E235" s="33" t="s">
        <v>75</v>
      </c>
      <c r="F235" s="33" t="s">
        <v>45</v>
      </c>
      <c r="G235" s="33" t="s">
        <v>97</v>
      </c>
      <c r="H235" s="24">
        <v>7253.3</v>
      </c>
      <c r="I235" s="24"/>
      <c r="J235" s="24">
        <v>6983.1</v>
      </c>
      <c r="K235" s="24"/>
    </row>
    <row r="236" spans="1:11" s="16" customFormat="1" ht="15.75" x14ac:dyDescent="0.25">
      <c r="A236" s="17">
        <v>1</v>
      </c>
      <c r="B236" s="28">
        <v>955</v>
      </c>
      <c r="C236" s="29" t="s">
        <v>140</v>
      </c>
      <c r="D236" s="30" t="s">
        <v>95</v>
      </c>
      <c r="E236" s="30" t="s">
        <v>94</v>
      </c>
      <c r="F236" s="30"/>
      <c r="G236" s="30"/>
      <c r="H236" s="18">
        <f>SUMIFS(H237:H1225,$B237:$B1225,$B237,$D237:$D1225,$D237,$E237:$E1225,$E237)/2</f>
        <v>0</v>
      </c>
      <c r="I236" s="18">
        <f>SUMIFS(I237:I1225,$B237:$B1225,$B237,$D237:$D1225,$D237,$E237:$E1225,$E237)/2</f>
        <v>0</v>
      </c>
      <c r="J236" s="18">
        <f>SUMIFS(J237:J1225,$B237:$B1225,$B237,$D237:$D1225,$D237,$E237:$E1225,$E237)/2</f>
        <v>0</v>
      </c>
      <c r="K236" s="18">
        <f>SUMIFS(K237:K1225,$B237:$B1225,$B237,$D237:$D1225,$D237,$E237:$E1225,$E237)/2</f>
        <v>0</v>
      </c>
    </row>
    <row r="237" spans="1:11" s="16" customFormat="1" ht="51.6" customHeight="1" x14ac:dyDescent="0.25">
      <c r="A237" s="19">
        <v>2</v>
      </c>
      <c r="B237" s="37">
        <v>955</v>
      </c>
      <c r="C237" s="38" t="s">
        <v>185</v>
      </c>
      <c r="D237" s="39" t="s">
        <v>95</v>
      </c>
      <c r="E237" s="39" t="s">
        <v>94</v>
      </c>
      <c r="F237" s="39" t="s">
        <v>62</v>
      </c>
      <c r="G237" s="39"/>
      <c r="H237" s="40">
        <f>SUMIFS(H238:H1225,$B238:$B1225,$B237,$D238:$D1225,$D238,$E238:$E1225,$E238,$F238:$F1225,$F238)</f>
        <v>0</v>
      </c>
      <c r="I237" s="40">
        <f>SUMIFS(I238:I1225,$B238:$B1225,$B237,$D238:$D1225,$D238,$E238:$E1225,$E238,$F238:$F1225,$F238)</f>
        <v>0</v>
      </c>
      <c r="J237" s="40">
        <f>SUMIFS(J238:J1225,$B238:$B1225,$B237,$D238:$D1225,$D238,$E238:$E1225,$E238,$F238:$F1225,$F238)</f>
        <v>0</v>
      </c>
      <c r="K237" s="40">
        <f>SUMIFS(K238:K1225,$B238:$B1225,$B237,$D238:$D1225,$D238,$E238:$E1225,$E238,$F238:$F1225,$F238)</f>
        <v>0</v>
      </c>
    </row>
    <row r="238" spans="1:11" s="16" customFormat="1" ht="15.75" x14ac:dyDescent="0.25">
      <c r="A238" s="20">
        <v>3</v>
      </c>
      <c r="B238" s="31">
        <v>955</v>
      </c>
      <c r="C238" s="32" t="s">
        <v>46</v>
      </c>
      <c r="D238" s="33" t="s">
        <v>95</v>
      </c>
      <c r="E238" s="33" t="s">
        <v>94</v>
      </c>
      <c r="F238" s="33" t="s">
        <v>62</v>
      </c>
      <c r="G238" s="33" t="s">
        <v>97</v>
      </c>
      <c r="H238" s="24"/>
      <c r="I238" s="25"/>
      <c r="J238" s="24"/>
      <c r="K238" s="25"/>
    </row>
    <row r="239" spans="1:11" s="16" customFormat="1" ht="15.75" x14ac:dyDescent="0.25">
      <c r="A239" s="17">
        <v>1</v>
      </c>
      <c r="B239" s="28">
        <v>955</v>
      </c>
      <c r="C239" s="56" t="s">
        <v>178</v>
      </c>
      <c r="D239" s="30" t="s">
        <v>90</v>
      </c>
      <c r="E239" s="30" t="s">
        <v>75</v>
      </c>
      <c r="F239" s="30" t="s">
        <v>7</v>
      </c>
      <c r="G239" s="30" t="s">
        <v>77</v>
      </c>
      <c r="H239" s="18">
        <f>SUMIFS(H240:H1228,$B240:$B1228,$B240,$D240:$D1228,$D240,$E240:$E1228,$E240)/2</f>
        <v>1605.9</v>
      </c>
      <c r="I239" s="18">
        <f>SUMIFS(I240:I1228,$B240:$B1228,$B240,$D240:$D1228,$D240,$E240:$E1228,$E240)/2</f>
        <v>0</v>
      </c>
      <c r="J239" s="18">
        <f>SUMIFS(J240:J1228,$B240:$B1228,$B240,$D240:$D1228,$D240,$E240:$E1228,$E240)/2</f>
        <v>1605.9</v>
      </c>
      <c r="K239" s="18">
        <f>SUMIFS(K240:K1228,$B240:$B1228,$B240,$D240:$D1228,$D240,$E240:$E1228,$E240)/2</f>
        <v>0</v>
      </c>
    </row>
    <row r="240" spans="1:11" s="16" customFormat="1" ht="47.25" x14ac:dyDescent="0.25">
      <c r="A240" s="19">
        <v>2</v>
      </c>
      <c r="B240" s="37">
        <v>955</v>
      </c>
      <c r="C240" s="52" t="s">
        <v>32</v>
      </c>
      <c r="D240" s="39" t="s">
        <v>90</v>
      </c>
      <c r="E240" s="39" t="s">
        <v>75</v>
      </c>
      <c r="F240" s="53" t="s">
        <v>124</v>
      </c>
      <c r="G240" s="39"/>
      <c r="H240" s="40">
        <f>SUMIFS(H241:H1228,$B241:$B1228,$B240,$D241:$D1228,$D241,$E241:$E1228,$E241,$F241:$F1228,$F241)</f>
        <v>1605.9</v>
      </c>
      <c r="I240" s="40">
        <f>SUMIFS(I241:I1228,$B241:$B1228,$B240,$D241:$D1228,$D241,$E241:$E1228,$E241,$F241:$F1228,$F241)</f>
        <v>0</v>
      </c>
      <c r="J240" s="40">
        <f>SUMIFS(J241:J1228,$B241:$B1228,$B240,$D241:$D1228,$D241,$E241:$E1228,$E241,$F241:$F1228,$F241)</f>
        <v>1605.9</v>
      </c>
      <c r="K240" s="40">
        <f>SUMIFS(K241:K1228,$B241:$B1228,$B240,$D241:$D1228,$D241,$E241:$E1228,$E241,$F241:$F1228,$F241)</f>
        <v>0</v>
      </c>
    </row>
    <row r="241" spans="1:11" s="16" customFormat="1" ht="37.9" customHeight="1" x14ac:dyDescent="0.25">
      <c r="A241" s="20">
        <v>3</v>
      </c>
      <c r="B241" s="31">
        <v>955</v>
      </c>
      <c r="C241" s="32" t="s">
        <v>21</v>
      </c>
      <c r="D241" s="33" t="s">
        <v>90</v>
      </c>
      <c r="E241" s="33" t="s">
        <v>75</v>
      </c>
      <c r="F241" s="33" t="s">
        <v>124</v>
      </c>
      <c r="G241" s="33" t="s">
        <v>86</v>
      </c>
      <c r="H241" s="24">
        <v>1605.9</v>
      </c>
      <c r="I241" s="24"/>
      <c r="J241" s="24">
        <v>1605.9</v>
      </c>
      <c r="K241" s="24"/>
    </row>
    <row r="242" spans="1:11" s="16" customFormat="1" ht="15.75" x14ac:dyDescent="0.25">
      <c r="A242" s="17">
        <v>1</v>
      </c>
      <c r="B242" s="28">
        <v>955</v>
      </c>
      <c r="C242" s="29" t="s">
        <v>70</v>
      </c>
      <c r="D242" s="30" t="s">
        <v>90</v>
      </c>
      <c r="E242" s="30" t="s">
        <v>84</v>
      </c>
      <c r="F242" s="30" t="s">
        <v>7</v>
      </c>
      <c r="G242" s="30" t="s">
        <v>77</v>
      </c>
      <c r="H242" s="18">
        <f>SUMIFS(H243:H1231,$B243:$B1231,$B243,$D243:$D1231,$D243,$E243:$E1231,$E243)/2</f>
        <v>9296.2000000000007</v>
      </c>
      <c r="I242" s="18">
        <f>SUMIFS(I243:I1231,$B243:$B1231,$B243,$D243:$D1231,$D243,$E243:$E1231,$E243)/2</f>
        <v>8896.9</v>
      </c>
      <c r="J242" s="18">
        <f>SUMIFS(J243:J1231,$B243:$B1231,$B243,$D243:$D1231,$D243,$E243:$E1231,$E243)/2</f>
        <v>9295.9</v>
      </c>
      <c r="K242" s="18">
        <f>SUMIFS(K243:K1231,$B243:$B1231,$B243,$D243:$D1231,$D243,$E243:$E1231,$E243)/2</f>
        <v>8896.5999999999985</v>
      </c>
    </row>
    <row r="243" spans="1:11" s="16" customFormat="1" ht="47.25" x14ac:dyDescent="0.25">
      <c r="A243" s="19">
        <v>2</v>
      </c>
      <c r="B243" s="37">
        <v>955</v>
      </c>
      <c r="C243" s="38" t="s">
        <v>185</v>
      </c>
      <c r="D243" s="39" t="s">
        <v>90</v>
      </c>
      <c r="E243" s="39" t="s">
        <v>84</v>
      </c>
      <c r="F243" s="39" t="s">
        <v>62</v>
      </c>
      <c r="G243" s="39"/>
      <c r="H243" s="40">
        <f>SUMIFS(H244:H1231,$B244:$B1231,$B243,$D244:$D1231,$D244,$E244:$E1231,$E244,$F244:$F1231,$F244)</f>
        <v>4302</v>
      </c>
      <c r="I243" s="40">
        <f>SUMIFS(I244:I1231,$B244:$B1231,$B243,$D244:$D1231,$D244,$E244:$E1231,$E244,$F244:$F1231,$F244)</f>
        <v>4152</v>
      </c>
      <c r="J243" s="40">
        <f>SUMIFS(J244:J1231,$B244:$B1231,$B243,$D244:$D1231,$D244,$E244:$E1231,$E244,$F244:$F1231,$F244)</f>
        <v>4301.7</v>
      </c>
      <c r="K243" s="40">
        <f>SUMIFS(K244:K1231,$B244:$B1231,$B243,$D244:$D1231,$D244,$E244:$E1231,$E244,$F244:$F1231,$F244)</f>
        <v>4151.7</v>
      </c>
    </row>
    <row r="244" spans="1:11" s="16" customFormat="1" ht="39.6" customHeight="1" x14ac:dyDescent="0.25">
      <c r="A244" s="20">
        <v>3</v>
      </c>
      <c r="B244" s="31">
        <v>955</v>
      </c>
      <c r="C244" s="32" t="s">
        <v>21</v>
      </c>
      <c r="D244" s="33" t="s">
        <v>90</v>
      </c>
      <c r="E244" s="33" t="s">
        <v>84</v>
      </c>
      <c r="F244" s="33" t="s">
        <v>62</v>
      </c>
      <c r="G244" s="33" t="s">
        <v>86</v>
      </c>
      <c r="H244" s="24">
        <v>4302</v>
      </c>
      <c r="I244" s="24">
        <v>4152</v>
      </c>
      <c r="J244" s="24">
        <v>4301.7</v>
      </c>
      <c r="K244" s="24">
        <v>4151.7</v>
      </c>
    </row>
    <row r="245" spans="1:11" s="16" customFormat="1" ht="63" x14ac:dyDescent="0.25">
      <c r="A245" s="19">
        <v>2</v>
      </c>
      <c r="B245" s="37">
        <v>955</v>
      </c>
      <c r="C245" s="38" t="s">
        <v>132</v>
      </c>
      <c r="D245" s="39" t="s">
        <v>90</v>
      </c>
      <c r="E245" s="39" t="s">
        <v>84</v>
      </c>
      <c r="F245" s="39" t="s">
        <v>131</v>
      </c>
      <c r="G245" s="39"/>
      <c r="H245" s="40">
        <f>SUMIFS(H246:H1233,$B246:$B1233,$B245,$D246:$D1233,$D246,$E246:$E1233,$E246,$F246:$F1233,$F246)</f>
        <v>4994.2000000000007</v>
      </c>
      <c r="I245" s="40">
        <f>SUMIFS(I246:I1233,$B246:$B1233,$B245,$D246:$D1233,$D246,$E246:$E1233,$E246,$F246:$F1233,$F246)</f>
        <v>4744.8999999999996</v>
      </c>
      <c r="J245" s="40">
        <f>SUMIFS(J246:J1233,$B246:$B1233,$B245,$D246:$D1233,$D246,$E246:$E1233,$E246,$F246:$F1233,$F246)</f>
        <v>4994.2000000000007</v>
      </c>
      <c r="K245" s="40">
        <f>SUMIFS(K246:K1233,$B246:$B1233,$B245,$D246:$D1233,$D246,$E246:$E1233,$E246,$F246:$F1233,$F246)</f>
        <v>4744.8999999999996</v>
      </c>
    </row>
    <row r="246" spans="1:11" s="16" customFormat="1" ht="37.9" customHeight="1" x14ac:dyDescent="0.25">
      <c r="A246" s="20">
        <v>3</v>
      </c>
      <c r="B246" s="31">
        <v>955</v>
      </c>
      <c r="C246" s="32" t="s">
        <v>21</v>
      </c>
      <c r="D246" s="33" t="s">
        <v>90</v>
      </c>
      <c r="E246" s="33" t="s">
        <v>84</v>
      </c>
      <c r="F246" s="33" t="s">
        <v>131</v>
      </c>
      <c r="G246" s="33" t="s">
        <v>86</v>
      </c>
      <c r="H246" s="24">
        <v>2500.9</v>
      </c>
      <c r="I246" s="24">
        <v>2500.9</v>
      </c>
      <c r="J246" s="24">
        <v>2500.9</v>
      </c>
      <c r="K246" s="24">
        <v>2500.9</v>
      </c>
    </row>
    <row r="247" spans="1:11" s="16" customFormat="1" ht="15.75" x14ac:dyDescent="0.25">
      <c r="A247" s="20">
        <v>3</v>
      </c>
      <c r="B247" s="31">
        <v>955</v>
      </c>
      <c r="C247" s="32" t="s">
        <v>46</v>
      </c>
      <c r="D247" s="33" t="s">
        <v>90</v>
      </c>
      <c r="E247" s="33" t="s">
        <v>84</v>
      </c>
      <c r="F247" s="33" t="s">
        <v>131</v>
      </c>
      <c r="G247" s="33" t="s">
        <v>97</v>
      </c>
      <c r="H247" s="24">
        <v>2493.3000000000002</v>
      </c>
      <c r="I247" s="24">
        <v>2244</v>
      </c>
      <c r="J247" s="24">
        <v>2493.3000000000002</v>
      </c>
      <c r="K247" s="24">
        <v>2244</v>
      </c>
    </row>
    <row r="248" spans="1:11" s="16" customFormat="1" ht="15.75" x14ac:dyDescent="0.25">
      <c r="A248" s="17">
        <v>1</v>
      </c>
      <c r="B248" s="28">
        <v>955</v>
      </c>
      <c r="C248" s="29" t="s">
        <v>175</v>
      </c>
      <c r="D248" s="30" t="s">
        <v>90</v>
      </c>
      <c r="E248" s="30" t="s">
        <v>92</v>
      </c>
      <c r="F248" s="30"/>
      <c r="G248" s="30"/>
      <c r="H248" s="18">
        <f>SUMIFS(H249:H1237,$B249:$B1237,$B249,$D249:$D1237,$D249,$E249:$E1237,$E249)/2</f>
        <v>17621.900000000001</v>
      </c>
      <c r="I248" s="18">
        <f>SUMIFS(I249:I1237,$B249:$B1237,$B249,$D249:$D1237,$D249,$E249:$E1237,$E249)/2</f>
        <v>15671.9</v>
      </c>
      <c r="J248" s="18">
        <f>SUMIFS(J249:J1237,$B249:$B1237,$B249,$D249:$D1237,$D249,$E249:$E1237,$E249)/2</f>
        <v>7618.4</v>
      </c>
      <c r="K248" s="18">
        <f>SUMIFS(K249:K1237,$B249:$B1237,$B249,$D249:$D1237,$D249,$E249:$E1237,$E249)/2</f>
        <v>5668.4</v>
      </c>
    </row>
    <row r="249" spans="1:11" s="16" customFormat="1" ht="31.5" x14ac:dyDescent="0.25">
      <c r="A249" s="19">
        <v>2</v>
      </c>
      <c r="B249" s="37">
        <v>955</v>
      </c>
      <c r="C249" s="38" t="s">
        <v>203</v>
      </c>
      <c r="D249" s="39" t="s">
        <v>90</v>
      </c>
      <c r="E249" s="39" t="s">
        <v>92</v>
      </c>
      <c r="F249" s="39" t="s">
        <v>71</v>
      </c>
      <c r="G249" s="39"/>
      <c r="H249" s="40">
        <f>SUMIFS(H250:H1237,$B250:$B1237,$B249,$D250:$D1237,$D250,$E250:$E1237,$E250,$F250:$F1237,$F250)</f>
        <v>7618.4</v>
      </c>
      <c r="I249" s="40">
        <f>SUMIFS(I250:I1237,$B250:$B1237,$B249,$D250:$D1237,$D250,$E250:$E1237,$E250,$F250:$F1237,$F250)</f>
        <v>5668.4</v>
      </c>
      <c r="J249" s="40">
        <f>SUMIFS(J250:J1237,$B250:$B1237,$B249,$D250:$D1237,$D250,$E250:$E1237,$E250,$F250:$F1237,$F250)</f>
        <v>7618.4</v>
      </c>
      <c r="K249" s="40">
        <f>SUMIFS(K250:K1237,$B250:$B1237,$B249,$D250:$D1237,$D250,$E250:$E1237,$E250,$F250:$F1237,$F250)</f>
        <v>5668.4</v>
      </c>
    </row>
    <row r="250" spans="1:11" s="16" customFormat="1" ht="37.15" customHeight="1" x14ac:dyDescent="0.25">
      <c r="A250" s="20">
        <v>3</v>
      </c>
      <c r="B250" s="31">
        <v>955</v>
      </c>
      <c r="C250" s="32" t="s">
        <v>21</v>
      </c>
      <c r="D250" s="33" t="s">
        <v>90</v>
      </c>
      <c r="E250" s="33" t="s">
        <v>92</v>
      </c>
      <c r="F250" s="33" t="s">
        <v>71</v>
      </c>
      <c r="G250" s="33" t="s">
        <v>86</v>
      </c>
      <c r="H250" s="24">
        <v>7618.4</v>
      </c>
      <c r="I250" s="24">
        <v>5668.4</v>
      </c>
      <c r="J250" s="24">
        <v>7618.4</v>
      </c>
      <c r="K250" s="24">
        <v>5668.4</v>
      </c>
    </row>
    <row r="251" spans="1:11" s="16" customFormat="1" ht="104.25" customHeight="1" x14ac:dyDescent="0.25">
      <c r="A251" s="19">
        <v>2</v>
      </c>
      <c r="B251" s="37">
        <v>955</v>
      </c>
      <c r="C251" s="38" t="s">
        <v>133</v>
      </c>
      <c r="D251" s="39" t="s">
        <v>90</v>
      </c>
      <c r="E251" s="39" t="s">
        <v>92</v>
      </c>
      <c r="F251" s="39" t="s">
        <v>130</v>
      </c>
      <c r="G251" s="39"/>
      <c r="H251" s="40">
        <f>SUMIFS(H252:H1239,$B252:$B1239,$B251,$D252:$D1239,$D252,$E252:$E1239,$E252,$F252:$F1239,$F252)</f>
        <v>10003.5</v>
      </c>
      <c r="I251" s="40">
        <f>SUMIFS(I252:I1239,$B252:$B1239,$B251,$D252:$D1239,$D252,$E252:$E1239,$E252,$F252:$F1239,$F252)</f>
        <v>10003.5</v>
      </c>
      <c r="J251" s="40">
        <f>SUMIFS(J252:J1239,$B252:$B1239,$B251,$D252:$D1239,$D252,$E252:$E1239,$E252,$F252:$F1239,$F252)</f>
        <v>0</v>
      </c>
      <c r="K251" s="40">
        <f>SUMIFS(K252:K1239,$B252:$B1239,$B251,$D252:$D1239,$D252,$E252:$E1239,$E252,$F252:$F1239,$F252)</f>
        <v>0</v>
      </c>
    </row>
    <row r="252" spans="1:11" s="16" customFormat="1" ht="15.75" x14ac:dyDescent="0.25">
      <c r="A252" s="20">
        <v>3</v>
      </c>
      <c r="B252" s="31">
        <v>955</v>
      </c>
      <c r="C252" s="32" t="s">
        <v>128</v>
      </c>
      <c r="D252" s="33" t="s">
        <v>90</v>
      </c>
      <c r="E252" s="33" t="s">
        <v>92</v>
      </c>
      <c r="F252" s="33" t="s">
        <v>130</v>
      </c>
      <c r="G252" s="33" t="s">
        <v>129</v>
      </c>
      <c r="H252" s="24">
        <v>10003.5</v>
      </c>
      <c r="I252" s="24">
        <v>10003.5</v>
      </c>
      <c r="J252" s="24"/>
      <c r="K252" s="24"/>
    </row>
    <row r="253" spans="1:11" s="16" customFormat="1" ht="31.5" x14ac:dyDescent="0.25">
      <c r="A253" s="17">
        <v>1</v>
      </c>
      <c r="B253" s="28">
        <v>955</v>
      </c>
      <c r="C253" s="29" t="s">
        <v>27</v>
      </c>
      <c r="D253" s="30" t="s">
        <v>90</v>
      </c>
      <c r="E253" s="30" t="s">
        <v>76</v>
      </c>
      <c r="F253" s="30"/>
      <c r="G253" s="30"/>
      <c r="H253" s="18">
        <f>SUMIFS(H254:H1242,$B254:$B1242,$B254,$D254:$D1242,$D254,$E254:$E1242,$E254)/2</f>
        <v>2378.1000000000004</v>
      </c>
      <c r="I253" s="18">
        <f>SUMIFS(I254:I1242,$B254:$B1242,$B254,$D254:$D1242,$D254,$E254:$E1242,$E254)/2</f>
        <v>505.9</v>
      </c>
      <c r="J253" s="18">
        <f>SUMIFS(J254:J1242,$B254:$B1242,$B254,$D254:$D1242,$D254,$E254:$E1242,$E254)/2</f>
        <v>1518.1000000000001</v>
      </c>
      <c r="K253" s="18">
        <f>SUMIFS(K254:K1242,$B254:$B1242,$B254,$D254:$D1242,$D254,$E254:$E1242,$E254)/2</f>
        <v>505.9</v>
      </c>
    </row>
    <row r="254" spans="1:11" s="16" customFormat="1" ht="78.75" x14ac:dyDescent="0.25">
      <c r="A254" s="19">
        <v>2</v>
      </c>
      <c r="B254" s="37">
        <v>955</v>
      </c>
      <c r="C254" s="38" t="s">
        <v>134</v>
      </c>
      <c r="D254" s="39" t="s">
        <v>90</v>
      </c>
      <c r="E254" s="39" t="s">
        <v>76</v>
      </c>
      <c r="F254" s="39" t="s">
        <v>28</v>
      </c>
      <c r="G254" s="39"/>
      <c r="H254" s="40">
        <f>SUMIFS(H255:H1242,$B255:$B1242,$B254,$D255:$D1242,$D255,$E255:$E1242,$E255,$F255:$F1242,$F255)</f>
        <v>1872.2</v>
      </c>
      <c r="I254" s="40">
        <f>SUMIFS(I255:I1242,$B255:$B1242,$B254,$D255:$D1242,$D255,$E255:$E1242,$E255,$F255:$F1242,$F255)</f>
        <v>0</v>
      </c>
      <c r="J254" s="40">
        <f>SUMIFS(J255:J1242,$B255:$B1242,$B254,$D255:$D1242,$D255,$E255:$E1242,$E255,$F255:$F1242,$F255)</f>
        <v>1012.2</v>
      </c>
      <c r="K254" s="40">
        <f>SUMIFS(K255:K1242,$B255:$B1242,$B254,$D255:$D1242,$D255,$E255:$E1242,$E255,$F255:$F1242,$F255)</f>
        <v>0</v>
      </c>
    </row>
    <row r="255" spans="1:11" s="16" customFormat="1" ht="15.75" x14ac:dyDescent="0.25">
      <c r="A255" s="20">
        <v>3</v>
      </c>
      <c r="B255" s="31">
        <v>955</v>
      </c>
      <c r="C255" s="32" t="s">
        <v>46</v>
      </c>
      <c r="D255" s="33" t="s">
        <v>90</v>
      </c>
      <c r="E255" s="33" t="s">
        <v>76</v>
      </c>
      <c r="F255" s="33" t="s">
        <v>28</v>
      </c>
      <c r="G255" s="33" t="s">
        <v>97</v>
      </c>
      <c r="H255" s="24">
        <v>1872.2</v>
      </c>
      <c r="I255" s="24"/>
      <c r="J255" s="24">
        <v>1012.2</v>
      </c>
      <c r="K255" s="24"/>
    </row>
    <row r="256" spans="1:11" s="16" customFormat="1" ht="63" x14ac:dyDescent="0.25">
      <c r="A256" s="19">
        <v>2</v>
      </c>
      <c r="B256" s="37">
        <v>955</v>
      </c>
      <c r="C256" s="38" t="s">
        <v>170</v>
      </c>
      <c r="D256" s="39" t="s">
        <v>90</v>
      </c>
      <c r="E256" s="39" t="s">
        <v>76</v>
      </c>
      <c r="F256" s="39" t="s">
        <v>33</v>
      </c>
      <c r="G256" s="39"/>
      <c r="H256" s="40">
        <f>SUMIFS(H257:H1244,$B257:$B1244,$B256,$D257:$D1244,$D257,$E257:$E1244,$E257,$F257:$F1244,$F257)</f>
        <v>505.90000000000003</v>
      </c>
      <c r="I256" s="40">
        <f>SUMIFS(I257:I1244,$B257:$B1244,$B256,$D257:$D1244,$D257,$E257:$E1244,$E257,$F257:$F1244,$F257)</f>
        <v>505.90000000000003</v>
      </c>
      <c r="J256" s="40">
        <f>SUMIFS(J257:J1244,$B257:$B1244,$B256,$D257:$D1244,$D257,$E257:$E1244,$E257,$F257:$F1244,$F257)</f>
        <v>505.90000000000003</v>
      </c>
      <c r="K256" s="40">
        <f>SUMIFS(K257:K1244,$B257:$B1244,$B256,$D257:$D1244,$D257,$E257:$E1244,$E257,$F257:$F1244,$F257)</f>
        <v>505.90000000000003</v>
      </c>
    </row>
    <row r="257" spans="1:11" s="16" customFormat="1" ht="33.6" customHeight="1" x14ac:dyDescent="0.25">
      <c r="A257" s="20">
        <v>3</v>
      </c>
      <c r="B257" s="31">
        <v>955</v>
      </c>
      <c r="C257" s="32" t="s">
        <v>11</v>
      </c>
      <c r="D257" s="33" t="s">
        <v>90</v>
      </c>
      <c r="E257" s="33" t="s">
        <v>76</v>
      </c>
      <c r="F257" s="33" t="s">
        <v>33</v>
      </c>
      <c r="G257" s="33" t="s">
        <v>78</v>
      </c>
      <c r="H257" s="24">
        <v>381.1</v>
      </c>
      <c r="I257" s="24">
        <v>381.1</v>
      </c>
      <c r="J257" s="24">
        <v>381.1</v>
      </c>
      <c r="K257" s="24">
        <v>381.1</v>
      </c>
    </row>
    <row r="258" spans="1:11" s="16" customFormat="1" ht="47.25" x14ac:dyDescent="0.25">
      <c r="A258" s="20">
        <v>3</v>
      </c>
      <c r="B258" s="31">
        <v>955</v>
      </c>
      <c r="C258" s="32" t="s">
        <v>12</v>
      </c>
      <c r="D258" s="33" t="s">
        <v>90</v>
      </c>
      <c r="E258" s="33" t="s">
        <v>76</v>
      </c>
      <c r="F258" s="33" t="s">
        <v>33</v>
      </c>
      <c r="G258" s="33" t="s">
        <v>79</v>
      </c>
      <c r="H258" s="24">
        <v>124.8</v>
      </c>
      <c r="I258" s="24">
        <v>124.8</v>
      </c>
      <c r="J258" s="24">
        <v>124.8</v>
      </c>
      <c r="K258" s="24">
        <v>124.8</v>
      </c>
    </row>
    <row r="259" spans="1:11" s="16" customFormat="1" ht="15.75" x14ac:dyDescent="0.25">
      <c r="A259" s="17">
        <v>1</v>
      </c>
      <c r="B259" s="28">
        <v>955</v>
      </c>
      <c r="C259" s="29" t="s">
        <v>30</v>
      </c>
      <c r="D259" s="30" t="s">
        <v>91</v>
      </c>
      <c r="E259" s="30" t="s">
        <v>75</v>
      </c>
      <c r="F259" s="30" t="s">
        <v>7</v>
      </c>
      <c r="G259" s="30" t="s">
        <v>77</v>
      </c>
      <c r="H259" s="18">
        <f>SUMIFS(H260:H1248,$B260:$B1248,$B260,$D260:$D1248,$D260,$E260:$E1248,$E260)/2</f>
        <v>8543.6</v>
      </c>
      <c r="I259" s="18">
        <f>SUMIFS(I260:I1248,$B260:$B1248,$B260,$D260:$D1248,$D260,$E260:$E1248,$E260)/2</f>
        <v>4624.8999999999996</v>
      </c>
      <c r="J259" s="18">
        <f>SUMIFS(J260:J1248,$B260:$B1248,$B260,$D260:$D1248,$D260,$E260:$E1248,$E260)/2</f>
        <v>8423.4</v>
      </c>
      <c r="K259" s="18">
        <f>SUMIFS(K260:K1248,$B260:$B1248,$B260,$D260:$D1248,$D260,$E260:$E1248,$E260)/2</f>
        <v>4624.8999999999996</v>
      </c>
    </row>
    <row r="260" spans="1:11" s="16" customFormat="1" ht="47.25" x14ac:dyDescent="0.25">
      <c r="A260" s="19">
        <v>2</v>
      </c>
      <c r="B260" s="37">
        <v>955</v>
      </c>
      <c r="C260" s="38" t="s">
        <v>196</v>
      </c>
      <c r="D260" s="39" t="s">
        <v>91</v>
      </c>
      <c r="E260" s="39" t="s">
        <v>75</v>
      </c>
      <c r="F260" s="39" t="s">
        <v>31</v>
      </c>
      <c r="G260" s="39"/>
      <c r="H260" s="40">
        <f>SUMIFS(H261:H1248,$B261:$B1248,$B260,$D261:$D1248,$D261,$E261:$E1248,$E261,$F261:$F1248,$F261)</f>
        <v>0</v>
      </c>
      <c r="I260" s="40">
        <f>SUMIFS(I261:I1248,$B261:$B1248,$B260,$D261:$D1248,$D261,$E261:$E1248,$E261,$F261:$F1248,$F261)</f>
        <v>0</v>
      </c>
      <c r="J260" s="40">
        <f>SUMIFS(J261:J1248,$B261:$B1248,$B260,$D261:$D1248,$D261,$E261:$E1248,$E261,$F261:$F1248,$F261)</f>
        <v>0</v>
      </c>
      <c r="K260" s="40">
        <f>SUMIFS(K261:K1248,$B261:$B1248,$B260,$D261:$D1248,$D261,$E261:$E1248,$E261,$F261:$F1248,$F261)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46</v>
      </c>
      <c r="D261" s="33" t="s">
        <v>91</v>
      </c>
      <c r="E261" s="33" t="s">
        <v>75</v>
      </c>
      <c r="F261" s="33" t="s">
        <v>31</v>
      </c>
      <c r="G261" s="33" t="s">
        <v>97</v>
      </c>
      <c r="H261" s="24"/>
      <c r="I261" s="25"/>
      <c r="J261" s="24"/>
      <c r="K261" s="25"/>
    </row>
    <row r="262" spans="1:11" s="16" customFormat="1" ht="47.25" x14ac:dyDescent="0.25">
      <c r="A262" s="19">
        <v>2</v>
      </c>
      <c r="B262" s="37">
        <v>955</v>
      </c>
      <c r="C262" s="38" t="s">
        <v>185</v>
      </c>
      <c r="D262" s="39" t="s">
        <v>91</v>
      </c>
      <c r="E262" s="39" t="s">
        <v>75</v>
      </c>
      <c r="F262" s="39" t="s">
        <v>62</v>
      </c>
      <c r="G262" s="39"/>
      <c r="H262" s="40">
        <f>SUMIFS(H263:H1250,$B263:$B1250,$B262,$D263:$D1250,$D263,$E263:$E1250,$E263,$F263:$F1250,$F263)</f>
        <v>5441.1</v>
      </c>
      <c r="I262" s="40">
        <f>SUMIFS(I263:I1250,$B263:$B1250,$B262,$D263:$D1250,$D263,$E263:$E1250,$E263,$F263:$F1250,$F263)</f>
        <v>4624.8999999999996</v>
      </c>
      <c r="J262" s="40">
        <f>SUMIFS(J263:J1250,$B263:$B1250,$B262,$D263:$D1250,$D263,$E263:$E1250,$E263,$F263:$F1250,$F263)</f>
        <v>5441.1</v>
      </c>
      <c r="K262" s="40">
        <f>SUMIFS(K263:K1250,$B263:$B1250,$B262,$D263:$D1250,$D263,$E263:$E1250,$E263,$F263:$F1250,$F263)</f>
        <v>4624.8999999999996</v>
      </c>
    </row>
    <row r="263" spans="1:11" s="16" customFormat="1" ht="146.44999999999999" customHeight="1" x14ac:dyDescent="0.25">
      <c r="A263" s="20">
        <v>3</v>
      </c>
      <c r="B263" s="31">
        <v>955</v>
      </c>
      <c r="C263" s="32" t="s">
        <v>123</v>
      </c>
      <c r="D263" s="33" t="s">
        <v>91</v>
      </c>
      <c r="E263" s="33" t="s">
        <v>75</v>
      </c>
      <c r="F263" s="33" t="s">
        <v>62</v>
      </c>
      <c r="G263" s="33" t="s">
        <v>121</v>
      </c>
      <c r="H263" s="24">
        <v>5441.1</v>
      </c>
      <c r="I263" s="24">
        <v>4624.8999999999996</v>
      </c>
      <c r="J263" s="24">
        <v>5441.1</v>
      </c>
      <c r="K263" s="24">
        <v>4624.8999999999996</v>
      </c>
    </row>
    <row r="264" spans="1:11" s="16" customFormat="1" ht="94.5" x14ac:dyDescent="0.25">
      <c r="A264" s="19">
        <v>2</v>
      </c>
      <c r="B264" s="37">
        <v>955</v>
      </c>
      <c r="C264" s="38" t="s">
        <v>159</v>
      </c>
      <c r="D264" s="39" t="s">
        <v>91</v>
      </c>
      <c r="E264" s="39" t="s">
        <v>75</v>
      </c>
      <c r="F264" s="39" t="s">
        <v>45</v>
      </c>
      <c r="G264" s="39"/>
      <c r="H264" s="40">
        <f>SUMIFS(H265:H1252,$B265:$B1252,$B264,$D265:$D1252,$D265,$E265:$E1252,$E265,$F265:$F1252,$F265)</f>
        <v>3102.5</v>
      </c>
      <c r="I264" s="40">
        <f>SUMIFS(I265:I1252,$B265:$B1252,$B264,$D265:$D1252,$D265,$E265:$E1252,$E265,$F265:$F1252,$F265)</f>
        <v>0</v>
      </c>
      <c r="J264" s="40">
        <f>SUMIFS(J265:J1252,$B265:$B1252,$B264,$D265:$D1252,$D265,$E265:$E1252,$E265,$F265:$F1252,$F265)</f>
        <v>2982.3</v>
      </c>
      <c r="K264" s="40">
        <f>SUMIFS(K265:K1252,$B265:$B1252,$B264,$D265:$D1252,$D265,$E265:$E1252,$E265,$F265:$F1252,$F265)</f>
        <v>0</v>
      </c>
    </row>
    <row r="265" spans="1:11" s="16" customFormat="1" ht="15.75" x14ac:dyDescent="0.25">
      <c r="A265" s="20">
        <v>3</v>
      </c>
      <c r="B265" s="31">
        <v>955</v>
      </c>
      <c r="C265" s="32" t="s">
        <v>46</v>
      </c>
      <c r="D265" s="33" t="s">
        <v>91</v>
      </c>
      <c r="E265" s="33" t="s">
        <v>75</v>
      </c>
      <c r="F265" s="33" t="s">
        <v>45</v>
      </c>
      <c r="G265" s="33" t="s">
        <v>97</v>
      </c>
      <c r="H265" s="24">
        <v>3102.5</v>
      </c>
      <c r="I265" s="25"/>
      <c r="J265" s="24">
        <v>2982.3</v>
      </c>
      <c r="K265" s="25"/>
    </row>
    <row r="266" spans="1:11" s="16" customFormat="1" ht="15.75" x14ac:dyDescent="0.25">
      <c r="A266" s="17">
        <v>1</v>
      </c>
      <c r="B266" s="28">
        <v>955</v>
      </c>
      <c r="C266" s="29" t="s">
        <v>72</v>
      </c>
      <c r="D266" s="30" t="s">
        <v>93</v>
      </c>
      <c r="E266" s="30" t="s">
        <v>94</v>
      </c>
      <c r="F266" s="30" t="s">
        <v>7</v>
      </c>
      <c r="G266" s="30" t="s">
        <v>77</v>
      </c>
      <c r="H266" s="18">
        <f>SUMIFS(H267:H1255,$B267:$B1255,$B267,$D267:$D1255,$D267,$E267:$E1255,$E267)/2</f>
        <v>3409.4</v>
      </c>
      <c r="I266" s="18">
        <f>SUMIFS(I267:I1255,$B267:$B1255,$B267,$D267:$D1255,$D267,$E267:$E1255,$E267)/2</f>
        <v>0</v>
      </c>
      <c r="J266" s="18">
        <f>SUMIFS(J267:J1255,$B267:$B1255,$B267,$D267:$D1255,$D267,$E267:$E1255,$E267)/2</f>
        <v>3396.7</v>
      </c>
      <c r="K266" s="18">
        <f>SUMIFS(K267:K1255,$B267:$B1255,$B267,$D267:$D1255,$D267,$E267:$E1255,$E267)/2</f>
        <v>0</v>
      </c>
    </row>
    <row r="267" spans="1:11" s="16" customFormat="1" ht="47.25" x14ac:dyDescent="0.25">
      <c r="A267" s="19">
        <v>2</v>
      </c>
      <c r="B267" s="37">
        <v>955</v>
      </c>
      <c r="C267" s="42" t="s">
        <v>171</v>
      </c>
      <c r="D267" s="39" t="s">
        <v>93</v>
      </c>
      <c r="E267" s="39" t="s">
        <v>94</v>
      </c>
      <c r="F267" s="39" t="s">
        <v>73</v>
      </c>
      <c r="G267" s="39"/>
      <c r="H267" s="40">
        <f>SUMIFS(H268:H1255,$B268:$B1255,$B267,$D268:$D1255,$D268,$E268:$E1255,$E268,$F268:$F1255,$F268)</f>
        <v>1854.9</v>
      </c>
      <c r="I267" s="40">
        <f>SUMIFS(I268:I1255,$B268:$B1255,$B267,$D268:$D1255,$D268,$E268:$E1255,$E268,$F268:$F1255,$F268)</f>
        <v>0</v>
      </c>
      <c r="J267" s="40">
        <f>SUMIFS(J268:J1255,$B268:$B1255,$B267,$D268:$D1255,$D268,$E268:$E1255,$E268,$F268:$F1255,$F268)</f>
        <v>1932.8</v>
      </c>
      <c r="K267" s="40">
        <f>SUMIFS(K268:K1255,$B268:$B1255,$B267,$D268:$D1255,$D268,$E268:$E1255,$E268,$F268:$F1255,$F268)</f>
        <v>0</v>
      </c>
    </row>
    <row r="268" spans="1:11" s="16" customFormat="1" ht="15.75" x14ac:dyDescent="0.25">
      <c r="A268" s="20">
        <v>3</v>
      </c>
      <c r="B268" s="31">
        <v>955</v>
      </c>
      <c r="C268" s="32" t="s">
        <v>46</v>
      </c>
      <c r="D268" s="33" t="s">
        <v>93</v>
      </c>
      <c r="E268" s="33" t="s">
        <v>94</v>
      </c>
      <c r="F268" s="33" t="s">
        <v>73</v>
      </c>
      <c r="G268" s="33" t="s">
        <v>97</v>
      </c>
      <c r="H268" s="24">
        <v>1854.9</v>
      </c>
      <c r="I268" s="25"/>
      <c r="J268" s="24">
        <v>1932.8</v>
      </c>
      <c r="K268" s="25"/>
    </row>
    <row r="269" spans="1:11" s="16" customFormat="1" ht="126" x14ac:dyDescent="0.25">
      <c r="A269" s="19">
        <v>2</v>
      </c>
      <c r="B269" s="37">
        <v>955</v>
      </c>
      <c r="C269" s="42" t="s">
        <v>172</v>
      </c>
      <c r="D269" s="39" t="s">
        <v>93</v>
      </c>
      <c r="E269" s="39" t="s">
        <v>94</v>
      </c>
      <c r="F269" s="39" t="s">
        <v>139</v>
      </c>
      <c r="G269" s="39" t="s">
        <v>77</v>
      </c>
      <c r="H269" s="40">
        <f>SUMIFS(H270:H1257,$B270:$B1257,$B269,$D270:$D1257,$D270,$E270:$E1257,$E270,$F270:$F1257,$F270)</f>
        <v>1554.5</v>
      </c>
      <c r="I269" s="40">
        <f>SUMIFS(I270:I1257,$B270:$B1257,$B269,$D270:$D1257,$D270,$E270:$E1257,$E270,$F270:$F1257,$F270)</f>
        <v>0</v>
      </c>
      <c r="J269" s="40">
        <f>SUMIFS(J270:J1257,$B270:$B1257,$B269,$D270:$D1257,$D270,$E270:$E1257,$E270,$F270:$F1257,$F270)</f>
        <v>1463.9</v>
      </c>
      <c r="K269" s="40">
        <f>SUMIFS(K270:K1257,$B270:$B1257,$B269,$D270:$D1257,$D270,$E270:$E1257,$E270,$F270:$F1257,$F270)</f>
        <v>0</v>
      </c>
    </row>
    <row r="270" spans="1:11" s="16" customFormat="1" ht="15.75" x14ac:dyDescent="0.25">
      <c r="A270" s="20">
        <v>3</v>
      </c>
      <c r="B270" s="31">
        <v>955</v>
      </c>
      <c r="C270" s="32" t="s">
        <v>46</v>
      </c>
      <c r="D270" s="33" t="s">
        <v>93</v>
      </c>
      <c r="E270" s="33" t="s">
        <v>94</v>
      </c>
      <c r="F270" s="33" t="s">
        <v>139</v>
      </c>
      <c r="G270" s="33" t="s">
        <v>97</v>
      </c>
      <c r="H270" s="24">
        <v>1554.5</v>
      </c>
      <c r="I270" s="25"/>
      <c r="J270" s="24">
        <v>1463.9</v>
      </c>
      <c r="K270" s="25"/>
    </row>
    <row r="271" spans="1:11" s="16" customFormat="1" ht="15.75" x14ac:dyDescent="0.25">
      <c r="A271" s="21"/>
      <c r="B271" s="35"/>
      <c r="C271" s="35" t="s">
        <v>74</v>
      </c>
      <c r="D271" s="36"/>
      <c r="E271" s="36"/>
      <c r="F271" s="36" t="s">
        <v>7</v>
      </c>
      <c r="G271" s="36"/>
      <c r="H271" s="22">
        <f>SUMIF($A14:$A271,$A14,H14:H271)</f>
        <v>620230.79999999993</v>
      </c>
      <c r="I271" s="22">
        <f>SUMIF($A14:$A271,$A14,I14:I271)</f>
        <v>265668.00000000012</v>
      </c>
      <c r="J271" s="22">
        <f>SUMIF($A14:$A271,$A14,J14:J271)</f>
        <v>614327.99999999977</v>
      </c>
      <c r="K271" s="22">
        <f>SUMIF($A14:$A271,$A14,K14:K271)</f>
        <v>266992.10000000009</v>
      </c>
    </row>
    <row r="275" spans="8:10" x14ac:dyDescent="0.25">
      <c r="H275" s="23"/>
      <c r="J275" s="23"/>
    </row>
  </sheetData>
  <autoFilter ref="A6:I271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110</v>
      </c>
      <c r="C3" s="78" t="s">
        <v>108</v>
      </c>
      <c r="D3" s="81" t="s">
        <v>102</v>
      </c>
      <c r="E3" s="81"/>
      <c r="F3" s="81" t="s">
        <v>103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101</v>
      </c>
      <c r="F7" s="81" t="s">
        <v>6</v>
      </c>
      <c r="G7" s="81" t="s">
        <v>101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105</v>
      </c>
      <c r="D11" s="4">
        <f>SUMIF('Приложение №4'!$A$14:$A1037,0,'Приложение №4'!$H$14:$H1037)</f>
        <v>620230.79999999993</v>
      </c>
      <c r="E11" s="4">
        <f>SUMIF('Приложение №4'!$A$14:$A1037,0,'Приложение №4'!$I$14:$I1037)</f>
        <v>265668.00000000012</v>
      </c>
      <c r="F11" s="4" t="e">
        <f>SUMIF('Приложение №4'!$A$14:$A1037,0,'Приложение №4'!#REF!)</f>
        <v>#REF!</v>
      </c>
      <c r="G11" s="4" t="e">
        <f>SUMIF('Приложение №4'!$A$14:$A1037,0,'Приложение №4'!#REF!)</f>
        <v>#REF!</v>
      </c>
    </row>
    <row r="12" spans="2:7" x14ac:dyDescent="0.25">
      <c r="B12" s="2">
        <v>1</v>
      </c>
      <c r="C12" s="2" t="s">
        <v>106</v>
      </c>
      <c r="D12" s="6">
        <f>SUMIF('Приложение №4'!$A$14:$A1038,1,'Приложение №4'!$H$14:$H1038)</f>
        <v>620230.79999999993</v>
      </c>
      <c r="E12" s="6">
        <f>SUMIF('Приложение №4'!$A$14:$A1038,1,'Приложение №4'!$I$14:$I1038)</f>
        <v>265667.99999999994</v>
      </c>
      <c r="F12" s="6" t="e">
        <f>SUMIF('Приложение №4'!$A$14:$A1038,1,'Приложение №4'!#REF!)</f>
        <v>#REF!</v>
      </c>
      <c r="G12" s="6" t="e">
        <f>SUMIF('Приложение №4'!$A$14:$A1038,1,'Приложение №4'!#REF!)</f>
        <v>#REF!</v>
      </c>
    </row>
    <row r="13" spans="2:7" x14ac:dyDescent="0.25">
      <c r="B13" s="3">
        <v>2</v>
      </c>
      <c r="C13" s="3" t="s">
        <v>109</v>
      </c>
      <c r="D13" s="7">
        <f>SUMIF('Приложение №4'!$A$14:$A1039,2,'Приложение №4'!$H$14:$H1039)</f>
        <v>620230.80000000005</v>
      </c>
      <c r="E13" s="7">
        <f>SUMIF('Приложение №4'!$A$14:$A1039,2,'Приложение №4'!$I$14:$I1039)</f>
        <v>265668</v>
      </c>
      <c r="F13" s="7" t="e">
        <f>SUMIF('Приложение №4'!$A$14:$A1039,2,'Приложение №4'!#REF!)</f>
        <v>#REF!</v>
      </c>
      <c r="G13" s="7" t="e">
        <f>SUMIF('Приложение №4'!$A$14:$A1039,2,'Приложение №4'!#REF!)</f>
        <v>#REF!</v>
      </c>
    </row>
    <row r="14" spans="2:7" s="51" customFormat="1" ht="78" customHeight="1" x14ac:dyDescent="0.25">
      <c r="B14" s="49" t="s">
        <v>111</v>
      </c>
      <c r="C14" s="49" t="s">
        <v>107</v>
      </c>
      <c r="D14" s="50">
        <f>SUMIF('Приложение №4'!$A$14:$A1040,3,'Приложение №4'!$H$14:$H1040)</f>
        <v>620230.80000000016</v>
      </c>
      <c r="E14" s="50">
        <f>SUMIF('Приложение №4'!$A$14:$A1040,3,'Приложение №4'!$I$14:$I1040)</f>
        <v>265668</v>
      </c>
      <c r="F14" s="50" t="e">
        <f>SUMIF('Приложение №4'!$A$14:$A1040,3,'Приложение №4'!#REF!)</f>
        <v>#REF!</v>
      </c>
      <c r="G14" s="50" t="e">
        <f>SUMIF('Приложение №4'!$A$14:$A1040,3,'Приложение №4'!#REF!)</f>
        <v>#REF!</v>
      </c>
    </row>
    <row r="15" spans="2:7" x14ac:dyDescent="0.25">
      <c r="B15" s="8">
        <v>0</v>
      </c>
      <c r="C15" s="8" t="s">
        <v>105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106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109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2017-09-28T05:41:57Z</cp:lastPrinted>
  <dcterms:created xsi:type="dcterms:W3CDTF">2017-09-27T09:31:38Z</dcterms:created>
  <dcterms:modified xsi:type="dcterms:W3CDTF">2020-05-25T10:07:46Z</dcterms:modified>
</cp:coreProperties>
</file>